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R:\Mor_Zizkov_konzultace\rozpočet 2025_09_17\"/>
    </mc:Choice>
  </mc:AlternateContent>
  <bookViews>
    <workbookView xWindow="0" yWindow="0" windowWidth="0" windowHeight="0"/>
  </bookViews>
  <sheets>
    <sheet name="Rekapitulace stavby" sheetId="1" r:id="rId1"/>
    <sheet name="SO 01 - Větrolam" sheetId="2" r:id="rId2"/>
    <sheet name="SO 01.1 - 1. rok rozvojov..." sheetId="3" r:id="rId3"/>
    <sheet name="SO 01.2 - 2. rok rozvojov..." sheetId="4" r:id="rId4"/>
    <sheet name="SO 01.3 - 3. rok rozvojov..." sheetId="5" r:id="rId5"/>
    <sheet name="SO 02 - Větrolam" sheetId="6" r:id="rId6"/>
    <sheet name="SO 02.1 - 1. rok rozvojov..." sheetId="7" r:id="rId7"/>
    <sheet name="SO 02.2 - 2. rok rozvojov..." sheetId="8" r:id="rId8"/>
    <sheet name="SO 02.3 - 3. rok rozvojov..." sheetId="9" r:id="rId9"/>
    <sheet name="SO 03 - Větrolam" sheetId="10" r:id="rId10"/>
    <sheet name="SO 03.1 - 1. rok rozvojov..." sheetId="11" r:id="rId11"/>
    <sheet name="SO 03.2 - 2. rok rozvojov..." sheetId="12" r:id="rId12"/>
    <sheet name="SO 03.3 - 3. rok rozvojov..." sheetId="13" r:id="rId13"/>
    <sheet name="SO 04 - Větrolam" sheetId="14" r:id="rId14"/>
    <sheet name="SO 04.1 - 1. rok rozvojov..." sheetId="15" r:id="rId15"/>
    <sheet name="SO 04.2 - 2. rok rozvojov..." sheetId="16" r:id="rId16"/>
    <sheet name="SO 04.3 - 3. rok rozvojov..." sheetId="17" r:id="rId17"/>
    <sheet name="SO 05 - Větrolam" sheetId="18" r:id="rId18"/>
    <sheet name="SO 05.1 - 1. rok rozvojov..." sheetId="19" r:id="rId19"/>
    <sheet name="SO 05.2 - 2. rok rozvojov..." sheetId="20" r:id="rId20"/>
    <sheet name="SO 05.3 - 3. rok rozvojov..." sheetId="21" r:id="rId21"/>
    <sheet name="SO 06 - Větrolam" sheetId="22" r:id="rId22"/>
    <sheet name="SO 06.1 - 1. rok rozvojov..." sheetId="23" r:id="rId23"/>
    <sheet name="SO 06.2 - 2. rok rozvojov..." sheetId="24" r:id="rId24"/>
    <sheet name="SO 06.3 - 3. rok rozvojov..." sheetId="25" r:id="rId25"/>
    <sheet name="SO 07 - Větrolam" sheetId="26" r:id="rId26"/>
    <sheet name="SO 07.1 - 1. rok rozvojov..." sheetId="27" r:id="rId27"/>
    <sheet name="SO 07.2 - 2. rok rozvojov..." sheetId="28" r:id="rId28"/>
    <sheet name="SO 07.3 - 3. rok rozvojov..." sheetId="29" r:id="rId29"/>
    <sheet name="SO 08 - Větrolam" sheetId="30" r:id="rId30"/>
    <sheet name="SO 08.1 - 1. rok rozvojov..." sheetId="31" r:id="rId31"/>
    <sheet name="SO 08.2 - 2. rok rozvojov..." sheetId="32" r:id="rId32"/>
    <sheet name="SO 08.3 - 3. rok rozvojov..." sheetId="33" r:id="rId33"/>
    <sheet name="SO 09 - Větrolam" sheetId="34" r:id="rId34"/>
    <sheet name="SO 09.1 - 1. rok rozvojov..." sheetId="35" r:id="rId35"/>
    <sheet name="SO 09.2 - 2. rok rozvojov..." sheetId="36" r:id="rId36"/>
    <sheet name="SO 09.3 - 3. rok rozvojov..." sheetId="37" r:id="rId37"/>
    <sheet name="SO 10 - Větrolam" sheetId="38" r:id="rId38"/>
    <sheet name="SO 10.1 - 1. rok rozvojov..." sheetId="39" r:id="rId39"/>
    <sheet name="SO 10.2 - 2. rok rozvojov..." sheetId="40" r:id="rId40"/>
    <sheet name="SO 10.3 - 3. rok rozvojov..." sheetId="41" r:id="rId41"/>
    <sheet name="SO 11 - Větrolam" sheetId="42" r:id="rId42"/>
    <sheet name="SO 11.1 - 1. rok rozvojov..." sheetId="43" r:id="rId43"/>
    <sheet name="SO 11.2 - 2. rok rozvojov..." sheetId="44" r:id="rId44"/>
    <sheet name="SO 11.3 - 3. rok rozvojov..." sheetId="45" r:id="rId45"/>
    <sheet name="SO 12 - Větrolam" sheetId="46" r:id="rId46"/>
    <sheet name="SO 12.1 - 1. rok rozvojov..." sheetId="47" r:id="rId47"/>
    <sheet name="SO 12.2 - 2. rok rozvojov..." sheetId="48" r:id="rId48"/>
    <sheet name="SO 12.3 - 3. rok rozvojov..." sheetId="49" r:id="rId49"/>
    <sheet name="Pokyny pro vyplnění" sheetId="50" r:id="rId50"/>
  </sheets>
  <definedNames>
    <definedName name="_xlnm.Print_Area" localSheetId="0">'Rekapitulace stavby'!$D$4:$AO$36,'Rekapitulace stavby'!$C$42:$AQ$103</definedName>
    <definedName name="_xlnm.Print_Titles" localSheetId="0">'Rekapitulace stavby'!$52:$52</definedName>
    <definedName name="_xlnm._FilterDatabase" localSheetId="1" hidden="1">'SO 01 - Větrolam'!$C$89:$K$233</definedName>
    <definedName name="_xlnm.Print_Area" localSheetId="1">'SO 01 - Větrolam'!$C$4:$J$39,'SO 01 - Větrolam'!$C$45:$J$71,'SO 01 - Větrolam'!$C$77:$K$233</definedName>
    <definedName name="_xlnm.Print_Titles" localSheetId="1">'SO 01 - Větrolam'!$89:$89</definedName>
    <definedName name="_xlnm._FilterDatabase" localSheetId="2" hidden="1">'SO 01.1 - 1. rok rozvojov...'!$C$81:$K$102</definedName>
    <definedName name="_xlnm.Print_Area" localSheetId="2">'SO 01.1 - 1. rok rozvojov...'!$C$4:$J$39,'SO 01.1 - 1. rok rozvojov...'!$C$45:$J$63,'SO 01.1 - 1. rok rozvojov...'!$C$69:$K$102</definedName>
    <definedName name="_xlnm.Print_Titles" localSheetId="2">'SO 01.1 - 1. rok rozvojov...'!$81:$81</definedName>
    <definedName name="_xlnm._FilterDatabase" localSheetId="3" hidden="1">'SO 01.2 - 2. rok rozvojov...'!$C$81:$K$102</definedName>
    <definedName name="_xlnm.Print_Area" localSheetId="3">'SO 01.2 - 2. rok rozvojov...'!$C$4:$J$39,'SO 01.2 - 2. rok rozvojov...'!$C$45:$J$63,'SO 01.2 - 2. rok rozvojov...'!$C$69:$K$102</definedName>
    <definedName name="_xlnm.Print_Titles" localSheetId="3">'SO 01.2 - 2. rok rozvojov...'!$81:$81</definedName>
    <definedName name="_xlnm._FilterDatabase" localSheetId="4" hidden="1">'SO 01.3 - 3. rok rozvojov...'!$C$81:$K$102</definedName>
    <definedName name="_xlnm.Print_Area" localSheetId="4">'SO 01.3 - 3. rok rozvojov...'!$C$4:$J$39,'SO 01.3 - 3. rok rozvojov...'!$C$45:$J$63,'SO 01.3 - 3. rok rozvojov...'!$C$69:$K$102</definedName>
    <definedName name="_xlnm.Print_Titles" localSheetId="4">'SO 01.3 - 3. rok rozvojov...'!$81:$81</definedName>
    <definedName name="_xlnm._FilterDatabase" localSheetId="5" hidden="1">'SO 02 - Větrolam'!$C$89:$K$242</definedName>
    <definedName name="_xlnm.Print_Area" localSheetId="5">'SO 02 - Větrolam'!$C$4:$J$39,'SO 02 - Větrolam'!$C$45:$J$71,'SO 02 - Větrolam'!$C$77:$K$242</definedName>
    <definedName name="_xlnm.Print_Titles" localSheetId="5">'SO 02 - Větrolam'!$89:$89</definedName>
    <definedName name="_xlnm._FilterDatabase" localSheetId="6" hidden="1">'SO 02.1 - 1. rok rozvojov...'!$C$81:$K$103</definedName>
    <definedName name="_xlnm.Print_Area" localSheetId="6">'SO 02.1 - 1. rok rozvojov...'!$C$4:$J$39,'SO 02.1 - 1. rok rozvojov...'!$C$45:$J$63,'SO 02.1 - 1. rok rozvojov...'!$C$69:$K$103</definedName>
    <definedName name="_xlnm.Print_Titles" localSheetId="6">'SO 02.1 - 1. rok rozvojov...'!$81:$81</definedName>
    <definedName name="_xlnm._FilterDatabase" localSheetId="7" hidden="1">'SO 02.2 - 2. rok rozvojov...'!$C$81:$K$102</definedName>
    <definedName name="_xlnm.Print_Area" localSheetId="7">'SO 02.2 - 2. rok rozvojov...'!$C$4:$J$39,'SO 02.2 - 2. rok rozvojov...'!$C$45:$J$63,'SO 02.2 - 2. rok rozvojov...'!$C$69:$K$102</definedName>
    <definedName name="_xlnm.Print_Titles" localSheetId="7">'SO 02.2 - 2. rok rozvojov...'!$81:$81</definedName>
    <definedName name="_xlnm._FilterDatabase" localSheetId="8" hidden="1">'SO 02.3 - 3. rok rozvojov...'!$C$81:$K$102</definedName>
    <definedName name="_xlnm.Print_Area" localSheetId="8">'SO 02.3 - 3. rok rozvojov...'!$C$4:$J$39,'SO 02.3 - 3. rok rozvojov...'!$C$45:$J$63,'SO 02.3 - 3. rok rozvojov...'!$C$69:$K$102</definedName>
    <definedName name="_xlnm.Print_Titles" localSheetId="8">'SO 02.3 - 3. rok rozvojov...'!$81:$81</definedName>
    <definedName name="_xlnm._FilterDatabase" localSheetId="9" hidden="1">'SO 03 - Větrolam'!$C$89:$K$241</definedName>
    <definedName name="_xlnm.Print_Area" localSheetId="9">'SO 03 - Větrolam'!$C$4:$J$39,'SO 03 - Větrolam'!$C$45:$J$71,'SO 03 - Větrolam'!$C$77:$K$241</definedName>
    <definedName name="_xlnm.Print_Titles" localSheetId="9">'SO 03 - Větrolam'!$89:$89</definedName>
    <definedName name="_xlnm._FilterDatabase" localSheetId="10" hidden="1">'SO 03.1 - 1. rok rozvojov...'!$C$81:$K$103</definedName>
    <definedName name="_xlnm.Print_Area" localSheetId="10">'SO 03.1 - 1. rok rozvojov...'!$C$4:$J$39,'SO 03.1 - 1. rok rozvojov...'!$C$45:$J$63,'SO 03.1 - 1. rok rozvojov...'!$C$69:$K$103</definedName>
    <definedName name="_xlnm.Print_Titles" localSheetId="10">'SO 03.1 - 1. rok rozvojov...'!$81:$81</definedName>
    <definedName name="_xlnm._FilterDatabase" localSheetId="11" hidden="1">'SO 03.2 - 2. rok rozvojov...'!$C$81:$K$103</definedName>
    <definedName name="_xlnm.Print_Area" localSheetId="11">'SO 03.2 - 2. rok rozvojov...'!$C$4:$J$39,'SO 03.2 - 2. rok rozvojov...'!$C$45:$J$63,'SO 03.2 - 2. rok rozvojov...'!$C$69:$K$103</definedName>
    <definedName name="_xlnm.Print_Titles" localSheetId="11">'SO 03.2 - 2. rok rozvojov...'!$81:$81</definedName>
    <definedName name="_xlnm._FilterDatabase" localSheetId="12" hidden="1">'SO 03.3 - 3. rok rozvojov...'!$C$81:$K$103</definedName>
    <definedName name="_xlnm.Print_Area" localSheetId="12">'SO 03.3 - 3. rok rozvojov...'!$C$4:$J$39,'SO 03.3 - 3. rok rozvojov...'!$C$45:$J$63,'SO 03.3 - 3. rok rozvojov...'!$C$69:$K$103</definedName>
    <definedName name="_xlnm.Print_Titles" localSheetId="12">'SO 03.3 - 3. rok rozvojov...'!$81:$81</definedName>
    <definedName name="_xlnm._FilterDatabase" localSheetId="13" hidden="1">'SO 04 - Větrolam'!$C$89:$K$231</definedName>
    <definedName name="_xlnm.Print_Area" localSheetId="13">'SO 04 - Větrolam'!$C$4:$J$39,'SO 04 - Větrolam'!$C$45:$J$71,'SO 04 - Větrolam'!$C$77:$K$231</definedName>
    <definedName name="_xlnm.Print_Titles" localSheetId="13">'SO 04 - Větrolam'!$89:$89</definedName>
    <definedName name="_xlnm._FilterDatabase" localSheetId="14" hidden="1">'SO 04.1 - 1. rok rozvojov...'!$C$81:$K$102</definedName>
    <definedName name="_xlnm.Print_Area" localSheetId="14">'SO 04.1 - 1. rok rozvojov...'!$C$4:$J$39,'SO 04.1 - 1. rok rozvojov...'!$C$45:$J$63,'SO 04.1 - 1. rok rozvojov...'!$C$69:$K$102</definedName>
    <definedName name="_xlnm.Print_Titles" localSheetId="14">'SO 04.1 - 1. rok rozvojov...'!$81:$81</definedName>
    <definedName name="_xlnm._FilterDatabase" localSheetId="15" hidden="1">'SO 04.2 - 2. rok rozvojov...'!$C$81:$K$102</definedName>
    <definedName name="_xlnm.Print_Area" localSheetId="15">'SO 04.2 - 2. rok rozvojov...'!$C$4:$J$39,'SO 04.2 - 2. rok rozvojov...'!$C$45:$J$63,'SO 04.2 - 2. rok rozvojov...'!$C$69:$K$102</definedName>
    <definedName name="_xlnm.Print_Titles" localSheetId="15">'SO 04.2 - 2. rok rozvojov...'!$81:$81</definedName>
    <definedName name="_xlnm._FilterDatabase" localSheetId="16" hidden="1">'SO 04.3 - 3. rok rozvojov...'!$C$81:$K$102</definedName>
    <definedName name="_xlnm.Print_Area" localSheetId="16">'SO 04.3 - 3. rok rozvojov...'!$C$4:$J$39,'SO 04.3 - 3. rok rozvojov...'!$C$45:$J$63,'SO 04.3 - 3. rok rozvojov...'!$C$69:$K$102</definedName>
    <definedName name="_xlnm.Print_Titles" localSheetId="16">'SO 04.3 - 3. rok rozvojov...'!$81:$81</definedName>
    <definedName name="_xlnm._FilterDatabase" localSheetId="17" hidden="1">'SO 05 - Větrolam'!$C$89:$K$241</definedName>
    <definedName name="_xlnm.Print_Area" localSheetId="17">'SO 05 - Větrolam'!$C$4:$J$39,'SO 05 - Větrolam'!$C$45:$J$71,'SO 05 - Větrolam'!$C$77:$K$241</definedName>
    <definedName name="_xlnm.Print_Titles" localSheetId="17">'SO 05 - Větrolam'!$89:$89</definedName>
    <definedName name="_xlnm._FilterDatabase" localSheetId="18" hidden="1">'SO 05.1 - 1. rok rozvojov...'!$C$81:$K$103</definedName>
    <definedName name="_xlnm.Print_Area" localSheetId="18">'SO 05.1 - 1. rok rozvojov...'!$C$4:$J$39,'SO 05.1 - 1. rok rozvojov...'!$C$45:$J$63,'SO 05.1 - 1. rok rozvojov...'!$C$69:$K$103</definedName>
    <definedName name="_xlnm.Print_Titles" localSheetId="18">'SO 05.1 - 1. rok rozvojov...'!$81:$81</definedName>
    <definedName name="_xlnm._FilterDatabase" localSheetId="19" hidden="1">'SO 05.2 - 2. rok rozvojov...'!$C$81:$K$103</definedName>
    <definedName name="_xlnm.Print_Area" localSheetId="19">'SO 05.2 - 2. rok rozvojov...'!$C$4:$J$39,'SO 05.2 - 2. rok rozvojov...'!$C$45:$J$63,'SO 05.2 - 2. rok rozvojov...'!$C$69:$K$103</definedName>
    <definedName name="_xlnm.Print_Titles" localSheetId="19">'SO 05.2 - 2. rok rozvojov...'!$81:$81</definedName>
    <definedName name="_xlnm._FilterDatabase" localSheetId="20" hidden="1">'SO 05.3 - 3. rok rozvojov...'!$C$81:$K$103</definedName>
    <definedName name="_xlnm.Print_Area" localSheetId="20">'SO 05.3 - 3. rok rozvojov...'!$C$4:$J$39,'SO 05.3 - 3. rok rozvojov...'!$C$45:$J$63,'SO 05.3 - 3. rok rozvojov...'!$C$69:$K$103</definedName>
    <definedName name="_xlnm.Print_Titles" localSheetId="20">'SO 05.3 - 3. rok rozvojov...'!$81:$81</definedName>
    <definedName name="_xlnm._FilterDatabase" localSheetId="21" hidden="1">'SO 06 - Větrolam'!$C$89:$K$230</definedName>
    <definedName name="_xlnm.Print_Area" localSheetId="21">'SO 06 - Větrolam'!$C$4:$J$39,'SO 06 - Větrolam'!$C$45:$J$71,'SO 06 - Větrolam'!$C$77:$K$230</definedName>
    <definedName name="_xlnm.Print_Titles" localSheetId="21">'SO 06 - Větrolam'!$89:$89</definedName>
    <definedName name="_xlnm._FilterDatabase" localSheetId="22" hidden="1">'SO 06.1 - 1. rok rozvojov...'!$C$81:$K$106</definedName>
    <definedName name="_xlnm.Print_Area" localSheetId="22">'SO 06.1 - 1. rok rozvojov...'!$C$4:$J$39,'SO 06.1 - 1. rok rozvojov...'!$C$45:$J$63,'SO 06.1 - 1. rok rozvojov...'!$C$69:$K$106</definedName>
    <definedName name="_xlnm.Print_Titles" localSheetId="22">'SO 06.1 - 1. rok rozvojov...'!$81:$81</definedName>
    <definedName name="_xlnm._FilterDatabase" localSheetId="23" hidden="1">'SO 06.2 - 2. rok rozvojov...'!$C$81:$K$102</definedName>
    <definedName name="_xlnm.Print_Area" localSheetId="23">'SO 06.2 - 2. rok rozvojov...'!$C$4:$J$39,'SO 06.2 - 2. rok rozvojov...'!$C$45:$J$63,'SO 06.2 - 2. rok rozvojov...'!$C$69:$K$102</definedName>
    <definedName name="_xlnm.Print_Titles" localSheetId="23">'SO 06.2 - 2. rok rozvojov...'!$81:$81</definedName>
    <definedName name="_xlnm._FilterDatabase" localSheetId="24" hidden="1">'SO 06.3 - 3. rok rozvojov...'!$C$81:$K$102</definedName>
    <definedName name="_xlnm.Print_Area" localSheetId="24">'SO 06.3 - 3. rok rozvojov...'!$C$4:$J$39,'SO 06.3 - 3. rok rozvojov...'!$C$45:$J$63,'SO 06.3 - 3. rok rozvojov...'!$C$69:$K$102</definedName>
    <definedName name="_xlnm.Print_Titles" localSheetId="24">'SO 06.3 - 3. rok rozvojov...'!$81:$81</definedName>
    <definedName name="_xlnm._FilterDatabase" localSheetId="25" hidden="1">'SO 07 - Větrolam'!$C$89:$K$241</definedName>
    <definedName name="_xlnm.Print_Area" localSheetId="25">'SO 07 - Větrolam'!$C$4:$J$39,'SO 07 - Větrolam'!$C$45:$J$71,'SO 07 - Větrolam'!$C$77:$K$241</definedName>
    <definedName name="_xlnm.Print_Titles" localSheetId="25">'SO 07 - Větrolam'!$89:$89</definedName>
    <definedName name="_xlnm._FilterDatabase" localSheetId="26" hidden="1">'SO 07.1 - 1. rok rozvojov...'!$C$81:$K$102</definedName>
    <definedName name="_xlnm.Print_Area" localSheetId="26">'SO 07.1 - 1. rok rozvojov...'!$C$4:$J$39,'SO 07.1 - 1. rok rozvojov...'!$C$45:$J$63,'SO 07.1 - 1. rok rozvojov...'!$C$69:$K$102</definedName>
    <definedName name="_xlnm.Print_Titles" localSheetId="26">'SO 07.1 - 1. rok rozvojov...'!$81:$81</definedName>
    <definedName name="_xlnm._FilterDatabase" localSheetId="27" hidden="1">'SO 07.2 - 2. rok rozvojov...'!$C$81:$K$102</definedName>
    <definedName name="_xlnm.Print_Area" localSheetId="27">'SO 07.2 - 2. rok rozvojov...'!$C$4:$J$39,'SO 07.2 - 2. rok rozvojov...'!$C$45:$J$63,'SO 07.2 - 2. rok rozvojov...'!$C$69:$K$102</definedName>
    <definedName name="_xlnm.Print_Titles" localSheetId="27">'SO 07.2 - 2. rok rozvojov...'!$81:$81</definedName>
    <definedName name="_xlnm._FilterDatabase" localSheetId="28" hidden="1">'SO 07.3 - 3. rok rozvojov...'!$C$81:$K$102</definedName>
    <definedName name="_xlnm.Print_Area" localSheetId="28">'SO 07.3 - 3. rok rozvojov...'!$C$4:$J$39,'SO 07.3 - 3. rok rozvojov...'!$C$45:$J$63,'SO 07.3 - 3. rok rozvojov...'!$C$69:$K$102</definedName>
    <definedName name="_xlnm.Print_Titles" localSheetId="28">'SO 07.3 - 3. rok rozvojov...'!$81:$81</definedName>
    <definedName name="_xlnm._FilterDatabase" localSheetId="29" hidden="1">'SO 08 - Větrolam'!$C$89:$K$241</definedName>
    <definedName name="_xlnm.Print_Area" localSheetId="29">'SO 08 - Větrolam'!$C$4:$J$39,'SO 08 - Větrolam'!$C$45:$J$71,'SO 08 - Větrolam'!$C$77:$K$241</definedName>
    <definedName name="_xlnm.Print_Titles" localSheetId="29">'SO 08 - Větrolam'!$89:$89</definedName>
    <definedName name="_xlnm._FilterDatabase" localSheetId="30" hidden="1">'SO 08.1 - 1. rok rozvojov...'!$C$81:$K$102</definedName>
    <definedName name="_xlnm.Print_Area" localSheetId="30">'SO 08.1 - 1. rok rozvojov...'!$C$4:$J$39,'SO 08.1 - 1. rok rozvojov...'!$C$45:$J$63,'SO 08.1 - 1. rok rozvojov...'!$C$69:$K$102</definedName>
    <definedName name="_xlnm.Print_Titles" localSheetId="30">'SO 08.1 - 1. rok rozvojov...'!$81:$81</definedName>
    <definedName name="_xlnm._FilterDatabase" localSheetId="31" hidden="1">'SO 08.2 - 2. rok rozvojov...'!$C$81:$K$102</definedName>
    <definedName name="_xlnm.Print_Area" localSheetId="31">'SO 08.2 - 2. rok rozvojov...'!$C$4:$J$39,'SO 08.2 - 2. rok rozvojov...'!$C$45:$J$63,'SO 08.2 - 2. rok rozvojov...'!$C$69:$K$102</definedName>
    <definedName name="_xlnm.Print_Titles" localSheetId="31">'SO 08.2 - 2. rok rozvojov...'!$81:$81</definedName>
    <definedName name="_xlnm._FilterDatabase" localSheetId="32" hidden="1">'SO 08.3 - 3. rok rozvojov...'!$C$81:$K$102</definedName>
    <definedName name="_xlnm.Print_Area" localSheetId="32">'SO 08.3 - 3. rok rozvojov...'!$C$4:$J$39,'SO 08.3 - 3. rok rozvojov...'!$C$45:$J$63,'SO 08.3 - 3. rok rozvojov...'!$C$69:$K$102</definedName>
    <definedName name="_xlnm.Print_Titles" localSheetId="32">'SO 08.3 - 3. rok rozvojov...'!$81:$81</definedName>
    <definedName name="_xlnm._FilterDatabase" localSheetId="33" hidden="1">'SO 09 - Větrolam'!$C$89:$K$240</definedName>
    <definedName name="_xlnm.Print_Area" localSheetId="33">'SO 09 - Větrolam'!$C$4:$J$39,'SO 09 - Větrolam'!$C$45:$J$71,'SO 09 - Větrolam'!$C$77:$K$240</definedName>
    <definedName name="_xlnm.Print_Titles" localSheetId="33">'SO 09 - Větrolam'!$89:$89</definedName>
    <definedName name="_xlnm._FilterDatabase" localSheetId="34" hidden="1">'SO 09.1 - 1. rok rozvojov...'!$C$81:$K$107</definedName>
    <definedName name="_xlnm.Print_Area" localSheetId="34">'SO 09.1 - 1. rok rozvojov...'!$C$4:$J$39,'SO 09.1 - 1. rok rozvojov...'!$C$45:$J$63,'SO 09.1 - 1. rok rozvojov...'!$C$69:$K$107</definedName>
    <definedName name="_xlnm.Print_Titles" localSheetId="34">'SO 09.1 - 1. rok rozvojov...'!$81:$81</definedName>
    <definedName name="_xlnm._FilterDatabase" localSheetId="35" hidden="1">'SO 09.2 - 2. rok rozvojov...'!$C$81:$K$102</definedName>
    <definedName name="_xlnm.Print_Area" localSheetId="35">'SO 09.2 - 2. rok rozvojov...'!$C$4:$J$39,'SO 09.2 - 2. rok rozvojov...'!$C$45:$J$63,'SO 09.2 - 2. rok rozvojov...'!$C$69:$K$102</definedName>
    <definedName name="_xlnm.Print_Titles" localSheetId="35">'SO 09.2 - 2. rok rozvojov...'!$81:$81</definedName>
    <definedName name="_xlnm._FilterDatabase" localSheetId="36" hidden="1">'SO 09.3 - 3. rok rozvojov...'!$C$81:$K$102</definedName>
    <definedName name="_xlnm.Print_Area" localSheetId="36">'SO 09.3 - 3. rok rozvojov...'!$C$4:$J$39,'SO 09.3 - 3. rok rozvojov...'!$C$45:$J$63,'SO 09.3 - 3. rok rozvojov...'!$C$69:$K$102</definedName>
    <definedName name="_xlnm.Print_Titles" localSheetId="36">'SO 09.3 - 3. rok rozvojov...'!$81:$81</definedName>
    <definedName name="_xlnm._FilterDatabase" localSheetId="37" hidden="1">'SO 10 - Větrolam'!$C$89:$K$241</definedName>
    <definedName name="_xlnm.Print_Area" localSheetId="37">'SO 10 - Větrolam'!$C$4:$J$39,'SO 10 - Větrolam'!$C$45:$J$71,'SO 10 - Větrolam'!$C$77:$K$241</definedName>
    <definedName name="_xlnm.Print_Titles" localSheetId="37">'SO 10 - Větrolam'!$89:$89</definedName>
    <definedName name="_xlnm._FilterDatabase" localSheetId="38" hidden="1">'SO 10.1 - 1. rok rozvojov...'!$C$81:$K$102</definedName>
    <definedName name="_xlnm.Print_Area" localSheetId="38">'SO 10.1 - 1. rok rozvojov...'!$C$4:$J$39,'SO 10.1 - 1. rok rozvojov...'!$C$45:$J$63,'SO 10.1 - 1. rok rozvojov...'!$C$69:$K$102</definedName>
    <definedName name="_xlnm.Print_Titles" localSheetId="38">'SO 10.1 - 1. rok rozvojov...'!$81:$81</definedName>
    <definedName name="_xlnm._FilterDatabase" localSheetId="39" hidden="1">'SO 10.2 - 2. rok rozvojov...'!$C$81:$K$102</definedName>
    <definedName name="_xlnm.Print_Area" localSheetId="39">'SO 10.2 - 2. rok rozvojov...'!$C$4:$J$39,'SO 10.2 - 2. rok rozvojov...'!$C$45:$J$63,'SO 10.2 - 2. rok rozvojov...'!$C$69:$K$102</definedName>
    <definedName name="_xlnm.Print_Titles" localSheetId="39">'SO 10.2 - 2. rok rozvojov...'!$81:$81</definedName>
    <definedName name="_xlnm._FilterDatabase" localSheetId="40" hidden="1">'SO 10.3 - 3. rok rozvojov...'!$C$81:$K$102</definedName>
    <definedName name="_xlnm.Print_Area" localSheetId="40">'SO 10.3 - 3. rok rozvojov...'!$C$4:$J$39,'SO 10.3 - 3. rok rozvojov...'!$C$45:$J$63,'SO 10.3 - 3. rok rozvojov...'!$C$69:$K$102</definedName>
    <definedName name="_xlnm.Print_Titles" localSheetId="40">'SO 10.3 - 3. rok rozvojov...'!$81:$81</definedName>
    <definedName name="_xlnm._FilterDatabase" localSheetId="41" hidden="1">'SO 11 - Větrolam'!$C$89:$K$241</definedName>
    <definedName name="_xlnm.Print_Area" localSheetId="41">'SO 11 - Větrolam'!$C$4:$J$39,'SO 11 - Větrolam'!$C$45:$J$71,'SO 11 - Větrolam'!$C$77:$K$241</definedName>
    <definedName name="_xlnm.Print_Titles" localSheetId="41">'SO 11 - Větrolam'!$89:$89</definedName>
    <definedName name="_xlnm._FilterDatabase" localSheetId="42" hidden="1">'SO 11.1 - 1. rok rozvojov...'!$C$81:$K$102</definedName>
    <definedName name="_xlnm.Print_Area" localSheetId="42">'SO 11.1 - 1. rok rozvojov...'!$C$4:$J$39,'SO 11.1 - 1. rok rozvojov...'!$C$45:$J$63,'SO 11.1 - 1. rok rozvojov...'!$C$69:$K$102</definedName>
    <definedName name="_xlnm.Print_Titles" localSheetId="42">'SO 11.1 - 1. rok rozvojov...'!$81:$81</definedName>
    <definedName name="_xlnm._FilterDatabase" localSheetId="43" hidden="1">'SO 11.2 - 2. rok rozvojov...'!$C$81:$K$102</definedName>
    <definedName name="_xlnm.Print_Area" localSheetId="43">'SO 11.2 - 2. rok rozvojov...'!$C$4:$J$39,'SO 11.2 - 2. rok rozvojov...'!$C$45:$J$63,'SO 11.2 - 2. rok rozvojov...'!$C$69:$K$102</definedName>
    <definedName name="_xlnm.Print_Titles" localSheetId="43">'SO 11.2 - 2. rok rozvojov...'!$81:$81</definedName>
    <definedName name="_xlnm._FilterDatabase" localSheetId="44" hidden="1">'SO 11.3 - 3. rok rozvojov...'!$C$81:$K$102</definedName>
    <definedName name="_xlnm.Print_Area" localSheetId="44">'SO 11.3 - 3. rok rozvojov...'!$C$4:$J$39,'SO 11.3 - 3. rok rozvojov...'!$C$45:$J$63,'SO 11.3 - 3. rok rozvojov...'!$C$69:$K$102</definedName>
    <definedName name="_xlnm.Print_Titles" localSheetId="44">'SO 11.3 - 3. rok rozvojov...'!$81:$81</definedName>
    <definedName name="_xlnm._FilterDatabase" localSheetId="45" hidden="1">'SO 12 - Větrolam'!$C$89:$K$241</definedName>
    <definedName name="_xlnm.Print_Area" localSheetId="45">'SO 12 - Větrolam'!$C$4:$J$39,'SO 12 - Větrolam'!$C$45:$J$71,'SO 12 - Větrolam'!$C$77:$K$241</definedName>
    <definedName name="_xlnm.Print_Titles" localSheetId="45">'SO 12 - Větrolam'!$89:$89</definedName>
    <definedName name="_xlnm._FilterDatabase" localSheetId="46" hidden="1">'SO 12.1 - 1. rok rozvojov...'!$C$81:$K$102</definedName>
    <definedName name="_xlnm.Print_Area" localSheetId="46">'SO 12.1 - 1. rok rozvojov...'!$C$4:$J$39,'SO 12.1 - 1. rok rozvojov...'!$C$45:$J$63,'SO 12.1 - 1. rok rozvojov...'!$C$69:$K$102</definedName>
    <definedName name="_xlnm.Print_Titles" localSheetId="46">'SO 12.1 - 1. rok rozvojov...'!$81:$81</definedName>
    <definedName name="_xlnm._FilterDatabase" localSheetId="47" hidden="1">'SO 12.2 - 2. rok rozvojov...'!$C$81:$K$102</definedName>
    <definedName name="_xlnm.Print_Area" localSheetId="47">'SO 12.2 - 2. rok rozvojov...'!$C$4:$J$39,'SO 12.2 - 2. rok rozvojov...'!$C$45:$J$63,'SO 12.2 - 2. rok rozvojov...'!$C$69:$K$102</definedName>
    <definedName name="_xlnm.Print_Titles" localSheetId="47">'SO 12.2 - 2. rok rozvojov...'!$81:$81</definedName>
    <definedName name="_xlnm._FilterDatabase" localSheetId="48" hidden="1">'SO 12.3 - 3. rok rozvojov...'!$C$81:$K$102</definedName>
    <definedName name="_xlnm.Print_Area" localSheetId="48">'SO 12.3 - 3. rok rozvojov...'!$C$4:$J$39,'SO 12.3 - 3. rok rozvojov...'!$C$45:$J$63,'SO 12.3 - 3. rok rozvojov...'!$C$69:$K$102</definedName>
    <definedName name="_xlnm.Print_Titles" localSheetId="48">'SO 12.3 - 3. rok rozvojov...'!$81:$81</definedName>
    <definedName name="_xlnm.Print_Area" localSheetId="49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49" l="1" r="J37"/>
  <c r="J36"/>
  <c i="1" r="AY102"/>
  <c i="49" r="J35"/>
  <c i="1" r="AX102"/>
  <c i="49" r="BI101"/>
  <c r="BH101"/>
  <c r="BG101"/>
  <c r="BF101"/>
  <c r="T101"/>
  <c r="T100"/>
  <c r="R101"/>
  <c r="R100"/>
  <c r="P101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79"/>
  <c r="J17"/>
  <c r="J12"/>
  <c r="J76"/>
  <c r="E7"/>
  <c r="E48"/>
  <c i="48" r="J37"/>
  <c r="J36"/>
  <c i="1" r="AY101"/>
  <c i="48" r="J35"/>
  <c i="1" r="AX101"/>
  <c i="48" r="BI101"/>
  <c r="BH101"/>
  <c r="BG101"/>
  <c r="BF101"/>
  <c r="T101"/>
  <c r="T100"/>
  <c r="R101"/>
  <c r="R100"/>
  <c r="P101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55"/>
  <c r="J17"/>
  <c r="J12"/>
  <c r="J52"/>
  <c r="E7"/>
  <c r="E72"/>
  <c i="47" r="J37"/>
  <c r="J36"/>
  <c i="1" r="AY100"/>
  <c i="47" r="J35"/>
  <c i="1" r="AX100"/>
  <c i="47" r="BI101"/>
  <c r="BH101"/>
  <c r="BG101"/>
  <c r="BF101"/>
  <c r="T101"/>
  <c r="T100"/>
  <c r="R101"/>
  <c r="R100"/>
  <c r="P101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55"/>
  <c r="J17"/>
  <c r="J12"/>
  <c r="J76"/>
  <c r="E7"/>
  <c r="E72"/>
  <c i="46" r="J241"/>
  <c r="J240"/>
  <c r="J239"/>
  <c r="J238"/>
  <c r="J237"/>
  <c r="J236"/>
  <c r="T235"/>
  <c r="R235"/>
  <c r="P235"/>
  <c r="BK235"/>
  <c r="J235"/>
  <c r="J64"/>
  <c r="J37"/>
  <c r="J36"/>
  <c i="1" r="AY99"/>
  <c i="46" r="J35"/>
  <c i="1" r="AX99"/>
  <c i="46" r="J70"/>
  <c r="J69"/>
  <c r="J68"/>
  <c r="J67"/>
  <c r="J66"/>
  <c r="J6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R178"/>
  <c r="P178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J87"/>
  <c r="J86"/>
  <c r="F86"/>
  <c r="F84"/>
  <c r="E82"/>
  <c r="J55"/>
  <c r="J54"/>
  <c r="F54"/>
  <c r="F52"/>
  <c r="E50"/>
  <c r="J18"/>
  <c r="E18"/>
  <c r="F55"/>
  <c r="J17"/>
  <c r="J12"/>
  <c r="J84"/>
  <c r="E7"/>
  <c r="E80"/>
  <c i="45" r="J37"/>
  <c r="J36"/>
  <c i="1" r="AY98"/>
  <c i="45" r="J35"/>
  <c i="1" r="AX98"/>
  <c i="45" r="BI101"/>
  <c r="BH101"/>
  <c r="BG101"/>
  <c r="BF101"/>
  <c r="T101"/>
  <c r="T100"/>
  <c r="R101"/>
  <c r="R100"/>
  <c r="P101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79"/>
  <c r="J17"/>
  <c r="J12"/>
  <c r="J76"/>
  <c r="E7"/>
  <c r="E72"/>
  <c i="44" r="J37"/>
  <c r="J36"/>
  <c i="1" r="AY97"/>
  <c i="44" r="J35"/>
  <c i="1" r="AX97"/>
  <c i="44" r="BI101"/>
  <c r="BH101"/>
  <c r="BG101"/>
  <c r="BF101"/>
  <c r="T101"/>
  <c r="T100"/>
  <c r="R101"/>
  <c r="R100"/>
  <c r="P101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55"/>
  <c r="J17"/>
  <c r="J12"/>
  <c r="J76"/>
  <c r="E7"/>
  <c r="E48"/>
  <c i="43" r="J37"/>
  <c r="J36"/>
  <c i="1" r="AY96"/>
  <c i="43" r="J35"/>
  <c i="1" r="AX96"/>
  <c i="43" r="BI101"/>
  <c r="BH101"/>
  <c r="BG101"/>
  <c r="BF101"/>
  <c r="T101"/>
  <c r="T100"/>
  <c r="R101"/>
  <c r="R100"/>
  <c r="P101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55"/>
  <c r="J17"/>
  <c r="J12"/>
  <c r="J76"/>
  <c r="E7"/>
  <c r="E72"/>
  <c i="42" r="J37"/>
  <c r="J36"/>
  <c i="1" r="AY95"/>
  <c i="42" r="J35"/>
  <c i="1" r="AX95"/>
  <c i="42" r="BI239"/>
  <c r="BH239"/>
  <c r="BG239"/>
  <c r="BF239"/>
  <c r="T239"/>
  <c r="T238"/>
  <c r="R239"/>
  <c r="R238"/>
  <c r="P239"/>
  <c r="P238"/>
  <c r="BI235"/>
  <c r="BH235"/>
  <c r="BG235"/>
  <c r="BF235"/>
  <c r="T235"/>
  <c r="T234"/>
  <c r="R235"/>
  <c r="R234"/>
  <c r="P235"/>
  <c r="P234"/>
  <c r="BI231"/>
  <c r="BH231"/>
  <c r="BG231"/>
  <c r="BF231"/>
  <c r="T231"/>
  <c r="R231"/>
  <c r="P231"/>
  <c r="BI228"/>
  <c r="BH228"/>
  <c r="BG228"/>
  <c r="BF228"/>
  <c r="T228"/>
  <c r="R228"/>
  <c r="P228"/>
  <c r="BI224"/>
  <c r="BH224"/>
  <c r="BG224"/>
  <c r="BF224"/>
  <c r="T224"/>
  <c r="T223"/>
  <c r="R224"/>
  <c r="R223"/>
  <c r="P224"/>
  <c r="P223"/>
  <c r="BI220"/>
  <c r="BH220"/>
  <c r="BG220"/>
  <c r="BF220"/>
  <c r="T220"/>
  <c r="T219"/>
  <c r="R220"/>
  <c r="R219"/>
  <c r="P220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3"/>
  <c r="BH203"/>
  <c r="BG203"/>
  <c r="BF203"/>
  <c r="T203"/>
  <c r="T202"/>
  <c r="R203"/>
  <c r="R202"/>
  <c r="P203"/>
  <c r="P202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R178"/>
  <c r="P178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J87"/>
  <c r="J86"/>
  <c r="F86"/>
  <c r="F84"/>
  <c r="E82"/>
  <c r="J55"/>
  <c r="J54"/>
  <c r="F54"/>
  <c r="F52"/>
  <c r="E50"/>
  <c r="J18"/>
  <c r="E18"/>
  <c r="F55"/>
  <c r="J17"/>
  <c r="J12"/>
  <c r="J84"/>
  <c r="E7"/>
  <c r="E80"/>
  <c i="41" r="J37"/>
  <c r="J36"/>
  <c i="1" r="AY94"/>
  <c i="41" r="J35"/>
  <c i="1" r="AX94"/>
  <c i="41" r="BI101"/>
  <c r="BH101"/>
  <c r="BG101"/>
  <c r="BF101"/>
  <c r="T101"/>
  <c r="T100"/>
  <c r="R101"/>
  <c r="R100"/>
  <c r="P101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79"/>
  <c r="J17"/>
  <c r="J12"/>
  <c r="J52"/>
  <c r="E7"/>
  <c r="E72"/>
  <c i="40" r="J37"/>
  <c r="J36"/>
  <c i="1" r="AY93"/>
  <c i="40" r="J35"/>
  <c i="1" r="AX93"/>
  <c i="40" r="BI101"/>
  <c r="BH101"/>
  <c r="BG101"/>
  <c r="BF101"/>
  <c r="T101"/>
  <c r="T100"/>
  <c r="R101"/>
  <c r="R100"/>
  <c r="P101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55"/>
  <c r="J17"/>
  <c r="J12"/>
  <c r="J76"/>
  <c r="E7"/>
  <c r="E72"/>
  <c i="39" r="J37"/>
  <c r="J36"/>
  <c i="1" r="AY92"/>
  <c i="39" r="J35"/>
  <c i="1" r="AX92"/>
  <c i="39" r="BI101"/>
  <c r="BH101"/>
  <c r="BG101"/>
  <c r="BF101"/>
  <c r="T101"/>
  <c r="T100"/>
  <c r="R101"/>
  <c r="R100"/>
  <c r="P101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79"/>
  <c r="J17"/>
  <c r="J12"/>
  <c r="J52"/>
  <c r="E7"/>
  <c r="E72"/>
  <c i="38" r="J37"/>
  <c r="J36"/>
  <c i="1" r="AY91"/>
  <c i="38" r="J35"/>
  <c i="1" r="AX91"/>
  <c i="38" r="BI239"/>
  <c r="BH239"/>
  <c r="BG239"/>
  <c r="BF239"/>
  <c r="T239"/>
  <c r="T238"/>
  <c r="R239"/>
  <c r="R238"/>
  <c r="P239"/>
  <c r="P238"/>
  <c r="BI235"/>
  <c r="BH235"/>
  <c r="BG235"/>
  <c r="BF235"/>
  <c r="T235"/>
  <c r="T234"/>
  <c r="R235"/>
  <c r="R234"/>
  <c r="P235"/>
  <c r="P234"/>
  <c r="BI231"/>
  <c r="BH231"/>
  <c r="BG231"/>
  <c r="BF231"/>
  <c r="T231"/>
  <c r="R231"/>
  <c r="P231"/>
  <c r="BI228"/>
  <c r="BH228"/>
  <c r="BG228"/>
  <c r="BF228"/>
  <c r="T228"/>
  <c r="R228"/>
  <c r="P228"/>
  <c r="BI224"/>
  <c r="BH224"/>
  <c r="BG224"/>
  <c r="BF224"/>
  <c r="T224"/>
  <c r="T223"/>
  <c r="R224"/>
  <c r="R223"/>
  <c r="P224"/>
  <c r="P223"/>
  <c r="BI220"/>
  <c r="BH220"/>
  <c r="BG220"/>
  <c r="BF220"/>
  <c r="T220"/>
  <c r="T219"/>
  <c r="R220"/>
  <c r="R219"/>
  <c r="P220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3"/>
  <c r="BH203"/>
  <c r="BG203"/>
  <c r="BF203"/>
  <c r="T203"/>
  <c r="T202"/>
  <c r="R203"/>
  <c r="R202"/>
  <c r="P203"/>
  <c r="P202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R178"/>
  <c r="P178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19"/>
  <c r="BH119"/>
  <c r="BG119"/>
  <c r="BF119"/>
  <c r="T119"/>
  <c r="R119"/>
  <c r="P119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J87"/>
  <c r="J86"/>
  <c r="F86"/>
  <c r="F84"/>
  <c r="E82"/>
  <c r="J55"/>
  <c r="J54"/>
  <c r="F54"/>
  <c r="F52"/>
  <c r="E50"/>
  <c r="J18"/>
  <c r="E18"/>
  <c r="F87"/>
  <c r="J17"/>
  <c r="J12"/>
  <c r="J84"/>
  <c r="E7"/>
  <c r="E48"/>
  <c i="37" r="J37"/>
  <c r="J36"/>
  <c i="1" r="AY90"/>
  <c i="37" r="J35"/>
  <c i="1" r="AX90"/>
  <c i="37" r="BI101"/>
  <c r="BH101"/>
  <c r="BG101"/>
  <c r="BF101"/>
  <c r="T101"/>
  <c r="T100"/>
  <c r="R101"/>
  <c r="R100"/>
  <c r="P101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79"/>
  <c r="J17"/>
  <c r="J12"/>
  <c r="J52"/>
  <c r="E7"/>
  <c r="E48"/>
  <c i="36" r="J37"/>
  <c r="J36"/>
  <c i="1" r="AY89"/>
  <c i="36" r="J35"/>
  <c i="1" r="AX89"/>
  <c i="36" r="BI101"/>
  <c r="BH101"/>
  <c r="BG101"/>
  <c r="BF101"/>
  <c r="T101"/>
  <c r="T100"/>
  <c r="R101"/>
  <c r="R100"/>
  <c r="P101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55"/>
  <c r="J17"/>
  <c r="J12"/>
  <c r="J52"/>
  <c r="E7"/>
  <c r="E72"/>
  <c i="35" r="J37"/>
  <c r="J36"/>
  <c i="1" r="AY88"/>
  <c i="35" r="J35"/>
  <c i="1" r="AX88"/>
  <c i="35" r="BI106"/>
  <c r="BH106"/>
  <c r="BG106"/>
  <c r="BF106"/>
  <c r="T106"/>
  <c r="T105"/>
  <c r="R106"/>
  <c r="R105"/>
  <c r="P106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5"/>
  <c r="BH95"/>
  <c r="BG95"/>
  <c r="BF95"/>
  <c r="T95"/>
  <c r="R95"/>
  <c r="P95"/>
  <c r="BI91"/>
  <c r="BH91"/>
  <c r="BG91"/>
  <c r="BF91"/>
  <c r="T91"/>
  <c r="R91"/>
  <c r="P91"/>
  <c r="BI88"/>
  <c r="BH88"/>
  <c r="BG88"/>
  <c r="BF88"/>
  <c r="T88"/>
  <c r="R88"/>
  <c r="P88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55"/>
  <c r="J17"/>
  <c r="J12"/>
  <c r="J52"/>
  <c r="E7"/>
  <c r="E48"/>
  <c i="34" r="J37"/>
  <c r="J36"/>
  <c i="1" r="AY87"/>
  <c i="34" r="J35"/>
  <c i="1" r="AX87"/>
  <c i="34" r="BI238"/>
  <c r="BH238"/>
  <c r="BG238"/>
  <c r="BF238"/>
  <c r="T238"/>
  <c r="T237"/>
  <c r="R238"/>
  <c r="R237"/>
  <c r="P238"/>
  <c r="P237"/>
  <c r="BI234"/>
  <c r="BH234"/>
  <c r="BG234"/>
  <c r="BF234"/>
  <c r="T234"/>
  <c r="T233"/>
  <c r="R234"/>
  <c r="R233"/>
  <c r="P234"/>
  <c r="P233"/>
  <c r="BI230"/>
  <c r="BH230"/>
  <c r="BG230"/>
  <c r="BF230"/>
  <c r="T230"/>
  <c r="R230"/>
  <c r="P230"/>
  <c r="BI227"/>
  <c r="BH227"/>
  <c r="BG227"/>
  <c r="BF227"/>
  <c r="T227"/>
  <c r="R227"/>
  <c r="P227"/>
  <c r="BI223"/>
  <c r="BH223"/>
  <c r="BG223"/>
  <c r="BF223"/>
  <c r="T223"/>
  <c r="T222"/>
  <c r="R223"/>
  <c r="R222"/>
  <c r="P223"/>
  <c r="P222"/>
  <c r="BI219"/>
  <c r="BH219"/>
  <c r="BG219"/>
  <c r="BF219"/>
  <c r="T219"/>
  <c r="T218"/>
  <c r="R219"/>
  <c r="R218"/>
  <c r="P219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2"/>
  <c r="BH202"/>
  <c r="BG202"/>
  <c r="BF202"/>
  <c r="T202"/>
  <c r="T201"/>
  <c r="R202"/>
  <c r="R201"/>
  <c r="P202"/>
  <c r="P201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0"/>
  <c r="BH180"/>
  <c r="BG180"/>
  <c r="BF180"/>
  <c r="T180"/>
  <c r="R180"/>
  <c r="P180"/>
  <c r="BI177"/>
  <c r="BH177"/>
  <c r="BG177"/>
  <c r="BF177"/>
  <c r="T177"/>
  <c r="R177"/>
  <c r="P177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J87"/>
  <c r="J86"/>
  <c r="F86"/>
  <c r="F84"/>
  <c r="E82"/>
  <c r="J55"/>
  <c r="J54"/>
  <c r="F54"/>
  <c r="F52"/>
  <c r="E50"/>
  <c r="J18"/>
  <c r="E18"/>
  <c r="F87"/>
  <c r="J17"/>
  <c r="J12"/>
  <c r="J84"/>
  <c r="E7"/>
  <c r="E80"/>
  <c i="33" r="J37"/>
  <c r="J36"/>
  <c i="1" r="AY86"/>
  <c i="33" r="J35"/>
  <c i="1" r="AX86"/>
  <c i="33" r="BI101"/>
  <c r="BH101"/>
  <c r="BG101"/>
  <c r="BF101"/>
  <c r="T101"/>
  <c r="T100"/>
  <c r="R101"/>
  <c r="R100"/>
  <c r="P101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55"/>
  <c r="J17"/>
  <c r="J12"/>
  <c r="J76"/>
  <c r="E7"/>
  <c r="E72"/>
  <c i="32" r="J37"/>
  <c r="J36"/>
  <c i="1" r="AY85"/>
  <c i="32" r="J35"/>
  <c i="1" r="AX85"/>
  <c i="32" r="BI101"/>
  <c r="BH101"/>
  <c r="BG101"/>
  <c r="BF101"/>
  <c r="T101"/>
  <c r="T100"/>
  <c r="R101"/>
  <c r="R100"/>
  <c r="P101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79"/>
  <c r="J17"/>
  <c r="J12"/>
  <c r="J52"/>
  <c r="E7"/>
  <c r="E48"/>
  <c i="31" r="J37"/>
  <c r="J36"/>
  <c i="1" r="AY84"/>
  <c i="31" r="J35"/>
  <c i="1" r="AX84"/>
  <c i="31" r="BI101"/>
  <c r="BH101"/>
  <c r="BG101"/>
  <c r="BF101"/>
  <c r="T101"/>
  <c r="T100"/>
  <c r="R101"/>
  <c r="R100"/>
  <c r="P101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79"/>
  <c r="J17"/>
  <c r="J12"/>
  <c r="J52"/>
  <c r="E7"/>
  <c r="E72"/>
  <c i="30" r="J37"/>
  <c r="J36"/>
  <c i="1" r="AY83"/>
  <c i="30" r="J35"/>
  <c i="1" r="AX83"/>
  <c i="30" r="BI239"/>
  <c r="BH239"/>
  <c r="BG239"/>
  <c r="BF239"/>
  <c r="T239"/>
  <c r="T238"/>
  <c r="R239"/>
  <c r="R238"/>
  <c r="P239"/>
  <c r="P238"/>
  <c r="BI235"/>
  <c r="BH235"/>
  <c r="BG235"/>
  <c r="BF235"/>
  <c r="T235"/>
  <c r="T234"/>
  <c r="R235"/>
  <c r="R234"/>
  <c r="P235"/>
  <c r="P234"/>
  <c r="BI231"/>
  <c r="BH231"/>
  <c r="BG231"/>
  <c r="BF231"/>
  <c r="T231"/>
  <c r="R231"/>
  <c r="P231"/>
  <c r="BI228"/>
  <c r="BH228"/>
  <c r="BG228"/>
  <c r="BF228"/>
  <c r="T228"/>
  <c r="R228"/>
  <c r="P228"/>
  <c r="BI224"/>
  <c r="BH224"/>
  <c r="BG224"/>
  <c r="BF224"/>
  <c r="T224"/>
  <c r="T223"/>
  <c r="R224"/>
  <c r="R223"/>
  <c r="P224"/>
  <c r="P223"/>
  <c r="BI220"/>
  <c r="BH220"/>
  <c r="BG220"/>
  <c r="BF220"/>
  <c r="T220"/>
  <c r="T219"/>
  <c r="R220"/>
  <c r="R219"/>
  <c r="P220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3"/>
  <c r="BH203"/>
  <c r="BG203"/>
  <c r="BF203"/>
  <c r="T203"/>
  <c r="T202"/>
  <c r="R203"/>
  <c r="R202"/>
  <c r="P203"/>
  <c r="P202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R178"/>
  <c r="P178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J87"/>
  <c r="J86"/>
  <c r="F86"/>
  <c r="F84"/>
  <c r="E82"/>
  <c r="J55"/>
  <c r="J54"/>
  <c r="F54"/>
  <c r="F52"/>
  <c r="E50"/>
  <c r="J18"/>
  <c r="E18"/>
  <c r="F87"/>
  <c r="J17"/>
  <c r="J12"/>
  <c r="J84"/>
  <c r="E7"/>
  <c r="E80"/>
  <c i="29" r="J37"/>
  <c r="J36"/>
  <c i="1" r="AY82"/>
  <c i="29" r="J35"/>
  <c i="1" r="AX82"/>
  <c i="29" r="BI101"/>
  <c r="BH101"/>
  <c r="BG101"/>
  <c r="BF101"/>
  <c r="T101"/>
  <c r="T100"/>
  <c r="R101"/>
  <c r="R100"/>
  <c r="P101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55"/>
  <c r="J17"/>
  <c r="J12"/>
  <c r="J76"/>
  <c r="E7"/>
  <c r="E72"/>
  <c i="28" r="J37"/>
  <c r="J36"/>
  <c i="1" r="AY81"/>
  <c i="28" r="J35"/>
  <c i="1" r="AX81"/>
  <c i="28" r="BI101"/>
  <c r="BH101"/>
  <c r="BG101"/>
  <c r="BF101"/>
  <c r="T101"/>
  <c r="T100"/>
  <c r="R101"/>
  <c r="R100"/>
  <c r="P101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55"/>
  <c r="J17"/>
  <c r="J12"/>
  <c r="J76"/>
  <c r="E7"/>
  <c r="E72"/>
  <c i="27" r="J37"/>
  <c r="J36"/>
  <c i="1" r="AY80"/>
  <c i="27" r="J35"/>
  <c i="1" r="AX80"/>
  <c i="27" r="BI101"/>
  <c r="BH101"/>
  <c r="BG101"/>
  <c r="BF101"/>
  <c r="T101"/>
  <c r="T100"/>
  <c r="R101"/>
  <c r="R100"/>
  <c r="P101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55"/>
  <c r="J17"/>
  <c r="J12"/>
  <c r="J76"/>
  <c r="E7"/>
  <c r="E48"/>
  <c i="26" r="J37"/>
  <c r="J36"/>
  <c i="1" r="AY79"/>
  <c i="26" r="J35"/>
  <c i="1" r="AX79"/>
  <c i="26" r="BI239"/>
  <c r="BH239"/>
  <c r="BG239"/>
  <c r="BF239"/>
  <c r="T239"/>
  <c r="T238"/>
  <c r="R239"/>
  <c r="R238"/>
  <c r="P239"/>
  <c r="P238"/>
  <c r="BI235"/>
  <c r="BH235"/>
  <c r="BG235"/>
  <c r="BF235"/>
  <c r="T235"/>
  <c r="T234"/>
  <c r="R235"/>
  <c r="R234"/>
  <c r="P235"/>
  <c r="P234"/>
  <c r="BI231"/>
  <c r="BH231"/>
  <c r="BG231"/>
  <c r="BF231"/>
  <c r="T231"/>
  <c r="R231"/>
  <c r="P231"/>
  <c r="BI228"/>
  <c r="BH228"/>
  <c r="BG228"/>
  <c r="BF228"/>
  <c r="T228"/>
  <c r="R228"/>
  <c r="P228"/>
  <c r="BI224"/>
  <c r="BH224"/>
  <c r="BG224"/>
  <c r="BF224"/>
  <c r="T224"/>
  <c r="T223"/>
  <c r="R224"/>
  <c r="R223"/>
  <c r="P224"/>
  <c r="P223"/>
  <c r="BI220"/>
  <c r="BH220"/>
  <c r="BG220"/>
  <c r="BF220"/>
  <c r="T220"/>
  <c r="T219"/>
  <c r="R220"/>
  <c r="R219"/>
  <c r="P220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3"/>
  <c r="BH203"/>
  <c r="BG203"/>
  <c r="BF203"/>
  <c r="T203"/>
  <c r="T202"/>
  <c r="R203"/>
  <c r="R202"/>
  <c r="P203"/>
  <c r="P202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R178"/>
  <c r="P178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J87"/>
  <c r="J86"/>
  <c r="F86"/>
  <c r="F84"/>
  <c r="E82"/>
  <c r="J55"/>
  <c r="J54"/>
  <c r="F54"/>
  <c r="F52"/>
  <c r="E50"/>
  <c r="J18"/>
  <c r="E18"/>
  <c r="F87"/>
  <c r="J17"/>
  <c r="J12"/>
  <c r="J52"/>
  <c r="E7"/>
  <c r="E80"/>
  <c i="25" r="J37"/>
  <c r="J36"/>
  <c i="1" r="AY78"/>
  <c i="25" r="J35"/>
  <c i="1" r="AX78"/>
  <c i="25" r="BI101"/>
  <c r="BH101"/>
  <c r="BG101"/>
  <c r="BF101"/>
  <c r="T101"/>
  <c r="T100"/>
  <c r="R101"/>
  <c r="R100"/>
  <c r="P101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79"/>
  <c r="J17"/>
  <c r="J12"/>
  <c r="J76"/>
  <c r="E7"/>
  <c r="E72"/>
  <c i="24" r="J37"/>
  <c r="J36"/>
  <c i="1" r="AY77"/>
  <c i="24" r="J35"/>
  <c i="1" r="AX77"/>
  <c i="24" r="BI101"/>
  <c r="BH101"/>
  <c r="BG101"/>
  <c r="BF101"/>
  <c r="T101"/>
  <c r="T100"/>
  <c r="R101"/>
  <c r="R100"/>
  <c r="P101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79"/>
  <c r="J17"/>
  <c r="J12"/>
  <c r="J76"/>
  <c r="E7"/>
  <c r="E48"/>
  <c i="23" r="J37"/>
  <c r="J36"/>
  <c i="1" r="AY76"/>
  <c i="23" r="J35"/>
  <c i="1" r="AX76"/>
  <c i="23" r="BI105"/>
  <c r="BH105"/>
  <c r="BG105"/>
  <c r="BF105"/>
  <c r="T105"/>
  <c r="T104"/>
  <c r="R105"/>
  <c r="R104"/>
  <c r="P105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79"/>
  <c r="J17"/>
  <c r="J12"/>
  <c r="J76"/>
  <c r="E7"/>
  <c r="E72"/>
  <c i="22" r="J37"/>
  <c r="J36"/>
  <c i="1" r="AY75"/>
  <c i="22" r="J35"/>
  <c i="1" r="AX75"/>
  <c i="22" r="BI229"/>
  <c r="BH229"/>
  <c r="BG229"/>
  <c r="BF229"/>
  <c r="T229"/>
  <c r="T228"/>
  <c r="R229"/>
  <c r="R228"/>
  <c r="P229"/>
  <c r="P228"/>
  <c r="BI226"/>
  <c r="BH226"/>
  <c r="BG226"/>
  <c r="BF226"/>
  <c r="T226"/>
  <c r="T225"/>
  <c r="R226"/>
  <c r="R225"/>
  <c r="P226"/>
  <c r="P225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T217"/>
  <c r="R218"/>
  <c r="R217"/>
  <c r="P218"/>
  <c r="P217"/>
  <c r="BI215"/>
  <c r="BH215"/>
  <c r="BG215"/>
  <c r="BF215"/>
  <c r="T215"/>
  <c r="T214"/>
  <c r="R215"/>
  <c r="R214"/>
  <c r="P215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2"/>
  <c r="BH202"/>
  <c r="BG202"/>
  <c r="BF202"/>
  <c r="T202"/>
  <c r="T201"/>
  <c r="R202"/>
  <c r="R201"/>
  <c r="P202"/>
  <c r="P201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0"/>
  <c r="BH180"/>
  <c r="BG180"/>
  <c r="BF180"/>
  <c r="T180"/>
  <c r="R180"/>
  <c r="P180"/>
  <c r="BI177"/>
  <c r="BH177"/>
  <c r="BG177"/>
  <c r="BF177"/>
  <c r="T177"/>
  <c r="R177"/>
  <c r="P177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J87"/>
  <c r="J86"/>
  <c r="F86"/>
  <c r="F84"/>
  <c r="E82"/>
  <c r="J55"/>
  <c r="J54"/>
  <c r="F54"/>
  <c r="F52"/>
  <c r="E50"/>
  <c r="J18"/>
  <c r="E18"/>
  <c r="F87"/>
  <c r="J17"/>
  <c r="J12"/>
  <c r="J52"/>
  <c r="E7"/>
  <c r="E48"/>
  <c i="21" r="J37"/>
  <c r="J36"/>
  <c i="1" r="AY74"/>
  <c i="21" r="J35"/>
  <c i="1" r="AX74"/>
  <c i="21" r="BI102"/>
  <c r="BH102"/>
  <c r="BG102"/>
  <c r="BF102"/>
  <c r="T102"/>
  <c r="T101"/>
  <c r="R102"/>
  <c r="R101"/>
  <c r="P102"/>
  <c r="P101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88"/>
  <c r="BH88"/>
  <c r="BG88"/>
  <c r="BF88"/>
  <c r="T88"/>
  <c r="R88"/>
  <c r="P88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79"/>
  <c r="J17"/>
  <c r="J12"/>
  <c r="J76"/>
  <c r="E7"/>
  <c r="E48"/>
  <c i="20" r="J37"/>
  <c r="J36"/>
  <c i="1" r="AY73"/>
  <c i="20" r="J35"/>
  <c i="1" r="AX73"/>
  <c i="20" r="BI102"/>
  <c r="BH102"/>
  <c r="BG102"/>
  <c r="BF102"/>
  <c r="T102"/>
  <c r="T101"/>
  <c r="R102"/>
  <c r="R101"/>
  <c r="P102"/>
  <c r="P101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88"/>
  <c r="BH88"/>
  <c r="BG88"/>
  <c r="BF88"/>
  <c r="T88"/>
  <c r="R88"/>
  <c r="P88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79"/>
  <c r="J17"/>
  <c r="J12"/>
  <c r="J52"/>
  <c r="E7"/>
  <c r="E72"/>
  <c i="19" r="J37"/>
  <c r="J36"/>
  <c i="1" r="AY72"/>
  <c i="19" r="J35"/>
  <c i="1" r="AX72"/>
  <c i="19" r="BI102"/>
  <c r="BH102"/>
  <c r="BG102"/>
  <c r="BF102"/>
  <c r="T102"/>
  <c r="T101"/>
  <c r="R102"/>
  <c r="R101"/>
  <c r="P102"/>
  <c r="P101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88"/>
  <c r="BH88"/>
  <c r="BG88"/>
  <c r="BF88"/>
  <c r="T88"/>
  <c r="R88"/>
  <c r="P88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79"/>
  <c r="J17"/>
  <c r="J12"/>
  <c r="J52"/>
  <c r="E7"/>
  <c r="E72"/>
  <c i="18" r="J37"/>
  <c r="J36"/>
  <c i="1" r="AY71"/>
  <c i="18" r="J35"/>
  <c i="1" r="AX71"/>
  <c i="18" r="BI239"/>
  <c r="BH239"/>
  <c r="BG239"/>
  <c r="BF239"/>
  <c r="T239"/>
  <c r="T238"/>
  <c r="R239"/>
  <c r="R238"/>
  <c r="P239"/>
  <c r="P238"/>
  <c r="BI235"/>
  <c r="BH235"/>
  <c r="BG235"/>
  <c r="BF235"/>
  <c r="T235"/>
  <c r="T234"/>
  <c r="R235"/>
  <c r="R234"/>
  <c r="P235"/>
  <c r="P234"/>
  <c r="BI231"/>
  <c r="BH231"/>
  <c r="BG231"/>
  <c r="BF231"/>
  <c r="T231"/>
  <c r="R231"/>
  <c r="P231"/>
  <c r="BI228"/>
  <c r="BH228"/>
  <c r="BG228"/>
  <c r="BF228"/>
  <c r="T228"/>
  <c r="R228"/>
  <c r="P228"/>
  <c r="BI224"/>
  <c r="BH224"/>
  <c r="BG224"/>
  <c r="BF224"/>
  <c r="T224"/>
  <c r="T223"/>
  <c r="R224"/>
  <c r="R223"/>
  <c r="P224"/>
  <c r="P223"/>
  <c r="BI220"/>
  <c r="BH220"/>
  <c r="BG220"/>
  <c r="BF220"/>
  <c r="T220"/>
  <c r="T219"/>
  <c r="R220"/>
  <c r="R219"/>
  <c r="P220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3"/>
  <c r="BH203"/>
  <c r="BG203"/>
  <c r="BF203"/>
  <c r="T203"/>
  <c r="T202"/>
  <c r="R203"/>
  <c r="R202"/>
  <c r="P203"/>
  <c r="P202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R178"/>
  <c r="P178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J87"/>
  <c r="J86"/>
  <c r="F86"/>
  <c r="F84"/>
  <c r="E82"/>
  <c r="J55"/>
  <c r="J54"/>
  <c r="F54"/>
  <c r="F52"/>
  <c r="E50"/>
  <c r="J18"/>
  <c r="E18"/>
  <c r="F87"/>
  <c r="J17"/>
  <c r="J12"/>
  <c r="J52"/>
  <c r="E7"/>
  <c r="E80"/>
  <c i="17" r="J37"/>
  <c r="J36"/>
  <c i="1" r="AY70"/>
  <c i="17" r="J35"/>
  <c i="1" r="AX70"/>
  <c i="17" r="BI101"/>
  <c r="BH101"/>
  <c r="BG101"/>
  <c r="BF101"/>
  <c r="T101"/>
  <c r="T100"/>
  <c r="R101"/>
  <c r="R100"/>
  <c r="P101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79"/>
  <c r="J17"/>
  <c r="J12"/>
  <c r="J52"/>
  <c r="E7"/>
  <c r="E48"/>
  <c i="16" r="J37"/>
  <c r="J36"/>
  <c i="1" r="AY69"/>
  <c i="16" r="J35"/>
  <c i="1" r="AX69"/>
  <c i="16" r="BI101"/>
  <c r="BH101"/>
  <c r="BG101"/>
  <c r="BF101"/>
  <c r="T101"/>
  <c r="T100"/>
  <c r="R101"/>
  <c r="R100"/>
  <c r="P101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55"/>
  <c r="J17"/>
  <c r="J12"/>
  <c r="J52"/>
  <c r="E7"/>
  <c r="E48"/>
  <c i="15" r="J37"/>
  <c r="J36"/>
  <c i="1" r="AY68"/>
  <c i="15" r="J35"/>
  <c i="1" r="AX68"/>
  <c i="15" r="BI101"/>
  <c r="BH101"/>
  <c r="BG101"/>
  <c r="BF101"/>
  <c r="T101"/>
  <c r="T100"/>
  <c r="R101"/>
  <c r="R100"/>
  <c r="P101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55"/>
  <c r="J17"/>
  <c r="J12"/>
  <c r="J76"/>
  <c r="E7"/>
  <c r="E48"/>
  <c i="14" r="J37"/>
  <c r="J36"/>
  <c i="1" r="AY67"/>
  <c i="14" r="J35"/>
  <c i="1" r="AX67"/>
  <c i="14" r="BI230"/>
  <c r="BH230"/>
  <c r="BG230"/>
  <c r="BF230"/>
  <c r="T230"/>
  <c r="T229"/>
  <c r="R230"/>
  <c r="R229"/>
  <c r="P230"/>
  <c r="P229"/>
  <c r="BI227"/>
  <c r="BH227"/>
  <c r="BG227"/>
  <c r="BF227"/>
  <c r="T227"/>
  <c r="T226"/>
  <c r="R227"/>
  <c r="R226"/>
  <c r="P227"/>
  <c r="P226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T218"/>
  <c r="R219"/>
  <c r="R218"/>
  <c r="P219"/>
  <c r="P218"/>
  <c r="BI216"/>
  <c r="BH216"/>
  <c r="BG216"/>
  <c r="BF216"/>
  <c r="T216"/>
  <c r="T215"/>
  <c r="R216"/>
  <c r="R215"/>
  <c r="P216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3"/>
  <c r="BH203"/>
  <c r="BG203"/>
  <c r="BF203"/>
  <c r="T203"/>
  <c r="T202"/>
  <c r="R203"/>
  <c r="R202"/>
  <c r="P203"/>
  <c r="P202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R178"/>
  <c r="P178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J87"/>
  <c r="J86"/>
  <c r="F86"/>
  <c r="F84"/>
  <c r="E82"/>
  <c r="J55"/>
  <c r="J54"/>
  <c r="F54"/>
  <c r="F52"/>
  <c r="E50"/>
  <c r="J18"/>
  <c r="E18"/>
  <c r="F87"/>
  <c r="J17"/>
  <c r="J12"/>
  <c r="J52"/>
  <c r="E7"/>
  <c r="E48"/>
  <c i="13" r="J37"/>
  <c r="J36"/>
  <c i="1" r="AY66"/>
  <c i="13" r="J35"/>
  <c i="1" r="AX66"/>
  <c i="13" r="BI102"/>
  <c r="BH102"/>
  <c r="BG102"/>
  <c r="BF102"/>
  <c r="T102"/>
  <c r="T101"/>
  <c r="R102"/>
  <c r="R101"/>
  <c r="P102"/>
  <c r="P101"/>
  <c r="BI98"/>
  <c r="BH98"/>
  <c r="BG98"/>
  <c r="BF98"/>
  <c r="T98"/>
  <c r="R98"/>
  <c r="P98"/>
  <c r="BI95"/>
  <c r="BH95"/>
  <c r="BG95"/>
  <c r="BF95"/>
  <c r="T95"/>
  <c r="R95"/>
  <c r="P95"/>
  <c r="BI91"/>
  <c r="BH91"/>
  <c r="BG91"/>
  <c r="BF91"/>
  <c r="T91"/>
  <c r="R91"/>
  <c r="P91"/>
  <c r="BI88"/>
  <c r="BH88"/>
  <c r="BG88"/>
  <c r="BF88"/>
  <c r="T88"/>
  <c r="R88"/>
  <c r="P88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79"/>
  <c r="J17"/>
  <c r="J12"/>
  <c r="J52"/>
  <c r="E7"/>
  <c r="E72"/>
  <c i="12" r="J37"/>
  <c r="J36"/>
  <c i="1" r="AY65"/>
  <c i="12" r="J35"/>
  <c i="1" r="AX65"/>
  <c i="12" r="BI102"/>
  <c r="BH102"/>
  <c r="BG102"/>
  <c r="BF102"/>
  <c r="T102"/>
  <c r="T101"/>
  <c r="R102"/>
  <c r="R101"/>
  <c r="P102"/>
  <c r="P101"/>
  <c r="BI98"/>
  <c r="BH98"/>
  <c r="BG98"/>
  <c r="BF98"/>
  <c r="T98"/>
  <c r="R98"/>
  <c r="P98"/>
  <c r="BI95"/>
  <c r="BH95"/>
  <c r="BG95"/>
  <c r="BF95"/>
  <c r="T95"/>
  <c r="R95"/>
  <c r="P95"/>
  <c r="BI91"/>
  <c r="BH91"/>
  <c r="BG91"/>
  <c r="BF91"/>
  <c r="T91"/>
  <c r="R91"/>
  <c r="P91"/>
  <c r="BI88"/>
  <c r="BH88"/>
  <c r="BG88"/>
  <c r="BF88"/>
  <c r="T88"/>
  <c r="R88"/>
  <c r="P88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55"/>
  <c r="J17"/>
  <c r="J12"/>
  <c r="J52"/>
  <c r="E7"/>
  <c r="E48"/>
  <c i="11" r="J37"/>
  <c r="J36"/>
  <c i="1" r="AY64"/>
  <c i="11" r="J35"/>
  <c i="1" r="AX64"/>
  <c i="11" r="BI102"/>
  <c r="BH102"/>
  <c r="BG102"/>
  <c r="BF102"/>
  <c r="T102"/>
  <c r="T101"/>
  <c r="R102"/>
  <c r="R101"/>
  <c r="P102"/>
  <c r="P101"/>
  <c r="BI98"/>
  <c r="BH98"/>
  <c r="BG98"/>
  <c r="BF98"/>
  <c r="T98"/>
  <c r="R98"/>
  <c r="P98"/>
  <c r="BI95"/>
  <c r="BH95"/>
  <c r="BG95"/>
  <c r="BF95"/>
  <c r="T95"/>
  <c r="R95"/>
  <c r="P95"/>
  <c r="BI91"/>
  <c r="BH91"/>
  <c r="BG91"/>
  <c r="BF91"/>
  <c r="T91"/>
  <c r="R91"/>
  <c r="P91"/>
  <c r="BI88"/>
  <c r="BH88"/>
  <c r="BG88"/>
  <c r="BF88"/>
  <c r="T88"/>
  <c r="R88"/>
  <c r="P88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79"/>
  <c r="J17"/>
  <c r="J12"/>
  <c r="J76"/>
  <c r="E7"/>
  <c r="E48"/>
  <c i="10" r="J37"/>
  <c r="J36"/>
  <c i="1" r="AY63"/>
  <c i="10" r="J35"/>
  <c i="1" r="AX63"/>
  <c i="10" r="BI239"/>
  <c r="BH239"/>
  <c r="BG239"/>
  <c r="BF239"/>
  <c r="T239"/>
  <c r="T238"/>
  <c r="R239"/>
  <c r="R238"/>
  <c r="P239"/>
  <c r="P238"/>
  <c r="BI235"/>
  <c r="BH235"/>
  <c r="BG235"/>
  <c r="BF235"/>
  <c r="T235"/>
  <c r="T234"/>
  <c r="R235"/>
  <c r="R234"/>
  <c r="P235"/>
  <c r="P234"/>
  <c r="BI231"/>
  <c r="BH231"/>
  <c r="BG231"/>
  <c r="BF231"/>
  <c r="T231"/>
  <c r="R231"/>
  <c r="P231"/>
  <c r="BI228"/>
  <c r="BH228"/>
  <c r="BG228"/>
  <c r="BF228"/>
  <c r="T228"/>
  <c r="R228"/>
  <c r="P228"/>
  <c r="BI224"/>
  <c r="BH224"/>
  <c r="BG224"/>
  <c r="BF224"/>
  <c r="T224"/>
  <c r="T223"/>
  <c r="R224"/>
  <c r="R223"/>
  <c r="P224"/>
  <c r="P223"/>
  <c r="BI220"/>
  <c r="BH220"/>
  <c r="BG220"/>
  <c r="BF220"/>
  <c r="T220"/>
  <c r="T219"/>
  <c r="R220"/>
  <c r="R219"/>
  <c r="P220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3"/>
  <c r="BH203"/>
  <c r="BG203"/>
  <c r="BF203"/>
  <c r="T203"/>
  <c r="T202"/>
  <c r="R203"/>
  <c r="R202"/>
  <c r="P203"/>
  <c r="P202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R178"/>
  <c r="P178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J87"/>
  <c r="J86"/>
  <c r="F86"/>
  <c r="F84"/>
  <c r="E82"/>
  <c r="J55"/>
  <c r="J54"/>
  <c r="F54"/>
  <c r="F52"/>
  <c r="E50"/>
  <c r="J18"/>
  <c r="E18"/>
  <c r="F55"/>
  <c r="J17"/>
  <c r="J12"/>
  <c r="J84"/>
  <c r="E7"/>
  <c r="E48"/>
  <c i="9" r="J37"/>
  <c r="J36"/>
  <c i="1" r="AY62"/>
  <c i="9" r="J35"/>
  <c i="1" r="AX62"/>
  <c i="9" r="BI101"/>
  <c r="BH101"/>
  <c r="BG101"/>
  <c r="BF101"/>
  <c r="T101"/>
  <c r="T100"/>
  <c r="R101"/>
  <c r="R100"/>
  <c r="P101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55"/>
  <c r="J17"/>
  <c r="J12"/>
  <c r="J52"/>
  <c r="E7"/>
  <c r="E72"/>
  <c i="8" r="J37"/>
  <c r="J36"/>
  <c i="1" r="AY61"/>
  <c i="8" r="J35"/>
  <c i="1" r="AX61"/>
  <c i="8" r="BI101"/>
  <c r="BH101"/>
  <c r="BG101"/>
  <c r="BF101"/>
  <c r="T101"/>
  <c r="T100"/>
  <c r="R101"/>
  <c r="R100"/>
  <c r="P101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79"/>
  <c r="J17"/>
  <c r="J12"/>
  <c r="J76"/>
  <c r="E7"/>
  <c r="E72"/>
  <c i="7" r="J37"/>
  <c r="J36"/>
  <c i="1" r="AY60"/>
  <c i="7" r="J35"/>
  <c i="1" r="AX60"/>
  <c i="7" r="BI102"/>
  <c r="BH102"/>
  <c r="BG102"/>
  <c r="BF102"/>
  <c r="T102"/>
  <c r="T101"/>
  <c r="R102"/>
  <c r="R101"/>
  <c r="P102"/>
  <c r="P101"/>
  <c r="BI98"/>
  <c r="BH98"/>
  <c r="BG98"/>
  <c r="BF98"/>
  <c r="T98"/>
  <c r="R98"/>
  <c r="P98"/>
  <c r="BI95"/>
  <c r="BH95"/>
  <c r="BG95"/>
  <c r="BF95"/>
  <c r="T95"/>
  <c r="R95"/>
  <c r="P95"/>
  <c r="BI91"/>
  <c r="BH91"/>
  <c r="BG91"/>
  <c r="BF91"/>
  <c r="T91"/>
  <c r="R91"/>
  <c r="P91"/>
  <c r="BI88"/>
  <c r="BH88"/>
  <c r="BG88"/>
  <c r="BF88"/>
  <c r="T88"/>
  <c r="R88"/>
  <c r="P88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55"/>
  <c r="J17"/>
  <c r="J12"/>
  <c r="J52"/>
  <c r="E7"/>
  <c r="E48"/>
  <c i="6" r="J37"/>
  <c r="J36"/>
  <c i="1" r="AY59"/>
  <c i="6" r="J35"/>
  <c i="1" r="AX59"/>
  <c i="6" r="BI240"/>
  <c r="BH240"/>
  <c r="BG240"/>
  <c r="BF240"/>
  <c r="T240"/>
  <c r="T239"/>
  <c r="R240"/>
  <c r="R239"/>
  <c r="P240"/>
  <c r="P239"/>
  <c r="BI236"/>
  <c r="BH236"/>
  <c r="BG236"/>
  <c r="BF236"/>
  <c r="T236"/>
  <c r="T235"/>
  <c r="R236"/>
  <c r="R235"/>
  <c r="P236"/>
  <c r="P235"/>
  <c r="BI232"/>
  <c r="BH232"/>
  <c r="BG232"/>
  <c r="BF232"/>
  <c r="T232"/>
  <c r="R232"/>
  <c r="P232"/>
  <c r="BI229"/>
  <c r="BH229"/>
  <c r="BG229"/>
  <c r="BF229"/>
  <c r="T229"/>
  <c r="R229"/>
  <c r="P229"/>
  <c r="BI225"/>
  <c r="BH225"/>
  <c r="BG225"/>
  <c r="BF225"/>
  <c r="T225"/>
  <c r="T224"/>
  <c r="R225"/>
  <c r="R224"/>
  <c r="P225"/>
  <c r="P224"/>
  <c r="BI221"/>
  <c r="BH221"/>
  <c r="BG221"/>
  <c r="BF221"/>
  <c r="T221"/>
  <c r="T220"/>
  <c r="R221"/>
  <c r="R220"/>
  <c r="P221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4"/>
  <c r="BH204"/>
  <c r="BG204"/>
  <c r="BF204"/>
  <c r="T204"/>
  <c r="T203"/>
  <c r="R204"/>
  <c r="R203"/>
  <c r="P204"/>
  <c r="P203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2"/>
  <c r="BH182"/>
  <c r="BG182"/>
  <c r="BF182"/>
  <c r="T182"/>
  <c r="R182"/>
  <c r="P182"/>
  <c r="BI179"/>
  <c r="BH179"/>
  <c r="BG179"/>
  <c r="BF179"/>
  <c r="T179"/>
  <c r="R179"/>
  <c r="P179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J87"/>
  <c r="J86"/>
  <c r="F86"/>
  <c r="F84"/>
  <c r="E82"/>
  <c r="J55"/>
  <c r="J54"/>
  <c r="F54"/>
  <c r="F52"/>
  <c r="E50"/>
  <c r="J18"/>
  <c r="E18"/>
  <c r="F55"/>
  <c r="J17"/>
  <c r="J12"/>
  <c r="J52"/>
  <c r="E7"/>
  <c r="E80"/>
  <c i="5" r="J37"/>
  <c r="J36"/>
  <c i="1" r="AY58"/>
  <c i="5" r="J35"/>
  <c i="1" r="AX58"/>
  <c i="5" r="BI101"/>
  <c r="BH101"/>
  <c r="BG101"/>
  <c r="BF101"/>
  <c r="T101"/>
  <c r="T100"/>
  <c r="R101"/>
  <c r="R100"/>
  <c r="P101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79"/>
  <c r="J17"/>
  <c r="J12"/>
  <c r="J52"/>
  <c r="E7"/>
  <c r="E72"/>
  <c i="4" r="J37"/>
  <c r="J36"/>
  <c i="1" r="AY57"/>
  <c i="4" r="J35"/>
  <c i="1" r="AX57"/>
  <c i="4" r="BI101"/>
  <c r="BH101"/>
  <c r="BG101"/>
  <c r="BF101"/>
  <c r="T101"/>
  <c r="T100"/>
  <c r="R101"/>
  <c r="R100"/>
  <c r="P101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79"/>
  <c r="J17"/>
  <c r="J12"/>
  <c r="J76"/>
  <c r="E7"/>
  <c r="E48"/>
  <c i="3" r="J37"/>
  <c r="J36"/>
  <c i="1" r="AY56"/>
  <c i="3" r="J35"/>
  <c i="1" r="AX56"/>
  <c i="3" r="BI101"/>
  <c r="BH101"/>
  <c r="BG101"/>
  <c r="BF101"/>
  <c r="T101"/>
  <c r="T100"/>
  <c r="R101"/>
  <c r="R100"/>
  <c r="P101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79"/>
  <c r="J17"/>
  <c r="J12"/>
  <c r="J76"/>
  <c r="E7"/>
  <c r="E48"/>
  <c i="2" r="J37"/>
  <c r="J36"/>
  <c i="1" r="AY55"/>
  <c i="2" r="J35"/>
  <c i="1" r="AX55"/>
  <c i="2" r="BI232"/>
  <c r="BH232"/>
  <c r="BG232"/>
  <c r="BF232"/>
  <c r="T232"/>
  <c r="T231"/>
  <c r="R232"/>
  <c r="R231"/>
  <c r="P232"/>
  <c r="P231"/>
  <c r="BI229"/>
  <c r="BH229"/>
  <c r="BG229"/>
  <c r="BF229"/>
  <c r="T229"/>
  <c r="T228"/>
  <c r="R229"/>
  <c r="R228"/>
  <c r="P229"/>
  <c r="P228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T220"/>
  <c r="R221"/>
  <c r="R220"/>
  <c r="P221"/>
  <c r="P220"/>
  <c r="BI218"/>
  <c r="BH218"/>
  <c r="BG218"/>
  <c r="BF218"/>
  <c r="T218"/>
  <c r="T217"/>
  <c r="R218"/>
  <c r="R217"/>
  <c r="P218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5"/>
  <c r="BH205"/>
  <c r="BG205"/>
  <c r="BF205"/>
  <c r="T205"/>
  <c r="T204"/>
  <c r="R205"/>
  <c r="R204"/>
  <c r="P205"/>
  <c r="P204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3"/>
  <c r="BH183"/>
  <c r="BG183"/>
  <c r="BF183"/>
  <c r="T183"/>
  <c r="R183"/>
  <c r="P183"/>
  <c r="BI180"/>
  <c r="BH180"/>
  <c r="BG180"/>
  <c r="BF180"/>
  <c r="T180"/>
  <c r="R180"/>
  <c r="P180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J87"/>
  <c r="J86"/>
  <c r="F86"/>
  <c r="F84"/>
  <c r="E82"/>
  <c r="J55"/>
  <c r="J54"/>
  <c r="F54"/>
  <c r="F52"/>
  <c r="E50"/>
  <c r="J18"/>
  <c r="E18"/>
  <c r="F87"/>
  <c r="J17"/>
  <c r="J12"/>
  <c r="J84"/>
  <c r="E7"/>
  <c r="E48"/>
  <c i="1" r="L50"/>
  <c r="AM50"/>
  <c r="AM49"/>
  <c r="L49"/>
  <c r="AM47"/>
  <c r="L47"/>
  <c r="L45"/>
  <c r="L44"/>
  <c i="2" r="J133"/>
  <c r="J180"/>
  <c i="6" r="J204"/>
  <c r="J138"/>
  <c i="7" r="BK88"/>
  <c i="10" r="BK166"/>
  <c r="BK115"/>
  <c i="14" r="BK161"/>
  <c r="BK164"/>
  <c i="15" r="BK94"/>
  <c i="18" r="J124"/>
  <c r="BK210"/>
  <c i="22" r="J142"/>
  <c r="J192"/>
  <c r="BK96"/>
  <c i="26" r="BK122"/>
  <c r="J216"/>
  <c i="29" r="BK91"/>
  <c i="30" r="BK224"/>
  <c r="BK147"/>
  <c i="34" r="BK124"/>
  <c r="BK123"/>
  <c r="J115"/>
  <c i="38" r="BK133"/>
  <c r="J119"/>
  <c i="40" r="BK85"/>
  <c i="42" r="BK239"/>
  <c r="J112"/>
  <c i="45" r="J88"/>
  <c i="46" r="BK181"/>
  <c r="BK185"/>
  <c i="2" r="BK140"/>
  <c r="J129"/>
  <c i="3" r="BK94"/>
  <c i="6" r="BK225"/>
  <c r="BK189"/>
  <c i="8" r="BK85"/>
  <c i="11" r="BK102"/>
  <c i="14" r="BK230"/>
  <c r="BK118"/>
  <c i="16" r="F34"/>
  <c i="1" r="BA69"/>
  <c i="22" r="J143"/>
  <c i="24" r="J85"/>
  <c i="26" r="J148"/>
  <c r="BK127"/>
  <c i="28" r="BK94"/>
  <c i="30" r="BK99"/>
  <c r="J158"/>
  <c i="34" r="J96"/>
  <c r="BK180"/>
  <c i="36" r="BK91"/>
  <c i="38" r="J129"/>
  <c r="BK148"/>
  <c i="42" r="BK144"/>
  <c r="BK109"/>
  <c i="45" r="J101"/>
  <c i="46" r="BK137"/>
  <c i="48" r="J94"/>
  <c i="2" r="J183"/>
  <c r="J107"/>
  <c i="6" r="BK129"/>
  <c r="BK124"/>
  <c i="7" r="BK102"/>
  <c i="10" r="BK181"/>
  <c r="BK140"/>
  <c i="14" r="J122"/>
  <c r="J142"/>
  <c r="BK107"/>
  <c i="18" r="BK178"/>
  <c r="BK96"/>
  <c i="22" r="J210"/>
  <c r="BK171"/>
  <c r="BK122"/>
  <c i="26" r="J143"/>
  <c r="J188"/>
  <c i="27" r="J97"/>
  <c i="30" r="J130"/>
  <c r="BK144"/>
  <c i="31" r="J94"/>
  <c i="34" r="BK215"/>
  <c r="BK105"/>
  <c i="35" r="BK96"/>
  <c i="38" r="BK178"/>
  <c r="J134"/>
  <c i="42" r="BK158"/>
  <c r="J178"/>
  <c r="J123"/>
  <c i="46" r="BK211"/>
  <c r="BK141"/>
  <c i="49" r="J97"/>
  <c i="2" r="J125"/>
  <c r="J102"/>
  <c i="6" r="J146"/>
  <c r="J214"/>
  <c i="9" r="BK91"/>
  <c i="10" r="BK151"/>
  <c i="12" r="BK98"/>
  <c i="14" r="BK166"/>
  <c r="J134"/>
  <c i="16" r="J85"/>
  <c i="18" r="J126"/>
  <c r="J213"/>
  <c i="21" r="J92"/>
  <c i="22" r="J221"/>
  <c i="26" r="J203"/>
  <c r="J164"/>
  <c i="29" r="BK97"/>
  <c i="30" r="BK228"/>
  <c i="31" r="BK85"/>
  <c i="34" r="J234"/>
  <c r="BK102"/>
  <c i="35" r="BK102"/>
  <c i="38" r="J158"/>
  <c r="J172"/>
  <c i="40" r="BK94"/>
  <c i="42" r="J109"/>
  <c i="45" r="BK91"/>
  <c i="46" r="BK138"/>
  <c r="BK226"/>
  <c i="48" r="J97"/>
  <c i="2" r="BK221"/>
  <c r="BK99"/>
  <c i="3" r="J85"/>
  <c i="6" r="J165"/>
  <c r="BK121"/>
  <c i="8" r="J88"/>
  <c i="10" r="BK198"/>
  <c r="BK105"/>
  <c i="14" r="J178"/>
  <c r="BK126"/>
  <c i="16" r="J91"/>
  <c i="18" r="BK144"/>
  <c r="J115"/>
  <c i="22" r="BK157"/>
  <c r="J109"/>
  <c i="24" r="BK97"/>
  <c i="26" r="BK144"/>
  <c r="BK228"/>
  <c i="28" r="J85"/>
  <c i="30" r="BK112"/>
  <c r="BK93"/>
  <c i="34" r="J153"/>
  <c r="J129"/>
  <c i="37" r="J94"/>
  <c i="38" r="J135"/>
  <c i="39" r="BK97"/>
  <c i="42" r="BK128"/>
  <c r="J228"/>
  <c i="45" r="BK97"/>
  <c i="46" r="J217"/>
  <c r="BK198"/>
  <c i="2" r="J134"/>
  <c r="BK96"/>
  <c i="4" r="BK94"/>
  <c i="6" r="BK130"/>
  <c r="BK165"/>
  <c i="10" r="J123"/>
  <c r="J121"/>
  <c i="14" r="BK158"/>
  <c r="BK203"/>
  <c r="J121"/>
  <c i="18" r="BK148"/>
  <c r="BK139"/>
  <c i="21" r="BK95"/>
  <c i="22" r="J137"/>
  <c r="J187"/>
  <c i="23" r="BK105"/>
  <c i="26" r="BK203"/>
  <c r="BK172"/>
  <c i="30" r="J154"/>
  <c r="BK143"/>
  <c i="31" r="J85"/>
  <c i="34" r="J171"/>
  <c r="J122"/>
  <c i="38" r="J143"/>
  <c r="BK213"/>
  <c i="40" r="J97"/>
  <c i="42" r="J121"/>
  <c i="44" r="J94"/>
  <c i="46" r="BK220"/>
  <c i="47" r="J85"/>
  <c i="2" r="J130"/>
  <c r="J148"/>
  <c r="BK180"/>
  <c i="6" r="J96"/>
  <c r="J170"/>
  <c i="10" r="J220"/>
  <c r="J195"/>
  <c r="J127"/>
  <c r="J107"/>
  <c i="14" r="J128"/>
  <c r="BK122"/>
  <c i="17" r="BK94"/>
  <c i="18" r="J148"/>
  <c r="BK155"/>
  <c r="J96"/>
  <c i="22" r="J154"/>
  <c r="J146"/>
  <c i="26" r="BK210"/>
  <c r="J181"/>
  <c i="29" r="J91"/>
  <c i="30" r="BK203"/>
  <c r="J135"/>
  <c i="33" r="BK85"/>
  <c i="34" r="J180"/>
  <c r="BK157"/>
  <c i="37" r="BK85"/>
  <c i="38" r="J164"/>
  <c r="BK107"/>
  <c i="42" r="J138"/>
  <c r="J169"/>
  <c i="46" r="J158"/>
  <c r="BK143"/>
  <c i="48" r="J88"/>
  <c i="2" r="J166"/>
  <c r="J224"/>
  <c i="4" r="J94"/>
  <c i="6" r="BK136"/>
  <c r="J135"/>
  <c i="10" r="J124"/>
  <c r="J198"/>
  <c r="BK220"/>
  <c r="J148"/>
  <c i="12" r="J91"/>
  <c i="14" r="J151"/>
  <c r="J123"/>
  <c i="15" r="BK91"/>
  <c i="18" r="J216"/>
  <c r="J190"/>
  <c r="J112"/>
  <c i="22" r="BK208"/>
  <c r="BK125"/>
  <c i="23" r="BK94"/>
  <c i="26" r="J133"/>
  <c r="J93"/>
  <c i="28" r="BK101"/>
  <c i="30" r="BK207"/>
  <c r="J166"/>
  <c i="34" r="J212"/>
  <c r="J130"/>
  <c r="BK136"/>
  <c i="38" r="J123"/>
  <c r="J198"/>
  <c i="39" r="BK91"/>
  <c i="42" r="J96"/>
  <c r="J231"/>
  <c i="43" r="J91"/>
  <c i="46" r="BK208"/>
  <c r="BK229"/>
  <c i="47" r="BK85"/>
  <c i="2" r="BK145"/>
  <c r="J146"/>
  <c i="4" r="J97"/>
  <c i="6" r="BK128"/>
  <c r="BK204"/>
  <c i="9" r="J88"/>
  <c i="10" r="J235"/>
  <c i="13" r="J85"/>
  <c i="14" r="BK209"/>
  <c i="17" r="J88"/>
  <c i="18" r="J161"/>
  <c r="BK107"/>
  <c i="22" r="J133"/>
  <c r="BK142"/>
  <c i="26" r="J213"/>
  <c r="BK135"/>
  <c r="BK198"/>
  <c i="30" r="BK164"/>
  <c r="BK126"/>
  <c r="BK115"/>
  <c i="34" r="J135"/>
  <c r="J227"/>
  <c i="35" r="BK99"/>
  <c i="38" r="J145"/>
  <c r="J126"/>
  <c i="39" r="J85"/>
  <c i="42" r="BK135"/>
  <c r="J143"/>
  <c i="46" r="BK128"/>
  <c r="J190"/>
  <c i="2" r="BK109"/>
  <c r="J144"/>
  <c i="4" r="BK85"/>
  <c i="6" r="J142"/>
  <c r="J93"/>
  <c i="9" r="BK94"/>
  <c i="10" r="BK147"/>
  <c r="BK118"/>
  <c i="14" r="J138"/>
  <c r="BK102"/>
  <c i="18" r="BK145"/>
  <c r="BK220"/>
  <c i="22" r="BK137"/>
  <c r="BK212"/>
  <c i="23" r="BK101"/>
  <c i="26" r="J115"/>
  <c r="J190"/>
  <c i="30" r="J216"/>
  <c r="J172"/>
  <c i="31" r="BK94"/>
  <c i="34" r="J238"/>
  <c r="BK121"/>
  <c i="35" r="BK95"/>
  <c i="38" r="BK144"/>
  <c r="J207"/>
  <c i="39" r="BK101"/>
  <c i="42" r="BK142"/>
  <c r="J216"/>
  <c i="46" r="BK190"/>
  <c r="BK172"/>
  <c i="2" r="J140"/>
  <c r="BK215"/>
  <c r="BK133"/>
  <c i="4" r="J88"/>
  <c i="6" r="BK114"/>
  <c i="9" r="J101"/>
  <c i="10" r="J216"/>
  <c i="14" r="J137"/>
  <c r="BK115"/>
  <c r="J219"/>
  <c i="18" r="J140"/>
  <c r="BK213"/>
  <c r="BK112"/>
  <c i="21" r="J85"/>
  <c i="22" r="J171"/>
  <c r="J184"/>
  <c i="25" r="J91"/>
  <c i="26" r="J195"/>
  <c i="29" r="J85"/>
  <c i="30" r="J207"/>
  <c r="J102"/>
  <c i="33" r="BK91"/>
  <c i="34" r="BK209"/>
  <c r="J150"/>
  <c i="38" r="BK155"/>
  <c r="J151"/>
  <c r="BK151"/>
  <c i="42" r="J107"/>
  <c r="BK126"/>
  <c i="43" r="J101"/>
  <c i="46" r="J107"/>
  <c r="BK217"/>
  <c i="2" r="BK229"/>
  <c r="J123"/>
  <c i="4" r="J91"/>
  <c i="6" r="J217"/>
  <c r="BK156"/>
  <c i="10" r="BK123"/>
  <c r="BK102"/>
  <c i="14" r="J126"/>
  <c r="J166"/>
  <c r="J99"/>
  <c i="18" r="BK188"/>
  <c r="J118"/>
  <c i="22" r="J189"/>
  <c r="BK138"/>
  <c i="25" r="J94"/>
  <c i="26" r="BK109"/>
  <c r="BK216"/>
  <c i="30" r="BK148"/>
  <c r="J210"/>
  <c i="32" r="J91"/>
  <c i="34" r="J223"/>
  <c r="J173"/>
  <c i="37" r="BK101"/>
  <c i="38" r="J133"/>
  <c i="41" r="BK91"/>
  <c i="42" r="J130"/>
  <c i="43" r="BK88"/>
  <c i="46" r="J126"/>
  <c r="J133"/>
  <c i="49" r="J91"/>
  <c i="2" r="J118"/>
  <c i="3" r="BK88"/>
  <c i="6" r="BK149"/>
  <c r="BK167"/>
  <c r="BK133"/>
  <c i="10" r="BK235"/>
  <c r="J169"/>
  <c i="12" r="J88"/>
  <c i="14" r="BK193"/>
  <c i="15" r="J91"/>
  <c i="18" r="J164"/>
  <c i="19" r="J85"/>
  <c i="22" r="J139"/>
  <c r="J180"/>
  <c i="26" r="BK164"/>
  <c r="BK220"/>
  <c i="30" r="J181"/>
  <c r="J155"/>
  <c r="BK181"/>
  <c i="34" r="BK137"/>
  <c r="J125"/>
  <c i="35" r="J96"/>
  <c i="38" r="BK190"/>
  <c i="40" r="BK101"/>
  <c i="42" r="J235"/>
  <c r="J185"/>
  <c i="44" r="J91"/>
  <c i="46" r="BK109"/>
  <c i="47" r="J97"/>
  <c i="2" r="J142"/>
  <c r="J141"/>
  <c i="3" r="BK85"/>
  <c i="6" r="J108"/>
  <c r="BK123"/>
  <c i="10" r="J145"/>
  <c r="BK142"/>
  <c i="14" r="BK130"/>
  <c r="J129"/>
  <c i="18" r="J155"/>
  <c r="J109"/>
  <c i="19" r="BK102"/>
  <c i="22" r="BK215"/>
  <c r="BK115"/>
  <c i="25" r="J88"/>
  <c i="26" r="J198"/>
  <c r="J142"/>
  <c i="28" r="J91"/>
  <c i="30" r="J137"/>
  <c r="BK139"/>
  <c i="34" r="BK127"/>
  <c r="BK202"/>
  <c i="38" r="J96"/>
  <c r="J155"/>
  <c i="40" r="J91"/>
  <c i="42" r="BK124"/>
  <c i="45" r="J94"/>
  <c i="46" r="J118"/>
  <c r="BK151"/>
  <c i="2" r="BK139"/>
  <c r="J138"/>
  <c i="6" r="J102"/>
  <c r="J152"/>
  <c r="J130"/>
  <c i="10" r="J118"/>
  <c r="BK178"/>
  <c r="BK158"/>
  <c r="J193"/>
  <c i="12" r="J85"/>
  <c i="14" r="J140"/>
  <c r="J144"/>
  <c i="15" r="BK88"/>
  <c i="18" r="BK143"/>
  <c r="J178"/>
  <c i="21" r="BK102"/>
  <c i="22" r="BK154"/>
  <c r="J127"/>
  <c i="24" r="BK88"/>
  <c i="26" r="J123"/>
  <c r="BK118"/>
  <c i="30" r="J161"/>
  <c r="BK102"/>
  <c i="32" r="BK94"/>
  <c i="34" r="J143"/>
  <c i="36" r="BK97"/>
  <c i="38" r="J127"/>
  <c r="J99"/>
  <c i="39" r="J94"/>
  <c i="42" r="J220"/>
  <c r="BK138"/>
  <c i="43" r="BK94"/>
  <c i="46" r="BK133"/>
  <c r="BK105"/>
  <c i="2" r="BK192"/>
  <c r="BK187"/>
  <c r="BK148"/>
  <c i="5" r="BK88"/>
  <c i="6" r="J122"/>
  <c r="J173"/>
  <c i="10" r="BK154"/>
  <c r="BK112"/>
  <c r="BK164"/>
  <c i="13" r="BK91"/>
  <c i="14" r="J107"/>
  <c r="BK127"/>
  <c i="18" r="J135"/>
  <c r="J141"/>
  <c i="20" r="BK95"/>
  <c i="22" r="J123"/>
  <c r="BK210"/>
  <c r="J121"/>
  <c i="26" r="BK143"/>
  <c r="BK136"/>
  <c i="27" r="BK94"/>
  <c i="30" r="BK127"/>
  <c i="31" r="BK97"/>
  <c i="34" r="BK142"/>
  <c r="J118"/>
  <c i="38" r="BK185"/>
  <c r="BK109"/>
  <c i="41" r="BK85"/>
  <c i="42" r="J105"/>
  <c r="BK220"/>
  <c i="46" r="J154"/>
  <c r="J147"/>
  <c i="48" r="BK85"/>
  <c i="2" r="BK209"/>
  <c r="BK205"/>
  <c i="5" r="J101"/>
  <c i="6" r="BK232"/>
  <c i="8" r="BK88"/>
  <c i="10" r="J166"/>
  <c i="14" r="J141"/>
  <c r="J193"/>
  <c i="18" r="BK141"/>
  <c r="J228"/>
  <c i="19" r="J98"/>
  <c i="22" r="J163"/>
  <c i="24" r="J94"/>
  <c i="26" r="J130"/>
  <c i="27" r="J94"/>
  <c i="30" r="BK105"/>
  <c r="J105"/>
  <c i="31" r="J97"/>
  <c i="34" r="BK227"/>
  <c r="J168"/>
  <c i="38" r="J213"/>
  <c r="J190"/>
  <c i="40" r="J94"/>
  <c i="42" r="BK139"/>
  <c r="BK118"/>
  <c i="44" r="J101"/>
  <c i="46" r="BK174"/>
  <c r="BK144"/>
  <c i="49" r="BK85"/>
  <c i="2" r="J136"/>
  <c i="6" r="BK217"/>
  <c r="BK142"/>
  <c r="J121"/>
  <c i="10" r="J172"/>
  <c r="J185"/>
  <c i="14" r="J115"/>
  <c r="BK154"/>
  <c i="18" r="J137"/>
  <c r="J169"/>
  <c r="BK105"/>
  <c i="22" r="J223"/>
  <c r="BK184"/>
  <c i="23" r="J91"/>
  <c i="26" r="J235"/>
  <c r="J99"/>
  <c i="30" r="J109"/>
  <c r="J118"/>
  <c i="32" r="BK101"/>
  <c i="34" r="BK160"/>
  <c r="J102"/>
  <c i="38" r="J118"/>
  <c r="BK140"/>
  <c i="42" r="BK228"/>
  <c r="J174"/>
  <c i="43" r="J97"/>
  <c i="46" r="J220"/>
  <c r="BK140"/>
  <c i="2" r="J99"/>
  <c r="J135"/>
  <c i="3" r="J88"/>
  <c i="6" r="J155"/>
  <c r="BK175"/>
  <c i="8" r="J94"/>
  <c i="10" r="BK203"/>
  <c i="13" r="BK98"/>
  <c i="14" r="J203"/>
  <c r="J145"/>
  <c i="17" r="BK91"/>
  <c i="18" r="J129"/>
  <c r="BK125"/>
  <c i="22" r="BK194"/>
  <c r="J150"/>
  <c r="J215"/>
  <c i="24" r="BK85"/>
  <c i="26" r="J140"/>
  <c r="BK140"/>
  <c i="30" r="J151"/>
  <c r="J231"/>
  <c i="32" r="J88"/>
  <c i="34" r="BK194"/>
  <c i="35" r="J102"/>
  <c i="38" r="BK154"/>
  <c r="BK115"/>
  <c i="41" r="BK88"/>
  <c i="42" r="J239"/>
  <c i="46" r="BK145"/>
  <c r="BK124"/>
  <c i="48" r="BK91"/>
  <c i="2" r="BK129"/>
  <c r="J213"/>
  <c i="5" r="BK94"/>
  <c i="6" r="BK127"/>
  <c r="J140"/>
  <c i="10" r="BK169"/>
  <c r="J129"/>
  <c i="12" r="J98"/>
  <c i="14" r="J102"/>
  <c i="16" r="J88"/>
  <c i="18" r="BK128"/>
  <c r="J130"/>
  <c i="21" r="J102"/>
  <c i="22" r="BK133"/>
  <c i="24" r="BK101"/>
  <c i="26" r="BK178"/>
  <c i="27" r="BK101"/>
  <c i="30" r="BK198"/>
  <c r="BK158"/>
  <c r="J99"/>
  <c i="34" r="BK163"/>
  <c r="BK154"/>
  <c r="BK144"/>
  <c i="38" r="J169"/>
  <c r="J136"/>
  <c i="42" r="BK181"/>
  <c r="BK134"/>
  <c i="44" r="BK101"/>
  <c i="46" r="J99"/>
  <c r="J193"/>
  <c i="2" r="BK174"/>
  <c r="J139"/>
  <c r="BK127"/>
  <c i="6" r="BK199"/>
  <c r="J186"/>
  <c i="7" r="BK98"/>
  <c i="10" r="J126"/>
  <c i="14" r="J155"/>
  <c r="BK128"/>
  <c r="BK181"/>
  <c i="18" r="BK115"/>
  <c r="BK124"/>
  <c i="22" r="BK109"/>
  <c r="J144"/>
  <c i="25" r="BK91"/>
  <c i="26" r="BK190"/>
  <c r="J121"/>
  <c i="30" r="J228"/>
  <c r="J203"/>
  <c i="33" r="J94"/>
  <c i="34" r="BK187"/>
  <c r="BK153"/>
  <c i="38" r="J181"/>
  <c r="BK228"/>
  <c r="J193"/>
  <c i="42" r="J195"/>
  <c r="BK96"/>
  <c i="43" r="J85"/>
  <c i="46" r="J129"/>
  <c r="J148"/>
  <c i="2" r="BK124"/>
  <c r="BK128"/>
  <c i="6" r="BK211"/>
  <c r="J179"/>
  <c r="BK141"/>
  <c i="9" r="BK101"/>
  <c i="10" r="BK188"/>
  <c i="13" r="J98"/>
  <c i="14" r="BK148"/>
  <c i="18" r="J235"/>
  <c r="BK164"/>
  <c i="19" r="BK98"/>
  <c i="22" r="J138"/>
  <c r="J208"/>
  <c i="25" r="J101"/>
  <c i="26" r="BK93"/>
  <c i="29" r="BK94"/>
  <c i="30" r="BK169"/>
  <c r="J224"/>
  <c i="33" r="J85"/>
  <c i="34" r="BK238"/>
  <c i="36" r="BK88"/>
  <c i="38" r="J195"/>
  <c r="BK224"/>
  <c i="41" r="J85"/>
  <c i="42" r="J172"/>
  <c r="J193"/>
  <c i="46" r="BK147"/>
  <c r="J211"/>
  <c i="47" r="J88"/>
  <c i="2" r="J221"/>
  <c r="BK195"/>
  <c i="6" r="BK108"/>
  <c r="BK102"/>
  <c i="8" r="BK94"/>
  <c i="10" r="J210"/>
  <c r="J161"/>
  <c r="J112"/>
  <c r="BK145"/>
  <c i="14" r="BK145"/>
  <c r="BK207"/>
  <c r="BK124"/>
  <c i="18" r="BK228"/>
  <c r="BK151"/>
  <c i="22" r="BK105"/>
  <c r="BK180"/>
  <c r="BK218"/>
  <c i="25" r="BK101"/>
  <c i="26" r="BK195"/>
  <c i="28" r="J101"/>
  <c i="30" r="J190"/>
  <c i="31" r="J91"/>
  <c i="34" r="J140"/>
  <c r="BK135"/>
  <c i="38" r="J174"/>
  <c r="BK99"/>
  <c i="40" r="J88"/>
  <c i="42" r="J164"/>
  <c r="J213"/>
  <c i="44" r="BK88"/>
  <c i="46" r="J203"/>
  <c r="BK178"/>
  <c i="2" r="J128"/>
  <c r="BK224"/>
  <c r="BK115"/>
  <c i="6" r="J232"/>
  <c r="BK214"/>
  <c i="7" r="J85"/>
  <c i="10" r="J102"/>
  <c r="J109"/>
  <c r="BK210"/>
  <c r="J141"/>
  <c i="14" r="J136"/>
  <c r="BK99"/>
  <c i="15" r="BK85"/>
  <c i="18" r="J210"/>
  <c r="BK126"/>
  <c i="21" r="J95"/>
  <c i="22" r="J157"/>
  <c i="23" r="BK85"/>
  <c i="26" r="BK129"/>
  <c r="J224"/>
  <c i="30" r="BK210"/>
  <c r="BK185"/>
  <c i="31" r="J101"/>
  <c i="34" r="BK189"/>
  <c r="BK230"/>
  <c i="36" r="BK94"/>
  <c i="38" r="BK207"/>
  <c i="39" r="BK88"/>
  <c i="42" r="J161"/>
  <c r="J140"/>
  <c i="46" r="J164"/>
  <c r="J105"/>
  <c r="J121"/>
  <c i="49" r="BK91"/>
  <c i="2" r="BK144"/>
  <c r="BK125"/>
  <c i="5" r="BK101"/>
  <c i="6" r="BK93"/>
  <c i="7" r="J102"/>
  <c i="10" r="J140"/>
  <c r="BK136"/>
  <c i="12" r="BK102"/>
  <c i="14" r="BK211"/>
  <c r="BK125"/>
  <c i="16" r="BK91"/>
  <c i="18" r="J166"/>
  <c i="20" r="J98"/>
  <c i="22" r="J194"/>
  <c r="BK165"/>
  <c i="26" r="J161"/>
  <c r="BK128"/>
  <c i="28" r="BK97"/>
  <c i="30" r="BK136"/>
  <c r="BK172"/>
  <c i="32" r="BK85"/>
  <c i="34" r="BK165"/>
  <c i="35" r="BK85"/>
  <c i="38" r="J239"/>
  <c r="BK210"/>
  <c i="41" r="BK97"/>
  <c i="42" r="J148"/>
  <c r="BK161"/>
  <c i="46" r="BK166"/>
  <c r="J130"/>
  <c r="BK107"/>
  <c i="2" r="J215"/>
  <c r="J209"/>
  <c i="3" r="J91"/>
  <c i="6" r="J123"/>
  <c r="J148"/>
  <c i="10" r="BK128"/>
  <c r="BK96"/>
  <c i="14" r="BK224"/>
  <c r="J230"/>
  <c i="16" r="J101"/>
  <c i="18" r="J139"/>
  <c r="J220"/>
  <c i="19" r="BK88"/>
  <c i="22" r="J173"/>
  <c r="BK223"/>
  <c i="25" r="J97"/>
  <c i="26" r="J193"/>
  <c i="27" r="J88"/>
  <c i="30" r="J107"/>
  <c r="BK195"/>
  <c i="33" r="BK101"/>
  <c i="34" r="J139"/>
  <c i="35" r="J91"/>
  <c i="38" r="J188"/>
  <c r="BK195"/>
  <c r="BK135"/>
  <c i="42" r="BK213"/>
  <c r="J135"/>
  <c i="43" r="J94"/>
  <c i="46" r="J181"/>
  <c r="BK214"/>
  <c i="49" r="BK94"/>
  <c i="2" r="BK137"/>
  <c r="J174"/>
  <c i="5" r="BK85"/>
  <c i="6" r="BK135"/>
  <c r="BK126"/>
  <c i="9" r="J94"/>
  <c i="10" r="J134"/>
  <c i="14" r="J169"/>
  <c r="J127"/>
  <c i="15" r="J97"/>
  <c i="18" r="J174"/>
  <c r="BK161"/>
  <c i="22" r="J136"/>
  <c r="J99"/>
  <c i="26" r="BK115"/>
  <c r="BK134"/>
  <c i="29" r="J94"/>
  <c i="30" r="J148"/>
  <c i="31" r="BK101"/>
  <c i="34" r="J141"/>
  <c r="J146"/>
  <c i="36" r="BK85"/>
  <c i="38" r="J102"/>
  <c r="J231"/>
  <c i="42" r="BK151"/>
  <c r="BK155"/>
  <c i="46" r="BK203"/>
  <c r="J174"/>
  <c r="J151"/>
  <c i="2" r="J127"/>
  <c r="BK105"/>
  <c i="3" r="BK97"/>
  <c i="6" r="BK221"/>
  <c r="J124"/>
  <c i="7" r="BK85"/>
  <c i="10" r="BK193"/>
  <c i="11" r="BK88"/>
  <c i="14" r="J109"/>
  <c r="BK178"/>
  <c i="17" r="BK85"/>
  <c i="18" r="BK169"/>
  <c r="BK93"/>
  <c i="21" r="BK88"/>
  <c i="22" r="BK134"/>
  <c i="24" r="J88"/>
  <c i="26" r="BK224"/>
  <c r="J239"/>
  <c i="30" r="BK133"/>
  <c r="J133"/>
  <c i="33" r="J97"/>
  <c i="34" r="BK125"/>
  <c i="35" r="J88"/>
  <c i="38" r="J107"/>
  <c r="J122"/>
  <c i="41" r="J101"/>
  <c i="42" r="BK210"/>
  <c r="J188"/>
  <c i="45" r="BK88"/>
  <c i="46" r="J155"/>
  <c r="BK121"/>
  <c i="2" r="BK121"/>
  <c r="BK183"/>
  <c i="6" r="J240"/>
  <c r="J229"/>
  <c r="J99"/>
  <c i="9" r="J91"/>
  <c i="10" r="BK124"/>
  <c i="13" r="J88"/>
  <c i="14" r="BK135"/>
  <c i="16" r="BK101"/>
  <c i="18" r="J147"/>
  <c r="BK166"/>
  <c i="21" r="BK92"/>
  <c i="22" r="J212"/>
  <c i="23" r="BK91"/>
  <c i="26" r="J118"/>
  <c r="J138"/>
  <c i="28" r="J97"/>
  <c i="30" r="J112"/>
  <c r="J141"/>
  <c i="33" r="J101"/>
  <c i="34" r="J133"/>
  <c r="BK168"/>
  <c i="36" r="BK101"/>
  <c i="38" r="J139"/>
  <c i="41" r="BK101"/>
  <c i="42" r="BK145"/>
  <c r="BK129"/>
  <c i="46" r="BK122"/>
  <c r="BK129"/>
  <c i="48" r="BK88"/>
  <c i="2" r="J195"/>
  <c r="BK107"/>
  <c i="5" r="J94"/>
  <c i="6" r="J137"/>
  <c r="J114"/>
  <c i="9" r="BK85"/>
  <c i="10" r="J178"/>
  <c i="13" r="J91"/>
  <c i="14" r="BK134"/>
  <c i="15" r="BK101"/>
  <c i="18" r="J193"/>
  <c r="BK181"/>
  <c i="22" r="J93"/>
  <c r="BK173"/>
  <c i="26" r="BK161"/>
  <c r="J185"/>
  <c i="30" r="J188"/>
  <c r="BK190"/>
  <c i="32" r="J94"/>
  <c i="34" r="BK192"/>
  <c r="BK146"/>
  <c i="38" r="BK231"/>
  <c r="BK125"/>
  <c i="39" r="BK94"/>
  <c i="42" r="BK102"/>
  <c r="BK174"/>
  <c r="BK121"/>
  <c i="46" r="J96"/>
  <c r="BK93"/>
  <c r="J93"/>
  <c i="2" r="BK211"/>
  <c r="J112"/>
  <c i="6" r="J143"/>
  <c r="BK138"/>
  <c i="10" r="BK107"/>
  <c r="BK148"/>
  <c r="J147"/>
  <c i="12" r="BK85"/>
  <c i="14" r="J216"/>
  <c r="BK222"/>
  <c i="16" r="BK94"/>
  <c i="18" r="BK142"/>
  <c r="J231"/>
  <c i="19" r="J88"/>
  <c i="22" r="BK126"/>
  <c i="23" r="J88"/>
  <c i="26" r="BK213"/>
  <c r="J137"/>
  <c r="BK166"/>
  <c i="30" r="BK135"/>
  <c r="J134"/>
  <c i="34" r="BK177"/>
  <c r="J93"/>
  <c i="37" r="J97"/>
  <c i="38" r="BK93"/>
  <c r="J147"/>
  <c i="42" r="BK224"/>
  <c r="BK122"/>
  <c i="46" r="J144"/>
  <c r="J141"/>
  <c r="J115"/>
  <c i="2" r="BK176"/>
  <c r="BK155"/>
  <c i="3" r="J94"/>
  <c i="6" r="J141"/>
  <c r="BK118"/>
  <c i="8" r="BK91"/>
  <c i="10" r="J151"/>
  <c r="BK216"/>
  <c r="J144"/>
  <c i="14" r="J195"/>
  <c r="BK198"/>
  <c r="BK112"/>
  <c i="18" r="BK174"/>
  <c r="BK133"/>
  <c r="BK207"/>
  <c i="22" r="BK146"/>
  <c r="BK197"/>
  <c i="25" r="J85"/>
  <c i="26" r="BK169"/>
  <c r="J147"/>
  <c i="30" r="J174"/>
  <c r="J122"/>
  <c r="BK128"/>
  <c i="34" r="J202"/>
  <c r="J147"/>
  <c i="35" r="J95"/>
  <c i="38" r="J142"/>
  <c r="BK235"/>
  <c i="42" r="BK136"/>
  <c r="BK164"/>
  <c i="44" r="BK85"/>
  <c i="46" r="J145"/>
  <c r="BK164"/>
  <c i="2" r="J176"/>
  <c r="BK218"/>
  <c i="4" r="J85"/>
  <c i="6" r="BK186"/>
  <c r="BK170"/>
  <c r="BK146"/>
  <c i="10" r="BK228"/>
  <c r="J93"/>
  <c i="14" r="BK174"/>
  <c r="J148"/>
  <c i="18" r="BK190"/>
  <c r="BK122"/>
  <c r="BK123"/>
  <c i="22" r="BK189"/>
  <c r="BK123"/>
  <c i="24" r="BK91"/>
  <c i="26" r="BK231"/>
  <c r="BK102"/>
  <c i="28" r="BK85"/>
  <c i="30" r="BK155"/>
  <c i="32" r="J97"/>
  <c i="34" r="J121"/>
  <c r="J192"/>
  <c i="36" r="J88"/>
  <c i="38" r="BK112"/>
  <c r="BK147"/>
  <c i="42" r="J133"/>
  <c r="J126"/>
  <c i="43" r="J88"/>
  <c i="46" r="BK139"/>
  <c r="J135"/>
  <c i="48" r="J91"/>
  <c i="2" r="BK118"/>
  <c r="J122"/>
  <c i="5" r="BK91"/>
  <c i="6" r="J139"/>
  <c r="J189"/>
  <c i="10" r="BK172"/>
  <c r="BK135"/>
  <c i="14" r="BK144"/>
  <c r="BK136"/>
  <c i="15" r="J94"/>
  <c i="18" r="BK118"/>
  <c r="J121"/>
  <c i="20" r="J85"/>
  <c i="22" r="J96"/>
  <c r="BK160"/>
  <c i="26" r="BK193"/>
  <c r="J128"/>
  <c i="28" r="BK88"/>
  <c i="30" r="BK141"/>
  <c r="J115"/>
  <c i="32" r="BK91"/>
  <c i="34" r="BK96"/>
  <c r="J160"/>
  <c i="38" r="BK239"/>
  <c r="BK139"/>
  <c i="39" r="J101"/>
  <c i="42" r="BK141"/>
  <c r="J203"/>
  <c i="44" r="BK94"/>
  <c i="46" r="J139"/>
  <c r="J208"/>
  <c i="2" r="BK149"/>
  <c r="BK141"/>
  <c i="3" r="BK91"/>
  <c i="6" r="BK159"/>
  <c r="J221"/>
  <c i="8" r="J97"/>
  <c i="10" r="J164"/>
  <c i="12" r="BK95"/>
  <c i="14" r="BK195"/>
  <c r="J188"/>
  <c i="16" r="J97"/>
  <c i="18" r="BK198"/>
  <c r="J195"/>
  <c i="22" r="J126"/>
  <c r="J112"/>
  <c i="23" r="BK95"/>
  <c i="26" r="BK151"/>
  <c r="J105"/>
  <c i="30" r="J220"/>
  <c r="BK161"/>
  <c i="34" r="BK173"/>
  <c r="J126"/>
  <c i="36" r="J91"/>
  <c i="38" r="BK126"/>
  <c r="BK164"/>
  <c i="42" r="J141"/>
  <c r="J122"/>
  <c i="45" r="J85"/>
  <c i="46" r="BK161"/>
  <c r="BK126"/>
  <c i="2" r="J205"/>
  <c r="J149"/>
  <c i="6" r="J133"/>
  <c r="BK155"/>
  <c r="BK208"/>
  <c i="10" r="J155"/>
  <c r="J139"/>
  <c i="14" r="J207"/>
  <c r="J190"/>
  <c r="J118"/>
  <c i="18" r="J181"/>
  <c r="J198"/>
  <c r="BK147"/>
  <c i="22" r="J124"/>
  <c r="J197"/>
  <c r="BK139"/>
  <c i="26" r="BK239"/>
  <c r="BK112"/>
  <c i="27" r="BK91"/>
  <c i="30" r="J128"/>
  <c r="BK174"/>
  <c i="34" r="J109"/>
  <c r="J197"/>
  <c i="36" r="J85"/>
  <c i="38" r="J105"/>
  <c r="BK145"/>
  <c i="42" r="BK195"/>
  <c r="BK169"/>
  <c r="BK130"/>
  <c i="46" r="J232"/>
  <c r="BK134"/>
  <c i="2" r="J115"/>
  <c r="BK157"/>
  <c i="5" r="J91"/>
  <c i="6" r="J118"/>
  <c r="J159"/>
  <c i="10" r="J133"/>
  <c r="J138"/>
  <c i="14" r="BK185"/>
  <c r="BK123"/>
  <c i="18" r="BK130"/>
  <c r="J154"/>
  <c i="20" r="BK88"/>
  <c i="22" r="J168"/>
  <c r="BK127"/>
  <c i="26" r="BK174"/>
  <c r="J158"/>
  <c r="J172"/>
  <c i="29" r="J101"/>
  <c i="30" r="BK239"/>
  <c r="J126"/>
  <c i="34" r="BK234"/>
  <c r="BK212"/>
  <c i="38" r="J216"/>
  <c r="J112"/>
  <c r="BK141"/>
  <c i="42" r="BK105"/>
  <c r="J125"/>
  <c i="45" r="BK85"/>
  <c i="46" r="BK193"/>
  <c i="47" r="J91"/>
  <c i="2" r="BK200"/>
  <c r="BK130"/>
  <c r="BK136"/>
  <c i="6" r="J156"/>
  <c r="J126"/>
  <c r="BK99"/>
  <c i="10" r="J181"/>
  <c r="BK125"/>
  <c i="12" r="J95"/>
  <c i="14" r="BK188"/>
  <c r="J135"/>
  <c i="18" r="BK231"/>
  <c r="BK193"/>
  <c i="20" r="BK85"/>
  <c i="22" r="BK121"/>
  <c r="BK187"/>
  <c i="23" r="J95"/>
  <c i="26" r="BK121"/>
  <c r="BK185"/>
  <c i="29" r="J88"/>
  <c i="30" r="J147"/>
  <c r="BK124"/>
  <c i="33" r="J91"/>
  <c i="34" r="BK115"/>
  <c i="35" r="J85"/>
  <c i="37" r="BK94"/>
  <c i="38" r="J125"/>
  <c i="39" r="J88"/>
  <c i="42" r="J166"/>
  <c r="BK127"/>
  <c i="43" r="BK101"/>
  <c i="46" r="J136"/>
  <c r="BK158"/>
  <c i="2" r="J187"/>
  <c r="J124"/>
  <c i="1" r="AS54"/>
  <c i="14" r="J172"/>
  <c r="BK155"/>
  <c i="17" r="BK88"/>
  <c i="18" r="J158"/>
  <c r="J93"/>
  <c i="22" r="BK99"/>
  <c r="J102"/>
  <c r="BK140"/>
  <c i="26" r="J112"/>
  <c r="J122"/>
  <c i="29" r="BK88"/>
  <c i="30" r="BK121"/>
  <c r="BK129"/>
  <c i="34" r="J209"/>
  <c r="BK219"/>
  <c i="38" r="J130"/>
  <c r="BK127"/>
  <c i="40" r="J101"/>
  <c i="42" r="BK115"/>
  <c r="J115"/>
  <c i="46" r="J122"/>
  <c r="BK115"/>
  <c i="47" r="BK91"/>
  <c i="2" r="J190"/>
  <c r="J197"/>
  <c i="5" r="BK97"/>
  <c i="6" r="J211"/>
  <c i="7" r="J95"/>
  <c i="10" r="BK139"/>
  <c r="J105"/>
  <c r="BK185"/>
  <c i="11" r="J88"/>
  <c i="14" r="BK121"/>
  <c r="BK216"/>
  <c i="17" r="J97"/>
  <c i="18" r="J143"/>
  <c r="BK121"/>
  <c i="21" r="BK98"/>
  <c i="22" r="J147"/>
  <c r="J160"/>
  <c i="26" r="BK107"/>
  <c r="BK137"/>
  <c i="29" r="BK85"/>
  <c i="30" r="J123"/>
  <c r="J193"/>
  <c i="34" r="BK143"/>
  <c r="J189"/>
  <c i="38" r="J141"/>
  <c r="J144"/>
  <c r="BK124"/>
  <c i="42" r="BK235"/>
  <c r="BK147"/>
  <c r="BK125"/>
  <c i="46" r="BK118"/>
  <c r="J102"/>
  <c i="2" r="J137"/>
  <c i="3" r="J97"/>
  <c i="6" r="J144"/>
  <c r="BK111"/>
  <c i="9" r="BK97"/>
  <c i="10" r="J158"/>
  <c i="11" r="BK98"/>
  <c i="14" r="J174"/>
  <c r="J227"/>
  <c r="BK96"/>
  <c i="18" r="J151"/>
  <c r="BK138"/>
  <c i="19" r="J102"/>
  <c i="22" r="J134"/>
  <c r="BK221"/>
  <c i="23" r="J98"/>
  <c i="26" r="J127"/>
  <c r="BK155"/>
  <c r="J136"/>
  <c i="30" r="BK137"/>
  <c r="BK122"/>
  <c i="34" r="J194"/>
  <c r="BK141"/>
  <c i="37" r="BK88"/>
  <c i="38" r="BK174"/>
  <c r="BK105"/>
  <c i="42" r="J207"/>
  <c r="J144"/>
  <c r="BK107"/>
  <c i="45" r="J91"/>
  <c i="46" r="J178"/>
  <c i="47" r="J101"/>
  <c i="2" r="BK190"/>
  <c r="J157"/>
  <c i="6" r="BK140"/>
  <c r="BK143"/>
  <c i="10" r="J188"/>
  <c r="BK109"/>
  <c i="13" r="J102"/>
  <c i="14" r="BK169"/>
  <c r="J130"/>
  <c i="18" r="BK127"/>
  <c i="20" r="BK102"/>
  <c i="22" r="BK144"/>
  <c r="BK150"/>
  <c i="26" r="J220"/>
  <c r="BK96"/>
  <c i="30" r="BK154"/>
  <c r="J125"/>
  <c i="34" r="J215"/>
  <c r="J163"/>
  <c i="36" r="J94"/>
  <c i="38" r="J203"/>
  <c i="40" r="BK88"/>
  <c i="42" r="BK231"/>
  <c r="J151"/>
  <c i="46" r="BK127"/>
  <c r="J124"/>
  <c i="47" r="J94"/>
  <c i="2" r="J93"/>
  <c r="J229"/>
  <c i="6" r="J199"/>
  <c r="J128"/>
  <c i="10" r="J143"/>
  <c i="11" r="BK91"/>
  <c i="14" r="BK227"/>
  <c r="BK190"/>
  <c i="15" r="J88"/>
  <c i="18" r="BK99"/>
  <c r="J123"/>
  <c i="19" r="BK95"/>
  <c i="22" r="BK124"/>
  <c r="J129"/>
  <c i="26" r="J155"/>
  <c r="J178"/>
  <c r="J210"/>
  <c i="30" r="BK138"/>
  <c r="J140"/>
  <c r="J178"/>
  <c i="34" r="J184"/>
  <c r="J138"/>
  <c r="J124"/>
  <c i="38" r="J93"/>
  <c r="J210"/>
  <c i="40" r="BK97"/>
  <c i="42" r="J224"/>
  <c i="43" r="BK85"/>
  <c i="46" r="BK136"/>
  <c r="BK223"/>
  <c i="47" r="BK94"/>
  <c i="2" r="BK93"/>
  <c r="BK142"/>
  <c i="4" r="BK88"/>
  <c i="6" r="BK236"/>
  <c r="BK122"/>
  <c i="9" r="J85"/>
  <c i="10" r="BK141"/>
  <c r="BK129"/>
  <c i="13" r="BK88"/>
  <c i="14" r="BK219"/>
  <c r="BK138"/>
  <c i="17" r="BK101"/>
  <c i="18" r="BK137"/>
  <c i="19" r="J95"/>
  <c i="22" r="J105"/>
  <c r="BK226"/>
  <c i="26" r="J135"/>
  <c r="BK142"/>
  <c i="30" r="J145"/>
  <c r="J139"/>
  <c i="34" r="BK197"/>
  <c r="BK139"/>
  <c i="36" r="J101"/>
  <c i="38" r="J235"/>
  <c i="39" r="BK85"/>
  <c i="42" r="J210"/>
  <c r="BK188"/>
  <c i="43" r="BK91"/>
  <c i="46" r="J138"/>
  <c r="BK195"/>
  <c i="48" r="BK94"/>
  <c i="2" r="J171"/>
  <c r="BK163"/>
  <c i="6" r="BK240"/>
  <c r="J149"/>
  <c i="10" r="BK224"/>
  <c r="BK174"/>
  <c r="J125"/>
  <c i="14" r="J125"/>
  <c r="BK141"/>
  <c i="17" r="J91"/>
  <c i="18" r="J105"/>
  <c r="BK102"/>
  <c i="22" r="BK129"/>
  <c r="BK163"/>
  <c i="23" r="J94"/>
  <c i="26" r="J129"/>
  <c r="BK207"/>
  <c i="30" r="J164"/>
  <c r="BK125"/>
  <c i="31" r="BK88"/>
  <c i="34" r="J165"/>
  <c r="J219"/>
  <c i="37" r="J85"/>
  <c i="38" r="BK137"/>
  <c r="BK130"/>
  <c i="42" r="J147"/>
  <c r="BK193"/>
  <c i="43" r="BK97"/>
  <c i="46" r="BK188"/>
  <c r="BK205"/>
  <c i="49" r="BK101"/>
  <c i="2" r="J192"/>
  <c r="J160"/>
  <c i="5" r="J85"/>
  <c i="6" r="BK191"/>
  <c i="7" r="J88"/>
  <c i="10" r="BK195"/>
  <c i="11" r="J85"/>
  <c i="14" r="J222"/>
  <c r="J185"/>
  <c i="16" r="J94"/>
  <c i="18" r="BK109"/>
  <c r="BK235"/>
  <c i="21" r="BK85"/>
  <c i="22" r="J118"/>
  <c i="23" r="BK98"/>
  <c i="26" r="J102"/>
  <c r="BK105"/>
  <c i="27" r="BK85"/>
  <c i="30" r="J235"/>
  <c r="J185"/>
  <c i="34" r="J154"/>
  <c r="J136"/>
  <c r="BK122"/>
  <c i="38" r="BK193"/>
  <c r="BK220"/>
  <c r="BK128"/>
  <c i="42" r="BK185"/>
  <c r="J134"/>
  <c i="46" r="J185"/>
  <c r="J142"/>
  <c i="48" r="J85"/>
  <c i="2" r="BK213"/>
  <c r="J163"/>
  <c i="6" r="J191"/>
  <c r="BK96"/>
  <c i="9" r="J97"/>
  <c i="10" r="J203"/>
  <c r="J136"/>
  <c r="BK134"/>
  <c i="11" r="J102"/>
  <c i="14" r="J112"/>
  <c r="J224"/>
  <c i="15" r="J101"/>
  <c i="18" r="BK135"/>
  <c r="BK129"/>
  <c i="22" r="BK147"/>
  <c r="J177"/>
  <c i="23" r="J105"/>
  <c i="26" r="BK188"/>
  <c r="BK235"/>
  <c i="30" r="BK142"/>
  <c r="BK220"/>
  <c i="34" r="J112"/>
  <c r="J206"/>
  <c i="35" r="J106"/>
  <c i="38" r="BK169"/>
  <c r="J154"/>
  <c i="41" r="J94"/>
  <c i="42" r="BK133"/>
  <c i="44" r="J85"/>
  <c i="46" r="J229"/>
  <c r="J112"/>
  <c r="J169"/>
  <c i="2" r="J109"/>
  <c r="J226"/>
  <c i="3" r="J101"/>
  <c i="6" r="J105"/>
  <c r="BK144"/>
  <c i="8" r="J91"/>
  <c i="10" r="J137"/>
  <c r="BK99"/>
  <c r="J207"/>
  <c i="13" r="J95"/>
  <c i="14" r="J154"/>
  <c i="16" r="BK85"/>
  <c i="18" r="J203"/>
  <c i="19" r="J92"/>
  <c i="22" r="BK118"/>
  <c r="BK107"/>
  <c r="BK112"/>
  <c i="26" r="BK99"/>
  <c r="J96"/>
  <c i="30" r="J144"/>
  <c r="BK130"/>
  <c i="33" r="BK94"/>
  <c i="34" r="J127"/>
  <c r="J144"/>
  <c i="37" r="J91"/>
  <c i="38" r="J128"/>
  <c r="J140"/>
  <c i="42" r="BK216"/>
  <c r="BK198"/>
  <c r="J154"/>
  <c i="46" r="J140"/>
  <c r="J109"/>
  <c i="2" r="BK232"/>
  <c r="J121"/>
  <c i="6" r="BK152"/>
  <c r="J129"/>
  <c r="J194"/>
  <c i="10" r="BK239"/>
  <c r="BK155"/>
  <c i="14" r="BK139"/>
  <c r="BK172"/>
  <c i="18" r="BK224"/>
  <c r="BK172"/>
  <c r="J133"/>
  <c i="22" r="J218"/>
  <c r="J140"/>
  <c i="25" r="BK88"/>
  <c i="26" r="J228"/>
  <c r="J169"/>
  <c i="30" r="BK188"/>
  <c r="BK178"/>
  <c i="33" r="BK88"/>
  <c i="34" r="BK128"/>
  <c r="J99"/>
  <c i="36" r="J97"/>
  <c i="38" r="BK158"/>
  <c r="BK188"/>
  <c i="42" r="BK166"/>
  <c r="J93"/>
  <c i="46" r="J205"/>
  <c r="J123"/>
  <c i="2" r="BK160"/>
  <c r="J143"/>
  <c r="J96"/>
  <c i="6" r="J167"/>
  <c r="BK137"/>
  <c i="7" r="J98"/>
  <c i="10" r="BK121"/>
  <c i="11" r="J91"/>
  <c i="14" r="BK213"/>
  <c r="J213"/>
  <c i="18" r="BK195"/>
  <c r="BK216"/>
  <c r="BK140"/>
  <c i="21" r="J88"/>
  <c i="22" r="J107"/>
  <c r="J115"/>
  <c i="26" r="BK130"/>
  <c r="J141"/>
  <c r="J144"/>
  <c i="30" r="BK166"/>
  <c r="J198"/>
  <c i="34" r="BK150"/>
  <c r="J107"/>
  <c r="J134"/>
  <c i="38" r="BK136"/>
  <c r="J220"/>
  <c i="40" r="J85"/>
  <c i="42" r="BK93"/>
  <c r="BK140"/>
  <c i="44" r="J88"/>
  <c i="46" r="J226"/>
  <c r="J128"/>
  <c i="49" r="BK97"/>
  <c i="2" r="BK138"/>
  <c r="BK112"/>
  <c i="5" r="J97"/>
  <c i="6" r="J175"/>
  <c r="BK182"/>
  <c i="10" r="BK126"/>
  <c i="11" r="J95"/>
  <c i="14" r="J139"/>
  <c r="J105"/>
  <c i="17" r="BK97"/>
  <c i="18" r="J142"/>
  <c i="20" r="BK92"/>
  <c i="22" r="BK229"/>
  <c r="J153"/>
  <c i="23" r="J85"/>
  <c i="26" r="J207"/>
  <c r="J124"/>
  <c i="27" r="J91"/>
  <c i="30" r="BK216"/>
  <c r="BK96"/>
  <c i="32" r="J85"/>
  <c i="34" r="BK99"/>
  <c r="BK133"/>
  <c i="37" r="J88"/>
  <c i="38" r="J166"/>
  <c r="BK138"/>
  <c i="42" r="BK178"/>
  <c r="J181"/>
  <c i="45" r="BK94"/>
  <c i="46" r="BK112"/>
  <c r="BK99"/>
  <c i="49" r="J94"/>
  <c i="2" r="J152"/>
  <c r="J218"/>
  <c i="6" r="BK194"/>
  <c r="BK162"/>
  <c i="8" r="BK101"/>
  <c i="10" r="BK122"/>
  <c i="14" r="J147"/>
  <c r="BK137"/>
  <c i="15" r="J85"/>
  <c i="18" r="J239"/>
  <c r="J145"/>
  <c i="19" r="BK92"/>
  <c i="22" r="BK202"/>
  <c i="23" r="BK88"/>
  <c i="26" r="BK139"/>
  <c r="BK133"/>
  <c i="28" r="BK91"/>
  <c i="30" r="BK235"/>
  <c r="J129"/>
  <c i="31" r="BK91"/>
  <c i="34" r="BK126"/>
  <c i="35" r="J99"/>
  <c i="38" r="BK129"/>
  <c r="BK166"/>
  <c i="39" r="J91"/>
  <c i="42" r="J128"/>
  <c r="J139"/>
  <c i="46" r="J188"/>
  <c r="J214"/>
  <c i="2" r="BK152"/>
  <c r="J200"/>
  <c r="BK123"/>
  <c i="4" r="BK91"/>
  <c i="6" r="BK139"/>
  <c r="BK229"/>
  <c i="7" r="J91"/>
  <c i="10" r="J135"/>
  <c i="11" r="J98"/>
  <c i="14" r="J96"/>
  <c r="BK143"/>
  <c i="18" r="BK239"/>
  <c r="J134"/>
  <c r="J125"/>
  <c i="22" r="BK206"/>
  <c r="J229"/>
  <c i="25" r="BK94"/>
  <c i="26" r="J231"/>
  <c i="27" r="J85"/>
  <c i="30" r="J143"/>
  <c r="BK145"/>
  <c i="32" r="BK88"/>
  <c i="34" r="J187"/>
  <c r="BK129"/>
  <c i="38" r="BK119"/>
  <c r="J178"/>
  <c i="41" r="J88"/>
  <c i="42" r="BK154"/>
  <c r="BK207"/>
  <c i="46" r="BK148"/>
  <c r="J134"/>
  <c r="BK125"/>
  <c i="2" r="J105"/>
  <c i="3" r="BK101"/>
  <c i="6" r="J116"/>
  <c i="8" r="BK97"/>
  <c i="10" r="BK190"/>
  <c r="BK130"/>
  <c i="14" r="BK142"/>
  <c r="J198"/>
  <c i="16" r="BK88"/>
  <c i="18" r="J185"/>
  <c r="J102"/>
  <c i="22" r="J202"/>
  <c r="J135"/>
  <c r="J128"/>
  <c i="26" r="BK147"/>
  <c r="J151"/>
  <c r="J139"/>
  <c i="30" r="J93"/>
  <c r="J121"/>
  <c i="34" r="J230"/>
  <c r="BK130"/>
  <c i="35" r="BK106"/>
  <c i="38" r="J138"/>
  <c r="J148"/>
  <c i="42" r="BK99"/>
  <c r="J129"/>
  <c r="J136"/>
  <c i="46" r="J198"/>
  <c r="BK232"/>
  <c r="J223"/>
  <c i="49" r="J101"/>
  <c i="2" r="J168"/>
  <c r="J232"/>
  <c i="6" r="BK173"/>
  <c r="J136"/>
  <c i="8" r="J101"/>
  <c i="10" r="J224"/>
  <c r="J99"/>
  <c r="J190"/>
  <c i="13" r="BK102"/>
  <c i="14" r="J211"/>
  <c r="BK151"/>
  <c i="18" r="J224"/>
  <c r="J127"/>
  <c i="20" r="J92"/>
  <c i="22" r="BK93"/>
  <c i="24" r="J101"/>
  <c i="26" r="BK141"/>
  <c i="27" r="BK97"/>
  <c i="30" r="BK118"/>
  <c i="31" r="J88"/>
  <c i="34" r="J128"/>
  <c r="J137"/>
  <c i="35" r="BK88"/>
  <c i="38" r="BK143"/>
  <c r="BK123"/>
  <c i="42" r="BK148"/>
  <c r="BK190"/>
  <c r="J118"/>
  <c i="46" r="J161"/>
  <c r="J137"/>
  <c i="49" r="BK88"/>
  <c i="2" r="BK126"/>
  <c i="4" r="BK101"/>
  <c i="6" r="J162"/>
  <c r="BK179"/>
  <c i="10" r="BK207"/>
  <c r="BK133"/>
  <c r="BK213"/>
  <c r="BK138"/>
  <c i="14" r="J209"/>
  <c r="BK140"/>
  <c i="17" r="J101"/>
  <c i="18" r="J188"/>
  <c i="22" r="BK141"/>
  <c r="BK192"/>
  <c i="24" r="BK94"/>
  <c i="26" r="BK181"/>
  <c r="J109"/>
  <c i="29" r="J97"/>
  <c i="30" r="BK193"/>
  <c i="32" r="BK97"/>
  <c i="34" r="J105"/>
  <c r="BK223"/>
  <c i="38" r="J228"/>
  <c r="BK102"/>
  <c i="40" r="BK91"/>
  <c i="42" r="J142"/>
  <c i="44" r="J97"/>
  <c i="46" r="BK142"/>
  <c r="J143"/>
  <c i="2" r="BK226"/>
  <c r="BK146"/>
  <c i="6" r="BK125"/>
  <c r="J196"/>
  <c r="J125"/>
  <c i="10" r="BK137"/>
  <c r="J122"/>
  <c i="12" r="J102"/>
  <c i="14" r="J93"/>
  <c r="J133"/>
  <c i="17" r="J94"/>
  <c i="18" r="BK134"/>
  <c i="21" r="J98"/>
  <c i="22" r="BK102"/>
  <c r="BK128"/>
  <c i="25" r="BK97"/>
  <c i="26" r="J174"/>
  <c r="J154"/>
  <c i="30" r="J195"/>
  <c r="J124"/>
  <c i="33" r="BK97"/>
  <c i="34" r="BK184"/>
  <c r="J142"/>
  <c i="38" r="BK203"/>
  <c r="BK134"/>
  <c r="J185"/>
  <c i="41" r="J97"/>
  <c i="42" r="J99"/>
  <c r="J155"/>
  <c i="44" r="BK97"/>
  <c i="46" r="BK96"/>
  <c r="J195"/>
  <c i="49" r="J85"/>
  <c i="2" r="BK166"/>
  <c i="5" r="J88"/>
  <c i="6" r="J208"/>
  <c r="BK116"/>
  <c i="10" r="J130"/>
  <c r="BK144"/>
  <c i="12" r="BK88"/>
  <c i="14" r="BK133"/>
  <c r="J161"/>
  <c i="18" r="J207"/>
  <c r="J136"/>
  <c i="19" r="BK85"/>
  <c i="22" r="BK153"/>
  <c r="J130"/>
  <c r="J125"/>
  <c i="26" r="BK125"/>
  <c r="J145"/>
  <c r="BK145"/>
  <c i="29" r="BK101"/>
  <c i="30" r="BK151"/>
  <c r="BK109"/>
  <c i="34" r="J177"/>
  <c r="BK138"/>
  <c i="37" r="BK91"/>
  <c i="38" r="BK161"/>
  <c r="BK122"/>
  <c i="41" r="BK94"/>
  <c i="42" r="J137"/>
  <c r="J127"/>
  <c i="46" r="BK135"/>
  <c r="J166"/>
  <c i="48" r="BK97"/>
  <c i="2" r="J211"/>
  <c i="6" r="J225"/>
  <c r="BK105"/>
  <c r="BK134"/>
  <c i="10" r="J228"/>
  <c r="J142"/>
  <c i="13" r="BK95"/>
  <c i="14" r="J143"/>
  <c i="16" r="BK97"/>
  <c i="18" r="J144"/>
  <c r="BK185"/>
  <c i="20" r="BK98"/>
  <c i="22" r="J226"/>
  <c i="24" r="J97"/>
  <c i="26" r="BK124"/>
  <c r="BK126"/>
  <c i="28" r="J94"/>
  <c i="30" r="J138"/>
  <c r="J136"/>
  <c i="34" r="BK140"/>
  <c r="BK206"/>
  <c i="37" r="BK97"/>
  <c i="38" r="J124"/>
  <c i="39" r="J97"/>
  <c i="42" r="BK143"/>
  <c i="44" r="BK91"/>
  <c i="46" r="J172"/>
  <c i="47" r="BK97"/>
  <c i="2" r="BK197"/>
  <c r="BK168"/>
  <c r="BK171"/>
  <c i="6" r="J236"/>
  <c r="BK148"/>
  <c i="7" r="BK95"/>
  <c i="10" r="J213"/>
  <c r="BK161"/>
  <c i="13" r="BK85"/>
  <c i="14" r="J124"/>
  <c i="15" r="BK97"/>
  <c i="18" r="J138"/>
  <c r="J107"/>
  <c i="22" r="BK168"/>
  <c r="J141"/>
  <c i="23" r="J101"/>
  <c i="26" r="BK138"/>
  <c r="BK154"/>
  <c r="BK158"/>
  <c i="30" r="J239"/>
  <c r="J96"/>
  <c r="BK134"/>
  <c i="33" r="J88"/>
  <c i="34" r="BK171"/>
  <c r="BK107"/>
  <c i="38" r="BK198"/>
  <c r="J115"/>
  <c r="BK96"/>
  <c i="42" r="J124"/>
  <c r="J102"/>
  <c i="46" r="BK154"/>
  <c r="J125"/>
  <c i="47" r="BK88"/>
  <c i="2" r="BK143"/>
  <c r="BK102"/>
  <c i="4" r="J101"/>
  <c i="6" r="J145"/>
  <c i="8" r="J85"/>
  <c i="10" r="BK143"/>
  <c i="12" r="BK91"/>
  <c i="14" r="BK93"/>
  <c r="J164"/>
  <c i="18" r="BK158"/>
  <c r="BK203"/>
  <c i="20" r="J102"/>
  <c i="22" r="BK130"/>
  <c r="BK143"/>
  <c i="26" r="J107"/>
  <c r="BK123"/>
  <c i="27" r="BK88"/>
  <c i="30" r="BK140"/>
  <c r="BK107"/>
  <c i="34" r="J123"/>
  <c r="BK134"/>
  <c i="35" r="BK91"/>
  <c i="38" r="BK181"/>
  <c r="J109"/>
  <c i="42" r="BK123"/>
  <c r="BK137"/>
  <c i="46" r="BK155"/>
  <c r="BK130"/>
  <c i="48" r="BK101"/>
  <c i="2" r="J155"/>
  <c r="BK134"/>
  <c i="4" r="BK97"/>
  <c i="6" r="BK196"/>
  <c r="BK145"/>
  <c i="10" r="J231"/>
  <c r="J128"/>
  <c i="11" r="BK95"/>
  <c i="14" r="BK105"/>
  <c r="BK147"/>
  <c i="17" r="J85"/>
  <c i="18" r="BK136"/>
  <c r="J128"/>
  <c i="22" r="J165"/>
  <c r="BK135"/>
  <c i="24" r="J91"/>
  <c i="26" r="J134"/>
  <c r="J125"/>
  <c i="30" r="J169"/>
  <c r="BK123"/>
  <c i="32" r="J101"/>
  <c i="34" r="BK147"/>
  <c r="J157"/>
  <c i="37" r="J101"/>
  <c i="38" r="J137"/>
  <c r="BK118"/>
  <c i="42" r="J190"/>
  <c r="J158"/>
  <c r="J198"/>
  <c i="46" r="BK123"/>
  <c r="BK169"/>
  <c i="49" r="J88"/>
  <c i="2" r="J126"/>
  <c r="BK135"/>
  <c i="6" r="J127"/>
  <c i="7" r="BK91"/>
  <c i="10" r="J96"/>
  <c r="J174"/>
  <c r="BK93"/>
  <c r="J115"/>
  <c r="BK127"/>
  <c i="14" r="J181"/>
  <c r="BK109"/>
  <c i="18" r="J172"/>
  <c r="J99"/>
  <c i="20" r="J95"/>
  <c i="22" r="BK177"/>
  <c r="J206"/>
  <c i="26" r="J126"/>
  <c r="BK148"/>
  <c i="27" r="J101"/>
  <c i="30" r="BK213"/>
  <c r="J213"/>
  <c r="J142"/>
  <c i="34" r="BK118"/>
  <c r="BK112"/>
  <c i="38" r="BK216"/>
  <c r="BK142"/>
  <c i="41" r="J91"/>
  <c i="42" r="BK203"/>
  <c r="BK172"/>
  <c i="45" r="J97"/>
  <c i="46" r="BK102"/>
  <c i="47" r="BK101"/>
  <c i="2" r="BK122"/>
  <c r="J145"/>
  <c i="6" r="J182"/>
  <c r="J134"/>
  <c r="J111"/>
  <c i="9" r="BK88"/>
  <c i="10" r="BK231"/>
  <c r="J239"/>
  <c r="J154"/>
  <c i="11" r="BK85"/>
  <c i="14" r="BK129"/>
  <c r="J158"/>
  <c i="18" r="BK154"/>
  <c r="J122"/>
  <c i="20" r="J88"/>
  <c i="22" r="J122"/>
  <c r="BK136"/>
  <c i="25" r="BK85"/>
  <c i="26" r="J166"/>
  <c i="28" r="J88"/>
  <c i="30" r="BK231"/>
  <c r="J127"/>
  <c i="34" r="BK109"/>
  <c r="BK93"/>
  <c i="38" r="J224"/>
  <c r="J161"/>
  <c r="BK172"/>
  <c i="42" r="J145"/>
  <c r="BK112"/>
  <c i="45" r="BK101"/>
  <c i="46" r="J127"/>
  <c i="48" r="J101"/>
  <c i="2" l="1" r="R92"/>
  <c r="P208"/>
  <c i="4" r="BK84"/>
  <c r="J84"/>
  <c r="J61"/>
  <c i="5" r="R84"/>
  <c r="R83"/>
  <c r="R82"/>
  <c i="6" r="P185"/>
  <c r="P207"/>
  <c i="7" r="BK84"/>
  <c i="9" r="BK84"/>
  <c i="10" r="BK92"/>
  <c r="J92"/>
  <c r="J61"/>
  <c r="P206"/>
  <c i="11" r="P84"/>
  <c r="P83"/>
  <c r="P82"/>
  <c i="1" r="AU64"/>
  <c i="13" r="R84"/>
  <c r="R83"/>
  <c r="R82"/>
  <c i="14" r="P184"/>
  <c r="R206"/>
  <c i="18" r="R92"/>
  <c r="P206"/>
  <c i="20" r="T84"/>
  <c r="T83"/>
  <c r="T82"/>
  <c i="22" r="P92"/>
  <c r="BK205"/>
  <c i="26" r="R92"/>
  <c r="R206"/>
  <c i="29" r="R84"/>
  <c r="R83"/>
  <c r="R82"/>
  <c i="30" r="R184"/>
  <c i="33" r="R84"/>
  <c r="R83"/>
  <c r="R82"/>
  <c i="34" r="P92"/>
  <c r="P205"/>
  <c i="36" r="T84"/>
  <c r="T83"/>
  <c r="T82"/>
  <c i="38" r="P184"/>
  <c r="T206"/>
  <c r="BK227"/>
  <c r="J227"/>
  <c r="J68"/>
  <c i="39" r="BK84"/>
  <c r="J84"/>
  <c r="J61"/>
  <c i="42" r="BK92"/>
  <c r="BK206"/>
  <c r="J206"/>
  <c r="J65"/>
  <c i="43" r="R84"/>
  <c r="R83"/>
  <c r="R82"/>
  <c i="45" r="BK84"/>
  <c i="46" r="BK92"/>
  <c r="P202"/>
  <c i="47" r="T84"/>
  <c r="T83"/>
  <c r="T82"/>
  <c i="2" r="P92"/>
  <c r="BK208"/>
  <c r="J208"/>
  <c r="J65"/>
  <c i="3" r="P84"/>
  <c r="P83"/>
  <c r="P82"/>
  <c i="1" r="AU56"/>
  <c i="4" r="P84"/>
  <c r="P83"/>
  <c r="P82"/>
  <c i="1" r="AU57"/>
  <c i="5" r="BK84"/>
  <c r="J84"/>
  <c r="J61"/>
  <c i="6" r="T185"/>
  <c r="T207"/>
  <c i="7" r="P84"/>
  <c r="P83"/>
  <c r="P82"/>
  <c i="1" r="AU60"/>
  <c i="9" r="T84"/>
  <c r="T83"/>
  <c r="T82"/>
  <c i="10" r="R92"/>
  <c r="T206"/>
  <c r="R227"/>
  <c i="14" r="BK92"/>
  <c r="J92"/>
  <c r="J61"/>
  <c r="BK221"/>
  <c r="J221"/>
  <c r="J68"/>
  <c i="15" r="R84"/>
  <c r="R83"/>
  <c r="R82"/>
  <c i="16" r="P84"/>
  <c r="P83"/>
  <c r="P82"/>
  <c i="1" r="AU69"/>
  <c i="17" r="R84"/>
  <c r="R83"/>
  <c r="R82"/>
  <c i="18" r="R184"/>
  <c r="T206"/>
  <c r="BK227"/>
  <c r="J227"/>
  <c r="J68"/>
  <c i="19" r="R84"/>
  <c r="R83"/>
  <c r="R82"/>
  <c i="20" r="BK84"/>
  <c r="J84"/>
  <c r="J61"/>
  <c i="21" r="T84"/>
  <c r="T83"/>
  <c r="T82"/>
  <c i="22" r="T183"/>
  <c r="T205"/>
  <c i="23" r="R84"/>
  <c r="R83"/>
  <c r="R82"/>
  <c i="24" r="R84"/>
  <c r="R83"/>
  <c r="R82"/>
  <c i="25" r="BK84"/>
  <c r="J84"/>
  <c r="J61"/>
  <c i="26" r="BK92"/>
  <c r="J92"/>
  <c r="J61"/>
  <c r="P206"/>
  <c r="P205"/>
  <c r="P227"/>
  <c i="28" r="R84"/>
  <c r="R83"/>
  <c r="R82"/>
  <c i="30" r="R92"/>
  <c r="R91"/>
  <c r="T227"/>
  <c i="33" r="T84"/>
  <c r="T83"/>
  <c r="T82"/>
  <c i="34" r="P183"/>
  <c r="T226"/>
  <c i="36" r="R84"/>
  <c r="R83"/>
  <c r="R82"/>
  <c i="38" r="P92"/>
  <c r="P91"/>
  <c r="P206"/>
  <c i="41" r="R84"/>
  <c r="R83"/>
  <c r="R82"/>
  <c i="42" r="P184"/>
  <c r="R206"/>
  <c i="43" r="P84"/>
  <c r="P83"/>
  <c r="P82"/>
  <c i="1" r="AU96"/>
  <c i="46" r="T184"/>
  <c i="2" r="BK186"/>
  <c r="J186"/>
  <c r="J62"/>
  <c r="T208"/>
  <c r="T207"/>
  <c r="T223"/>
  <c i="3" r="T84"/>
  <c r="T83"/>
  <c r="T82"/>
  <c i="6" r="R185"/>
  <c i="8" r="BK84"/>
  <c r="J84"/>
  <c r="J61"/>
  <c i="10" r="R184"/>
  <c i="12" r="BK84"/>
  <c i="13" r="BK84"/>
  <c i="14" r="R92"/>
  <c r="P221"/>
  <c i="15" r="BK84"/>
  <c i="17" r="T84"/>
  <c r="T83"/>
  <c r="T82"/>
  <c i="18" r="T184"/>
  <c r="P227"/>
  <c i="20" r="R84"/>
  <c r="R83"/>
  <c r="R82"/>
  <c i="22" r="R183"/>
  <c r="R205"/>
  <c i="23" r="P84"/>
  <c r="P83"/>
  <c r="P82"/>
  <c i="1" r="AU76"/>
  <c i="26" r="P92"/>
  <c r="BK206"/>
  <c r="J206"/>
  <c r="J65"/>
  <c r="BK227"/>
  <c r="J227"/>
  <c r="J68"/>
  <c i="27" r="R84"/>
  <c r="R83"/>
  <c r="R82"/>
  <c i="29" r="T84"/>
  <c r="T83"/>
  <c r="T82"/>
  <c i="30" r="BK92"/>
  <c r="P184"/>
  <c r="R206"/>
  <c i="31" r="P84"/>
  <c r="P83"/>
  <c r="P82"/>
  <c i="1" r="AU84"/>
  <c i="32" r="R84"/>
  <c r="R83"/>
  <c r="R82"/>
  <c i="33" r="BK84"/>
  <c r="J84"/>
  <c r="J61"/>
  <c i="34" r="T92"/>
  <c i="36" r="BK84"/>
  <c i="37" r="R84"/>
  <c r="R83"/>
  <c r="R82"/>
  <c i="38" r="R184"/>
  <c r="R206"/>
  <c i="39" r="P84"/>
  <c r="P83"/>
  <c r="P82"/>
  <c i="1" r="AU92"/>
  <c i="40" r="P84"/>
  <c r="P83"/>
  <c r="P82"/>
  <c i="1" r="AU93"/>
  <c i="42" r="P92"/>
  <c r="P91"/>
  <c r="P206"/>
  <c i="44" r="T84"/>
  <c r="T83"/>
  <c r="T82"/>
  <c i="46" r="R92"/>
  <c r="BK202"/>
  <c r="J202"/>
  <c r="J63"/>
  <c i="2" r="P186"/>
  <c i="6" r="BK185"/>
  <c r="J185"/>
  <c r="J62"/>
  <c r="T228"/>
  <c i="9" r="R84"/>
  <c r="R83"/>
  <c r="R82"/>
  <c i="10" r="P92"/>
  <c r="BK206"/>
  <c r="J206"/>
  <c r="J65"/>
  <c i="12" r="T84"/>
  <c r="T83"/>
  <c r="T82"/>
  <c i="13" r="P84"/>
  <c r="P83"/>
  <c r="P82"/>
  <c i="1" r="AU66"/>
  <c i="14" r="P92"/>
  <c r="P91"/>
  <c r="R221"/>
  <c i="15" r="T84"/>
  <c r="T83"/>
  <c r="T82"/>
  <c i="16" r="BK84"/>
  <c i="18" r="BK184"/>
  <c r="J184"/>
  <c r="J62"/>
  <c r="R206"/>
  <c i="20" r="P84"/>
  <c r="P83"/>
  <c r="P82"/>
  <c i="1" r="AU73"/>
  <c i="21" r="BK84"/>
  <c i="22" r="BK183"/>
  <c r="J183"/>
  <c r="J62"/>
  <c r="R220"/>
  <c i="24" r="T84"/>
  <c r="T83"/>
  <c r="T82"/>
  <c i="25" r="T84"/>
  <c r="T83"/>
  <c r="T82"/>
  <c i="26" r="R184"/>
  <c r="R227"/>
  <c i="27" r="P84"/>
  <c r="P83"/>
  <c r="P82"/>
  <c i="1" r="AU80"/>
  <c i="28" r="T84"/>
  <c r="T83"/>
  <c r="T82"/>
  <c i="29" r="BK84"/>
  <c r="J84"/>
  <c r="J61"/>
  <c i="30" r="T184"/>
  <c i="31" r="T84"/>
  <c r="T83"/>
  <c r="T82"/>
  <c i="34" r="R92"/>
  <c i="35" r="T84"/>
  <c r="T83"/>
  <c r="T82"/>
  <c i="37" r="T84"/>
  <c r="T83"/>
  <c r="T82"/>
  <c i="38" r="T184"/>
  <c r="T227"/>
  <c i="41" r="T84"/>
  <c r="T83"/>
  <c r="T82"/>
  <c i="42" r="R92"/>
  <c r="BK227"/>
  <c r="J227"/>
  <c r="J68"/>
  <c i="43" r="T84"/>
  <c r="T83"/>
  <c r="T82"/>
  <c i="44" r="P84"/>
  <c r="P83"/>
  <c r="P82"/>
  <c i="1" r="AU97"/>
  <c i="46" r="R184"/>
  <c i="48" r="R84"/>
  <c r="R83"/>
  <c r="R82"/>
  <c i="2" r="BK92"/>
  <c r="BK223"/>
  <c r="J223"/>
  <c r="J68"/>
  <c i="3" r="BK84"/>
  <c i="4" r="R84"/>
  <c r="R83"/>
  <c r="R82"/>
  <c i="6" r="T92"/>
  <c r="T91"/>
  <c r="R228"/>
  <c i="7" r="R84"/>
  <c r="R83"/>
  <c r="R82"/>
  <c i="8" r="T84"/>
  <c r="T83"/>
  <c r="T82"/>
  <c i="9" r="P84"/>
  <c r="P83"/>
  <c r="P82"/>
  <c i="1" r="AU62"/>
  <c i="10" r="T184"/>
  <c r="T227"/>
  <c i="11" r="R84"/>
  <c r="R83"/>
  <c r="R82"/>
  <c i="13" r="T84"/>
  <c r="T83"/>
  <c r="T82"/>
  <c i="14" r="T184"/>
  <c r="T206"/>
  <c i="16" r="R84"/>
  <c r="R83"/>
  <c r="R82"/>
  <c i="17" r="P84"/>
  <c r="P83"/>
  <c r="P82"/>
  <c i="1" r="AU70"/>
  <c i="18" r="BK92"/>
  <c r="J92"/>
  <c r="J61"/>
  <c i="22" r="R92"/>
  <c r="R91"/>
  <c r="P220"/>
  <c i="24" r="P84"/>
  <c r="P83"/>
  <c r="P82"/>
  <c i="1" r="AU77"/>
  <c i="26" r="T184"/>
  <c i="27" r="T84"/>
  <c r="T83"/>
  <c r="T82"/>
  <c i="34" r="R183"/>
  <c r="R205"/>
  <c i="35" r="P84"/>
  <c r="P83"/>
  <c r="P82"/>
  <c i="1" r="AU88"/>
  <c i="37" r="P84"/>
  <c r="P83"/>
  <c r="P82"/>
  <c i="1" r="AU90"/>
  <c i="38" r="T92"/>
  <c r="T91"/>
  <c i="42" r="R184"/>
  <c r="T227"/>
  <c i="44" r="R84"/>
  <c r="R83"/>
  <c r="R82"/>
  <c i="45" r="R84"/>
  <c r="R83"/>
  <c r="R82"/>
  <c i="46" r="P92"/>
  <c r="T202"/>
  <c i="48" r="BK84"/>
  <c r="J84"/>
  <c r="J61"/>
  <c i="2" r="T186"/>
  <c r="R223"/>
  <c i="3" r="R84"/>
  <c r="R83"/>
  <c r="R82"/>
  <c i="5" r="P84"/>
  <c r="P83"/>
  <c r="P82"/>
  <c i="1" r="AU58"/>
  <c i="6" r="R92"/>
  <c r="R91"/>
  <c r="R90"/>
  <c r="R207"/>
  <c r="R206"/>
  <c r="P228"/>
  <c i="7" r="T84"/>
  <c r="T83"/>
  <c r="T82"/>
  <c i="8" r="P84"/>
  <c r="P83"/>
  <c r="P82"/>
  <c i="1" r="AU61"/>
  <c i="10" r="T92"/>
  <c r="T91"/>
  <c r="BK227"/>
  <c r="J227"/>
  <c r="J68"/>
  <c i="11" r="T84"/>
  <c r="T83"/>
  <c r="T82"/>
  <c i="12" r="R84"/>
  <c r="R83"/>
  <c r="R82"/>
  <c i="14" r="T92"/>
  <c r="T91"/>
  <c r="BK206"/>
  <c i="16" r="T84"/>
  <c r="T83"/>
  <c r="T82"/>
  <c i="17" r="BK84"/>
  <c r="J84"/>
  <c r="J61"/>
  <c i="18" r="P184"/>
  <c r="T227"/>
  <c i="19" r="T84"/>
  <c r="T83"/>
  <c r="T82"/>
  <c i="21" r="P84"/>
  <c r="P83"/>
  <c r="P82"/>
  <c i="1" r="AU74"/>
  <c i="22" r="BK92"/>
  <c r="J92"/>
  <c r="J61"/>
  <c r="BK220"/>
  <c r="J220"/>
  <c r="J68"/>
  <c i="24" r="BK84"/>
  <c r="J84"/>
  <c r="J61"/>
  <c i="25" r="P84"/>
  <c r="P83"/>
  <c r="P82"/>
  <c i="1" r="AU78"/>
  <c i="26" r="P184"/>
  <c i="28" r="BK84"/>
  <c r="J84"/>
  <c r="J61"/>
  <c i="30" r="P92"/>
  <c r="P91"/>
  <c r="T206"/>
  <c r="T205"/>
  <c r="P227"/>
  <c i="31" r="BK84"/>
  <c i="32" r="BK84"/>
  <c i="34" r="BK92"/>
  <c r="BK205"/>
  <c r="R226"/>
  <c i="36" r="P84"/>
  <c r="P83"/>
  <c r="P82"/>
  <c i="1" r="AU89"/>
  <c i="38" r="BK184"/>
  <c r="J184"/>
  <c r="J62"/>
  <c r="P227"/>
  <c i="39" r="T84"/>
  <c r="T83"/>
  <c r="T82"/>
  <c i="40" r="T84"/>
  <c r="T83"/>
  <c r="T82"/>
  <c i="42" r="T92"/>
  <c i="44" r="BK84"/>
  <c r="J84"/>
  <c r="J61"/>
  <c i="46" r="P184"/>
  <c i="47" r="P84"/>
  <c r="P83"/>
  <c r="P82"/>
  <c i="1" r="AU100"/>
  <c i="2" r="T92"/>
  <c r="T91"/>
  <c r="T90"/>
  <c r="R208"/>
  <c r="R207"/>
  <c i="6" r="BK92"/>
  <c r="J92"/>
  <c r="J61"/>
  <c r="BK207"/>
  <c r="J207"/>
  <c r="J65"/>
  <c i="10" r="P184"/>
  <c r="P227"/>
  <c i="11" r="BK84"/>
  <c i="12" r="P84"/>
  <c r="P83"/>
  <c r="P82"/>
  <c i="1" r="AU65"/>
  <c i="14" r="BK184"/>
  <c r="J184"/>
  <c r="J62"/>
  <c r="P206"/>
  <c r="P205"/>
  <c r="T221"/>
  <c i="18" r="P92"/>
  <c r="P91"/>
  <c r="R227"/>
  <c i="19" r="BK84"/>
  <c i="22" r="P183"/>
  <c r="P205"/>
  <c r="P204"/>
  <c i="23" r="BK84"/>
  <c i="25" r="R84"/>
  <c r="R83"/>
  <c r="R82"/>
  <c i="26" r="BK184"/>
  <c r="J184"/>
  <c r="J62"/>
  <c i="27" r="BK84"/>
  <c r="J84"/>
  <c r="J61"/>
  <c i="29" r="P84"/>
  <c r="P83"/>
  <c r="P82"/>
  <c i="1" r="AU82"/>
  <c i="30" r="BK184"/>
  <c r="J184"/>
  <c r="J62"/>
  <c r="BK206"/>
  <c r="J206"/>
  <c r="J65"/>
  <c r="BK227"/>
  <c r="J227"/>
  <c r="J68"/>
  <c i="31" r="R84"/>
  <c r="R83"/>
  <c r="R82"/>
  <c i="32" r="P84"/>
  <c r="P83"/>
  <c r="P82"/>
  <c i="1" r="AU85"/>
  <c i="34" r="BK183"/>
  <c r="J183"/>
  <c r="J62"/>
  <c r="P226"/>
  <c i="35" r="BK84"/>
  <c r="J84"/>
  <c r="J61"/>
  <c i="38" r="R92"/>
  <c r="R91"/>
  <c r="R227"/>
  <c i="39" r="R84"/>
  <c r="R83"/>
  <c r="R82"/>
  <c i="40" r="BK84"/>
  <c i="41" r="P84"/>
  <c r="P83"/>
  <c r="P82"/>
  <c i="1" r="AU94"/>
  <c i="42" r="T184"/>
  <c r="R227"/>
  <c i="45" r="P84"/>
  <c r="P83"/>
  <c r="P82"/>
  <c i="1" r="AU98"/>
  <c i="46" r="T92"/>
  <c r="T91"/>
  <c r="T90"/>
  <c r="R202"/>
  <c i="47" r="BK84"/>
  <c r="J84"/>
  <c r="J61"/>
  <c i="48" r="T84"/>
  <c r="T83"/>
  <c r="T82"/>
  <c i="49" r="R84"/>
  <c r="R83"/>
  <c r="R82"/>
  <c i="2" r="R186"/>
  <c r="P223"/>
  <c i="4" r="T84"/>
  <c r="T83"/>
  <c r="T82"/>
  <c i="5" r="T84"/>
  <c r="T83"/>
  <c r="T82"/>
  <c i="6" r="P92"/>
  <c r="P91"/>
  <c r="BK228"/>
  <c r="J228"/>
  <c r="J68"/>
  <c i="8" r="R84"/>
  <c r="R83"/>
  <c r="R82"/>
  <c i="10" r="BK184"/>
  <c r="J184"/>
  <c r="J62"/>
  <c r="R206"/>
  <c r="R205"/>
  <c i="14" r="R184"/>
  <c i="15" r="P84"/>
  <c r="P83"/>
  <c r="P82"/>
  <c i="1" r="AU68"/>
  <c i="18" r="T92"/>
  <c r="T91"/>
  <c r="BK206"/>
  <c i="19" r="P84"/>
  <c r="P83"/>
  <c r="P82"/>
  <c i="1" r="AU72"/>
  <c i="21" r="R84"/>
  <c r="R83"/>
  <c r="R82"/>
  <c i="22" r="T92"/>
  <c r="T91"/>
  <c r="T220"/>
  <c i="23" r="T84"/>
  <c r="T83"/>
  <c r="T82"/>
  <c i="26" r="T92"/>
  <c r="T91"/>
  <c r="T206"/>
  <c r="T205"/>
  <c r="T227"/>
  <c i="28" r="P84"/>
  <c r="P83"/>
  <c r="P82"/>
  <c i="1" r="AU81"/>
  <c i="30" r="T92"/>
  <c r="T91"/>
  <c r="T90"/>
  <c r="P206"/>
  <c r="P205"/>
  <c r="R227"/>
  <c i="32" r="T84"/>
  <c r="T83"/>
  <c r="T82"/>
  <c i="33" r="P84"/>
  <c r="P83"/>
  <c r="P82"/>
  <c i="1" r="AU86"/>
  <c i="34" r="T183"/>
  <c r="T205"/>
  <c r="T204"/>
  <c r="BK226"/>
  <c r="J226"/>
  <c r="J68"/>
  <c i="35" r="R84"/>
  <c r="R83"/>
  <c r="R82"/>
  <c i="37" r="BK84"/>
  <c r="J84"/>
  <c r="J61"/>
  <c i="38" r="BK92"/>
  <c r="J92"/>
  <c r="J61"/>
  <c r="BK206"/>
  <c r="J206"/>
  <c r="J65"/>
  <c i="40" r="R84"/>
  <c r="R83"/>
  <c r="R82"/>
  <c i="41" r="BK84"/>
  <c i="42" r="BK184"/>
  <c r="J184"/>
  <c r="J62"/>
  <c r="T206"/>
  <c r="T205"/>
  <c r="P227"/>
  <c i="43" r="BK84"/>
  <c r="J84"/>
  <c r="J61"/>
  <c i="45" r="T84"/>
  <c r="T83"/>
  <c r="T82"/>
  <c i="46" r="BK184"/>
  <c r="J184"/>
  <c r="J62"/>
  <c i="47" r="R84"/>
  <c r="R83"/>
  <c r="R82"/>
  <c i="48" r="P84"/>
  <c r="P83"/>
  <c r="P82"/>
  <c i="1" r="AU101"/>
  <c i="49" r="BK84"/>
  <c r="J84"/>
  <c r="J61"/>
  <c r="P84"/>
  <c r="P83"/>
  <c r="P82"/>
  <c i="1" r="AU102"/>
  <c i="49" r="T84"/>
  <c r="T83"/>
  <c r="T82"/>
  <c i="2" r="BK228"/>
  <c r="J228"/>
  <c r="J69"/>
  <c i="6" r="BK235"/>
  <c r="J235"/>
  <c r="J69"/>
  <c i="10" r="BK234"/>
  <c r="J234"/>
  <c r="J69"/>
  <c i="15" r="BK100"/>
  <c r="J100"/>
  <c r="J62"/>
  <c i="16" r="BK100"/>
  <c r="J100"/>
  <c r="J62"/>
  <c i="32" r="BK100"/>
  <c r="J100"/>
  <c r="J62"/>
  <c i="39" r="BK100"/>
  <c r="J100"/>
  <c r="J62"/>
  <c i="40" r="BK100"/>
  <c r="J100"/>
  <c r="J62"/>
  <c i="41" r="BK100"/>
  <c r="J100"/>
  <c r="J62"/>
  <c i="42" r="BK223"/>
  <c r="J223"/>
  <c r="J67"/>
  <c r="BK234"/>
  <c r="J234"/>
  <c r="J69"/>
  <c i="2" r="BK220"/>
  <c r="J220"/>
  <c r="J67"/>
  <c i="14" r="BK202"/>
  <c r="J202"/>
  <c r="J63"/>
  <c r="BK215"/>
  <c r="J215"/>
  <c r="J66"/>
  <c i="25" r="BK100"/>
  <c r="J100"/>
  <c r="J62"/>
  <c i="37" r="BK100"/>
  <c r="J100"/>
  <c r="J62"/>
  <c i="10" r="BK219"/>
  <c r="J219"/>
  <c r="J66"/>
  <c r="BK238"/>
  <c r="J238"/>
  <c r="J70"/>
  <c i="19" r="BK101"/>
  <c r="J101"/>
  <c r="J62"/>
  <c i="22" r="BK225"/>
  <c r="J225"/>
  <c r="J69"/>
  <c i="24" r="BK100"/>
  <c r="J100"/>
  <c r="J62"/>
  <c i="26" r="BK238"/>
  <c r="J238"/>
  <c r="J70"/>
  <c i="30" r="BK234"/>
  <c r="J234"/>
  <c r="J69"/>
  <c i="34" r="BK201"/>
  <c r="J201"/>
  <c r="J63"/>
  <c r="BK218"/>
  <c r="J218"/>
  <c r="J66"/>
  <c i="48" r="BK100"/>
  <c r="J100"/>
  <c r="J62"/>
  <c i="5" r="BK100"/>
  <c r="J100"/>
  <c r="J62"/>
  <c i="6" r="BK224"/>
  <c r="J224"/>
  <c r="J67"/>
  <c i="7" r="BK101"/>
  <c r="J101"/>
  <c r="J62"/>
  <c i="10" r="BK223"/>
  <c r="J223"/>
  <c r="J67"/>
  <c i="11" r="BK101"/>
  <c r="J101"/>
  <c r="J62"/>
  <c i="30" r="BK219"/>
  <c r="J219"/>
  <c r="J66"/>
  <c i="33" r="BK100"/>
  <c r="J100"/>
  <c r="J62"/>
  <c i="34" r="BK233"/>
  <c r="J233"/>
  <c r="J69"/>
  <c i="42" r="BK202"/>
  <c r="J202"/>
  <c r="J63"/>
  <c i="47" r="BK100"/>
  <c r="J100"/>
  <c r="J62"/>
  <c i="2" r="BK204"/>
  <c r="J204"/>
  <c r="J63"/>
  <c r="BK217"/>
  <c r="J217"/>
  <c r="J66"/>
  <c i="12" r="BK101"/>
  <c r="J101"/>
  <c r="J62"/>
  <c i="21" r="BK101"/>
  <c r="J101"/>
  <c r="J62"/>
  <c i="22" r="BK228"/>
  <c r="J228"/>
  <c r="J70"/>
  <c i="23" r="BK104"/>
  <c r="J104"/>
  <c r="J62"/>
  <c i="26" r="BK223"/>
  <c r="J223"/>
  <c r="J67"/>
  <c i="28" r="BK100"/>
  <c r="J100"/>
  <c r="J62"/>
  <c i="38" r="BK202"/>
  <c r="J202"/>
  <c r="J63"/>
  <c r="BK219"/>
  <c r="J219"/>
  <c r="J66"/>
  <c i="6" r="BK239"/>
  <c r="J239"/>
  <c r="J70"/>
  <c i="10" r="BK202"/>
  <c r="J202"/>
  <c r="J63"/>
  <c i="14" r="BK226"/>
  <c r="J226"/>
  <c r="J69"/>
  <c i="20" r="BK101"/>
  <c r="J101"/>
  <c r="J62"/>
  <c i="22" r="BK201"/>
  <c r="J201"/>
  <c r="J63"/>
  <c r="BK214"/>
  <c r="J214"/>
  <c r="J66"/>
  <c i="26" r="BK202"/>
  <c r="J202"/>
  <c r="J63"/>
  <c r="BK219"/>
  <c r="J219"/>
  <c r="J66"/>
  <c i="30" r="BK202"/>
  <c r="J202"/>
  <c r="J63"/>
  <c r="BK238"/>
  <c r="J238"/>
  <c r="J70"/>
  <c i="34" r="BK222"/>
  <c r="J222"/>
  <c r="J67"/>
  <c i="35" r="BK105"/>
  <c r="J105"/>
  <c r="J62"/>
  <c i="38" r="BK238"/>
  <c r="J238"/>
  <c r="J70"/>
  <c i="42" r="BK219"/>
  <c r="J219"/>
  <c r="J66"/>
  <c r="BK238"/>
  <c r="J238"/>
  <c r="J70"/>
  <c i="45" r="BK100"/>
  <c r="J100"/>
  <c r="J62"/>
  <c i="3" r="BK100"/>
  <c r="J100"/>
  <c r="J62"/>
  <c i="4" r="BK100"/>
  <c r="J100"/>
  <c r="J62"/>
  <c i="8" r="BK100"/>
  <c r="J100"/>
  <c r="J62"/>
  <c i="14" r="BK218"/>
  <c r="J218"/>
  <c r="J67"/>
  <c r="BK229"/>
  <c r="J229"/>
  <c r="J70"/>
  <c i="17" r="BK100"/>
  <c r="J100"/>
  <c r="J62"/>
  <c i="18" r="BK202"/>
  <c r="J202"/>
  <c r="J63"/>
  <c r="BK219"/>
  <c r="J219"/>
  <c r="J66"/>
  <c r="BK238"/>
  <c r="J238"/>
  <c r="J70"/>
  <c i="26" r="BK234"/>
  <c r="J234"/>
  <c r="J69"/>
  <c i="27" r="BK100"/>
  <c r="J100"/>
  <c r="J62"/>
  <c i="34" r="BK237"/>
  <c r="J237"/>
  <c r="J70"/>
  <c i="36" r="BK100"/>
  <c r="J100"/>
  <c r="J62"/>
  <c i="43" r="BK100"/>
  <c r="J100"/>
  <c r="J62"/>
  <c i="2" r="BK231"/>
  <c r="J231"/>
  <c r="J70"/>
  <c i="6" r="BK203"/>
  <c r="J203"/>
  <c r="J63"/>
  <c r="BK220"/>
  <c r="J220"/>
  <c r="J66"/>
  <c i="9" r="BK100"/>
  <c r="J100"/>
  <c r="J62"/>
  <c i="13" r="BK101"/>
  <c r="J101"/>
  <c r="J62"/>
  <c i="18" r="BK223"/>
  <c r="J223"/>
  <c r="J67"/>
  <c r="BK234"/>
  <c r="J234"/>
  <c r="J69"/>
  <c i="22" r="BK217"/>
  <c r="J217"/>
  <c r="J67"/>
  <c i="29" r="BK100"/>
  <c r="J100"/>
  <c r="J62"/>
  <c i="30" r="BK223"/>
  <c r="J223"/>
  <c r="J67"/>
  <c i="31" r="BK100"/>
  <c r="J100"/>
  <c r="J62"/>
  <c i="38" r="BK223"/>
  <c r="J223"/>
  <c r="J67"/>
  <c r="BK234"/>
  <c r="J234"/>
  <c r="J69"/>
  <c i="44" r="BK100"/>
  <c r="J100"/>
  <c r="J62"/>
  <c i="49" r="BK100"/>
  <c r="J100"/>
  <c r="J62"/>
  <c r="J52"/>
  <c r="BE88"/>
  <c r="E72"/>
  <c r="BE94"/>
  <c r="F55"/>
  <c r="BE91"/>
  <c r="BE97"/>
  <c r="BE101"/>
  <c r="BE85"/>
  <c i="48" r="BK83"/>
  <c r="BK82"/>
  <c r="J82"/>
  <c r="J59"/>
  <c r="J76"/>
  <c i="47" r="BK83"/>
  <c r="BK82"/>
  <c r="J82"/>
  <c r="J59"/>
  <c i="48" r="E48"/>
  <c r="F79"/>
  <c r="BE101"/>
  <c r="BE91"/>
  <c r="BE94"/>
  <c r="BE97"/>
  <c r="BE88"/>
  <c r="BE85"/>
  <c i="47" r="F79"/>
  <c i="46" r="J92"/>
  <c r="J61"/>
  <c i="47" r="E48"/>
  <c r="BE85"/>
  <c r="BE101"/>
  <c r="BE88"/>
  <c r="BE91"/>
  <c r="BE94"/>
  <c r="J52"/>
  <c r="BE97"/>
  <c i="46" r="BE93"/>
  <c r="BE109"/>
  <c r="BE124"/>
  <c r="BE135"/>
  <c r="BE138"/>
  <c r="BE145"/>
  <c r="BE147"/>
  <c r="E48"/>
  <c r="J52"/>
  <c r="BE102"/>
  <c r="BE122"/>
  <c r="BE123"/>
  <c r="BE136"/>
  <c r="BE137"/>
  <c r="BE139"/>
  <c r="BE166"/>
  <c r="BE181"/>
  <c r="BE188"/>
  <c r="BE198"/>
  <c r="F87"/>
  <c r="BE130"/>
  <c r="BE155"/>
  <c r="BE185"/>
  <c r="BE208"/>
  <c r="BE217"/>
  <c r="BE220"/>
  <c r="BE96"/>
  <c r="BE99"/>
  <c r="BE121"/>
  <c r="BE125"/>
  <c r="BE128"/>
  <c r="BE134"/>
  <c r="BE148"/>
  <c r="BE154"/>
  <c r="BE158"/>
  <c r="BE161"/>
  <c r="BE164"/>
  <c r="BE174"/>
  <c r="BE178"/>
  <c r="BE203"/>
  <c r="BE223"/>
  <c r="BE226"/>
  <c i="45" r="J84"/>
  <c r="J61"/>
  <c i="46" r="BE143"/>
  <c r="BE126"/>
  <c r="BE140"/>
  <c r="BE151"/>
  <c r="BE169"/>
  <c r="BE172"/>
  <c r="BE195"/>
  <c r="BE214"/>
  <c r="BE229"/>
  <c r="BE232"/>
  <c r="BE107"/>
  <c r="BE127"/>
  <c r="BE133"/>
  <c r="BE144"/>
  <c r="BE193"/>
  <c r="BE105"/>
  <c r="BE112"/>
  <c r="BE115"/>
  <c r="BE118"/>
  <c r="BE129"/>
  <c r="BE141"/>
  <c r="BE142"/>
  <c r="BE190"/>
  <c r="BE205"/>
  <c r="BE211"/>
  <c i="45" r="E48"/>
  <c r="J52"/>
  <c r="BE85"/>
  <c r="BE88"/>
  <c r="BE91"/>
  <c r="F55"/>
  <c r="BE94"/>
  <c r="BE97"/>
  <c r="BE101"/>
  <c i="44" r="BK83"/>
  <c r="BK82"/>
  <c r="J82"/>
  <c i="43" r="BK83"/>
  <c r="J83"/>
  <c r="J60"/>
  <c i="44" r="J52"/>
  <c r="F79"/>
  <c r="E72"/>
  <c r="BE101"/>
  <c r="BE85"/>
  <c r="BE88"/>
  <c r="BE91"/>
  <c r="BE94"/>
  <c r="BE97"/>
  <c i="42" r="J92"/>
  <c r="J61"/>
  <c i="43" r="E48"/>
  <c i="42" r="BK205"/>
  <c r="J205"/>
  <c r="J64"/>
  <c i="43" r="J52"/>
  <c r="F79"/>
  <c r="BE91"/>
  <c r="BE85"/>
  <c r="BE88"/>
  <c r="BE94"/>
  <c r="BE97"/>
  <c r="BE101"/>
  <c i="42" r="E48"/>
  <c r="BE93"/>
  <c r="BE99"/>
  <c r="BE128"/>
  <c r="BE139"/>
  <c r="BE140"/>
  <c r="BE141"/>
  <c r="BE143"/>
  <c r="BE172"/>
  <c r="BE129"/>
  <c r="BE144"/>
  <c r="BE151"/>
  <c r="BE169"/>
  <c r="BE231"/>
  <c r="BE235"/>
  <c r="BE239"/>
  <c r="J52"/>
  <c r="BE96"/>
  <c r="BE164"/>
  <c r="BE178"/>
  <c r="BE198"/>
  <c r="F87"/>
  <c r="BE125"/>
  <c r="BE136"/>
  <c r="BE145"/>
  <c r="BE148"/>
  <c r="BE155"/>
  <c r="BE158"/>
  <c r="BE185"/>
  <c r="BE207"/>
  <c r="BE210"/>
  <c r="BE213"/>
  <c r="BE216"/>
  <c i="41" r="J84"/>
  <c r="J61"/>
  <c i="42" r="BE102"/>
  <c r="BE105"/>
  <c r="BE112"/>
  <c r="BE115"/>
  <c r="BE181"/>
  <c r="BE188"/>
  <c r="BE190"/>
  <c r="BE193"/>
  <c r="BE220"/>
  <c r="BE224"/>
  <c r="BE228"/>
  <c r="BE107"/>
  <c r="BE109"/>
  <c r="BE134"/>
  <c r="BE135"/>
  <c r="BE142"/>
  <c r="BE147"/>
  <c r="BE154"/>
  <c r="BE166"/>
  <c r="BE195"/>
  <c r="BE118"/>
  <c r="BE122"/>
  <c r="BE123"/>
  <c r="BE124"/>
  <c r="BE126"/>
  <c r="BE127"/>
  <c r="BE130"/>
  <c r="BE133"/>
  <c r="BE138"/>
  <c r="BE203"/>
  <c r="BE121"/>
  <c r="BE137"/>
  <c r="BE161"/>
  <c r="BE174"/>
  <c i="40" r="J84"/>
  <c r="J61"/>
  <c i="41" r="F55"/>
  <c r="BE101"/>
  <c r="J76"/>
  <c r="E48"/>
  <c r="BE85"/>
  <c r="BE88"/>
  <c r="BE91"/>
  <c r="BE94"/>
  <c r="BE97"/>
  <c i="39" r="BK83"/>
  <c r="J83"/>
  <c r="J60"/>
  <c i="40" r="J52"/>
  <c r="E48"/>
  <c r="F79"/>
  <c r="BE85"/>
  <c r="BE97"/>
  <c r="BE101"/>
  <c r="BE88"/>
  <c r="BE91"/>
  <c r="BE94"/>
  <c i="39" r="J76"/>
  <c r="F55"/>
  <c r="BE88"/>
  <c r="BE85"/>
  <c r="BE94"/>
  <c i="38" r="BK91"/>
  <c r="J91"/>
  <c r="J60"/>
  <c r="BK205"/>
  <c r="J205"/>
  <c r="J64"/>
  <c i="39" r="E48"/>
  <c r="BE101"/>
  <c r="BE91"/>
  <c r="BE97"/>
  <c i="38" r="BE119"/>
  <c r="BE123"/>
  <c r="BE125"/>
  <c r="BE142"/>
  <c r="BE155"/>
  <c r="BE158"/>
  <c r="BE164"/>
  <c r="F55"/>
  <c r="BE96"/>
  <c r="BE99"/>
  <c r="BE102"/>
  <c r="BE109"/>
  <c r="BE112"/>
  <c r="BE124"/>
  <c r="BE127"/>
  <c r="BE128"/>
  <c r="BE129"/>
  <c r="BE137"/>
  <c r="BE141"/>
  <c r="BE147"/>
  <c r="BE193"/>
  <c r="BE231"/>
  <c i="37" r="BK83"/>
  <c r="J83"/>
  <c r="J60"/>
  <c i="38" r="BE126"/>
  <c r="BE130"/>
  <c r="BE143"/>
  <c r="BE151"/>
  <c r="BE188"/>
  <c r="BE190"/>
  <c r="J52"/>
  <c r="E80"/>
  <c r="BE105"/>
  <c r="BE107"/>
  <c r="BE133"/>
  <c r="BE135"/>
  <c r="BE144"/>
  <c r="BE174"/>
  <c r="BE213"/>
  <c r="BE216"/>
  <c r="BE239"/>
  <c r="BE93"/>
  <c r="BE122"/>
  <c r="BE140"/>
  <c r="BE154"/>
  <c r="BE178"/>
  <c r="BE181"/>
  <c r="BE185"/>
  <c r="BE224"/>
  <c r="BE134"/>
  <c r="BE145"/>
  <c r="BE161"/>
  <c r="BE172"/>
  <c r="BE195"/>
  <c r="BE228"/>
  <c r="BE136"/>
  <c r="BE138"/>
  <c r="BE139"/>
  <c r="BE198"/>
  <c r="BE203"/>
  <c r="BE207"/>
  <c r="BE210"/>
  <c r="BE220"/>
  <c r="BE115"/>
  <c r="BE118"/>
  <c r="BE148"/>
  <c r="BE166"/>
  <c r="BE169"/>
  <c r="BE235"/>
  <c i="37" r="F55"/>
  <c r="J76"/>
  <c r="BE94"/>
  <c r="E72"/>
  <c i="36" r="J84"/>
  <c r="J61"/>
  <c i="37" r="BE85"/>
  <c r="BE88"/>
  <c r="BE101"/>
  <c r="BE91"/>
  <c r="BE97"/>
  <c i="36" r="F79"/>
  <c r="BE94"/>
  <c r="BE97"/>
  <c i="35" r="BK83"/>
  <c r="BK82"/>
  <c r="J82"/>
  <c i="36" r="E48"/>
  <c r="J76"/>
  <c r="BE85"/>
  <c r="BE91"/>
  <c r="BE88"/>
  <c r="BE101"/>
  <c i="34" r="J205"/>
  <c r="J65"/>
  <c i="35" r="BE95"/>
  <c r="E72"/>
  <c r="F79"/>
  <c r="J76"/>
  <c r="BE85"/>
  <c r="BE91"/>
  <c r="BE106"/>
  <c i="34" r="J92"/>
  <c r="J61"/>
  <c i="35" r="BE88"/>
  <c r="BE96"/>
  <c r="BE99"/>
  <c r="BE102"/>
  <c i="34" r="E48"/>
  <c r="BE118"/>
  <c r="BE130"/>
  <c r="BE138"/>
  <c r="BE140"/>
  <c r="BE165"/>
  <c r="BE194"/>
  <c r="BE230"/>
  <c r="F55"/>
  <c r="BE135"/>
  <c r="BE150"/>
  <c r="BE153"/>
  <c r="BE184"/>
  <c r="BE189"/>
  <c r="BE215"/>
  <c r="J52"/>
  <c r="BE93"/>
  <c r="BE96"/>
  <c r="BE102"/>
  <c r="BE112"/>
  <c r="BE122"/>
  <c r="BE124"/>
  <c r="BE144"/>
  <c r="BE154"/>
  <c r="BE157"/>
  <c r="BE168"/>
  <c r="BE171"/>
  <c r="BE173"/>
  <c r="BE177"/>
  <c r="BE187"/>
  <c r="BE206"/>
  <c r="BE209"/>
  <c r="BE107"/>
  <c r="BE109"/>
  <c r="BE126"/>
  <c r="BE127"/>
  <c r="BE160"/>
  <c r="BE212"/>
  <c r="BE227"/>
  <c r="BE99"/>
  <c r="BE105"/>
  <c r="BE121"/>
  <c r="BE123"/>
  <c r="BE125"/>
  <c r="BE146"/>
  <c r="BE202"/>
  <c r="BE223"/>
  <c r="BE234"/>
  <c i="33" r="BK83"/>
  <c r="BK82"/>
  <c r="J82"/>
  <c r="J59"/>
  <c i="34" r="BE141"/>
  <c r="BE142"/>
  <c r="BE143"/>
  <c r="BE180"/>
  <c r="BE115"/>
  <c r="BE133"/>
  <c r="BE147"/>
  <c r="BE163"/>
  <c r="BE192"/>
  <c r="BE197"/>
  <c r="BE238"/>
  <c r="BE128"/>
  <c r="BE129"/>
  <c r="BE134"/>
  <c r="BE136"/>
  <c r="BE137"/>
  <c r="BE139"/>
  <c r="BE219"/>
  <c i="33" r="J52"/>
  <c r="BE85"/>
  <c i="32" r="J84"/>
  <c r="J61"/>
  <c i="33" r="E48"/>
  <c r="F79"/>
  <c r="BE97"/>
  <c r="BE101"/>
  <c r="BE88"/>
  <c r="BE94"/>
  <c r="BE91"/>
  <c i="32" r="F55"/>
  <c r="J76"/>
  <c i="31" r="J84"/>
  <c r="J61"/>
  <c i="32" r="BE91"/>
  <c r="BE94"/>
  <c r="BE97"/>
  <c r="E72"/>
  <c r="BE85"/>
  <c r="BE88"/>
  <c r="BE101"/>
  <c i="30" r="J92"/>
  <c r="J61"/>
  <c i="31" r="F55"/>
  <c r="J76"/>
  <c r="BE85"/>
  <c r="BE91"/>
  <c i="30" r="BK205"/>
  <c r="J205"/>
  <c r="J64"/>
  <c i="31" r="BE97"/>
  <c r="E48"/>
  <c r="BE101"/>
  <c r="BE88"/>
  <c r="BE94"/>
  <c i="29" r="BK83"/>
  <c r="J83"/>
  <c r="J60"/>
  <c i="30" r="E48"/>
  <c r="F55"/>
  <c r="BE96"/>
  <c r="BE102"/>
  <c r="BE154"/>
  <c r="J52"/>
  <c r="BE144"/>
  <c r="BE190"/>
  <c r="BE193"/>
  <c r="BE231"/>
  <c r="BE109"/>
  <c r="BE181"/>
  <c r="BE224"/>
  <c r="BE93"/>
  <c r="BE99"/>
  <c r="BE118"/>
  <c r="BE127"/>
  <c r="BE136"/>
  <c r="BE137"/>
  <c r="BE155"/>
  <c r="BE195"/>
  <c r="BE213"/>
  <c r="BE220"/>
  <c r="BE235"/>
  <c r="BE239"/>
  <c r="BE107"/>
  <c r="BE122"/>
  <c r="BE123"/>
  <c r="BE125"/>
  <c r="BE126"/>
  <c r="BE130"/>
  <c r="BE135"/>
  <c r="BE138"/>
  <c r="BE141"/>
  <c r="BE142"/>
  <c r="BE164"/>
  <c r="BE166"/>
  <c r="BE169"/>
  <c r="BE172"/>
  <c r="BE216"/>
  <c r="BE228"/>
  <c r="BE128"/>
  <c r="BE143"/>
  <c r="BE158"/>
  <c r="BE161"/>
  <c r="BE185"/>
  <c r="BE210"/>
  <c r="BE105"/>
  <c r="BE115"/>
  <c r="BE124"/>
  <c r="BE134"/>
  <c r="BE139"/>
  <c r="BE140"/>
  <c r="BE178"/>
  <c r="BE112"/>
  <c r="BE121"/>
  <c r="BE129"/>
  <c r="BE133"/>
  <c r="BE145"/>
  <c r="BE147"/>
  <c r="BE148"/>
  <c r="BE151"/>
  <c r="BE174"/>
  <c r="BE188"/>
  <c r="BE198"/>
  <c r="BE203"/>
  <c r="BE207"/>
  <c i="28" r="BK83"/>
  <c r="J83"/>
  <c r="J60"/>
  <c i="29" r="E48"/>
  <c r="J52"/>
  <c r="F79"/>
  <c r="BE94"/>
  <c r="BE85"/>
  <c r="BE88"/>
  <c r="BE91"/>
  <c r="BE97"/>
  <c r="BE101"/>
  <c i="28" r="E48"/>
  <c i="27" r="BK83"/>
  <c r="BK82"/>
  <c r="J82"/>
  <c i="28" r="J52"/>
  <c r="F79"/>
  <c r="BE94"/>
  <c r="BE97"/>
  <c r="BE101"/>
  <c r="BE85"/>
  <c r="BE88"/>
  <c r="BE91"/>
  <c i="26" r="T90"/>
  <c i="27" r="F79"/>
  <c r="BE94"/>
  <c i="26" r="BK91"/>
  <c r="J91"/>
  <c r="J60"/>
  <c i="27" r="J52"/>
  <c r="E72"/>
  <c r="BE88"/>
  <c r="BE101"/>
  <c i="26" r="BK205"/>
  <c r="J205"/>
  <c r="J64"/>
  <c i="27" r="BE85"/>
  <c r="BE97"/>
  <c r="BE91"/>
  <c i="26" r="BE129"/>
  <c r="BE133"/>
  <c r="BE155"/>
  <c r="BE158"/>
  <c r="BE161"/>
  <c r="BE220"/>
  <c r="BE224"/>
  <c r="BE228"/>
  <c r="E48"/>
  <c r="J84"/>
  <c r="BE115"/>
  <c r="BE135"/>
  <c r="BE136"/>
  <c r="BE137"/>
  <c r="BE138"/>
  <c r="BE141"/>
  <c r="BE143"/>
  <c r="BE144"/>
  <c r="BE148"/>
  <c r="BE151"/>
  <c r="BE169"/>
  <c r="BE193"/>
  <c r="BE203"/>
  <c r="BE93"/>
  <c r="BE105"/>
  <c r="BE107"/>
  <c i="25" r="BK83"/>
  <c r="J83"/>
  <c r="J60"/>
  <c i="26" r="BE99"/>
  <c r="BE130"/>
  <c r="BE142"/>
  <c r="BE147"/>
  <c r="BE174"/>
  <c r="BE178"/>
  <c r="BE181"/>
  <c r="BE210"/>
  <c r="BE213"/>
  <c r="F55"/>
  <c r="BE102"/>
  <c r="BE109"/>
  <c r="BE121"/>
  <c r="BE122"/>
  <c r="BE134"/>
  <c r="BE190"/>
  <c r="BE207"/>
  <c r="BE235"/>
  <c r="BE239"/>
  <c r="BE123"/>
  <c r="BE125"/>
  <c r="BE126"/>
  <c r="BE127"/>
  <c r="BE128"/>
  <c r="BE140"/>
  <c r="BE172"/>
  <c r="BE198"/>
  <c r="BE139"/>
  <c r="BE216"/>
  <c r="BE96"/>
  <c r="BE112"/>
  <c r="BE118"/>
  <c r="BE124"/>
  <c r="BE145"/>
  <c r="BE154"/>
  <c r="BE164"/>
  <c r="BE166"/>
  <c r="BE185"/>
  <c r="BE188"/>
  <c r="BE195"/>
  <c r="BE231"/>
  <c i="24" r="BK83"/>
  <c r="BK82"/>
  <c r="J82"/>
  <c r="J59"/>
  <c i="25" r="F55"/>
  <c r="E48"/>
  <c r="BE91"/>
  <c r="BE94"/>
  <c r="J52"/>
  <c r="BE101"/>
  <c r="BE88"/>
  <c r="BE85"/>
  <c r="BE97"/>
  <c i="23" r="J84"/>
  <c r="J61"/>
  <c i="24" r="E72"/>
  <c r="J52"/>
  <c r="F55"/>
  <c r="BE97"/>
  <c r="BE85"/>
  <c r="BE101"/>
  <c r="BE88"/>
  <c r="BE91"/>
  <c r="BE94"/>
  <c i="23" r="E48"/>
  <c i="22" r="BK91"/>
  <c r="J91"/>
  <c r="J60"/>
  <c r="J205"/>
  <c r="J65"/>
  <c i="23" r="F55"/>
  <c r="BE85"/>
  <c r="BE98"/>
  <c r="BE91"/>
  <c r="BE101"/>
  <c r="BE88"/>
  <c r="BE105"/>
  <c r="BE95"/>
  <c r="J52"/>
  <c r="BE94"/>
  <c i="22" r="F55"/>
  <c r="BE105"/>
  <c r="BE107"/>
  <c r="BE109"/>
  <c r="BE124"/>
  <c r="BE133"/>
  <c r="BE134"/>
  <c r="BE135"/>
  <c r="BE136"/>
  <c r="BE137"/>
  <c r="BE138"/>
  <c r="BE165"/>
  <c r="BE168"/>
  <c r="BE210"/>
  <c r="BE212"/>
  <c r="BE221"/>
  <c r="BE223"/>
  <c i="21" r="J84"/>
  <c r="J61"/>
  <c i="22" r="BE96"/>
  <c r="BE99"/>
  <c r="BE102"/>
  <c r="BE147"/>
  <c r="BE189"/>
  <c r="BE202"/>
  <c r="E80"/>
  <c r="BE121"/>
  <c r="BE129"/>
  <c r="BE130"/>
  <c r="BE171"/>
  <c r="BE173"/>
  <c r="BE226"/>
  <c r="BE122"/>
  <c r="BE125"/>
  <c r="BE126"/>
  <c r="BE127"/>
  <c r="BE128"/>
  <c r="BE157"/>
  <c r="BE177"/>
  <c r="BE194"/>
  <c r="J84"/>
  <c r="BE123"/>
  <c r="BE139"/>
  <c r="BE140"/>
  <c r="BE141"/>
  <c r="BE142"/>
  <c r="BE143"/>
  <c r="BE184"/>
  <c r="BE187"/>
  <c r="BE218"/>
  <c r="BE229"/>
  <c r="BE93"/>
  <c r="BE112"/>
  <c r="BE146"/>
  <c r="BE160"/>
  <c r="BE197"/>
  <c r="BE115"/>
  <c r="BE118"/>
  <c r="BE144"/>
  <c r="BE150"/>
  <c r="BE153"/>
  <c r="BE154"/>
  <c r="BE163"/>
  <c r="BE180"/>
  <c r="BE192"/>
  <c r="BE206"/>
  <c r="BE208"/>
  <c r="BE215"/>
  <c i="21" r="BE85"/>
  <c i="20" r="BK83"/>
  <c r="BK82"/>
  <c r="J82"/>
  <c i="21" r="E72"/>
  <c r="J52"/>
  <c r="F55"/>
  <c r="BE102"/>
  <c r="BE88"/>
  <c r="BE92"/>
  <c r="BE95"/>
  <c r="BE98"/>
  <c i="20" r="E48"/>
  <c r="BE88"/>
  <c r="J76"/>
  <c r="BE92"/>
  <c r="BE95"/>
  <c r="BE85"/>
  <c r="F55"/>
  <c i="19" r="J84"/>
  <c r="J61"/>
  <c i="20" r="BE98"/>
  <c r="BE102"/>
  <c i="19" r="J76"/>
  <c r="BE85"/>
  <c r="BE92"/>
  <c r="F55"/>
  <c r="BE95"/>
  <c i="18" r="BK91"/>
  <c r="J91"/>
  <c r="J60"/>
  <c r="J206"/>
  <c r="J65"/>
  <c i="19" r="E48"/>
  <c r="BE88"/>
  <c r="BE102"/>
  <c r="BE98"/>
  <c i="18" r="J84"/>
  <c r="BE118"/>
  <c r="BE216"/>
  <c r="BE220"/>
  <c r="BE228"/>
  <c r="E48"/>
  <c r="BE96"/>
  <c r="BE122"/>
  <c r="BE123"/>
  <c r="BE124"/>
  <c r="BE134"/>
  <c r="BE135"/>
  <c r="BE141"/>
  <c r="BE143"/>
  <c r="BE144"/>
  <c r="BE155"/>
  <c r="BE174"/>
  <c r="BE178"/>
  <c r="BE203"/>
  <c r="BE107"/>
  <c r="BE125"/>
  <c r="BE129"/>
  <c r="BE133"/>
  <c r="BE142"/>
  <c r="BE158"/>
  <c r="BE231"/>
  <c i="17" r="BK83"/>
  <c r="J83"/>
  <c r="J60"/>
  <c i="18" r="BE93"/>
  <c r="BE102"/>
  <c r="BE137"/>
  <c r="BE161"/>
  <c r="BE172"/>
  <c r="BE181"/>
  <c r="BE188"/>
  <c r="BE190"/>
  <c r="BE193"/>
  <c r="BE99"/>
  <c r="BE105"/>
  <c r="BE121"/>
  <c r="BE126"/>
  <c r="BE145"/>
  <c r="BE147"/>
  <c r="BE148"/>
  <c r="BE185"/>
  <c r="BE198"/>
  <c r="BE207"/>
  <c r="BE239"/>
  <c r="BE115"/>
  <c r="BE127"/>
  <c r="BE128"/>
  <c r="BE130"/>
  <c r="BE136"/>
  <c r="BE138"/>
  <c r="BE139"/>
  <c r="BE140"/>
  <c r="BE195"/>
  <c r="BE213"/>
  <c r="BE224"/>
  <c r="BE109"/>
  <c r="BE112"/>
  <c r="BE235"/>
  <c r="F55"/>
  <c r="BE151"/>
  <c r="BE154"/>
  <c r="BE164"/>
  <c r="BE166"/>
  <c r="BE169"/>
  <c r="BE210"/>
  <c i="17" r="E72"/>
  <c i="16" r="J84"/>
  <c r="J61"/>
  <c i="17" r="BE85"/>
  <c r="BE88"/>
  <c r="F55"/>
  <c r="BE101"/>
  <c r="J76"/>
  <c r="BE91"/>
  <c r="BE94"/>
  <c r="BE97"/>
  <c i="16" r="BE91"/>
  <c r="E72"/>
  <c r="J76"/>
  <c r="F79"/>
  <c r="BE88"/>
  <c i="15" r="J84"/>
  <c r="J61"/>
  <c i="16" r="BE94"/>
  <c r="BE101"/>
  <c r="BE85"/>
  <c r="BE97"/>
  <c i="15" r="E72"/>
  <c r="F79"/>
  <c r="BE88"/>
  <c r="BE85"/>
  <c i="14" r="J206"/>
  <c r="J65"/>
  <c i="15" r="BE91"/>
  <c r="BE101"/>
  <c i="14" r="BK91"/>
  <c r="J91"/>
  <c r="J60"/>
  <c i="15" r="J52"/>
  <c r="BE94"/>
  <c r="BE97"/>
  <c i="14" r="E80"/>
  <c r="BE109"/>
  <c r="BE112"/>
  <c r="BE115"/>
  <c r="BE118"/>
  <c r="BE121"/>
  <c r="BE122"/>
  <c r="BE125"/>
  <c r="BE126"/>
  <c i="13" r="J84"/>
  <c r="J61"/>
  <c i="14" r="F55"/>
  <c r="BE93"/>
  <c r="BE105"/>
  <c r="BE136"/>
  <c r="BE138"/>
  <c r="BE144"/>
  <c r="BE154"/>
  <c r="BE155"/>
  <c r="BE124"/>
  <c r="BE166"/>
  <c r="BE169"/>
  <c r="J84"/>
  <c r="BE99"/>
  <c r="BE102"/>
  <c r="BE128"/>
  <c r="BE135"/>
  <c r="BE137"/>
  <c r="BE174"/>
  <c r="BE178"/>
  <c r="BE181"/>
  <c r="BE134"/>
  <c r="BE139"/>
  <c r="BE140"/>
  <c r="BE141"/>
  <c r="BE142"/>
  <c r="BE145"/>
  <c r="BE147"/>
  <c r="BE185"/>
  <c r="BE188"/>
  <c r="BE198"/>
  <c r="BE216"/>
  <c r="BE222"/>
  <c r="BE224"/>
  <c r="BE230"/>
  <c r="BE96"/>
  <c r="BE107"/>
  <c r="BE123"/>
  <c r="BE127"/>
  <c r="BE130"/>
  <c r="BE133"/>
  <c r="BE148"/>
  <c r="BE151"/>
  <c r="BE172"/>
  <c r="BE190"/>
  <c r="BE193"/>
  <c r="BE195"/>
  <c r="BE227"/>
  <c r="BE143"/>
  <c r="BE158"/>
  <c r="BE161"/>
  <c r="BE164"/>
  <c r="BE203"/>
  <c r="BE219"/>
  <c r="BE129"/>
  <c r="BE207"/>
  <c r="BE209"/>
  <c r="BE211"/>
  <c r="BE213"/>
  <c i="13" r="BE88"/>
  <c r="E48"/>
  <c r="BE91"/>
  <c r="BE95"/>
  <c r="BE98"/>
  <c r="F55"/>
  <c r="BE85"/>
  <c r="J76"/>
  <c i="12" r="J84"/>
  <c r="J61"/>
  <c i="13" r="BE102"/>
  <c i="12" r="J76"/>
  <c r="F79"/>
  <c r="BE91"/>
  <c i="11" r="J84"/>
  <c r="J61"/>
  <c i="12" r="BE95"/>
  <c r="BE98"/>
  <c r="BE88"/>
  <c r="E72"/>
  <c r="BE102"/>
  <c r="BE85"/>
  <c i="10" r="BK91"/>
  <c r="J91"/>
  <c r="J60"/>
  <c i="11" r="F55"/>
  <c r="BE85"/>
  <c r="BE88"/>
  <c r="BE91"/>
  <c r="E72"/>
  <c r="J52"/>
  <c r="BE102"/>
  <c r="BE95"/>
  <c i="10" r="BK205"/>
  <c r="J205"/>
  <c r="J64"/>
  <c i="11" r="BE98"/>
  <c i="10" r="J52"/>
  <c r="BE96"/>
  <c r="BE107"/>
  <c r="BE122"/>
  <c r="BE123"/>
  <c r="BE124"/>
  <c r="BE155"/>
  <c r="BE169"/>
  <c r="BE172"/>
  <c r="F87"/>
  <c r="BE174"/>
  <c i="9" r="J84"/>
  <c r="J61"/>
  <c i="10" r="BE102"/>
  <c r="BE126"/>
  <c r="BE134"/>
  <c r="BE154"/>
  <c r="BE161"/>
  <c r="BE185"/>
  <c r="BE188"/>
  <c r="BE193"/>
  <c r="BE195"/>
  <c r="BE207"/>
  <c r="E80"/>
  <c r="BE130"/>
  <c r="BE135"/>
  <c r="BE151"/>
  <c r="BE181"/>
  <c r="BE213"/>
  <c r="BE216"/>
  <c r="BE220"/>
  <c r="BE93"/>
  <c r="BE99"/>
  <c r="BE109"/>
  <c r="BE127"/>
  <c r="BE128"/>
  <c r="BE136"/>
  <c r="BE145"/>
  <c r="BE147"/>
  <c r="BE148"/>
  <c r="BE178"/>
  <c r="BE210"/>
  <c r="BE224"/>
  <c r="BE239"/>
  <c r="BE105"/>
  <c r="BE138"/>
  <c r="BE141"/>
  <c r="BE198"/>
  <c r="BE112"/>
  <c r="BE115"/>
  <c r="BE118"/>
  <c r="BE121"/>
  <c r="BE125"/>
  <c r="BE129"/>
  <c r="BE133"/>
  <c r="BE137"/>
  <c r="BE139"/>
  <c r="BE140"/>
  <c r="BE144"/>
  <c r="BE166"/>
  <c r="BE190"/>
  <c r="BE228"/>
  <c r="BE231"/>
  <c r="BE235"/>
  <c r="BE142"/>
  <c r="BE143"/>
  <c r="BE158"/>
  <c r="BE164"/>
  <c r="BE203"/>
  <c i="9" r="E48"/>
  <c r="BE85"/>
  <c r="F79"/>
  <c i="8" r="BK83"/>
  <c r="BK82"/>
  <c r="J82"/>
  <c r="J59"/>
  <c i="9" r="BE88"/>
  <c r="J76"/>
  <c r="BE91"/>
  <c r="BE94"/>
  <c r="BE97"/>
  <c r="BE101"/>
  <c i="7" r="J84"/>
  <c r="J61"/>
  <c i="8" r="E48"/>
  <c r="F55"/>
  <c r="BE88"/>
  <c r="BE91"/>
  <c r="BE94"/>
  <c r="BE85"/>
  <c r="BE101"/>
  <c r="J52"/>
  <c r="BE97"/>
  <c i="7" r="J76"/>
  <c r="F79"/>
  <c r="BE95"/>
  <c r="E72"/>
  <c i="6" r="BK206"/>
  <c r="J206"/>
  <c r="J64"/>
  <c i="7" r="BE85"/>
  <c r="BE98"/>
  <c r="BE102"/>
  <c i="6" r="BK91"/>
  <c r="J91"/>
  <c r="J60"/>
  <c i="7" r="BE88"/>
  <c r="BE91"/>
  <c i="6" r="F87"/>
  <c r="BE93"/>
  <c r="BE123"/>
  <c r="BE149"/>
  <c r="BE175"/>
  <c r="BE179"/>
  <c r="J84"/>
  <c r="BE108"/>
  <c r="BE114"/>
  <c r="BE142"/>
  <c r="BE156"/>
  <c r="BE196"/>
  <c r="BE199"/>
  <c r="BE211"/>
  <c r="BE225"/>
  <c r="BE236"/>
  <c i="5" r="BK83"/>
  <c r="BK82"/>
  <c r="J82"/>
  <c i="6" r="BE116"/>
  <c r="BE126"/>
  <c r="BE127"/>
  <c r="BE130"/>
  <c r="BE133"/>
  <c r="BE137"/>
  <c r="BE146"/>
  <c r="BE182"/>
  <c r="BE111"/>
  <c r="BE118"/>
  <c r="BE121"/>
  <c r="BE122"/>
  <c r="BE129"/>
  <c r="BE159"/>
  <c r="BE162"/>
  <c r="BE165"/>
  <c r="E48"/>
  <c r="BE102"/>
  <c r="BE134"/>
  <c r="BE135"/>
  <c r="BE144"/>
  <c r="BE152"/>
  <c r="BE155"/>
  <c r="BE173"/>
  <c r="BE186"/>
  <c r="BE204"/>
  <c r="BE232"/>
  <c r="BE105"/>
  <c r="BE124"/>
  <c r="BE125"/>
  <c r="BE136"/>
  <c r="BE138"/>
  <c r="BE140"/>
  <c r="BE141"/>
  <c r="BE145"/>
  <c r="BE167"/>
  <c r="BE170"/>
  <c r="BE189"/>
  <c r="BE191"/>
  <c r="BE194"/>
  <c r="BE217"/>
  <c r="BE229"/>
  <c r="BE240"/>
  <c r="BE96"/>
  <c r="BE99"/>
  <c r="BE128"/>
  <c r="BE139"/>
  <c r="BE143"/>
  <c r="BE148"/>
  <c r="BE208"/>
  <c r="BE214"/>
  <c r="BE221"/>
  <c i="4" r="BK83"/>
  <c r="J83"/>
  <c r="J60"/>
  <c i="5" r="E48"/>
  <c r="BE94"/>
  <c r="F55"/>
  <c r="BE88"/>
  <c r="BE91"/>
  <c r="J76"/>
  <c r="BE85"/>
  <c r="BE101"/>
  <c r="BE97"/>
  <c i="3" r="J84"/>
  <c r="J61"/>
  <c i="4" r="E72"/>
  <c r="F55"/>
  <c r="J52"/>
  <c r="BE97"/>
  <c r="BE91"/>
  <c r="BE94"/>
  <c r="BE85"/>
  <c r="BE88"/>
  <c r="BE101"/>
  <c i="3" r="F55"/>
  <c r="BE88"/>
  <c r="BE91"/>
  <c i="2" r="BK207"/>
  <c r="J207"/>
  <c r="J64"/>
  <c i="3" r="BE85"/>
  <c i="2" r="J92"/>
  <c r="J61"/>
  <c i="3" r="BE94"/>
  <c r="J52"/>
  <c r="E72"/>
  <c r="BE101"/>
  <c r="BE97"/>
  <c i="2" r="F55"/>
  <c r="BE143"/>
  <c r="BE149"/>
  <c r="BE160"/>
  <c r="BE166"/>
  <c r="BE93"/>
  <c r="BE96"/>
  <c r="BE99"/>
  <c r="BE102"/>
  <c r="BE180"/>
  <c r="BE183"/>
  <c r="BE221"/>
  <c r="J52"/>
  <c r="E80"/>
  <c r="BE115"/>
  <c r="BE128"/>
  <c r="BE129"/>
  <c r="BE148"/>
  <c r="BE224"/>
  <c r="BE226"/>
  <c r="BE127"/>
  <c r="BE130"/>
  <c r="BE133"/>
  <c r="BE137"/>
  <c r="BE174"/>
  <c r="BE176"/>
  <c r="BE190"/>
  <c r="BE192"/>
  <c r="BE197"/>
  <c r="BE200"/>
  <c r="BE105"/>
  <c r="BE107"/>
  <c r="BE141"/>
  <c r="BE144"/>
  <c r="BE152"/>
  <c r="BE171"/>
  <c r="BE205"/>
  <c r="BE229"/>
  <c r="BE109"/>
  <c r="BE134"/>
  <c r="BE139"/>
  <c r="BE140"/>
  <c r="BE187"/>
  <c r="BE209"/>
  <c r="BE112"/>
  <c r="BE118"/>
  <c r="BE121"/>
  <c r="BE122"/>
  <c r="BE123"/>
  <c r="BE124"/>
  <c r="BE126"/>
  <c r="BE142"/>
  <c r="BE155"/>
  <c r="BE157"/>
  <c r="BE213"/>
  <c r="BE215"/>
  <c r="BE218"/>
  <c r="BE125"/>
  <c r="BE135"/>
  <c r="BE136"/>
  <c r="BE138"/>
  <c r="BE145"/>
  <c r="BE146"/>
  <c r="BE163"/>
  <c r="BE168"/>
  <c r="BE195"/>
  <c r="BE211"/>
  <c r="BE232"/>
  <c i="3" r="F36"/>
  <c i="1" r="BC56"/>
  <c i="28" r="F34"/>
  <c i="1" r="BA81"/>
  <c i="36" r="J34"/>
  <c i="1" r="AW89"/>
  <c i="41" r="J34"/>
  <c i="1" r="AW94"/>
  <c i="7" r="F35"/>
  <c i="1" r="BB60"/>
  <c i="9" r="F36"/>
  <c i="1" r="BC62"/>
  <c i="12" r="J34"/>
  <c i="1" r="AW65"/>
  <c i="16" r="J34"/>
  <c i="1" r="AW69"/>
  <c i="26" r="F35"/>
  <c i="1" r="BB79"/>
  <c i="13" r="F34"/>
  <c i="1" r="BA66"/>
  <c i="30" r="J34"/>
  <c i="1" r="AW83"/>
  <c i="43" r="F36"/>
  <c i="1" r="BC96"/>
  <c i="8" r="F36"/>
  <c i="1" r="BC61"/>
  <c i="27" r="F37"/>
  <c i="1" r="BD80"/>
  <c i="29" r="F35"/>
  <c i="1" r="BB82"/>
  <c i="32" r="F35"/>
  <c i="1" r="BB85"/>
  <c i="38" r="F35"/>
  <c i="1" r="BB91"/>
  <c i="29" r="F36"/>
  <c i="1" r="BC82"/>
  <c i="33" r="F37"/>
  <c i="1" r="BD86"/>
  <c i="37" r="J34"/>
  <c i="1" r="AW90"/>
  <c i="45" r="F37"/>
  <c i="1" r="BD98"/>
  <c i="47" r="F35"/>
  <c i="1" r="BB100"/>
  <c i="14" r="F36"/>
  <c i="1" r="BC67"/>
  <c i="31" r="F35"/>
  <c i="1" r="BB84"/>
  <c i="35" r="F37"/>
  <c i="1" r="BD88"/>
  <c i="7" r="F36"/>
  <c i="1" r="BC60"/>
  <c i="13" r="J34"/>
  <c i="1" r="AW66"/>
  <c i="17" r="F34"/>
  <c i="1" r="BA70"/>
  <c i="20" r="J34"/>
  <c i="1" r="AW73"/>
  <c i="38" r="F34"/>
  <c i="1" r="BA91"/>
  <c i="49" r="F36"/>
  <c i="1" r="BC102"/>
  <c i="8" r="F37"/>
  <c i="1" r="BD61"/>
  <c i="20" r="F35"/>
  <c i="1" r="BB73"/>
  <c i="26" r="F34"/>
  <c i="1" r="BA79"/>
  <c i="39" r="J34"/>
  <c i="1" r="AW92"/>
  <c i="49" r="F35"/>
  <c i="1" r="BB102"/>
  <c i="17" r="F35"/>
  <c i="1" r="BB70"/>
  <c i="28" r="J34"/>
  <c i="1" r="AW81"/>
  <c i="37" r="F36"/>
  <c i="1" r="BC90"/>
  <c i="40" r="F36"/>
  <c i="1" r="BC93"/>
  <c i="2" r="J34"/>
  <c i="1" r="AW55"/>
  <c i="23" r="F37"/>
  <c i="1" r="BD76"/>
  <c i="37" r="F37"/>
  <c i="1" r="BD90"/>
  <c i="44" r="F35"/>
  <c i="1" r="BB97"/>
  <c i="47" r="F37"/>
  <c i="1" r="BD100"/>
  <c i="49" r="F37"/>
  <c i="1" r="BD102"/>
  <c i="14" r="F35"/>
  <c i="1" r="BB67"/>
  <c i="43" r="F37"/>
  <c i="1" r="BD96"/>
  <c i="46" r="J34"/>
  <c i="1" r="AW99"/>
  <c i="17" r="F37"/>
  <c i="1" r="BD70"/>
  <c i="28" r="F35"/>
  <c i="1" r="BB81"/>
  <c i="31" r="J34"/>
  <c i="1" r="AW84"/>
  <c i="34" r="F37"/>
  <c i="1" r="BD87"/>
  <c i="22" r="F35"/>
  <c i="1" r="BB75"/>
  <c i="6" r="F36"/>
  <c i="1" r="BC59"/>
  <c i="33" r="F35"/>
  <c i="1" r="BB86"/>
  <c i="36" r="F37"/>
  <c i="1" r="BD89"/>
  <c i="7" r="J34"/>
  <c i="1" r="AW60"/>
  <c i="10" r="F35"/>
  <c i="1" r="BB63"/>
  <c i="48" r="F37"/>
  <c i="1" r="BD101"/>
  <c i="10" r="F34"/>
  <c i="1" r="BA63"/>
  <c i="20" r="F34"/>
  <c i="1" r="BA73"/>
  <c i="24" r="F35"/>
  <c i="1" r="BB77"/>
  <c i="37" r="F34"/>
  <c i="1" r="BA90"/>
  <c i="42" r="F36"/>
  <c i="1" r="BC95"/>
  <c i="3" r="F34"/>
  <c i="1" r="BA56"/>
  <c i="18" r="F36"/>
  <c i="1" r="BC71"/>
  <c i="8" r="J34"/>
  <c i="1" r="AW61"/>
  <c i="12" r="F34"/>
  <c i="1" r="BA65"/>
  <c i="15" r="J34"/>
  <c i="1" r="AW68"/>
  <c i="24" r="F34"/>
  <c i="1" r="BA77"/>
  <c i="38" r="F36"/>
  <c i="1" r="BC91"/>
  <c i="22" r="F37"/>
  <c i="1" r="BD75"/>
  <c i="39" r="F34"/>
  <c i="1" r="BA92"/>
  <c i="44" r="J34"/>
  <c i="1" r="AW97"/>
  <c i="10" r="J34"/>
  <c i="1" r="AW63"/>
  <c i="36" r="F35"/>
  <c i="1" r="BB89"/>
  <c i="4" r="J34"/>
  <c i="1" r="AW57"/>
  <c i="9" r="F37"/>
  <c i="1" r="BD62"/>
  <c i="12" r="F35"/>
  <c i="1" r="BB65"/>
  <c i="26" r="F36"/>
  <c i="1" r="BC79"/>
  <c i="47" r="F36"/>
  <c i="1" r="BC100"/>
  <c i="19" r="F36"/>
  <c i="1" r="BC72"/>
  <c i="20" r="J30"/>
  <c i="21" r="F35"/>
  <c i="1" r="BB74"/>
  <c i="25" r="F37"/>
  <c i="1" r="BD78"/>
  <c i="32" r="F37"/>
  <c i="1" r="BD85"/>
  <c i="36" r="F36"/>
  <c i="1" r="BC89"/>
  <c i="5" r="J30"/>
  <c i="8" r="F35"/>
  <c i="1" r="BB61"/>
  <c i="15" r="F35"/>
  <c i="1" r="BB68"/>
  <c i="19" r="F34"/>
  <c i="1" r="BA72"/>
  <c i="22" r="F34"/>
  <c i="1" r="BA75"/>
  <c i="42" r="J34"/>
  <c i="1" r="AW95"/>
  <c i="3" r="F35"/>
  <c i="1" r="BB56"/>
  <c i="17" r="J34"/>
  <c i="1" r="AW70"/>
  <c i="21" r="F37"/>
  <c i="1" r="BD74"/>
  <c i="30" r="F34"/>
  <c i="1" r="BA83"/>
  <c i="41" r="F36"/>
  <c i="1" r="BC94"/>
  <c i="4" r="F34"/>
  <c i="1" r="BA57"/>
  <c i="22" r="J34"/>
  <c i="1" r="AW75"/>
  <c i="8" r="F34"/>
  <c i="1" r="BA61"/>
  <c i="11" r="F37"/>
  <c i="1" r="BD64"/>
  <c i="15" r="F34"/>
  <c i="1" r="BA68"/>
  <c i="24" r="J34"/>
  <c i="1" r="AW77"/>
  <c i="34" r="F36"/>
  <c i="1" r="BC87"/>
  <c i="26" r="F37"/>
  <c i="1" r="BD79"/>
  <c i="41" r="F35"/>
  <c i="1" r="BB94"/>
  <c i="7" r="F37"/>
  <c i="1" r="BD60"/>
  <c i="18" r="F37"/>
  <c i="1" r="BD71"/>
  <c i="3" r="F37"/>
  <c i="1" r="BD56"/>
  <c i="5" r="F37"/>
  <c i="1" r="BD58"/>
  <c i="11" r="J34"/>
  <c i="1" r="AW64"/>
  <c i="13" r="F35"/>
  <c i="1" r="BB66"/>
  <c i="31" r="F34"/>
  <c i="1" r="BA84"/>
  <c i="34" r="F34"/>
  <c i="1" r="BA87"/>
  <c i="10" r="F37"/>
  <c i="1" r="BD63"/>
  <c i="35" r="F34"/>
  <c i="1" r="BA88"/>
  <c i="42" r="F35"/>
  <c i="1" r="BB95"/>
  <c i="27" r="J30"/>
  <c i="30" r="F37"/>
  <c i="1" r="BD83"/>
  <c i="24" r="F37"/>
  <c i="1" r="BD77"/>
  <c i="39" r="F35"/>
  <c i="1" r="BB92"/>
  <c i="6" r="F34"/>
  <c i="1" r="BA59"/>
  <c i="46" r="F34"/>
  <c i="1" r="BA99"/>
  <c i="25" r="J34"/>
  <c i="1" r="AW78"/>
  <c i="44" r="F34"/>
  <c i="1" r="BA97"/>
  <c i="45" r="J34"/>
  <c i="1" r="AW98"/>
  <c i="49" r="F34"/>
  <c i="1" r="BA102"/>
  <c i="9" r="F35"/>
  <c i="1" r="BB62"/>
  <c i="18" r="F35"/>
  <c i="1" r="BB71"/>
  <c i="40" r="J34"/>
  <c i="1" r="AW93"/>
  <c i="44" r="J30"/>
  <c i="2" r="F35"/>
  <c i="1" r="BB55"/>
  <c i="33" r="F34"/>
  <c i="1" r="BA86"/>
  <c i="4" r="F36"/>
  <c i="1" r="BC57"/>
  <c i="6" r="J34"/>
  <c i="1" r="AW59"/>
  <c i="11" r="F36"/>
  <c i="1" r="BC64"/>
  <c i="14" r="F37"/>
  <c i="1" r="BD67"/>
  <c i="49" r="J34"/>
  <c i="1" r="AW102"/>
  <c i="17" r="F36"/>
  <c i="1" r="BC70"/>
  <c i="21" r="F34"/>
  <c i="1" r="BA74"/>
  <c i="24" r="F36"/>
  <c i="1" r="BC77"/>
  <c i="32" r="F34"/>
  <c i="1" r="BA85"/>
  <c i="35" r="J34"/>
  <c i="1" r="AW88"/>
  <c i="46" r="F35"/>
  <c i="1" r="BB99"/>
  <c i="28" r="F36"/>
  <c i="1" r="BC81"/>
  <c i="48" r="F36"/>
  <c i="1" r="BC101"/>
  <c i="5" r="F34"/>
  <c i="1" r="BA58"/>
  <c i="14" r="F34"/>
  <c i="1" r="BA67"/>
  <c i="23" r="J34"/>
  <c i="1" r="AW76"/>
  <c i="36" r="F34"/>
  <c i="1" r="BA89"/>
  <c i="41" r="F37"/>
  <c i="1" r="BD94"/>
  <c i="4" r="F35"/>
  <c i="1" r="BB57"/>
  <c i="27" r="J34"/>
  <c i="1" r="AW80"/>
  <c i="40" r="F34"/>
  <c i="1" r="BA93"/>
  <c i="40" r="F35"/>
  <c i="1" r="BB93"/>
  <c i="7" r="F34"/>
  <c i="1" r="BA60"/>
  <c i="11" r="F34"/>
  <c i="1" r="BA64"/>
  <c i="12" r="F37"/>
  <c i="1" r="BD65"/>
  <c i="15" r="F37"/>
  <c i="1" r="BD68"/>
  <c i="25" r="F34"/>
  <c i="1" r="BA78"/>
  <c i="43" r="F34"/>
  <c i="1" r="BA96"/>
  <c i="45" r="F34"/>
  <c i="1" r="BA98"/>
  <c i="47" r="F34"/>
  <c i="1" r="BA100"/>
  <c i="6" r="F35"/>
  <c i="1" r="BB59"/>
  <c i="37" r="F35"/>
  <c i="1" r="BB90"/>
  <c i="39" r="F37"/>
  <c i="1" r="BD92"/>
  <c i="44" r="F36"/>
  <c i="1" r="BC97"/>
  <c i="9" r="F34"/>
  <c i="1" r="BA62"/>
  <c i="27" r="F34"/>
  <c i="1" r="BA80"/>
  <c i="28" r="F37"/>
  <c i="1" r="BD81"/>
  <c i="31" r="F36"/>
  <c i="1" r="BC84"/>
  <c i="33" r="J34"/>
  <c i="1" r="AW86"/>
  <c i="5" r="F36"/>
  <c i="1" r="BC58"/>
  <c i="11" r="F35"/>
  <c i="1" r="BB64"/>
  <c i="12" r="F36"/>
  <c i="1" r="BC65"/>
  <c i="18" r="J34"/>
  <c i="1" r="AW71"/>
  <c i="32" r="J34"/>
  <c i="1" r="AW85"/>
  <c i="38" r="F37"/>
  <c i="1" r="BD91"/>
  <c i="20" r="F37"/>
  <c i="1" r="BD73"/>
  <c i="23" r="F35"/>
  <c i="1" r="BB76"/>
  <c i="29" r="F37"/>
  <c i="1" r="BD82"/>
  <c i="35" r="F36"/>
  <c i="1" r="BC88"/>
  <c i="2" r="F34"/>
  <c i="1" r="BA55"/>
  <c i="9" r="J34"/>
  <c i="1" r="AW62"/>
  <c i="16" r="F35"/>
  <c i="1" r="BB69"/>
  <c i="20" r="F36"/>
  <c i="1" r="BC73"/>
  <c i="34" r="J34"/>
  <c i="1" r="AW87"/>
  <c i="3" r="J34"/>
  <c i="1" r="AW56"/>
  <c i="5" r="F35"/>
  <c i="1" r="BB58"/>
  <c i="21" r="F36"/>
  <c i="1" r="BC74"/>
  <c i="25" r="F35"/>
  <c i="1" r="BB78"/>
  <c i="40" r="F37"/>
  <c i="1" r="BD93"/>
  <c i="5" r="J34"/>
  <c i="1" r="AW58"/>
  <c i="29" r="F34"/>
  <c i="1" r="BA82"/>
  <c i="39" r="F36"/>
  <c i="1" r="BC92"/>
  <c i="42" r="F34"/>
  <c i="1" r="BA95"/>
  <c i="16" r="F37"/>
  <c i="1" r="BD69"/>
  <c i="30" r="F35"/>
  <c i="1" r="BB83"/>
  <c i="2" r="F36"/>
  <c i="1" r="BC55"/>
  <c i="34" r="F35"/>
  <c i="1" r="BB87"/>
  <c i="22" r="F36"/>
  <c i="1" r="BC75"/>
  <c i="46" r="F37"/>
  <c i="1" r="BD99"/>
  <c i="32" r="F36"/>
  <c i="1" r="BC85"/>
  <c i="43" r="J34"/>
  <c i="1" r="AW96"/>
  <c i="44" r="F37"/>
  <c i="1" r="BD97"/>
  <c i="2" r="F37"/>
  <c i="1" r="BD55"/>
  <c i="26" r="J34"/>
  <c i="1" r="AW79"/>
  <c i="15" r="F36"/>
  <c i="1" r="BC68"/>
  <c i="19" r="F37"/>
  <c i="1" r="BD72"/>
  <c i="27" r="F35"/>
  <c i="1" r="BB80"/>
  <c i="47" r="J34"/>
  <c i="1" r="AW100"/>
  <c i="4" r="F37"/>
  <c i="1" r="BD57"/>
  <c i="19" r="J34"/>
  <c i="1" r="AW72"/>
  <c i="23" r="F34"/>
  <c i="1" r="BA76"/>
  <c i="35" r="F35"/>
  <c i="1" r="BB88"/>
  <c i="46" r="F36"/>
  <c i="1" r="BC99"/>
  <c i="16" r="F36"/>
  <c i="1" r="BC69"/>
  <c i="27" r="F36"/>
  <c i="1" r="BC80"/>
  <c i="30" r="F36"/>
  <c i="1" r="BC83"/>
  <c i="13" r="F37"/>
  <c i="1" r="BD66"/>
  <c i="18" r="F34"/>
  <c i="1" r="BA71"/>
  <c i="48" r="F34"/>
  <c i="1" r="BA101"/>
  <c i="10" r="F36"/>
  <c i="1" r="BC63"/>
  <c i="41" r="F34"/>
  <c i="1" r="BA94"/>
  <c i="45" r="F35"/>
  <c i="1" r="BB98"/>
  <c i="14" r="J34"/>
  <c i="1" r="AW67"/>
  <c i="42" r="F37"/>
  <c i="1" r="BD95"/>
  <c i="31" r="F37"/>
  <c i="1" r="BD84"/>
  <c i="35" r="J30"/>
  <c i="43" r="F35"/>
  <c i="1" r="BB96"/>
  <c i="45" r="F36"/>
  <c i="1" r="BC98"/>
  <c i="48" r="J34"/>
  <c i="1" r="AW101"/>
  <c i="13" r="F36"/>
  <c i="1" r="BC66"/>
  <c i="19" r="F35"/>
  <c i="1" r="BB72"/>
  <c i="23" r="F36"/>
  <c i="1" r="BC76"/>
  <c i="25" r="F36"/>
  <c i="1" r="BC78"/>
  <c i="33" r="F36"/>
  <c i="1" r="BC86"/>
  <c i="38" r="J34"/>
  <c i="1" r="AW91"/>
  <c i="21" r="J34"/>
  <c i="1" r="AW74"/>
  <c i="29" r="J34"/>
  <c i="1" r="AW82"/>
  <c i="48" r="F35"/>
  <c i="1" r="BB101"/>
  <c i="6" r="F37"/>
  <c i="1" r="BD59"/>
  <c i="14" l="1" r="BK205"/>
  <c r="J205"/>
  <c r="J64"/>
  <c i="34" r="R204"/>
  <c i="21" r="BK83"/>
  <c r="J83"/>
  <c r="J60"/>
  <c i="46" r="R91"/>
  <c r="R90"/>
  <c i="38" r="R205"/>
  <c r="R90"/>
  <c i="36" r="BK83"/>
  <c r="BK82"/>
  <c r="J82"/>
  <c r="J59"/>
  <c i="42" r="R205"/>
  <c i="2" r="P91"/>
  <c i="31" r="BK83"/>
  <c r="J83"/>
  <c r="J60"/>
  <c i="14" r="T205"/>
  <c r="T90"/>
  <c i="26" r="P91"/>
  <c r="P90"/>
  <c i="1" r="AU79"/>
  <c i="15" r="BK83"/>
  <c r="J83"/>
  <c r="J60"/>
  <c i="42" r="BK91"/>
  <c r="J91"/>
  <c r="J60"/>
  <c i="18" r="P205"/>
  <c r="P90"/>
  <c i="1" r="AU71"/>
  <c i="41" r="BK83"/>
  <c r="J83"/>
  <c r="J60"/>
  <c i="18" r="BK205"/>
  <c r="J205"/>
  <c r="J64"/>
  <c i="11" r="BK83"/>
  <c r="J83"/>
  <c r="J60"/>
  <c i="34" r="BK204"/>
  <c r="J204"/>
  <c r="J64"/>
  <c i="2" r="BK91"/>
  <c r="J91"/>
  <c r="J60"/>
  <c i="42" r="P205"/>
  <c r="P90"/>
  <c i="1" r="AU95"/>
  <c i="30" r="R205"/>
  <c r="R90"/>
  <c i="10" r="R91"/>
  <c r="R90"/>
  <c i="6" r="T206"/>
  <c r="T90"/>
  <c i="34" r="P204"/>
  <c i="26" r="R205"/>
  <c i="22" r="BK204"/>
  <c r="J204"/>
  <c r="J64"/>
  <c i="19" r="BK83"/>
  <c r="J83"/>
  <c r="J60"/>
  <c i="32" r="BK83"/>
  <c r="BK82"/>
  <c r="J82"/>
  <c i="14" r="P90"/>
  <c i="1" r="AU67"/>
  <c i="22" r="R204"/>
  <c r="R90"/>
  <c i="10" r="T205"/>
  <c r="T90"/>
  <c i="34" r="P91"/>
  <c r="P90"/>
  <c i="1" r="AU87"/>
  <c i="30" r="P90"/>
  <c i="1" r="AU83"/>
  <c i="16" r="BK83"/>
  <c r="BK82"/>
  <c r="J82"/>
  <c r="J59"/>
  <c i="34" r="T91"/>
  <c r="T90"/>
  <c i="14" r="R91"/>
  <c i="38" r="P205"/>
  <c r="P90"/>
  <c i="1" r="AU91"/>
  <c i="18" r="T205"/>
  <c r="T90"/>
  <c i="46" r="BK91"/>
  <c r="J91"/>
  <c r="J60"/>
  <c i="18" r="R91"/>
  <c i="10" r="P205"/>
  <c i="40" r="BK83"/>
  <c r="BK82"/>
  <c r="J82"/>
  <c i="23" r="BK83"/>
  <c r="BK82"/>
  <c r="J82"/>
  <c r="J59"/>
  <c i="3" r="BK83"/>
  <c r="J83"/>
  <c r="J60"/>
  <c i="10" r="P91"/>
  <c r="P90"/>
  <c i="1" r="AU63"/>
  <c i="12" r="BK83"/>
  <c r="BK82"/>
  <c r="J82"/>
  <c r="J59"/>
  <c i="45" r="BK83"/>
  <c r="J83"/>
  <c r="J60"/>
  <c i="22" r="P91"/>
  <c r="P90"/>
  <c i="1" r="AU75"/>
  <c i="14" r="R205"/>
  <c i="7" r="BK83"/>
  <c r="J83"/>
  <c r="J60"/>
  <c i="42" r="T91"/>
  <c r="T90"/>
  <c i="46" r="P91"/>
  <c r="P90"/>
  <c i="1" r="AU99"/>
  <c i="34" r="R91"/>
  <c r="R90"/>
  <c i="18" r="R205"/>
  <c i="22" r="T204"/>
  <c r="T90"/>
  <c i="38" r="T205"/>
  <c r="T90"/>
  <c i="6" r="P206"/>
  <c r="P90"/>
  <c i="1" r="AU59"/>
  <c i="2" r="P207"/>
  <c i="34" r="BK91"/>
  <c r="BK90"/>
  <c r="J90"/>
  <c r="J59"/>
  <c i="42" r="R91"/>
  <c r="R90"/>
  <c i="30" r="BK91"/>
  <c r="J91"/>
  <c r="J60"/>
  <c i="13" r="BK83"/>
  <c r="BK82"/>
  <c r="J82"/>
  <c r="J59"/>
  <c i="26" r="R91"/>
  <c r="R90"/>
  <c i="9" r="BK83"/>
  <c r="J83"/>
  <c r="J60"/>
  <c i="2" r="R91"/>
  <c r="R90"/>
  <c i="49" r="BK83"/>
  <c r="J83"/>
  <c r="J60"/>
  <c i="48" r="J83"/>
  <c r="J60"/>
  <c i="47" r="J83"/>
  <c r="J60"/>
  <c i="1" r="AG97"/>
  <c i="44" r="J83"/>
  <c r="J60"/>
  <c r="J59"/>
  <c i="43" r="BK82"/>
  <c r="J82"/>
  <c r="J59"/>
  <c i="42" r="BK90"/>
  <c r="J90"/>
  <c r="J59"/>
  <c i="39" r="BK82"/>
  <c r="J82"/>
  <c i="38" r="BK90"/>
  <c r="J90"/>
  <c r="J59"/>
  <c i="37" r="BK82"/>
  <c r="J82"/>
  <c r="J59"/>
  <c i="1" r="AG88"/>
  <c i="35" r="J59"/>
  <c r="J83"/>
  <c r="J60"/>
  <c i="33" r="J83"/>
  <c r="J60"/>
  <c i="30" r="BK90"/>
  <c r="J90"/>
  <c i="29" r="BK82"/>
  <c r="J82"/>
  <c r="J59"/>
  <c i="28" r="BK82"/>
  <c r="J82"/>
  <c r="J59"/>
  <c i="1" r="AG80"/>
  <c i="27" r="J59"/>
  <c r="J83"/>
  <c r="J60"/>
  <c i="26" r="BK90"/>
  <c r="J90"/>
  <c r="J59"/>
  <c i="25" r="BK82"/>
  <c r="J82"/>
  <c r="J59"/>
  <c i="24" r="J83"/>
  <c r="J60"/>
  <c i="22" r="BK90"/>
  <c r="J90"/>
  <c i="1" r="AG73"/>
  <c i="20" r="J59"/>
  <c r="J83"/>
  <c r="J60"/>
  <c i="18" r="BK90"/>
  <c r="J90"/>
  <c r="J59"/>
  <c i="17" r="BK82"/>
  <c r="J82"/>
  <c i="14" r="BK90"/>
  <c r="J90"/>
  <c r="J59"/>
  <c i="10" r="BK90"/>
  <c r="J90"/>
  <c r="J59"/>
  <c i="8" r="J83"/>
  <c r="J60"/>
  <c i="6" r="BK90"/>
  <c r="J90"/>
  <c r="J59"/>
  <c i="1" r="AG58"/>
  <c i="5" r="J83"/>
  <c r="J60"/>
  <c r="J59"/>
  <c i="4" r="BK82"/>
  <c r="J82"/>
  <c i="3" r="F33"/>
  <c i="1" r="AZ56"/>
  <c i="45" r="F33"/>
  <c i="1" r="AZ98"/>
  <c i="7" r="F33"/>
  <c i="1" r="AZ60"/>
  <c i="16" r="J33"/>
  <c i="1" r="AV69"/>
  <c r="AT69"/>
  <c i="43" r="F33"/>
  <c i="1" r="AZ96"/>
  <c i="14" r="F33"/>
  <c i="1" r="AZ67"/>
  <c i="47" r="J33"/>
  <c i="1" r="AV100"/>
  <c r="AT100"/>
  <c i="28" r="F33"/>
  <c i="1" r="AZ81"/>
  <c i="44" r="F33"/>
  <c i="1" r="AZ97"/>
  <c i="22" r="J30"/>
  <c i="1" r="AG75"/>
  <c i="25" r="J33"/>
  <c i="1" r="AV78"/>
  <c r="AT78"/>
  <c i="44" r="J33"/>
  <c i="1" r="AV97"/>
  <c r="AT97"/>
  <c r="AN97"/>
  <c i="9" r="J33"/>
  <c i="1" r="AV62"/>
  <c r="AT62"/>
  <c i="21" r="J33"/>
  <c i="1" r="AV74"/>
  <c r="AT74"/>
  <c r="BB54"/>
  <c r="W31"/>
  <c i="20" r="J33"/>
  <c i="1" r="AV73"/>
  <c r="AT73"/>
  <c r="AN73"/>
  <c i="48" r="J33"/>
  <c i="1" r="AV101"/>
  <c r="AT101"/>
  <c i="8" r="J30"/>
  <c i="1" r="AG61"/>
  <c i="13" r="F33"/>
  <c i="1" r="AZ66"/>
  <c i="27" r="F33"/>
  <c i="1" r="AZ80"/>
  <c i="49" r="J33"/>
  <c i="1" r="AV102"/>
  <c r="AT102"/>
  <c i="37" r="J33"/>
  <c i="1" r="AV90"/>
  <c r="AT90"/>
  <c i="5" r="J33"/>
  <c i="1" r="AV58"/>
  <c r="AT58"/>
  <c r="AN58"/>
  <c i="27" r="J33"/>
  <c i="1" r="AV80"/>
  <c r="AT80"/>
  <c r="AN80"/>
  <c i="31" r="J33"/>
  <c i="1" r="AV84"/>
  <c r="AT84"/>
  <c i="2" r="F33"/>
  <c i="1" r="AZ55"/>
  <c i="30" r="F33"/>
  <c i="1" r="AZ83"/>
  <c i="16" r="F33"/>
  <c i="1" r="AZ69"/>
  <c i="39" r="J30"/>
  <c i="1" r="AG92"/>
  <c i="6" r="F33"/>
  <c i="1" r="AZ59"/>
  <c i="36" r="J33"/>
  <c i="1" r="AV89"/>
  <c r="AT89"/>
  <c i="6" r="J33"/>
  <c i="1" r="AV59"/>
  <c r="AT59"/>
  <c i="33" r="J30"/>
  <c i="1" r="AG86"/>
  <c i="45" r="J33"/>
  <c i="1" r="AV98"/>
  <c r="AT98"/>
  <c i="23" r="J33"/>
  <c i="1" r="AV76"/>
  <c r="AT76"/>
  <c i="42" r="F33"/>
  <c i="1" r="AZ95"/>
  <c i="24" r="F33"/>
  <c i="1" r="AZ77"/>
  <c i="4" r="J30"/>
  <c i="1" r="AG57"/>
  <c i="8" r="J33"/>
  <c i="1" r="AV61"/>
  <c r="AT61"/>
  <c i="24" r="J33"/>
  <c i="1" r="AV77"/>
  <c r="AT77"/>
  <c i="39" r="F33"/>
  <c i="1" r="AZ92"/>
  <c i="7" r="J33"/>
  <c i="1" r="AV60"/>
  <c r="AT60"/>
  <c i="19" r="F33"/>
  <c i="1" r="AZ72"/>
  <c i="42" r="J33"/>
  <c i="1" r="AV95"/>
  <c r="AT95"/>
  <c i="31" r="F33"/>
  <c i="1" r="AZ84"/>
  <c i="30" r="J30"/>
  <c i="1" r="AG83"/>
  <c i="34" r="F33"/>
  <c i="1" r="AZ87"/>
  <c i="48" r="J30"/>
  <c i="1" r="AG101"/>
  <c i="2" r="J33"/>
  <c i="1" r="AV55"/>
  <c r="AT55"/>
  <c i="36" r="F33"/>
  <c i="1" r="AZ89"/>
  <c i="14" r="J33"/>
  <c i="1" r="AV67"/>
  <c r="AT67"/>
  <c i="39" r="J33"/>
  <c i="1" r="AV92"/>
  <c r="AT92"/>
  <c i="10" r="F33"/>
  <c i="1" r="AZ63"/>
  <c i="28" r="J33"/>
  <c i="1" r="AV81"/>
  <c r="AT81"/>
  <c i="3" r="J33"/>
  <c i="1" r="AV56"/>
  <c r="AT56"/>
  <c i="13" r="J33"/>
  <c i="1" r="AV66"/>
  <c r="AT66"/>
  <c i="26" r="F33"/>
  <c i="1" r="AZ79"/>
  <c i="15" r="J33"/>
  <c i="1" r="AV68"/>
  <c r="AT68"/>
  <c i="38" r="F33"/>
  <c i="1" r="AZ91"/>
  <c i="22" r="F33"/>
  <c i="1" r="AZ75"/>
  <c i="34" r="J33"/>
  <c i="1" r="AV87"/>
  <c r="AT87"/>
  <c i="26" r="J33"/>
  <c i="1" r="AV79"/>
  <c r="AT79"/>
  <c r="BA54"/>
  <c r="W30"/>
  <c i="46" r="F33"/>
  <c i="1" r="AZ99"/>
  <c i="37" r="F33"/>
  <c i="1" r="AZ90"/>
  <c i="20" r="F33"/>
  <c i="1" r="AZ73"/>
  <c i="49" r="F33"/>
  <c i="1" r="AZ102"/>
  <c i="40" r="J30"/>
  <c i="1" r="AG93"/>
  <c i="32" r="J33"/>
  <c i="1" r="AV85"/>
  <c r="AT85"/>
  <c i="47" r="J30"/>
  <c i="1" r="AG100"/>
  <c i="4" r="J33"/>
  <c i="1" r="AV57"/>
  <c r="AT57"/>
  <c i="9" r="F33"/>
  <c i="1" r="AZ62"/>
  <c i="29" r="J33"/>
  <c i="1" r="AV82"/>
  <c r="AT82"/>
  <c i="32" r="J30"/>
  <c i="1" r="AG85"/>
  <c i="12" r="F33"/>
  <c i="1" r="AZ65"/>
  <c i="40" r="F33"/>
  <c i="1" r="AZ93"/>
  <c i="8" r="F33"/>
  <c i="1" r="AZ61"/>
  <c i="18" r="J33"/>
  <c i="1" r="AV71"/>
  <c r="AT71"/>
  <c i="33" r="J33"/>
  <c i="1" r="AV86"/>
  <c r="AT86"/>
  <c i="12" r="J33"/>
  <c i="1" r="AV65"/>
  <c r="AT65"/>
  <c i="25" r="F33"/>
  <c i="1" r="AZ78"/>
  <c i="41" r="F33"/>
  <c i="1" r="AZ94"/>
  <c i="19" r="J33"/>
  <c i="1" r="AV72"/>
  <c r="AT72"/>
  <c i="41" r="J33"/>
  <c i="1" r="AV94"/>
  <c r="AT94"/>
  <c i="11" r="J33"/>
  <c i="1" r="AV64"/>
  <c r="AT64"/>
  <c i="24" r="J30"/>
  <c i="1" r="AG77"/>
  <c i="35" r="F33"/>
  <c i="1" r="AZ88"/>
  <c i="17" r="J33"/>
  <c i="1" r="AV70"/>
  <c r="AT70"/>
  <c i="47" r="F33"/>
  <c i="1" r="AZ100"/>
  <c i="17" r="F33"/>
  <c i="1" r="AZ70"/>
  <c i="43" r="J33"/>
  <c i="1" r="AV96"/>
  <c r="AT96"/>
  <c i="11" r="F33"/>
  <c i="1" r="AZ64"/>
  <c i="18" r="F33"/>
  <c i="1" r="AZ71"/>
  <c i="10" r="J33"/>
  <c i="1" r="AV63"/>
  <c r="AT63"/>
  <c i="5" r="F33"/>
  <c i="1" r="AZ58"/>
  <c i="21" r="F33"/>
  <c i="1" r="AZ74"/>
  <c i="46" r="J33"/>
  <c i="1" r="AV99"/>
  <c r="AT99"/>
  <c i="40" r="J33"/>
  <c i="1" r="AV93"/>
  <c r="AT93"/>
  <c r="AN93"/>
  <c i="22" r="J33"/>
  <c i="1" r="AV75"/>
  <c r="AT75"/>
  <c i="15" r="F33"/>
  <c i="1" r="AZ68"/>
  <c r="BD54"/>
  <c r="W33"/>
  <c i="32" r="F33"/>
  <c i="1" r="AZ85"/>
  <c i="48" r="F33"/>
  <c i="1" r="AZ101"/>
  <c i="35" r="J33"/>
  <c i="1" r="AV88"/>
  <c r="AT88"/>
  <c r="AN88"/>
  <c r="BC54"/>
  <c r="W32"/>
  <c i="29" r="F33"/>
  <c i="1" r="AZ82"/>
  <c i="38" r="J33"/>
  <c i="1" r="AV91"/>
  <c r="AT91"/>
  <c i="30" r="J33"/>
  <c i="1" r="AV83"/>
  <c r="AT83"/>
  <c i="17" r="J30"/>
  <c i="1" r="AG70"/>
  <c i="23" r="F33"/>
  <c i="1" r="AZ76"/>
  <c i="4" r="F33"/>
  <c i="1" r="AZ57"/>
  <c i="33" r="F33"/>
  <c i="1" r="AZ86"/>
  <c i="14" l="1" r="R90"/>
  <c i="18" r="R90"/>
  <c i="2" r="P90"/>
  <c i="1" r="AU55"/>
  <c i="11" r="BK82"/>
  <c r="J82"/>
  <c r="J59"/>
  <c i="40" r="J83"/>
  <c r="J60"/>
  <c i="41" r="BK82"/>
  <c r="J82"/>
  <c i="23" r="J83"/>
  <c r="J60"/>
  <c i="36" r="J83"/>
  <c r="J60"/>
  <c i="45" r="BK82"/>
  <c r="J82"/>
  <c r="J59"/>
  <c i="34" r="J91"/>
  <c r="J60"/>
  <c i="32" r="J83"/>
  <c r="J60"/>
  <c i="12" r="J83"/>
  <c r="J60"/>
  <c i="3" r="BK82"/>
  <c r="J82"/>
  <c r="J59"/>
  <c i="19" r="BK82"/>
  <c r="J82"/>
  <c r="J59"/>
  <c i="46" r="BK90"/>
  <c r="J90"/>
  <c i="7" r="BK82"/>
  <c r="J82"/>
  <c r="J59"/>
  <c i="40" r="J59"/>
  <c i="31" r="BK82"/>
  <c r="J82"/>
  <c r="J59"/>
  <c i="13" r="J83"/>
  <c r="J60"/>
  <c i="16" r="J83"/>
  <c r="J60"/>
  <c i="32" r="J59"/>
  <c i="21" r="BK82"/>
  <c r="J82"/>
  <c i="15" r="BK82"/>
  <c r="J82"/>
  <c r="J59"/>
  <c i="49" r="BK82"/>
  <c r="J82"/>
  <c r="J59"/>
  <c i="2" r="BK90"/>
  <c r="J90"/>
  <c i="9" r="BK82"/>
  <c r="J82"/>
  <c r="J59"/>
  <c i="1" r="AN101"/>
  <c r="AN100"/>
  <c i="48" r="J39"/>
  <c i="47" r="J39"/>
  <c i="44" r="J39"/>
  <c i="1" r="AN92"/>
  <c i="39" r="J59"/>
  <c i="40" r="J39"/>
  <c i="39" r="J39"/>
  <c i="35" r="J39"/>
  <c i="1" r="AN86"/>
  <c i="33" r="J39"/>
  <c i="32" r="J39"/>
  <c i="1" r="AN83"/>
  <c i="30" r="J59"/>
  <c r="J39"/>
  <c i="27" r="J39"/>
  <c i="1" r="AN77"/>
  <c i="24" r="J39"/>
  <c i="1" r="AN75"/>
  <c i="22" r="J59"/>
  <c r="J39"/>
  <c i="20" r="J39"/>
  <c i="1" r="AN70"/>
  <c i="17" r="J59"/>
  <c r="J39"/>
  <c i="1" r="AN61"/>
  <c i="8" r="J39"/>
  <c i="1" r="AN57"/>
  <c i="4" r="J59"/>
  <c i="5" r="J39"/>
  <c i="4" r="J39"/>
  <c i="1" r="AN85"/>
  <c i="36" r="J30"/>
  <c i="1" r="AG89"/>
  <c i="2" r="J30"/>
  <c i="1" r="AG55"/>
  <c i="16" r="J30"/>
  <c i="1" r="AG69"/>
  <c i="42" r="J30"/>
  <c i="1" r="AG95"/>
  <c r="AN95"/>
  <c r="AW54"/>
  <c r="AK30"/>
  <c i="41" r="J30"/>
  <c i="1" r="AG94"/>
  <c r="AX54"/>
  <c i="6" r="J30"/>
  <c i="1" r="AG59"/>
  <c i="14" r="J30"/>
  <c i="1" r="AG67"/>
  <c r="AN67"/>
  <c r="AU54"/>
  <c i="37" r="J30"/>
  <c i="1" r="AG90"/>
  <c r="AN90"/>
  <c i="38" r="J30"/>
  <c i="1" r="AG91"/>
  <c r="AN91"/>
  <c i="25" r="J30"/>
  <c i="1" r="AG78"/>
  <c r="AN78"/>
  <c i="10" r="J30"/>
  <c i="1" r="AG63"/>
  <c r="AN63"/>
  <c i="29" r="J30"/>
  <c i="1" r="AG82"/>
  <c r="AN82"/>
  <c i="43" r="J30"/>
  <c i="1" r="AG96"/>
  <c r="AN96"/>
  <c i="34" r="J30"/>
  <c i="1" r="AG87"/>
  <c i="26" r="J30"/>
  <c i="1" r="AG79"/>
  <c r="AN79"/>
  <c i="12" r="J30"/>
  <c i="1" r="AG65"/>
  <c r="AY54"/>
  <c i="21" r="J30"/>
  <c i="1" r="AG74"/>
  <c i="23" r="J30"/>
  <c i="1" r="AG76"/>
  <c r="AZ54"/>
  <c r="AV54"/>
  <c r="AK29"/>
  <c i="46" r="J30"/>
  <c i="1" r="AG99"/>
  <c i="13" r="J30"/>
  <c i="1" r="AG66"/>
  <c i="28" r="J30"/>
  <c i="1" r="AG81"/>
  <c r="AN81"/>
  <c i="18" r="J30"/>
  <c i="1" r="AG71"/>
  <c r="AN71"/>
  <c i="34" l="1" r="J39"/>
  <c i="21" r="J39"/>
  <c i="23" r="J39"/>
  <c i="12" r="J39"/>
  <c i="36" r="J39"/>
  <c i="13" r="J39"/>
  <c i="41" r="J39"/>
  <c i="46" r="J39"/>
  <c i="16" r="J39"/>
  <c i="2" r="J39"/>
  <c i="21" r="J59"/>
  <c i="2" r="J59"/>
  <c i="46" r="J59"/>
  <c i="41" r="J59"/>
  <c i="43" r="J39"/>
  <c i="42" r="J39"/>
  <c i="38" r="J39"/>
  <c i="37" r="J39"/>
  <c i="29" r="J39"/>
  <c i="28" r="J39"/>
  <c i="26" r="J39"/>
  <c i="25" r="J39"/>
  <c i="18" r="J39"/>
  <c i="14" r="J39"/>
  <c i="10" r="J39"/>
  <c i="6" r="J39"/>
  <c i="1" r="AN59"/>
  <c r="AN69"/>
  <c r="AN87"/>
  <c r="AN55"/>
  <c r="AN76"/>
  <c r="AN65"/>
  <c r="AN94"/>
  <c r="AN99"/>
  <c r="AN66"/>
  <c r="AN74"/>
  <c r="AN89"/>
  <c i="19" r="J30"/>
  <c i="1" r="AG72"/>
  <c r="AN72"/>
  <c r="W29"/>
  <c i="7" r="J30"/>
  <c i="1" r="AG60"/>
  <c r="AN60"/>
  <c i="3" r="J30"/>
  <c i="1" r="AG56"/>
  <c r="AN56"/>
  <c i="31" r="J30"/>
  <c i="1" r="AG84"/>
  <c r="AN84"/>
  <c i="15" r="J30"/>
  <c i="1" r="AG68"/>
  <c r="AN68"/>
  <c i="45" r="J30"/>
  <c i="1" r="AG98"/>
  <c r="AN98"/>
  <c r="AT54"/>
  <c i="49" r="J30"/>
  <c i="1" r="AG102"/>
  <c i="9" r="J30"/>
  <c i="1" r="AG62"/>
  <c r="AN62"/>
  <c i="11" r="J30"/>
  <c i="1" r="AG64"/>
  <c r="AN64"/>
  <c i="45" l="1" r="J39"/>
  <c i="7" r="J39"/>
  <c i="31" r="J39"/>
  <c i="3" r="J39"/>
  <c i="9" r="J39"/>
  <c i="15" r="J39"/>
  <c i="49" r="J39"/>
  <c i="19" r="J39"/>
  <c i="11" r="J39"/>
  <c i="1" r="AN102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<sst xmlns="http://schemas.openxmlformats.org/spreadsheetml/2006/main">
  <si>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</si>
  <si>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</si>
  <si>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</si>
  <si>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</si>
  <si>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</si>
  <si>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{da4f26af-2725-49a8-a810-7a093cf1deae}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</si>
  <si>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</si>
  <si>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</si>
  <si>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</si>
  <si>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</si>
  <si>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</si>
  <si>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</si>
  <si>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</si>
  <si>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</si>
  <si>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20250918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</si>
  <si>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</si>
  <si>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</si>
  <si>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Realizace větrolamu v k.ú. Moravský Žižkov</t>
  </si>
  <si>
    <t>KSO:</t>
  </si>
  <si>
    <t/>
  </si>
  <si>
    <t>CC-CZ:</t>
  </si>
  <si>
    <t>Místo:</t>
  </si>
  <si>
    <t>Moravský Žižkov</t>
  </si>
  <si>
    <t>Datum:</t>
  </si>
  <si>
    <t>17. 9. 2025</t>
  </si>
  <si>
    <t>Zadavatel:</t>
  </si>
  <si>
    <t>IČ:</t>
  </si>
  <si>
    <t>SPÚ, KPÚ pro JMK, pobočka Břeclav</t>
  </si>
  <si>
    <t>DIČ:</t>
  </si>
  <si>
    <t>Účastník:</t>
  </si>
  <si>
    <t>Vyplň údaj</t>
  </si>
  <si>
    <t>Projektant:</t>
  </si>
  <si>
    <t>Ing. Michal Pochop</t>
  </si>
  <si>
    <t>True</t>
  </si>
  <si>
    <t>Zpracovatel:</t>
  </si>
  <si>
    <t>Výzkumný ústav meliorací a ochrany půdy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</si>
  <si>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</si>
  <si>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</si>
  <si>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</si>
  <si>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</si>
  <si>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</si>
  <si>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</si>
  <si>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</si>
  <si>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</si>
  <si>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</si>
  <si>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</si>
  <si>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</si>
  <si>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</si>
  <si>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</si>
  <si>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</si>
  <si>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</si>
  <si>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</si>
  <si>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</si>
  <si>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</si>
  <si>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</si>
  <si>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</si>
  <si>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</si>
  <si>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</si>
  <si>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</si>
  <si>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</si>
  <si>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</si>
  <si>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</si>
  <si>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</si>
  <si>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</si>
  <si>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</si>
  <si>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</si>
  <si>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</si>
  <si>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</si>
  <si>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</si>
  <si>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</si>
  <si>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</si>
  <si>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</si>
  <si>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</si>
  <si>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</si>
  <si>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</si>
  <si>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</si>
  <si>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</si>
  <si>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</si>
  <si>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Větrolam</t>
  </si>
  <si>
    <t>STA</t>
  </si>
  <si>
    <t>1</t>
  </si>
  <si>
    <t>{bee70c00-9576-4d8a-84b6-04d3413ef4c3}</t>
  </si>
  <si>
    <t>2</t>
  </si>
  <si>
    <t>SO 01.1</t>
  </si>
  <si>
    <t>1. rok rozvojové péče</t>
  </si>
  <si>
    <t>{9a56969b-d3d6-4ee7-950b-71973e5da02e}</t>
  </si>
  <si>
    <t>SO 01.2</t>
  </si>
  <si>
    <t>2. rok rozvojové péče</t>
  </si>
  <si>
    <t>{d4fdcabe-1ef2-444b-b1d8-cbc48a7312a6}</t>
  </si>
  <si>
    <t>SO 01.3</t>
  </si>
  <si>
    <t>3. rok rozvojové péče</t>
  </si>
  <si>
    <t>{eb300ea7-de50-4f71-9577-08582220cf5a}</t>
  </si>
  <si>
    <t>SO 02</t>
  </si>
  <si>
    <t>{62b17af7-1100-47fd-aa14-572f1f1c3e8e}</t>
  </si>
  <si>
    <t>SO 02.1</t>
  </si>
  <si>
    <t>{233baba4-c342-4ed3-9bf3-fbfb5fce0ad8}</t>
  </si>
  <si>
    <t>SO 02.2</t>
  </si>
  <si>
    <t>{2da2a148-6fca-4ca9-b88c-3a92f11147e9}</t>
  </si>
  <si>
    <t>SO 02.3</t>
  </si>
  <si>
    <t>{eb22d585-41fe-427a-8122-bd4bd0205ff7}</t>
  </si>
  <si>
    <t>SO 03</t>
  </si>
  <si>
    <t>{7984bd84-26b9-4a04-81f0-244cbdd8609f}</t>
  </si>
  <si>
    <t>SO 03.1</t>
  </si>
  <si>
    <t>{9cf3a376-182e-4500-aa03-d32e477e7121}</t>
  </si>
  <si>
    <t>SO 03.2</t>
  </si>
  <si>
    <t>{487564db-54d4-4c71-a921-5df3dfc021da}</t>
  </si>
  <si>
    <t>SO 03.3</t>
  </si>
  <si>
    <t>{80893b31-5244-4654-ae04-ed58de3571e1}</t>
  </si>
  <si>
    <t>SO 04</t>
  </si>
  <si>
    <t>{78c1a1e8-8b6d-4e8f-9501-d0c6774e18e1}</t>
  </si>
  <si>
    <t>SO 04.1</t>
  </si>
  <si>
    <t>{2d93ffed-2e55-4c49-b5ea-53733f54f897}</t>
  </si>
  <si>
    <t>SO 04.2</t>
  </si>
  <si>
    <t>{a25884ad-5c41-4720-b243-1440ca2b35e4}</t>
  </si>
  <si>
    <t>SO 04.3</t>
  </si>
  <si>
    <t>{8000a172-d478-4779-8402-9655833cacdd}</t>
  </si>
  <si>
    <t>SO 05</t>
  </si>
  <si>
    <t>{d5643557-9a3a-46de-841c-e8a6b0cd02fd}</t>
  </si>
  <si>
    <t>SO 05.1</t>
  </si>
  <si>
    <t>{d0ef9817-847b-4a0f-964b-3135df3cdb8d}</t>
  </si>
  <si>
    <t>SO 05.2</t>
  </si>
  <si>
    <t>{c2efbd48-ce9e-44ea-a759-555d01a23e11}</t>
  </si>
  <si>
    <t>SO 05.3</t>
  </si>
  <si>
    <t>{748885f4-dc06-4708-95d4-4504ea6e1629}</t>
  </si>
  <si>
    <t>SO 06</t>
  </si>
  <si>
    <t>{ff06448e-e59e-411e-a0a9-4758775391d6}</t>
  </si>
  <si>
    <t>SO 06.1</t>
  </si>
  <si>
    <t>{71d407bc-78c3-4265-ad43-70fea7483cc4}</t>
  </si>
  <si>
    <t>SO 06.2</t>
  </si>
  <si>
    <t>{d76f041f-664f-4fb6-882a-1d7fa39ee062}</t>
  </si>
  <si>
    <t>SO 06.3</t>
  </si>
  <si>
    <t>{b6a274e5-8d8f-4fe0-94c0-7b24dcf3e3b4}</t>
  </si>
  <si>
    <t>SO 07</t>
  </si>
  <si>
    <t>{acd9c102-d9f4-4a09-9459-163b53b1b913}</t>
  </si>
  <si>
    <t>SO 07.1</t>
  </si>
  <si>
    <t>{5ff1a8e2-9845-4710-87c0-46500b7930ce}</t>
  </si>
  <si>
    <t>SO 07.2</t>
  </si>
  <si>
    <t>{5e028d8b-154e-423c-9bbc-404ce6a3e436}</t>
  </si>
  <si>
    <t>SO 07.3</t>
  </si>
  <si>
    <t>{cf662147-1134-4662-9467-a29147d166d5}</t>
  </si>
  <si>
    <t>SO 08</t>
  </si>
  <si>
    <t>{2f1004e9-1278-401f-bdb7-f66a69ed0e12}</t>
  </si>
  <si>
    <t>SO 08.1</t>
  </si>
  <si>
    <t>{ec3cf126-315b-4703-b6bf-4c971fa04cbc}</t>
  </si>
  <si>
    <t>SO 08.2</t>
  </si>
  <si>
    <t>{3c00a986-aa65-4dc8-b094-01ad2bd8ccc2}</t>
  </si>
  <si>
    <t>SO 08.3</t>
  </si>
  <si>
    <t>{cb49ea71-15ca-496a-bb66-b86311b0061f}</t>
  </si>
  <si>
    <t>SO 09</t>
  </si>
  <si>
    <t>{2fde2dd7-5895-42b7-b175-394e979b30cb}</t>
  </si>
  <si>
    <t>SO 09.1</t>
  </si>
  <si>
    <t>{cfe23578-cbc2-42e7-91e7-684f808159f2}</t>
  </si>
  <si>
    <t>SO 09.2</t>
  </si>
  <si>
    <t>{60a82ecc-ebd7-4d20-9306-3d27e41e44d6}</t>
  </si>
  <si>
    <t>SO 09.3</t>
  </si>
  <si>
    <t>{c149fff3-c6bc-411b-981d-b0b8dbdd8254}</t>
  </si>
  <si>
    <t>SO 10</t>
  </si>
  <si>
    <t>{9a2fe7c1-4bf5-408c-ad00-5cadb424c941}</t>
  </si>
  <si>
    <t>SO 10.1</t>
  </si>
  <si>
    <t>{d65bbeb8-f77b-47fb-bc19-ee5e718acc24}</t>
  </si>
  <si>
    <t>SO 10.2</t>
  </si>
  <si>
    <t>{295db69a-09e9-4b3a-9a43-6aa98ec81547}</t>
  </si>
  <si>
    <t>SO 10.3</t>
  </si>
  <si>
    <t>{c9a553c4-d3d5-4ce2-97ce-5a72d17e8ed3}</t>
  </si>
  <si>
    <t>SO 11</t>
  </si>
  <si>
    <t>{6a9adf9d-f885-408c-9236-7a88dfa811b4}</t>
  </si>
  <si>
    <t>SO 11.1</t>
  </si>
  <si>
    <t>{52fbd92c-9f83-4044-8d71-1781fc862f00}</t>
  </si>
  <si>
    <t>SO 11.2</t>
  </si>
  <si>
    <t>{fffaee77-06fc-4ddf-8756-40f4e636e923}</t>
  </si>
  <si>
    <t>SO 11.3</t>
  </si>
  <si>
    <t>{3eaff78d-e563-432d-a4b1-230b1bf6d214}</t>
  </si>
  <si>
    <t>SO 12</t>
  </si>
  <si>
    <t>{fd0c3f0b-d8ab-44e5-8439-b679bd1d2102}</t>
  </si>
  <si>
    <t>SO 12.1</t>
  </si>
  <si>
    <t>{06d7d263-ffb2-40c6-bf84-c051c8d62ac1}</t>
  </si>
  <si>
    <t>SO 12.2</t>
  </si>
  <si>
    <t>{d9f70004-686b-4534-a73c-77e69473b7a0}</t>
  </si>
  <si>
    <t>SO 12.3</t>
  </si>
  <si>
    <t>{50444492-9320-4412-93b4-9074a568a2e4}</t>
  </si>
  <si>
    <t>KRYCÍ LIST SOUPISU PRACÍ</t>
  </si>
  <si>
    <t>Objekt:</t>
  </si>
  <si>
    <t>SO 01 - Větrolam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</si>
  <si>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</si>
  <si>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</si>
  <si>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</si>
  <si>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</si>
  <si>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</si>
  <si>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</si>
  <si>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</si>
  <si>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</si>
  <si>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</si>
  <si>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</si>
  <si>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</si>
  <si>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</si>
  <si>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</si>
  <si>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</si>
  <si>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</si>
  <si>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</si>
  <si>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</si>
  <si>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</si>
  <si>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</si>
  <si>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</si>
  <si>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</si>
  <si>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</si>
  <si>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</si>
  <si>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</si>
  <si>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</si>
  <si>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</si>
  <si>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</si>
  <si>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</si>
  <si>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</si>
  <si>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</si>
  <si>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</si>
  <si>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</si>
  <si>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</si>
  <si>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183403112</t>
  </si>
  <si>
    <t>Obdělání půdy oráním hl. přes 100 do 200 mm v rovině nebo na svahu do 1:5</t>
  </si>
  <si>
    <t>m2</t>
  </si>
  <si>
    <t>CS ÚRS 2025 02</t>
  </si>
  <si>
    <t>4</t>
  </si>
  <si>
    <t>-1038881367</t>
  </si>
  <si>
    <t>Online PSC</t>
  </si>
  <si>
    <t>https://podminky.urs.cz/item/CS_URS_2025_02/183403112</t>
  </si>
  <si>
    <t>VV</t>
  </si>
  <si>
    <t>6441,51+233,07</t>
  </si>
  <si>
    <t>183403151</t>
  </si>
  <si>
    <t>Obdělání půdy smykováním v rovině nebo na svahu do 1:5</t>
  </si>
  <si>
    <t>1457537224</t>
  </si>
  <si>
    <t>https://podminky.urs.cz/item/CS_URS_2025_02/183403151</t>
  </si>
  <si>
    <t>3</t>
  </si>
  <si>
    <t>183403152</t>
  </si>
  <si>
    <t>Obdělání půdy vláčením v rovině nebo na svahu do 1:5</t>
  </si>
  <si>
    <t>1897998611</t>
  </si>
  <si>
    <t>https://podminky.urs.cz/item/CS_URS_2025_02/183403152</t>
  </si>
  <si>
    <t>181451121</t>
  </si>
  <si>
    <t>Založení trávníku na půdě předem připravené plochy přes 1000 m2 výsevem včetně utažení lučního v rovině nebo na svahu do 1:5</t>
  </si>
  <si>
    <t>763397552</t>
  </si>
  <si>
    <t>https://podminky.urs.cz/item/CS_URS_2025_02/181451121</t>
  </si>
  <si>
    <t>4555,41+233,07</t>
  </si>
  <si>
    <t>5</t>
  </si>
  <si>
    <t>M</t>
  </si>
  <si>
    <t>R501</t>
  </si>
  <si>
    <t>osivo JETELOTRAVNÍ KOMUNIKAČNÍ SMĚS</t>
  </si>
  <si>
    <t>kg</t>
  </si>
  <si>
    <t>8</t>
  </si>
  <si>
    <t>-2118466350</t>
  </si>
  <si>
    <t>4555*0,01"zatravnění meziřadí výsadeb - výsevek 10g/m2, složení osiva viz TZ"</t>
  </si>
  <si>
    <t>6</t>
  </si>
  <si>
    <t>R502</t>
  </si>
  <si>
    <t xml:space="preserve">osivo TRAVINOBYLINNÁ SMĚS DO SUCHA </t>
  </si>
  <si>
    <t>-771818931</t>
  </si>
  <si>
    <t xml:space="preserve">233,07*0,005 "zatravnění ploch mimo oplocení  - výsevek 5g/m2, složení osiva viz TZ"</t>
  </si>
  <si>
    <t>7</t>
  </si>
  <si>
    <t>119005131</t>
  </si>
  <si>
    <t>Vytyčení výsadeb s rozmístěním rostlin dle projektové dokumentace zapojených nebo v záhonu, plochy přes 100 m2 ve sponu</t>
  </si>
  <si>
    <t>163282800</t>
  </si>
  <si>
    <t>https://podminky.urs.cz/item/CS_URS_2025_02/119005131</t>
  </si>
  <si>
    <t xml:space="preserve">(20+1173+1354)*1,5  "stromy a keře v řadách včetně materiálu - signalizační kolík dřevěný -délka do 1m"</t>
  </si>
  <si>
    <t>183111114</t>
  </si>
  <si>
    <t>Hloubení jamek pro vysazování rostlin v zemině skupiny 1 až 4 bez výměny půdy v rovině nebo na svahu do 1:5, objemu přes 0,01 do 0,02 m3</t>
  </si>
  <si>
    <t>kus</t>
  </si>
  <si>
    <t>548401118</t>
  </si>
  <si>
    <t>https://podminky.urs.cz/item/CS_URS_2025_02/183111114</t>
  </si>
  <si>
    <t>1354+1173 "keře a odrostky"</t>
  </si>
  <si>
    <t>9</t>
  </si>
  <si>
    <t>183101114</t>
  </si>
  <si>
    <t>Hloubení jamek pro vysazování rostlin v zemině skupiny 1 až 4 bez výměny půdy v rovině nebo na svahu do 1:5, objemu přes 0,05 do 0,125 m3</t>
  </si>
  <si>
    <t>121662131</t>
  </si>
  <si>
    <t>https://podminky.urs.cz/item/CS_URS_2025_02/183101114</t>
  </si>
  <si>
    <t>20 "stromy ok 8-10 cm"</t>
  </si>
  <si>
    <t>10</t>
  </si>
  <si>
    <t>184102111</t>
  </si>
  <si>
    <t>Výsadba dřeviny s balem do předem vyhloubené jamky se zalitím v rovině nebo na svahu do 1:5, při průměru balu přes 100 do 200 mm</t>
  </si>
  <si>
    <t>-1680375708</t>
  </si>
  <si>
    <t>https://podminky.urs.cz/item/CS_URS_2025_02/184102111</t>
  </si>
  <si>
    <t xml:space="preserve">1354+1173  "keřea odrostky"</t>
  </si>
  <si>
    <t>11</t>
  </si>
  <si>
    <t>R201</t>
  </si>
  <si>
    <t>Lonicera xylosteum, Zimolez obecný, keř kontejnerovaný, 40 - 60 cm</t>
  </si>
  <si>
    <t>-1729752197</t>
  </si>
  <si>
    <t>R202</t>
  </si>
  <si>
    <t>Viburnum lantana, Kalina tušalaj keř kontejnerovaný, 40-60 cm</t>
  </si>
  <si>
    <t>1944327263</t>
  </si>
  <si>
    <t>13</t>
  </si>
  <si>
    <t>R203</t>
  </si>
  <si>
    <t>Cornus mas, Dřín obecný keř kontejnerovaný, 40-60 cm</t>
  </si>
  <si>
    <t>1930651938</t>
  </si>
  <si>
    <t>14</t>
  </si>
  <si>
    <t>R204</t>
  </si>
  <si>
    <t>Cotoneaster melanocarpus, Skalník černoplodý, keř kontejnerovaný, 40-60 cm</t>
  </si>
  <si>
    <t>1750207847</t>
  </si>
  <si>
    <t>15</t>
  </si>
  <si>
    <t>R205</t>
  </si>
  <si>
    <t>Crateagus monogyna, Hloh jednosemenný, keř kontejnerovaný, 40-60 cm</t>
  </si>
  <si>
    <t>1913793662</t>
  </si>
  <si>
    <t>16</t>
  </si>
  <si>
    <t>R206</t>
  </si>
  <si>
    <t>Ligustrum vulgare, Ptačí zob obecný, keř kontejnerovaný, 40-60 cm</t>
  </si>
  <si>
    <t>-677014207</t>
  </si>
  <si>
    <t>17</t>
  </si>
  <si>
    <t>R207</t>
  </si>
  <si>
    <t>Corylus avellana, Líska obecná, keř kontejnerovaný, 40-60 cm</t>
  </si>
  <si>
    <t>55724766</t>
  </si>
  <si>
    <t>18</t>
  </si>
  <si>
    <t>R208</t>
  </si>
  <si>
    <t>Euonymus verrucosa, Brslen bradavičnatý, keř kontejnerovaný, 40-60 cm</t>
  </si>
  <si>
    <t>1347357005</t>
  </si>
  <si>
    <t>19</t>
  </si>
  <si>
    <t>R209</t>
  </si>
  <si>
    <t>Prunus spinosa, Trnka obecná, keř kontejnerovaný, 40-60 cm</t>
  </si>
  <si>
    <t>810960858</t>
  </si>
  <si>
    <t>20</t>
  </si>
  <si>
    <t>184102113</t>
  </si>
  <si>
    <t>Výsadba dřeviny s balem do předem vyhloubené jamky se zalitím v rovině nebo na svahu do 1:5, při průměru balu přes 300 do 400 mm</t>
  </si>
  <si>
    <t>1785876903</t>
  </si>
  <si>
    <t>https://podminky.urs.cz/item/CS_URS_2025_02/184102113</t>
  </si>
  <si>
    <t>20 " strom ok 8-10cm</t>
  </si>
  <si>
    <t>R101</t>
  </si>
  <si>
    <t xml:space="preserve">Quercus petraea, dub zimní, sazenice - odrostek se ZB - výška  121 - 250 cm</t>
  </si>
  <si>
    <t>-1501127415</t>
  </si>
  <si>
    <t>22</t>
  </si>
  <si>
    <t>R301</t>
  </si>
  <si>
    <t>Quercus petraea, dub zimní, strom alejový, obvod kmene 8-10 cm</t>
  </si>
  <si>
    <t>-1762869571</t>
  </si>
  <si>
    <t>23</t>
  </si>
  <si>
    <t>R102</t>
  </si>
  <si>
    <t xml:space="preserve">Carpinus betulus, habr obecný, sazenice - odrostek se ZB - výška  121 - 250 cm</t>
  </si>
  <si>
    <t>1949393485</t>
  </si>
  <si>
    <t>24</t>
  </si>
  <si>
    <t>R103</t>
  </si>
  <si>
    <t xml:space="preserve">Acer campestre, javor babyka,, sazenice - odrostek se ZB - výška  121 - 250 cm</t>
  </si>
  <si>
    <t>1258731308</t>
  </si>
  <si>
    <t>25</t>
  </si>
  <si>
    <t>R104</t>
  </si>
  <si>
    <t xml:space="preserve">Tilia platyphyllos, lípa velkolistá, sazenice - odrostek se ZB - výška  121 - 250 cm</t>
  </si>
  <si>
    <t>513746529</t>
  </si>
  <si>
    <t>26</t>
  </si>
  <si>
    <t>R304</t>
  </si>
  <si>
    <t>Tilia platyphyllos, lípa velkolistá, strom alejový, obvod kmene 8-10 cm</t>
  </si>
  <si>
    <t>1727265503</t>
  </si>
  <si>
    <t>27</t>
  </si>
  <si>
    <t>R105</t>
  </si>
  <si>
    <t>Prunus avium, třešeň ptačí, sazenice - vysokokmen, prostokořený</t>
  </si>
  <si>
    <t>1627720849</t>
  </si>
  <si>
    <t>28</t>
  </si>
  <si>
    <t>R106</t>
  </si>
  <si>
    <t xml:space="preserve">Sorbus aria, jeřáb muk, sazenice - odrostek se ZB - výška  121 - 250 cm</t>
  </si>
  <si>
    <t>1559831556</t>
  </si>
  <si>
    <t>29</t>
  </si>
  <si>
    <t>R107</t>
  </si>
  <si>
    <t xml:space="preserve">Sorbus torminalis, jeřáb břek, sazenice - odrostek se ZB - výška  121 - 250 cm</t>
  </si>
  <si>
    <t>1467619384</t>
  </si>
  <si>
    <t>30</t>
  </si>
  <si>
    <t>R108</t>
  </si>
  <si>
    <t xml:space="preserve">Quercus robur, dub letní, sazenice - odrostek se ZB - výška  121 - 250 cm</t>
  </si>
  <si>
    <t>905314221</t>
  </si>
  <si>
    <t>31</t>
  </si>
  <si>
    <t>R308</t>
  </si>
  <si>
    <t>Quercus robur, dub letní, strom alejový, obvod kmene 8-10 cm</t>
  </si>
  <si>
    <t>-932128019</t>
  </si>
  <si>
    <t>32</t>
  </si>
  <si>
    <t>R109</t>
  </si>
  <si>
    <t>Morus alba, Moruše bílá, sazenice - vysokokmen, prostokořený</t>
  </si>
  <si>
    <t>1249098218</t>
  </si>
  <si>
    <t>33</t>
  </si>
  <si>
    <t>R309</t>
  </si>
  <si>
    <t>Morus alba, Moruše bílá, strom alejový, obvod kmene 8-10 cm</t>
  </si>
  <si>
    <t>1419811377</t>
  </si>
  <si>
    <t>34</t>
  </si>
  <si>
    <t>184215133</t>
  </si>
  <si>
    <t>Ukotvení dřeviny kůly v rovině nebo na svahu do 1:5 třemi kůly, délky přes 2 do 3 m</t>
  </si>
  <si>
    <t>-602735193</t>
  </si>
  <si>
    <t>https://podminky.urs.cz/item/CS_URS_2025_02/184215133</t>
  </si>
  <si>
    <t>35</t>
  </si>
  <si>
    <t>60591257</t>
  </si>
  <si>
    <t>kůl vyvazovací dřevěný impregnovaný D 8cm dl 3m</t>
  </si>
  <si>
    <t>-1921622604</t>
  </si>
  <si>
    <t>36</t>
  </si>
  <si>
    <t>184808211</t>
  </si>
  <si>
    <t>Ochrana sazenic proti škodám zvěří nátěrem nebo postřikem ochranným prostředkem</t>
  </si>
  <si>
    <t>-1845404430</t>
  </si>
  <si>
    <t>https://podminky.urs.cz/item/CS_URS_2025_02/184808211</t>
  </si>
  <si>
    <t>1173+1354+20</t>
  </si>
  <si>
    <t>37</t>
  </si>
  <si>
    <t>R602</t>
  </si>
  <si>
    <t>Repelent Aversol (5kg/1000 sazenic)</t>
  </si>
  <si>
    <t>-924767959</t>
  </si>
  <si>
    <t>P</t>
  </si>
  <si>
    <t>Poznámka k položce:_x000d_
obohacení zeminy v jamce hydrogelem (5g na sazenici)</t>
  </si>
  <si>
    <t xml:space="preserve">2,547*5  "Repelent Aversol (5kg/1000 sazenic)"</t>
  </si>
  <si>
    <t>38</t>
  </si>
  <si>
    <t>184808211R1</t>
  </si>
  <si>
    <t>Ochranný nátěr na kmeny stromů před škodami způsobenými teplotními vlivy</t>
  </si>
  <si>
    <t>1600532670</t>
  </si>
  <si>
    <t>39</t>
  </si>
  <si>
    <t>R603</t>
  </si>
  <si>
    <t>Arboflex</t>
  </si>
  <si>
    <t>1939477135</t>
  </si>
  <si>
    <t>20*0,12"Repelent Arboflex 0,12kg/kus"</t>
  </si>
  <si>
    <t>40</t>
  </si>
  <si>
    <t>184816111</t>
  </si>
  <si>
    <t>Hnojení sazenic průmyslovými hnojivy v množství do 0,25 kg k jedné sazenici</t>
  </si>
  <si>
    <t>-400403489</t>
  </si>
  <si>
    <t>https://podminky.urs.cz/item/CS_URS_2025_02/184816111</t>
  </si>
  <si>
    <t xml:space="preserve">1173+1354+20  "Přihnojení rostlin hnojivem s pomalým uvolňováním živin "</t>
  </si>
  <si>
    <t>41</t>
  </si>
  <si>
    <t>25191155</t>
  </si>
  <si>
    <t>hnojivo průmyslové</t>
  </si>
  <si>
    <t>-1493260637</t>
  </si>
  <si>
    <t>Poznámka k položce:_x000d_
Přihnojení rostlin hnojivem s pomalým uvolňováním živin (Silvamix) strom: 3tb/ks, keř: 1tbl/ks)</t>
  </si>
  <si>
    <t>(20+1173+1354)*50/1000 "Přihnojení rostlin hnojivem s pomalým uvolňováním živin (Silvamix) strom: 5tb/ks, keř: 5tbl/ks, hmotnost 10g/1 tableta"</t>
  </si>
  <si>
    <t>42</t>
  </si>
  <si>
    <t>R1601</t>
  </si>
  <si>
    <t>Obohacení zeminy v jamce hydrogelem</t>
  </si>
  <si>
    <t>2059277395</t>
  </si>
  <si>
    <t>43</t>
  </si>
  <si>
    <t>R601</t>
  </si>
  <si>
    <t>Hydrogel</t>
  </si>
  <si>
    <t>1561964415</t>
  </si>
  <si>
    <t xml:space="preserve">(20+1173)*0,09+1354*0,03  "30g/ks keře, 90g/ks stromy"</t>
  </si>
  <si>
    <t>44</t>
  </si>
  <si>
    <t>184911421</t>
  </si>
  <si>
    <t>Mulčování vysazených rostlin mulčovací kůrou, tl. do 100 mm v rovině nebo na svahu do 1:5</t>
  </si>
  <si>
    <t>-20198763</t>
  </si>
  <si>
    <t>https://podminky.urs.cz/item/CS_URS_2025_02/184911421</t>
  </si>
  <si>
    <t xml:space="preserve">(20+1173)*0,6*1,5+1354*0,4*1,5 "pás šířky 0.6m - strom,  0,4m -keř ve skupině"</t>
  </si>
  <si>
    <t>45</t>
  </si>
  <si>
    <t>10391100</t>
  </si>
  <si>
    <t>kůra mulčovací VL</t>
  </si>
  <si>
    <t>m3</t>
  </si>
  <si>
    <t>703318268</t>
  </si>
  <si>
    <t>((20+1173)*0,6*1,5+1354*0,4*1,5)*0.1</t>
  </si>
  <si>
    <t>46</t>
  </si>
  <si>
    <t>185804312</t>
  </si>
  <si>
    <t>Zalití rostlin vodou plochy záhonů jednotlivě přes 20 m2</t>
  </si>
  <si>
    <t>752899079</t>
  </si>
  <si>
    <t>https://podminky.urs.cz/item/CS_URS_2025_02/185804312</t>
  </si>
  <si>
    <t xml:space="preserve">Poznámka k položce:_x000d_
Při vyčíslení zálivky se počítá s podzimní výsadbou po opadu listů, první zalití je obsaženo v ceně položky výsadby, druhé vydatné zalití  podle potřeby před nástupem mrazů.</t>
  </si>
  <si>
    <t>20*0,05+1173*0,02+1354*0,01 "50l/ks -stromy,20l/ks - odrosty a 10l/ks keře"</t>
  </si>
  <si>
    <t>47</t>
  </si>
  <si>
    <t>185851121</t>
  </si>
  <si>
    <t>Dovoz vody pro zálivku rostlin na vzdálenost do 1000 m</t>
  </si>
  <si>
    <t>-1064748975</t>
  </si>
  <si>
    <t>https://podminky.urs.cz/item/CS_URS_2025_02/185851121</t>
  </si>
  <si>
    <t>48</t>
  </si>
  <si>
    <t>08211320</t>
  </si>
  <si>
    <t>voda pitná pro smluvní odběratele</t>
  </si>
  <si>
    <t>118288344</t>
  </si>
  <si>
    <t xml:space="preserve">Poznámka k položce:_x000d_
při vyčíslení zálivky se počítá s podzimní výsadbou po opadu listů, první zalití je obsaženo v ceně položky výsadby, druhé vydatné zalití  podle potřeby před nástupem mrazů</t>
  </si>
  <si>
    <t>Svislé a kompletní konstrukce</t>
  </si>
  <si>
    <t>49</t>
  </si>
  <si>
    <t>R-338950145</t>
  </si>
  <si>
    <t>Berličky pro dravce - Osazení kůlů jednotlivě ve svahu do 1:5 se zadusáním do zeminy výška kůlu nad zemí přes 2,0 do 3,0 m</t>
  </si>
  <si>
    <t>-2003876920</t>
  </si>
  <si>
    <t>Poznámka k položce:_x000d_
výška nad terénem 3m</t>
  </si>
  <si>
    <t>50</t>
  </si>
  <si>
    <t>R701</t>
  </si>
  <si>
    <t>Materiál berličky pro dravce dle TZ</t>
  </si>
  <si>
    <t>2037058874</t>
  </si>
  <si>
    <t>51</t>
  </si>
  <si>
    <t>348101320</t>
  </si>
  <si>
    <t>Osazení vrat nebo vrátek k oplocení na sloupky dřevěné, plochy jednotlivě přes 2 do 4 m2</t>
  </si>
  <si>
    <t>-1534313804</t>
  </si>
  <si>
    <t>https://podminky.urs.cz/item/CS_URS_2025_02/348101320</t>
  </si>
  <si>
    <t>10 "oplocené úseky podle PD"</t>
  </si>
  <si>
    <t>52</t>
  </si>
  <si>
    <t>61231142</t>
  </si>
  <si>
    <t>branka jednokřídlá dřevěná z půlené kulatiny impregnovaná 100x150cm</t>
  </si>
  <si>
    <t>-69532795</t>
  </si>
  <si>
    <t>53</t>
  </si>
  <si>
    <t>348951256</t>
  </si>
  <si>
    <t>Osazení oplocení lesních kultur včetně dřevěných kůlů průměru do 120 mm, v osové vzdálenosti 3 m (dodávka řeziva ve specifikaci) v oplocení výšky přes 1,5 m s drátěným pletivem</t>
  </si>
  <si>
    <t>m</t>
  </si>
  <si>
    <t>1401209102</t>
  </si>
  <si>
    <t>https://podminky.urs.cz/item/CS_URS_2025_02/348951256</t>
  </si>
  <si>
    <t>1896,36 "oplocené úseky podle PD"</t>
  </si>
  <si>
    <t>54</t>
  </si>
  <si>
    <t>05217108</t>
  </si>
  <si>
    <t>tyče dřevěné v kůře D 80mm dl 6m</t>
  </si>
  <si>
    <t>-1067844725</t>
  </si>
  <si>
    <t>(1896,36/3,0)*1*3,0*0,005 "sloupky dl.3,0m á3m"</t>
  </si>
  <si>
    <t>(1896,36/3/3+5*4)*1*3,0*0,005 "vzpěry dl.3,0m v průměru každý třetí sloupek, rohové 2ks"</t>
  </si>
  <si>
    <t>Součet</t>
  </si>
  <si>
    <t>998</t>
  </si>
  <si>
    <t>Přesun hmot</t>
  </si>
  <si>
    <t>55</t>
  </si>
  <si>
    <t>998231311</t>
  </si>
  <si>
    <t>Přesun hmot pro sadovnické a krajinářské úpravy strojně dopravní vzdálenost do 5000 m</t>
  </si>
  <si>
    <t>t</t>
  </si>
  <si>
    <t>-1915271642</t>
  </si>
  <si>
    <t>https://podminky.urs.cz/item/CS_URS_2025_02/998231311</t>
  </si>
  <si>
    <t>VRN</t>
  </si>
  <si>
    <t>Vedlejší rozpočtové náklady</t>
  </si>
  <si>
    <t>VRN1</t>
  </si>
  <si>
    <t>Průzkumné, geodetické a projektové práce</t>
  </si>
  <si>
    <t>56</t>
  </si>
  <si>
    <t>011002000</t>
  </si>
  <si>
    <t>Průzkumné práce</t>
  </si>
  <si>
    <t>…</t>
  </si>
  <si>
    <t>1024</t>
  </si>
  <si>
    <t>564973044</t>
  </si>
  <si>
    <t>Poznámka k položce:_x000d_
Poznámka k položce: Náklady spojené se zajištěním a realizací prací např. vytyčení inženýrských sítí a zařízení, včetně zajištění případné aktualizace vyjádření správců sítí, která pozbudou platnosti v období mezi</t>
  </si>
  <si>
    <t>67</t>
  </si>
  <si>
    <t>011324000.1</t>
  </si>
  <si>
    <t>Archeologický výzkum</t>
  </si>
  <si>
    <t>565119175</t>
  </si>
  <si>
    <t>Poznámka k položce:_x000d_
Náklady spojené se zajištěním a realizací prací</t>
  </si>
  <si>
    <t>68</t>
  </si>
  <si>
    <t>012002000.1</t>
  </si>
  <si>
    <t>Zeměměřičské práce</t>
  </si>
  <si>
    <t>-1359552839</t>
  </si>
  <si>
    <t>69</t>
  </si>
  <si>
    <t>013254000.1</t>
  </si>
  <si>
    <t>Dokumentace skutečného provedení stavby</t>
  </si>
  <si>
    <t>455526714</t>
  </si>
  <si>
    <t xml:space="preserve">Poznámka k položce:_x000d_
Dokumentace skutečného provedení stavby  v rozsahu odpovídajícímu příslušným právním předpisům, pořízení fotodokumentace stavby: 3 paré + 1 v elektronické formě.</t>
  </si>
  <si>
    <t>VRN2</t>
  </si>
  <si>
    <t>Příprava staveniště</t>
  </si>
  <si>
    <t>70</t>
  </si>
  <si>
    <t>020001000.1</t>
  </si>
  <si>
    <t>-2031532980</t>
  </si>
  <si>
    <t>VRN3</t>
  </si>
  <si>
    <t>Zařízení staveniště</t>
  </si>
  <si>
    <t>71</t>
  </si>
  <si>
    <t>030001000.1</t>
  </si>
  <si>
    <t>-2012056228</t>
  </si>
  <si>
    <t xml:space="preserve">Poznámka k položce:_x000d_
Zajištění a zabezpečení staveniště, zřízení a likvidace zařízení staveniště, včetně případných přípojek, přístupů apod. </t>
  </si>
  <si>
    <t>VRN4</t>
  </si>
  <si>
    <t>Inženýrská činnost</t>
  </si>
  <si>
    <t>72</t>
  </si>
  <si>
    <t>040001000.1</t>
  </si>
  <si>
    <t>-951270793</t>
  </si>
  <si>
    <t>73</t>
  </si>
  <si>
    <t>045002000.1</t>
  </si>
  <si>
    <t>Kompletační a koordinační činnost</t>
  </si>
  <si>
    <t>252466780</t>
  </si>
  <si>
    <t>Poznámka k položce:_x000d_
Náklady spojené se zajištěním a realizací prací - např. - projednání a zajištění zvláštního užívání komunikací a veřejných ploch, včetně zajištění dopravního značení, a to v rozsahu nezbytném pro řádné a bezpečné provádění stavby. Projednání a zřízení příjezdů z polních cest, údržba dotčených komunikací, včetně uvedení všech povrchů do původního stavu a jejich protokolární předání. Protokolární předání ostatních stavbou dotčených pozemků a komunikací, uvedených do původního stavu, zpět jejich vlastníkům.</t>
  </si>
  <si>
    <t>VRN6</t>
  </si>
  <si>
    <t>Územní vlivy</t>
  </si>
  <si>
    <t>74</t>
  </si>
  <si>
    <t>060001000.1</t>
  </si>
  <si>
    <t>-971889783</t>
  </si>
  <si>
    <t>VRN7</t>
  </si>
  <si>
    <t>Provozní vlivy</t>
  </si>
  <si>
    <t>75</t>
  </si>
  <si>
    <t>070001000.1</t>
  </si>
  <si>
    <t>-1984916660</t>
  </si>
  <si>
    <t>SO 01.1 - 1. rok rozvojové péče</t>
  </si>
  <si>
    <t>111151231</t>
  </si>
  <si>
    <t>Pokosení trávníku při souvislé ploše přes 1000 do 10000 m2 lučního v rovině nebo svahu do 1:5</t>
  </si>
  <si>
    <t>-466405979</t>
  </si>
  <si>
    <t>https://podminky.urs.cz/item/CS_URS_2025_02/111151231</t>
  </si>
  <si>
    <t>2*(4788,48) "2x ročně žací lištou, namísto odvozu z plochy hmotu po zavadnutí použít jako mulč"</t>
  </si>
  <si>
    <t>184801131</t>
  </si>
  <si>
    <t>Ošetření vysazených dřevin ve skupinách v rovině nebo na svahu do 1:5</t>
  </si>
  <si>
    <t>1504506843</t>
  </si>
  <si>
    <t>https://podminky.urs.cz/item/CS_URS_2025_02/184801131</t>
  </si>
  <si>
    <t xml:space="preserve">1886,1  "skupinové výsadby "</t>
  </si>
  <si>
    <t>-1585307963</t>
  </si>
  <si>
    <t xml:space="preserve">10*(20*0,05+1173*0,02+1354*0,01)  "ZÁLIVKA PODLE AKTUÁLNÍ POTŘEBY - odhad 10x ročně: 50l/ks -stromy, 20l/ks - odorstky, 10 l/ks keře"</t>
  </si>
  <si>
    <t>829837959</t>
  </si>
  <si>
    <t xml:space="preserve">10*(20*0,05+1173*0,02+1354*0,01)  "ZÁLIVKA PODLE AKTUÁLNÍ POTŘEBY - odhad 8x ročně: 50l/ks -stromy, 20l/ks - odorstky, 10 l/ks keře"</t>
  </si>
  <si>
    <t>-855114594</t>
  </si>
  <si>
    <t>-1066108028</t>
  </si>
  <si>
    <t>SO 01.2 - 2. rok rozvojové péče</t>
  </si>
  <si>
    <t>1120052639</t>
  </si>
  <si>
    <t xml:space="preserve">2*4788,48  "2x ročně žací lištou, namísto odvozu z plochy hmotu po zavadnutí použít jako mulč"</t>
  </si>
  <si>
    <t>-1999560892</t>
  </si>
  <si>
    <t>1886,10 "skupinové výsadby "</t>
  </si>
  <si>
    <t>-1536714797</t>
  </si>
  <si>
    <t xml:space="preserve">8*(20*0,05+1173*0,02+1354*0,01)  "ZÁLIVKA PODLE AKTUÁLNÍ POTŘEBY - odhad 8x ročně: 50l/ks -stromy, 20l/ks - odorstky, 10 l/ks keře"</t>
  </si>
  <si>
    <t>1786723827</t>
  </si>
  <si>
    <t>-977576836</t>
  </si>
  <si>
    <t>-1111601389</t>
  </si>
  <si>
    <t>SO 01.3 - 3. rok rozvojové péče</t>
  </si>
  <si>
    <t>-1780123047</t>
  </si>
  <si>
    <t>-1791466052</t>
  </si>
  <si>
    <t>1886,1 "skupinové výsadby "</t>
  </si>
  <si>
    <t>1221012639</t>
  </si>
  <si>
    <t xml:space="preserve">6*(20*0,05+1173*0,02+1354*0,01)  "ZÁLIVKA PODLE AKTUÁLNÍ POTŘEBY - odhad6x ročně: 50l/ks -stromy, 20l/ks - odorstky, 10 l/ks keře"</t>
  </si>
  <si>
    <t>-200506827</t>
  </si>
  <si>
    <t>431265061</t>
  </si>
  <si>
    <t xml:space="preserve">6*(20*0,05+1173*0,02+1354*0,01)  "ZÁLIVKA PODLE AKTUÁLNÍ POTŘEBY - odhad 6x ročně: 50l/ks -stromy, 20l/ks - odorstky, 10 l/ks keře"</t>
  </si>
  <si>
    <t>-1060848958</t>
  </si>
  <si>
    <t>SO 02 - Větrolam</t>
  </si>
  <si>
    <t>10405,82+146,61</t>
  </si>
  <si>
    <t>7126,52+146,61</t>
  </si>
  <si>
    <t xml:space="preserve">(2131+2215+36)*1,5  "stromy a keře v řadách včetně materiálu - signalizační kolík dřevěný -délka do 1m"</t>
  </si>
  <si>
    <t>2215+2131 "keře a odrostky"</t>
  </si>
  <si>
    <t>36"stromy ok 8-10 cm"</t>
  </si>
  <si>
    <t xml:space="preserve">7126,52*0,01 </t>
  </si>
  <si>
    <t>146,61*0,005</t>
  </si>
  <si>
    <t>2215+2131 "keře a odorstky"</t>
  </si>
  <si>
    <t>36 "stromy ok 8-10"</t>
  </si>
  <si>
    <t>262369113</t>
  </si>
  <si>
    <t>1418969347</t>
  </si>
  <si>
    <t>844208430</t>
  </si>
  <si>
    <t>-735765610</t>
  </si>
  <si>
    <t>1473220018</t>
  </si>
  <si>
    <t>-143544437</t>
  </si>
  <si>
    <t>-674580009</t>
  </si>
  <si>
    <t>2131+2215+36</t>
  </si>
  <si>
    <t xml:space="preserve">4,382*5  "Repelent Aversol (5kg/1000 sazenic)"</t>
  </si>
  <si>
    <t>1743691143</t>
  </si>
  <si>
    <t>-256135212</t>
  </si>
  <si>
    <t>36*0,12"Repelent Arboflex 0,12kg/kus"</t>
  </si>
  <si>
    <t>2131+2215+36 "Přihnojení rostlin hnojivem s pomalým uvolňováním živin "</t>
  </si>
  <si>
    <t>(2131+2215+36)*50/1000 "Přihnojení rostlin hnojivem s pomalým uvolňováním živin (Silvamix) strom: 5tb/ks, keř: 5tbl/ks, hmotnost 10g/1 tableta"</t>
  </si>
  <si>
    <t xml:space="preserve">(2131+36)*0,09+2215*0,03  "30g/ks keře, 90g/ks stromy"</t>
  </si>
  <si>
    <t>(2131+36)*0,6*1,5+2215*0,4*1,5 "příkmenný pás"</t>
  </si>
  <si>
    <t>((2131+36)*0,6*1,5+2215*0,4*1,5)*0.1</t>
  </si>
  <si>
    <t xml:space="preserve">(36*0,05+2131*0,02+2215*0,01)  "50l/ks -stromy, 20l/ks odrosty, 10 l/ks keře"</t>
  </si>
  <si>
    <t>36*0,05+2215*0,02+2131*0,01 "50l/ks -stromy, 20l/ks odrosty, 10 l/ks keře"</t>
  </si>
  <si>
    <t>17"oplocené úseky podle PD"</t>
  </si>
  <si>
    <t>3513,50"oplocené úseky podle PD"</t>
  </si>
  <si>
    <t>(3513,50/3,0)*1*3,0*0,005 "sloupky dl.3,0m á3m"</t>
  </si>
  <si>
    <t>(3513,5/3/3+5*4)*1*3,0*0,005 "vzpěry dl.3,0m v průměru každý třetí sloupek, rohové 2ks"</t>
  </si>
  <si>
    <t>76</t>
  </si>
  <si>
    <t>948037725</t>
  </si>
  <si>
    <t>https://podminky.urs.cz/item/CS_URS_2025_02/011002000</t>
  </si>
  <si>
    <t>77</t>
  </si>
  <si>
    <t>011324000</t>
  </si>
  <si>
    <t>-420228390</t>
  </si>
  <si>
    <t>https://podminky.urs.cz/item/CS_URS_2025_02/011324000</t>
  </si>
  <si>
    <t>78</t>
  </si>
  <si>
    <t>012002000</t>
  </si>
  <si>
    <t>1814837104</t>
  </si>
  <si>
    <t>https://podminky.urs.cz/item/CS_URS_2025_02/012002000</t>
  </si>
  <si>
    <t>79</t>
  </si>
  <si>
    <t>013254000</t>
  </si>
  <si>
    <t>1359556238</t>
  </si>
  <si>
    <t>https://podminky.urs.cz/item/CS_URS_2025_02/013254000</t>
  </si>
  <si>
    <t>80</t>
  </si>
  <si>
    <t>020001000</t>
  </si>
  <si>
    <t>-1620562977</t>
  </si>
  <si>
    <t>https://podminky.urs.cz/item/CS_URS_2025_02/020001000</t>
  </si>
  <si>
    <t>81</t>
  </si>
  <si>
    <t>030001000</t>
  </si>
  <si>
    <t>-2027785064</t>
  </si>
  <si>
    <t>https://podminky.urs.cz/item/CS_URS_2025_02/030001000</t>
  </si>
  <si>
    <t>82</t>
  </si>
  <si>
    <t>040001000</t>
  </si>
  <si>
    <t>-1403625319</t>
  </si>
  <si>
    <t>https://podminky.urs.cz/item/CS_URS_2025_02/040001000</t>
  </si>
  <si>
    <t>83</t>
  </si>
  <si>
    <t>045002000</t>
  </si>
  <si>
    <t>1524589773</t>
  </si>
  <si>
    <t>https://podminky.urs.cz/item/CS_URS_2025_02/045002000</t>
  </si>
  <si>
    <t>84</t>
  </si>
  <si>
    <t>060001000</t>
  </si>
  <si>
    <t>-1684949415</t>
  </si>
  <si>
    <t>https://podminky.urs.cz/item/CS_URS_2025_02/060001000</t>
  </si>
  <si>
    <t>85</t>
  </si>
  <si>
    <t>070001000</t>
  </si>
  <si>
    <t>369238350</t>
  </si>
  <si>
    <t>https://podminky.urs.cz/item/CS_URS_2025_02/070001000</t>
  </si>
  <si>
    <t>SO 02.1 - 1. rok rozvojové péče</t>
  </si>
  <si>
    <t>2*(7273,13) "2x ročně žací lištou, namísto odvozu z plochy hmotu po zavadnutí použít jako mulč"</t>
  </si>
  <si>
    <t>(3279,30)*1 "skupinové výsadby "</t>
  </si>
  <si>
    <t>"50l/ks -stromy, 20l/ks odrosty, 10 l/ks keře" 10xročně"</t>
  </si>
  <si>
    <t xml:space="preserve">10*(36*0,05+2131*0,02+2215*0,01) </t>
  </si>
  <si>
    <t>SO 02.2 - 2. rok rozvojové péče</t>
  </si>
  <si>
    <t>1922632006</t>
  </si>
  <si>
    <t>-133963561</t>
  </si>
  <si>
    <t>2113190846</t>
  </si>
  <si>
    <t xml:space="preserve">8*(36*0,05+2131*0,02+2215*0,01)  "zálivka 8xročně"</t>
  </si>
  <si>
    <t>1248945800</t>
  </si>
  <si>
    <t>1211554710</t>
  </si>
  <si>
    <t>945178311</t>
  </si>
  <si>
    <t>SO 02.3 - 3. rok rozvojové péče</t>
  </si>
  <si>
    <t>1561179897</t>
  </si>
  <si>
    <t>-760679206</t>
  </si>
  <si>
    <t>-333060437</t>
  </si>
  <si>
    <t xml:space="preserve">6*(36*0,05+2131*0,02+2215*0,01)  "zálivka 6xročně"</t>
  </si>
  <si>
    <t>-37754810</t>
  </si>
  <si>
    <t>-881553395</t>
  </si>
  <si>
    <t>-1417526940</t>
  </si>
  <si>
    <t>SO 03 - Větrolam</t>
  </si>
  <si>
    <t>4951,62+107,66</t>
  </si>
  <si>
    <t>3676,88</t>
  </si>
  <si>
    <t xml:space="preserve">3569,22*0,01 </t>
  </si>
  <si>
    <t>107,66*0,005</t>
  </si>
  <si>
    <t>(16+904+924)*1,5 "stromy a keře v řadách včetně materiálu - signalizační kolík dřevěný -délka do 1m"</t>
  </si>
  <si>
    <t xml:space="preserve">924+904  "keře a odrostky"</t>
  </si>
  <si>
    <t xml:space="preserve">16  "stromy ok 8-10"</t>
  </si>
  <si>
    <t>1772932084</t>
  </si>
  <si>
    <t>-1107364004</t>
  </si>
  <si>
    <t>-1163418037</t>
  </si>
  <si>
    <t>-161015965</t>
  </si>
  <si>
    <t>560022136</t>
  </si>
  <si>
    <t>904+924+16</t>
  </si>
  <si>
    <t xml:space="preserve">1,844*5  "Repelent Aversol (5kg/1000 sazenic)"</t>
  </si>
  <si>
    <t>677001171</t>
  </si>
  <si>
    <t xml:space="preserve"> Arboflex</t>
  </si>
  <si>
    <t>2071598309</t>
  </si>
  <si>
    <t>16*0,12"Repelent Arboflex 0,12kg/kus"</t>
  </si>
  <si>
    <t>904+924+16 "Přihnojení rostlin hnojivem s pomalým uvolňováním živin "</t>
  </si>
  <si>
    <t>(16+904+924)*50/1000 "Přihnojení rostlin hnojivem s pomalým uvolňováním živin (Silvamix) strom: 5tb/ks, keř: 5tbl/ks, hmotnost 10g/1 tableta"</t>
  </si>
  <si>
    <t xml:space="preserve">(16+904)*0,09+924*0,03  "30g/ks keře, 90g/ks stromy"</t>
  </si>
  <si>
    <t>(904+16)*0,6*1,5+924*0,4*1,5 "příkmenné pásy"</t>
  </si>
  <si>
    <t>((904+16)*0,6*1,5+924*0,4*1,5)*0.1 "tloušťka mulče 0,1m"</t>
  </si>
  <si>
    <t>16*0,05+904*0,02+924*0,01 "50l/ks -stromy, 20l/ks - odrostky a10l/ks keře"</t>
  </si>
  <si>
    <t>16*0,05+904*0,02+924*0,01</t>
  </si>
  <si>
    <t>8 "oplocené úseky podle PD"</t>
  </si>
  <si>
    <t>1451,8"oplocené úseky podle PD"</t>
  </si>
  <si>
    <t>(1451,8/3,0)*1*3,0*0,005 "sloupky dl.3,0m á3m"</t>
  </si>
  <si>
    <t>(1451,8/3/3+5*4)*1*3,0*0,005 "vzpěry dl.3,0m v průměru každý třetí sloupek, rohové 2ks"</t>
  </si>
  <si>
    <t>65</t>
  </si>
  <si>
    <t>998231311.1</t>
  </si>
  <si>
    <t>CS ÚRS 2024 02</t>
  </si>
  <si>
    <t>-273336447</t>
  </si>
  <si>
    <t>https://podminky.urs.cz/item/CS_URS_2024_02/998231311.1</t>
  </si>
  <si>
    <t>-1226961663</t>
  </si>
  <si>
    <t>-803398393</t>
  </si>
  <si>
    <t>57</t>
  </si>
  <si>
    <t>2070680753</t>
  </si>
  <si>
    <t>58</t>
  </si>
  <si>
    <t>661387192</t>
  </si>
  <si>
    <t>59</t>
  </si>
  <si>
    <t>-1057864284</t>
  </si>
  <si>
    <t>60</t>
  </si>
  <si>
    <t>1358421332</t>
  </si>
  <si>
    <t>61</t>
  </si>
  <si>
    <t>385964867</t>
  </si>
  <si>
    <t>62</t>
  </si>
  <si>
    <t>1077716598</t>
  </si>
  <si>
    <t>63</t>
  </si>
  <si>
    <t>-1547449036</t>
  </si>
  <si>
    <t>64</t>
  </si>
  <si>
    <t>861131801</t>
  </si>
  <si>
    <t>SO 03.1 - 1. rok rozvojové péče</t>
  </si>
  <si>
    <t>2*3676,88 "2x ročně žací lištou, namísto odvozu z plochy hmotu po zavadnutí použít jako mulč"</t>
  </si>
  <si>
    <t>(904+16)*0,6*1,5+924*0,4*1,5*1 "skupinové výsadby "</t>
  </si>
  <si>
    <t xml:space="preserve"> "50l/ks -stromy, 20l/ks - odrostky a 10l/ks keře"zálivka 10xročně"</t>
  </si>
  <si>
    <t xml:space="preserve">10*(16*0,05+904*0,02+924*0,01)    </t>
  </si>
  <si>
    <t>10*(16*0,05+904*0,02+924*0,01)</t>
  </si>
  <si>
    <t>SO 03.2 - 2. rok rozvojové péče</t>
  </si>
  <si>
    <t>702408175</t>
  </si>
  <si>
    <t>666538161</t>
  </si>
  <si>
    <t>779894373</t>
  </si>
  <si>
    <t xml:space="preserve"> "50l/ks -stromy, 20l/ks - odrostky a 10l/kskeře"zálivka 8xročně"</t>
  </si>
  <si>
    <t xml:space="preserve">8*(16*0,05+904*0,02+924*0,01)    </t>
  </si>
  <si>
    <t>-385407515</t>
  </si>
  <si>
    <t>695925430</t>
  </si>
  <si>
    <t>SO 03.3 - 3. rok rozvojové péče</t>
  </si>
  <si>
    <t>298194442</t>
  </si>
  <si>
    <t>1657577803</t>
  </si>
  <si>
    <t>1093804954</t>
  </si>
  <si>
    <t xml:space="preserve"> "50l/ks -stromy, 20l/ks - odrostky a 10l/kskeře"zálivka 6xročně"</t>
  </si>
  <si>
    <t xml:space="preserve">6*(16*0,05+904*0,02+924*0,01)    </t>
  </si>
  <si>
    <t>-490658868</t>
  </si>
  <si>
    <t>-1379407664</t>
  </si>
  <si>
    <t xml:space="preserve">6*(16*0,05+904*0,02+924*0,01)   </t>
  </si>
  <si>
    <t>-1815352415</t>
  </si>
  <si>
    <t>SO 04 - Větrolam</t>
  </si>
  <si>
    <t>2662,32+81,59</t>
  </si>
  <si>
    <t>2003,51</t>
  </si>
  <si>
    <t>1921,92*0,01</t>
  </si>
  <si>
    <t xml:space="preserve">81,59*0,005 </t>
  </si>
  <si>
    <t>(8+484+496)*1,5 "stromy a keře v řadách včetně materiálu - signalizační kolík dřevěný -délka do 1m"</t>
  </si>
  <si>
    <t>496+484 "keře a odrostky"</t>
  </si>
  <si>
    <t>8 "stromy ok 8-10"</t>
  </si>
  <si>
    <t>8"stromy"</t>
  </si>
  <si>
    <t>1256296690</t>
  </si>
  <si>
    <t>-1457312079</t>
  </si>
  <si>
    <t>276681333</t>
  </si>
  <si>
    <t>-1574207433</t>
  </si>
  <si>
    <t>1026501544</t>
  </si>
  <si>
    <t>484+496+8</t>
  </si>
  <si>
    <t xml:space="preserve">0,98*5  "Repelent Aversol (5kg/1000 sazenic)"</t>
  </si>
  <si>
    <t>2041277471</t>
  </si>
  <si>
    <t>-854507032</t>
  </si>
  <si>
    <t>8*0,12"Repelent Arboflex 0,12kg/kus"</t>
  </si>
  <si>
    <t xml:space="preserve">484+496+8  "Přihnojení rostlin hnojivem s pomalým uvolňováním živin "</t>
  </si>
  <si>
    <t>(484+496+8)*50/1000 "Přihnojení rostlin hnojivem s pomalým uvolňováním živin (Silvamix) strom: 5tb/ks, keř: 5tbl/ks, hmotnost 10g/1 tableta"</t>
  </si>
  <si>
    <t xml:space="preserve">(8+484)*0,09+496*0,03  "30g/ks keře, 90g/ks stromy"</t>
  </si>
  <si>
    <t>(8+484)*0,6*1,5+496*0,4*1,5 "příkmenný pás"</t>
  </si>
  <si>
    <t>((8+484)*0,6*1,5+496*0,4*1,5)*0.1</t>
  </si>
  <si>
    <t>8*0,05+484*0,02+496*0,01 "50l/ks -stromy, 20l/ks odrostek, 10l/ks - keře"</t>
  </si>
  <si>
    <t>484*0,05+496*0,01 "50l/ks -stromy, 10l/ks - keře"</t>
  </si>
  <si>
    <t>4 "oplocené úseky podle PD"</t>
  </si>
  <si>
    <t>778,67"oplocené úseky podle PD"</t>
  </si>
  <si>
    <t>(778,67/3,0)*1*3,0*0,005 "sloupky dl.3,0m á3m"</t>
  </si>
  <si>
    <t>(778,67/3/3+5*4)*1*3,0*0,005 "vzpěry dl.3,0m v průměru každý třetí sloupek, rohové 2ks"</t>
  </si>
  <si>
    <t>011002000.1</t>
  </si>
  <si>
    <t>-449160874</t>
  </si>
  <si>
    <t>66</t>
  </si>
  <si>
    <t>347785279</t>
  </si>
  <si>
    <t>-741593610</t>
  </si>
  <si>
    <t>498061887</t>
  </si>
  <si>
    <t>2126658952</t>
  </si>
  <si>
    <t>-580896367</t>
  </si>
  <si>
    <t>-1377705605</t>
  </si>
  <si>
    <t>-666163702</t>
  </si>
  <si>
    <t>-1816952503</t>
  </si>
  <si>
    <t>334968022</t>
  </si>
  <si>
    <t>SO 04.1 - 1. rok rozvojové péče</t>
  </si>
  <si>
    <t xml:space="preserve">2*2003,51  "2x ročně žací lištou, namísto odvozu z plochy hmotu po zavadnutí použít jako mulč"</t>
  </si>
  <si>
    <t>740,4</t>
  </si>
  <si>
    <t xml:space="preserve">10*(8*0,05+484*0,02+496*0,01)  "zálivka 10xročně"</t>
  </si>
  <si>
    <t>SO 04.2 - 2. rok rozvojové péče</t>
  </si>
  <si>
    <t>1594040342</t>
  </si>
  <si>
    <t>1078796145</t>
  </si>
  <si>
    <t>1364937717</t>
  </si>
  <si>
    <t xml:space="preserve">8*(8*0,05+484*0,02+496*0,01)  "zálivka 8x ročně"</t>
  </si>
  <si>
    <t>1406287992</t>
  </si>
  <si>
    <t>1596416304</t>
  </si>
  <si>
    <t>219631936</t>
  </si>
  <si>
    <t>SO 04.3 - 3. rok rozvojové péče</t>
  </si>
  <si>
    <t>-2051988749</t>
  </si>
  <si>
    <t>2026386347</t>
  </si>
  <si>
    <t>1158267413</t>
  </si>
  <si>
    <t xml:space="preserve">6*(8*0,05+484*0,02+496*0,01)  "zálivka 6x ročně"</t>
  </si>
  <si>
    <t>-1111190436</t>
  </si>
  <si>
    <t>-178409481</t>
  </si>
  <si>
    <t>607591793</t>
  </si>
  <si>
    <t>SO 05 - Větrolam</t>
  </si>
  <si>
    <t>2580,57+80,57</t>
  </si>
  <si>
    <t>1864,17+80,57</t>
  </si>
  <si>
    <t xml:space="preserve">1864,17*0,01 </t>
  </si>
  <si>
    <t>80,57*0,005</t>
  </si>
  <si>
    <t>(8+468+480)*1,5 "stromy a keře v řadách včetně materiálu - signalizační kolík dřevěný -délka do 1m"</t>
  </si>
  <si>
    <t>468+480 "odrostky a keře"</t>
  </si>
  <si>
    <t>79966637</t>
  </si>
  <si>
    <t>-1378459596</t>
  </si>
  <si>
    <t>-1686186401</t>
  </si>
  <si>
    <t>-805611116</t>
  </si>
  <si>
    <t>648138072</t>
  </si>
  <si>
    <t>468+480+8</t>
  </si>
  <si>
    <t xml:space="preserve">0,956*5  "Repelent Aversol (5kg/1000 sazenic)"</t>
  </si>
  <si>
    <t>-256865712</t>
  </si>
  <si>
    <t>Repelent Arboflex</t>
  </si>
  <si>
    <t>1803169332</t>
  </si>
  <si>
    <t>468+480+8 "Přihnojení rostlin hnojivem s pomalým uvolňováním živin "</t>
  </si>
  <si>
    <t>(468+480+8)*50/1000 "Přihnojení rostlin hnojivem s pomalým uvolňováním živin (Silvamix) strom: 5tb/ks, keř: 5tbl/ks, hmotnost 10g/1 tableta"</t>
  </si>
  <si>
    <t xml:space="preserve">(8+468)*0,09+480*0,03  "30g/ks keře, 90g/ks stromy"</t>
  </si>
  <si>
    <t>(8+468)*0,6*1,5+480*0,4*1,5 "příkmenný pás"</t>
  </si>
  <si>
    <t>((8+468)*0,6*1,5+480*0,4*1,5)*0.1</t>
  </si>
  <si>
    <t>8*0,05+468*0,02+480*0,01 "50l/ks -stromy, 20l/ks odrostky, 10l/ks - keře"</t>
  </si>
  <si>
    <t>754,52"oplocené úseky podle PD"</t>
  </si>
  <si>
    <t>(754,52/3,0)*1*3,0*0,005 "sloupky dl.3,0m á3m"</t>
  </si>
  <si>
    <t>(754,52/3/3+5*4)*1*3,0*0,005 "vzpěry dl.3,0m v průměru každý třetí sloupek, rohové 2ks"</t>
  </si>
  <si>
    <t>-2062150912</t>
  </si>
  <si>
    <t>179749877</t>
  </si>
  <si>
    <t>631578753</t>
  </si>
  <si>
    <t>-291086374</t>
  </si>
  <si>
    <t>-956123544</t>
  </si>
  <si>
    <t>1347965689</t>
  </si>
  <si>
    <t>1410296490</t>
  </si>
  <si>
    <t>-751319432</t>
  </si>
  <si>
    <t>792410848</t>
  </si>
  <si>
    <t>-1944537193</t>
  </si>
  <si>
    <t>SO 05.1 - 1. rok rozvojové péče</t>
  </si>
  <si>
    <t>-535284002</t>
  </si>
  <si>
    <t>2*1944,74 "2x ročně žací lištou, namísto odvozu z plochy hmotu po zavadnutí použít jako mulč"</t>
  </si>
  <si>
    <t>1849139922</t>
  </si>
  <si>
    <t>Poznámka k položce:_x000d_
odplevelení, okopání, vytvoření závlahové mísy, odstranění poškozených větví, zdravotní řez</t>
  </si>
  <si>
    <t>716,40</t>
  </si>
  <si>
    <t>1650736047</t>
  </si>
  <si>
    <t>10*(8*0,05+468*0,02+480*0,01) "50l/ks -stromy, 20l/ks odrostky, 10l/ks - keře -zálivka 10xročně</t>
  </si>
  <si>
    <t>-430747014</t>
  </si>
  <si>
    <t>-833618920</t>
  </si>
  <si>
    <t>-469003012</t>
  </si>
  <si>
    <t>SO 05.2 - 2. rok rozvojové péče</t>
  </si>
  <si>
    <t>1506401533</t>
  </si>
  <si>
    <t>1134725348</t>
  </si>
  <si>
    <t>-321861220</t>
  </si>
  <si>
    <t>8*(8*0,05+468*0,02+480*0,01) "50l/ks -stromy, 20l/ks odrostky, 10l/ks - keře -zálivka 8xročně</t>
  </si>
  <si>
    <t>1278449691</t>
  </si>
  <si>
    <t>2054723026</t>
  </si>
  <si>
    <t>-1627848807</t>
  </si>
  <si>
    <t>SO 05.3 - 3. rok rozvojové péče</t>
  </si>
  <si>
    <t>-1583239397</t>
  </si>
  <si>
    <t>-1271384978</t>
  </si>
  <si>
    <t>-980117810</t>
  </si>
  <si>
    <t>6*(8*0,05+468*0,02+480*0,01) "50l/ks -stromy, 20l/ks odrostky, 10l/ks - keře -zálivka 6xročně</t>
  </si>
  <si>
    <t>904273767</t>
  </si>
  <si>
    <t>1942186665</t>
  </si>
  <si>
    <t>128240726</t>
  </si>
  <si>
    <t>SO 06 - Větrolam</t>
  </si>
  <si>
    <t>1303,64+40,35</t>
  </si>
  <si>
    <t>983,24+40,35</t>
  </si>
  <si>
    <t xml:space="preserve">983,24*0,01 </t>
  </si>
  <si>
    <t xml:space="preserve">40,35*0,005 </t>
  </si>
  <si>
    <t>(4+208+216)*1,5*1"stromy a keře v řadách včetně materiálu - signalizační kolík dřevěný -délka do 1m"</t>
  </si>
  <si>
    <t>208+216 "odrosty a keře"</t>
  </si>
  <si>
    <t>4 "stromy"</t>
  </si>
  <si>
    <t>323986926</t>
  </si>
  <si>
    <t>1360240167</t>
  </si>
  <si>
    <t>1132510220</t>
  </si>
  <si>
    <t>-798552853</t>
  </si>
  <si>
    <t>208+216+4</t>
  </si>
  <si>
    <t xml:space="preserve">0,428*5  "Repelent Aversol (5kg/1000 sazenic)"</t>
  </si>
  <si>
    <t>-1208780294</t>
  </si>
  <si>
    <t>1678886754</t>
  </si>
  <si>
    <t>4*0,12"Repelent Arboflex 0,12kg/kus"</t>
  </si>
  <si>
    <t>208+216+4 "Přihnojení rostlin hnojivem s pomalým uvolňováním živin "</t>
  </si>
  <si>
    <t>(208+216+4)*50/1000 "Přihnojení rostlin hnojivem s pomalým uvolňováním živin (Silvamix) strom: 5tb/ks, keř: 5tbl/ks, hmotnost 10g/1 tableta"</t>
  </si>
  <si>
    <t xml:space="preserve">(4+208)*0,09+216*0,03  "30g/ks keře, 90g/ks stromy"</t>
  </si>
  <si>
    <t>(4+208)*0,6*1,5+216*0,4*1,5 "příkmenné pásy"</t>
  </si>
  <si>
    <t>((4+208)*0,6*1,5+216*0,4*1,5)*0.1</t>
  </si>
  <si>
    <t>4*0,05+208*0,02+216*0,01 "50l/ks -stromy, 20l/ks odrostky, 10l/ks - keře"</t>
  </si>
  <si>
    <t>2"oplocené úseky podle PD"</t>
  </si>
  <si>
    <t>381,73"oplocené úseky podle PD"</t>
  </si>
  <si>
    <t>(381,73/3,0)*1*3,0*0,005 "sloupky dl.3,0m á3m"</t>
  </si>
  <si>
    <t>(381,73/3/3+5*4)*1*3,0*0,005 "vzpěry dl.3,0m v průměru každý třetí sloupek, rohové 2ks"</t>
  </si>
  <si>
    <t>1141472895</t>
  </si>
  <si>
    <t>1678168445</t>
  </si>
  <si>
    <t>-868962420</t>
  </si>
  <si>
    <t>1875402171</t>
  </si>
  <si>
    <t>-1419231207</t>
  </si>
  <si>
    <t>-2063238644</t>
  </si>
  <si>
    <t>848904139</t>
  </si>
  <si>
    <t>1637647688</t>
  </si>
  <si>
    <t>1117545731</t>
  </si>
  <si>
    <t>-1919839166</t>
  </si>
  <si>
    <t>SO 06.1 - 1. rok rozvojové péče</t>
  </si>
  <si>
    <t>2*(1023,59) "2x ročně žací lištou, namísto odvozu z plochy hmotu po zavadnutí použít jako mulč"</t>
  </si>
  <si>
    <t>((208+4)*0,6*1,5+216*0,4*1,5)*1 "skupinové výsadby "</t>
  </si>
  <si>
    <t>849686914</t>
  </si>
  <si>
    <t>kůra mulčovací VL - položka se nepoužije, bude použit materiál z pokosu</t>
  </si>
  <si>
    <t>1518159218</t>
  </si>
  <si>
    <t xml:space="preserve">10*(4*0,05+208*0,02+216*0,01)  "zálivka 10xročně"</t>
  </si>
  <si>
    <t>SO 06.2 - 2. rok rozvojové péče</t>
  </si>
  <si>
    <t xml:space="preserve">2*1023,59  "2x ročně žací lištou, namísto odvozu z plochy hmotu po zavadnutí použít jako mulč"</t>
  </si>
  <si>
    <t>(4+208)*0,6*1,5+216*0,4*1,5"skupinové výsadby "</t>
  </si>
  <si>
    <t xml:space="preserve">8*(4*0,05+208*0,02+216*0,01)  "zálivka 8x ročně"</t>
  </si>
  <si>
    <t>SO 06.3 - 3. rok rozvojové péče</t>
  </si>
  <si>
    <t>-996838596</t>
  </si>
  <si>
    <t>30168680</t>
  </si>
  <si>
    <t>-1346778414</t>
  </si>
  <si>
    <t xml:space="preserve">6*(4*0,05+208*0,02+216*0,01)  "zálivka 6x ročně"</t>
  </si>
  <si>
    <t>2105874460</t>
  </si>
  <si>
    <t>-1337623028</t>
  </si>
  <si>
    <t>-1259853770</t>
  </si>
  <si>
    <t>SO 07 - Větrolam</t>
  </si>
  <si>
    <t>3919,95+102,26</t>
  </si>
  <si>
    <t>2933,81</t>
  </si>
  <si>
    <t>2831,55*0,01</t>
  </si>
  <si>
    <t xml:space="preserve">102,26*0,005 </t>
  </si>
  <si>
    <t>712+728 "stromy a keře v řadách včetně materiálu - signalizační kolík dřevěný -délka do 1m"</t>
  </si>
  <si>
    <t xml:space="preserve">728+712  "keře a odorsty"</t>
  </si>
  <si>
    <t>12 "stromy"</t>
  </si>
  <si>
    <t>1457186340</t>
  </si>
  <si>
    <t>-1561157849</t>
  </si>
  <si>
    <t>584036719</t>
  </si>
  <si>
    <t>1219488344</t>
  </si>
  <si>
    <t>1455336915</t>
  </si>
  <si>
    <t>712+728 +12</t>
  </si>
  <si>
    <t xml:space="preserve">1,452*5  "Repelent Aversol (5kg/1000 sazenic)"</t>
  </si>
  <si>
    <t>1623366714</t>
  </si>
  <si>
    <t>-1509091640</t>
  </si>
  <si>
    <t>12*0,12"Repelent Arboflex 0,12kg/kus"</t>
  </si>
  <si>
    <t xml:space="preserve">712+728 +12  "Přihnojení rostlin hnojivem s pomalým uvolňováním živin "</t>
  </si>
  <si>
    <t>(712+728 +12)*50/1000 "Přihnojení rostlin hnojivem s pomalým uvolňováním živin (Silvamix) strom: 5tb/ks, keř: 5tbl/ks, hmotnost 10g/1 tableta"</t>
  </si>
  <si>
    <t xml:space="preserve">(712+12)*0,09+728*0,03  "30g/ks keře, 90g/ks stromy"</t>
  </si>
  <si>
    <t xml:space="preserve">(12+712)*0,6*1,5+728*0,4*1,5  "příkmenné pásy"</t>
  </si>
  <si>
    <t>((12+712)*0,6*1,5+728*0,4*1,5)*0.1</t>
  </si>
  <si>
    <t>12*0,05+712*0,02+728*0,01 "50l/ks -stromy, 20l/ ks odrosty, 10l/ks - keře"</t>
  </si>
  <si>
    <t>6"oplocené úseky podle PD"</t>
  </si>
  <si>
    <t>1148,36"oplocené úseky podle PD"</t>
  </si>
  <si>
    <t>(1148,36/3,0)*1*3,0*0,005 "sloupky dl.3,0m á3m"</t>
  </si>
  <si>
    <t>(1148,36/3/3+5*4)*1*3,0*0,005 "vzpěry dl.3,0m v průměru každý třetí sloupek, rohové 2ks"</t>
  </si>
  <si>
    <t>011002000.2</t>
  </si>
  <si>
    <t>-217607760</t>
  </si>
  <si>
    <t>https://podminky.urs.cz/item/CS_URS_2025_02/011002000.2</t>
  </si>
  <si>
    <t>011324000.2</t>
  </si>
  <si>
    <t>365303822</t>
  </si>
  <si>
    <t>https://podminky.urs.cz/item/CS_URS_2025_02/011324000.2</t>
  </si>
  <si>
    <t>012002000.2</t>
  </si>
  <si>
    <t>192630701</t>
  </si>
  <si>
    <t>https://podminky.urs.cz/item/CS_URS_2025_02/012002000.2</t>
  </si>
  <si>
    <t>013254000.2</t>
  </si>
  <si>
    <t>-1273112157</t>
  </si>
  <si>
    <t>https://podminky.urs.cz/item/CS_URS_2025_02/013254000.2</t>
  </si>
  <si>
    <t>020001000.2</t>
  </si>
  <si>
    <t>-1521080956</t>
  </si>
  <si>
    <t>https://podminky.urs.cz/item/CS_URS_2025_02/020001000.2</t>
  </si>
  <si>
    <t>030001000.2</t>
  </si>
  <si>
    <t>314150362</t>
  </si>
  <si>
    <t>https://podminky.urs.cz/item/CS_URS_2025_02/030001000.2</t>
  </si>
  <si>
    <t>040001000.2</t>
  </si>
  <si>
    <t>-145413848</t>
  </si>
  <si>
    <t>https://podminky.urs.cz/item/CS_URS_2025_02/040001000.2</t>
  </si>
  <si>
    <t>045002000.2</t>
  </si>
  <si>
    <t>-603628056</t>
  </si>
  <si>
    <t>https://podminky.urs.cz/item/CS_URS_2025_02/045002000.2</t>
  </si>
  <si>
    <t>060001000.2</t>
  </si>
  <si>
    <t>-1703185939</t>
  </si>
  <si>
    <t>https://podminky.urs.cz/item/CS_URS_2025_02/060001000.2</t>
  </si>
  <si>
    <t>070001000.2</t>
  </si>
  <si>
    <t>1367784262</t>
  </si>
  <si>
    <t>https://podminky.urs.cz/item/CS_URS_2025_02/070001000.2</t>
  </si>
  <si>
    <t>SO 07.1 - 1. rok rozvojové péče</t>
  </si>
  <si>
    <t>2*(2933,81) "2x ročně žací lištou, namísto odvozu z plochy hmotu po zavadnutí použít jako mulč"</t>
  </si>
  <si>
    <t>(12+712)*0,6*1,5+728*0,4*1,5 "skupinové výsadby "</t>
  </si>
  <si>
    <t xml:space="preserve">10*(12*0,05+712*0,02+728*0,01)   "50l/ks -stromy, 20l/ ks odrosty, 10l/ks - keře -zálivka 10xročně"</t>
  </si>
  <si>
    <t>SO 07.2 - 2. rok rozvojové péče</t>
  </si>
  <si>
    <t>-1235839707</t>
  </si>
  <si>
    <t>-1951291791</t>
  </si>
  <si>
    <t>1947966557</t>
  </si>
  <si>
    <t xml:space="preserve">8*(12*0,05+712*0,02+728*0,01)   "50l/ks -stromy, 20l/ ks odrosty, 10l/ks - keře -zálivka 8x ročně"</t>
  </si>
  <si>
    <t>-565712199</t>
  </si>
  <si>
    <t>1734791986</t>
  </si>
  <si>
    <t>315252969</t>
  </si>
  <si>
    <t>SO 07.3 - 3. rok rozvojové péče</t>
  </si>
  <si>
    <t>-1197833039</t>
  </si>
  <si>
    <t>313209044</t>
  </si>
  <si>
    <t>1198868617</t>
  </si>
  <si>
    <t xml:space="preserve">6*(12*0,05+712*0,02+728*0,01)   "50l/ks -stromy, 20l/ ks odrosty, 10l/ks - keře -zálivka 6x ročně"</t>
  </si>
  <si>
    <t>-619733501</t>
  </si>
  <si>
    <t>-2037580997</t>
  </si>
  <si>
    <t>-1028565123</t>
  </si>
  <si>
    <t>SO 08 - Větrolam</t>
  </si>
  <si>
    <t>2730+85,2</t>
  </si>
  <si>
    <t>1971,65+85,2</t>
  </si>
  <si>
    <t xml:space="preserve">1971,65*0,01 </t>
  </si>
  <si>
    <t xml:space="preserve">85,2*0,005 </t>
  </si>
  <si>
    <t xml:space="preserve">(8+496)*1,5+508*1,5  "stromy a keře v řadách včetně materiálu - signalizační kolík dřevěný -délka do 1m"</t>
  </si>
  <si>
    <t>508+496 "keře + odrosty"</t>
  </si>
  <si>
    <t>8 "stromy"</t>
  </si>
  <si>
    <t>1585451516</t>
  </si>
  <si>
    <t>895830562</t>
  </si>
  <si>
    <t>1632903732</t>
  </si>
  <si>
    <t>-1135210203</t>
  </si>
  <si>
    <t>-1511481715</t>
  </si>
  <si>
    <t>496+508+8</t>
  </si>
  <si>
    <t xml:space="preserve">1,012*5  "Repelent Aversol (5kg/1000 sazenic)"</t>
  </si>
  <si>
    <t>683311006</t>
  </si>
  <si>
    <t>-1713676611</t>
  </si>
  <si>
    <t xml:space="preserve">496+508+8  "Přihnojení rostlin hnojivem s pomalým uvolňováním živin "</t>
  </si>
  <si>
    <t>(496+508+8)*50/1000 "Přihnojení rostlin hnojivem s pomalým uvolňováním živin (Silvamix) strom: 5tb/ks, keř: 5tbl/ks, hmotnost 10g/1 tableta"</t>
  </si>
  <si>
    <t xml:space="preserve">(496+8)*0,09+508*0,03  "30g/ks keře, 90g/ks stromy"</t>
  </si>
  <si>
    <t>(8+496)*0,6*1,5+508*0,4*1,5 "příkmenný pás"</t>
  </si>
  <si>
    <t>((8+496)*0,6*1,5+508*0,4*1,5)*0.1</t>
  </si>
  <si>
    <t>8*0,05+496*0,02+508*0,01 "50l/ks -stromy, 20l/ks odrosty, 10l/ks - keře"</t>
  </si>
  <si>
    <t>796,92 "oplocené úseky podle PD"</t>
  </si>
  <si>
    <t>(796,92/3,0)*1*3,0*0,005 "sloupky dl.3,0m á3m"</t>
  </si>
  <si>
    <t>(796,92/3/3+5*4)*1*3,0*0,005 "vzpěry dl.3,0m v průměru každý třetí sloupek, rohové 2ks"</t>
  </si>
  <si>
    <t>2056289818</t>
  </si>
  <si>
    <t>478578101</t>
  </si>
  <si>
    <t>1420686265</t>
  </si>
  <si>
    <t>-328633089</t>
  </si>
  <si>
    <t>583301837</t>
  </si>
  <si>
    <t>https://podminky.urs.cz/item/CS_URS_2025_02/020001000.1</t>
  </si>
  <si>
    <t>459397680</t>
  </si>
  <si>
    <t>https://podminky.urs.cz/item/CS_URS_2025_02/030001000.1</t>
  </si>
  <si>
    <t>-1603138745</t>
  </si>
  <si>
    <t>https://podminky.urs.cz/item/CS_URS_2025_02/040001000.1</t>
  </si>
  <si>
    <t>1881837707</t>
  </si>
  <si>
    <t>https://podminky.urs.cz/item/CS_URS_2025_02/045002000.1</t>
  </si>
  <si>
    <t>1918007442</t>
  </si>
  <si>
    <t>-941410462</t>
  </si>
  <si>
    <t>SO 08.1 - 1. rok rozvojové péče</t>
  </si>
  <si>
    <t>2*(1971,65+85,2)"2x ročně žací lištou, namísto odvozu z plochy hmotu po zavadnutí použít jako mulč"</t>
  </si>
  <si>
    <t>(758,4)*1 "skupinové výsadby "</t>
  </si>
  <si>
    <t xml:space="preserve">10*(8*0,05+496*0,02+508*0,01)  "zálivka 10xročně"</t>
  </si>
  <si>
    <t>SO 08.2 - 2. rok rozvojové péče</t>
  </si>
  <si>
    <t>-1671854727</t>
  </si>
  <si>
    <t>1862181707</t>
  </si>
  <si>
    <t>-1493896337</t>
  </si>
  <si>
    <t xml:space="preserve">8*(8*0,05+496*0,02+508*0,01)  "zálivka 8x ročně"</t>
  </si>
  <si>
    <t>1839020396</t>
  </si>
  <si>
    <t>848626756</t>
  </si>
  <si>
    <t>-991795504</t>
  </si>
  <si>
    <t>SO 08.3 - 3. rok rozvojové péče</t>
  </si>
  <si>
    <t>-327012379</t>
  </si>
  <si>
    <t>-878491556</t>
  </si>
  <si>
    <t>1877867196</t>
  </si>
  <si>
    <t xml:space="preserve">6*(8*0,05+496*0,02+508*0,01)  "zálivka 6xročně"</t>
  </si>
  <si>
    <t>-1521350118</t>
  </si>
  <si>
    <t>205467807</t>
  </si>
  <si>
    <t>911406336</t>
  </si>
  <si>
    <t>SO 09 - Větrolam</t>
  </si>
  <si>
    <t>1141,06+33,6</t>
  </si>
  <si>
    <t>824,86+33,60</t>
  </si>
  <si>
    <t>824,86*0,01</t>
  </si>
  <si>
    <t>33,6*0,005</t>
  </si>
  <si>
    <t xml:space="preserve">(4+206+212)*1,5  "stromy a keře v řadách včetně materiálu - signalizační kolík dřevěný -délka do 1m"</t>
  </si>
  <si>
    <t>212+206 "keře a odrosty"</t>
  </si>
  <si>
    <t>546737363</t>
  </si>
  <si>
    <t>-1926779427</t>
  </si>
  <si>
    <t>1744102391</t>
  </si>
  <si>
    <t>953259466</t>
  </si>
  <si>
    <t>206+212+4</t>
  </si>
  <si>
    <t xml:space="preserve">0,422*5  "Repelent Aversol (5kg/1000 sazenic)"</t>
  </si>
  <si>
    <t>-1551707985</t>
  </si>
  <si>
    <t>900905105</t>
  </si>
  <si>
    <t>4+206+212 "Přihnojení rostlin hnojivem s pomalým uvolňováním živin "</t>
  </si>
  <si>
    <t>(206+212+4)*50/1000 "Přihnojení rostlin hnojivem s pomalým uvolňováním živin (Silvamix) strom: 5tb/ks, keř: 5tbl/ks, hmotnost 10g/1 tableta"</t>
  </si>
  <si>
    <t xml:space="preserve">(206+4)*0,09+212*0,03  "30g/ks keře, 90g/ks stromy"</t>
  </si>
  <si>
    <t>(4+206)*0,6*1,5+212*0,4*1,5 "příkmenný pás"</t>
  </si>
  <si>
    <t>((4+206)*0,6*1,5+212*0,4*1,5)*0,1</t>
  </si>
  <si>
    <t xml:space="preserve">(4*0,05+206*0,02+212*0,01)  " 50l/ks -stromy, 20l/ks - odrostky, 10l/ks keře"</t>
  </si>
  <si>
    <t>2 "oplocené úseky podle PD"</t>
  </si>
  <si>
    <t>336,01 "oplocené úseky podle PD"</t>
  </si>
  <si>
    <t>(336,01/3,0)*1*3,0*0,005 "sloupky dl.3,0m á3m"</t>
  </si>
  <si>
    <t>(336,01/3/3+5*4)*1*3,0*0,005 "vzpěry dl.3,0m v průměru každý třetí sloupek, rohové 2ks"</t>
  </si>
  <si>
    <t>415675138</t>
  </si>
  <si>
    <t>-683737131</t>
  </si>
  <si>
    <t>1635656687</t>
  </si>
  <si>
    <t>408267732</t>
  </si>
  <si>
    <t>-163206725</t>
  </si>
  <si>
    <t>-1002747257</t>
  </si>
  <si>
    <t>1982325849</t>
  </si>
  <si>
    <t>468996460</t>
  </si>
  <si>
    <t>-1911422344</t>
  </si>
  <si>
    <t>SO 09.1 - 1. rok rozvojové péče</t>
  </si>
  <si>
    <t>2*(858,46) "2x ročně žací lištou, namísto odvozu z plochy hmotu po zavadnutí použít jako mulč"</t>
  </si>
  <si>
    <t>((4+206)*0,6*1,5+212*0,4*1,5)*1 "skupinové výsadby "</t>
  </si>
  <si>
    <t>Poznámka k položce:_x000d_
mulčováno bude zavadlým pokosem</t>
  </si>
  <si>
    <t xml:space="preserve">10*(4*0,05+206*0,02+212*0,01)  " 50l/ks -stromy, 20l/ks - odrostky, 10l/ks keře - zálivka 10xročně"</t>
  </si>
  <si>
    <t xml:space="preserve">10*(4*0,05+206*0,02+212*0,01)  "zálivka 10xročně"</t>
  </si>
  <si>
    <t>10*(4*0,05+206*0,02+212*0,01) "zálivka 10xročně"</t>
  </si>
  <si>
    <t>SO 09.2 - 2. rok rozvojové péče</t>
  </si>
  <si>
    <t>1832766814</t>
  </si>
  <si>
    <t>-1604768496</t>
  </si>
  <si>
    <t>-1827842284</t>
  </si>
  <si>
    <t xml:space="preserve">8*(4*0,05+206*0,02+212*0,01)  " 50l/ks -stromy, 20l/ks - odrostky, 10l/ks keře - zálivka 8x ročně"</t>
  </si>
  <si>
    <t>1930133902</t>
  </si>
  <si>
    <t>8*(4*0,05+206*0,02+212*0,01)</t>
  </si>
  <si>
    <t>1776511231</t>
  </si>
  <si>
    <t>1800634815</t>
  </si>
  <si>
    <t>SO 09.3 - 3. rok rozvojové péče</t>
  </si>
  <si>
    <t>305748639</t>
  </si>
  <si>
    <t>1190674949</t>
  </si>
  <si>
    <t>-174455268</t>
  </si>
  <si>
    <t xml:space="preserve">6*(4*0,05+206*0,02+212*0,01)  " 50l/ks -stromy, 20l/ks - odrostky, 10l/ks keře - zálivka 6x ročně"</t>
  </si>
  <si>
    <t>1521712770</t>
  </si>
  <si>
    <t xml:space="preserve">6*(4*0,05+206*0,02+212*0,01) </t>
  </si>
  <si>
    <t>-176801306</t>
  </si>
  <si>
    <t>1230249960</t>
  </si>
  <si>
    <t>SO 10 - Větrolam</t>
  </si>
  <si>
    <t>2861,79+89,02</t>
  </si>
  <si>
    <t>2155</t>
  </si>
  <si>
    <t xml:space="preserve">2066*0,01 </t>
  </si>
  <si>
    <t xml:space="preserve">89,02*0,005 </t>
  </si>
  <si>
    <t xml:space="preserve">(8+520+534)*1,5  "stromy a keře v řadách včetně materiálu - signalizační kolík dřevěný -délka do 1m"</t>
  </si>
  <si>
    <t>520+534 "odorsty a keře"</t>
  </si>
  <si>
    <t>514275904</t>
  </si>
  <si>
    <t>1508286906</t>
  </si>
  <si>
    <t>355278823</t>
  </si>
  <si>
    <t>-1552976944</t>
  </si>
  <si>
    <t>639688470</t>
  </si>
  <si>
    <t>520+534+8</t>
  </si>
  <si>
    <t xml:space="preserve">1,062*5  "Repelent Aversol (5kg/1000 sazenic)"</t>
  </si>
  <si>
    <t>-1546387685</t>
  </si>
  <si>
    <t>1599524103</t>
  </si>
  <si>
    <t xml:space="preserve">520+534+8  "Přihnojení rostlin hnojivem s pomalým uvolňováním živin "</t>
  </si>
  <si>
    <t>(8+520+534)*50/1000 "Přihnojení rostlin hnojivem s pomalým uvolňováním živin (Silvamix) strom: 5tb/ks, keř: 5tbl/ks, hmotnost 10g/1 tableta"</t>
  </si>
  <si>
    <t xml:space="preserve">(8+520)*0,09+534*0,03  "30g/ks keře, 90g/ks stromy"</t>
  </si>
  <si>
    <t>(8+520)*0,6*1,5+534*0,4*1,5 "dřeviny ve skupině"</t>
  </si>
  <si>
    <t>((8+520)*0,*1,56+534*0,4*1,5)*0.1</t>
  </si>
  <si>
    <t xml:space="preserve">(8*0,05+520*0,02+534*0,01)  " 50l/ks -stromy, 20l/ks - odrostky, 10l/ks keře"</t>
  </si>
  <si>
    <t>835,45 "oplocené úseky podle PD"</t>
  </si>
  <si>
    <t>(835,45/3,0)*1*3,0*0,005 "sloupky dl.3,0m á3m"</t>
  </si>
  <si>
    <t>(835,45/3/3+5*4)*1*3,0*0,005 "vzpěry dl.3,0m v průměru každý třetí sloupek, rohové 2ks"</t>
  </si>
  <si>
    <t>SO 10.1 - 1. rok rozvojové péče</t>
  </si>
  <si>
    <t>2*(2155) "2x ročně žací lištou, namísto odvozu z plochy hmotu po zavadnutí použít jako mulč"</t>
  </si>
  <si>
    <t xml:space="preserve">(8+520)*0,6*1,5+534*0,4*1,5  "skupinové výsadby "</t>
  </si>
  <si>
    <t xml:space="preserve">10*(8*0,05+520*0,02+534*0,01)  " 50l/ks -stromy, 20l/ks - odrostky, 10l/ks keře zálivka 10xročně"</t>
  </si>
  <si>
    <t xml:space="preserve">10*(8*0,05+520*0,02+534*0,01)   "zálivka 10xročně"</t>
  </si>
  <si>
    <t xml:space="preserve">10*(8*0,05+520*0,02+534*0,01)  "zálivka 10xročně"</t>
  </si>
  <si>
    <t>SO 10.2 - 2. rok rozvojové péče</t>
  </si>
  <si>
    <t>524283272</t>
  </si>
  <si>
    <t>-144661842</t>
  </si>
  <si>
    <t>502510930</t>
  </si>
  <si>
    <t xml:space="preserve">8*(8*0,05+520*0,02+534*0,01)  " 50l/ks -stromy, 20l/ks - odrostky, 10l/ks keře zálivka 8x ročně"</t>
  </si>
  <si>
    <t>-302047983</t>
  </si>
  <si>
    <t>8*(8*0,05+520*0,02+534*0,01)</t>
  </si>
  <si>
    <t>1136192803</t>
  </si>
  <si>
    <t>2143517271</t>
  </si>
  <si>
    <t>SO 10.3 - 3. rok rozvojové péče</t>
  </si>
  <si>
    <t>-1350165744</t>
  </si>
  <si>
    <t>1567077872</t>
  </si>
  <si>
    <t>-166962821</t>
  </si>
  <si>
    <t xml:space="preserve">6*(8*0,05+520*0,02+534*0,01)  " 50l/ks -stromy, 20l/ks - odrostky, 10l/ks keře zálivka 6x ročně"</t>
  </si>
  <si>
    <t>1545085189</t>
  </si>
  <si>
    <t>6*(8*0,05+520*0,02+534*0,01)</t>
  </si>
  <si>
    <t>1714024974</t>
  </si>
  <si>
    <t>634719162</t>
  </si>
  <si>
    <t>SO 11 - Větrolam</t>
  </si>
  <si>
    <t>5974,11+198,39</t>
  </si>
  <si>
    <t>4316,91+198,39</t>
  </si>
  <si>
    <t>4316,91*0,01</t>
  </si>
  <si>
    <t xml:space="preserve">198,39*0,005 </t>
  </si>
  <si>
    <t xml:space="preserve">(20+1078+1115)*1,5  "stromy a keře v řadách včetně materiálu - signalizační kolík dřevěný -délka do 1m"</t>
  </si>
  <si>
    <t>1078+1115 "odorsty a keře"</t>
  </si>
  <si>
    <t>20 "stromy"</t>
  </si>
  <si>
    <t>20"stromy"</t>
  </si>
  <si>
    <t>1016691797</t>
  </si>
  <si>
    <t>1332406938</t>
  </si>
  <si>
    <t>-2039819661</t>
  </si>
  <si>
    <t>-95782564</t>
  </si>
  <si>
    <t>1845054534</t>
  </si>
  <si>
    <t>20+1078+1115</t>
  </si>
  <si>
    <t xml:space="preserve">2,213*5  "Repelent Aversol (5kg/1000 sazenic)"</t>
  </si>
  <si>
    <t>351968160</t>
  </si>
  <si>
    <t>1236869386</t>
  </si>
  <si>
    <t xml:space="preserve">20+1078+1115  "Přihnojení rostlin hnojivem s pomalým uvolňováním živin "</t>
  </si>
  <si>
    <t>(20+1078+1115)*50/1000 "Přihnojení rostlin hnojivem s pomalým uvolňováním živin (Silvamix) strom: 5tb/ks, keř: 5tbl/ks, hmotnost 10g/1 tableta"</t>
  </si>
  <si>
    <t xml:space="preserve">(20+1078)*0,09+1115*0,03  "30g/ks keře, 90g/ks stromy"</t>
  </si>
  <si>
    <t>(20+1078)*0,6*1,5+1115*0,4*1,5 "příkmenný pás"</t>
  </si>
  <si>
    <t>((20+1078)*0,6*1,5+1115*0,4*1,5)*0.1</t>
  </si>
  <si>
    <t xml:space="preserve">(20*0,05+1078*0,02+1115*0,01)  " 50l/ks -stromy, 20l/ks - odrostky, 10l/ks keře"</t>
  </si>
  <si>
    <t>1758,32 "oplocené úseky podle PD"</t>
  </si>
  <si>
    <t>(1758,32/3,0)*1*3,0*0,005 "sloupky dl.3,0m á3m"</t>
  </si>
  <si>
    <t>(1758,32/3/3+5*4)*1*3,0*0,005 "vzpěry dl.3,0m v průměru každý třetí sloupek, rohové 2ks"</t>
  </si>
  <si>
    <t>SO 11.1 - 1. rok rozvojové péče</t>
  </si>
  <si>
    <t>2*4515,3 "2x ročně žací lištou, namísto odvozu z plochy hmotu po zavadnutí použít jako mulč"</t>
  </si>
  <si>
    <t xml:space="preserve">((20+1078+1115)*1,5)*1  "skupinové výsadby "</t>
  </si>
  <si>
    <t xml:space="preserve">10*(20*0,05+1078*0,02+1115*0,01)  "zálivka 10x ročně"</t>
  </si>
  <si>
    <t>SO 11.2 - 2. rok rozvojové péče</t>
  </si>
  <si>
    <t>2045136727</t>
  </si>
  <si>
    <t>2*4515,30 "2x ročně žací lištou, namísto odvozu z plochy hmotu po zavadnutí použít jako mulč"</t>
  </si>
  <si>
    <t>-1554607782</t>
  </si>
  <si>
    <t>-1175027414</t>
  </si>
  <si>
    <t xml:space="preserve">8*(20*0,05+1078*0,02+1115*0,01)  "zálivka 8x ročně"</t>
  </si>
  <si>
    <t>-416351858</t>
  </si>
  <si>
    <t>-1843333241</t>
  </si>
  <si>
    <t>562459980</t>
  </si>
  <si>
    <t>SO 11.3 - 3. rok rozvojové péče</t>
  </si>
  <si>
    <t>1429862010</t>
  </si>
  <si>
    <t>2*4515 "2x ročně žací lištou, namísto odvozu z plochy hmotu po zavadnutí použít jako mulč"</t>
  </si>
  <si>
    <t>-1301435246</t>
  </si>
  <si>
    <t>324449123</t>
  </si>
  <si>
    <t xml:space="preserve">6*(20*0,05+1078*0,02+1115*0,01)  "zálivka 6 ročně"</t>
  </si>
  <si>
    <t>1538573065</t>
  </si>
  <si>
    <t xml:space="preserve">6*(20*0,05+1078*0,02+1115*0,01)  "zálivka 10x ročně"</t>
  </si>
  <si>
    <t>1528119529</t>
  </si>
  <si>
    <t>-1689520927</t>
  </si>
  <si>
    <t>SO 12 - Větrolam</t>
  </si>
  <si>
    <t>6408,64+190,46</t>
  </si>
  <si>
    <t>4674,00+190,46</t>
  </si>
  <si>
    <t xml:space="preserve">4674*0,01 </t>
  </si>
  <si>
    <t xml:space="preserve">190,46*0,005 </t>
  </si>
  <si>
    <t xml:space="preserve">(20+1130+1166)*1,5  "stromy a keře v řadách včetně materiálu - signalizační kolík dřevěný -délka do 1m"</t>
  </si>
  <si>
    <t>1130+1166 "odrosty a keře"</t>
  </si>
  <si>
    <t>213073998</t>
  </si>
  <si>
    <t>-121617203</t>
  </si>
  <si>
    <t>880756839</t>
  </si>
  <si>
    <t>-2036207288</t>
  </si>
  <si>
    <t>1042994987</t>
  </si>
  <si>
    <t>1130+1166+20</t>
  </si>
  <si>
    <t xml:space="preserve">2,316*5  "Repelent Aversol (5kg/1000 sazenic)"</t>
  </si>
  <si>
    <t>-2059868135</t>
  </si>
  <si>
    <t>853911015</t>
  </si>
  <si>
    <t xml:space="preserve">1130+1166+20  "Přihnojení rostlin hnojivem s pomalým uvolňováním živin "</t>
  </si>
  <si>
    <t>(20+1130+1166)*50/1000 "Přihnojení rostlin hnojivem s pomalým uvolňováním živin (Silvamix) strom: 5tb/ks, keř: 5tbl/ks, hmotnost 10g/1 tableta"</t>
  </si>
  <si>
    <t xml:space="preserve">(20+1130)*0,09+1166*0,03  "30g/ks keře, 90g/ks stromy"</t>
  </si>
  <si>
    <t>(20+1130)*0,6*1,5+1166*0,4*1,5 "příkmenný pás"</t>
  </si>
  <si>
    <t>((20+1130)*0,6*1,5+1166*0,4*1,5)*0.1</t>
  </si>
  <si>
    <t xml:space="preserve">(20*0,05+1130*0,02+1166*0,01)  " 50l/ks -stromy, 20l/ks - odrostky, 10l/ks keře"</t>
  </si>
  <si>
    <t xml:space="preserve">(20*0,05+1130*0,02+1166*0,01) </t>
  </si>
  <si>
    <t>1856,67 "oplocené úseky podle GP"</t>
  </si>
  <si>
    <t>(1856,67/3,0)*1*3,0*0,005 "sloupky dl.3,0m á3m"</t>
  </si>
  <si>
    <t>(1856,67/3/3+5*4)*1*3,0*0,005 "vzpěry dl.3,0m v průměru každý třetí sloupek, rohové 2ks"</t>
  </si>
  <si>
    <t>1510604342</t>
  </si>
  <si>
    <t>-1706563357</t>
  </si>
  <si>
    <t>821413603</t>
  </si>
  <si>
    <t>-339147480</t>
  </si>
  <si>
    <t>1974574880</t>
  </si>
  <si>
    <t>484213508</t>
  </si>
  <si>
    <t>-439464801</t>
  </si>
  <si>
    <t>-2125494926</t>
  </si>
  <si>
    <t>1533108046</t>
  </si>
  <si>
    <t>530675991</t>
  </si>
  <si>
    <t>SO 12.1 - 1. rok rozvojové péče</t>
  </si>
  <si>
    <t xml:space="preserve">2*(4674+190,46)  "2x ročně žací lištou, namísto odvozu z plochy hmotu po zavadnutí použít jako mulč"</t>
  </si>
  <si>
    <t xml:space="preserve">10*(20*0,05+1130*0,02+1166*0,01)  " 50l/ks -stromy, 20l/ks - odrostky, 10l/ks keře - 10x ročně"</t>
  </si>
  <si>
    <t>10*(20*0,05+1130*0,02+1166*0,01)</t>
  </si>
  <si>
    <t>SO 12.2 - 2. rok rozvojové péče</t>
  </si>
  <si>
    <t>260960951</t>
  </si>
  <si>
    <t>-1325235706</t>
  </si>
  <si>
    <t>-1376415306</t>
  </si>
  <si>
    <t xml:space="preserve">8*(20*0,05+1130*0,02+1166*0,01)  " 50l/ks -stromy, 20l/ks - odrostky, 10l/ks keře - 8x ročně"</t>
  </si>
  <si>
    <t>961227525</t>
  </si>
  <si>
    <t>8*(20*0,05+1130*0,02+1166*0,01)</t>
  </si>
  <si>
    <t>-1143973881</t>
  </si>
  <si>
    <t>1970628901</t>
  </si>
  <si>
    <t>SO 12.3 - 3. rok rozvojové péče</t>
  </si>
  <si>
    <t>1692209234</t>
  </si>
  <si>
    <t>1046710011</t>
  </si>
  <si>
    <t>372827827</t>
  </si>
  <si>
    <t xml:space="preserve">6*(20*0,05+1130*0,02+1166*0,01)  " 50l/ks -stromy, 20l/ks - odrostky, 10l/ks keře - 6x ročně"</t>
  </si>
  <si>
    <t>1665812095</t>
  </si>
  <si>
    <t>6*(20*0,05+1130*0,02+1166*0,01)</t>
  </si>
  <si>
    <t>1874683334</t>
  </si>
  <si>
    <t>-640383987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</si>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</sst>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8" fillId="0" borderId="20" xfId="0" applyFont="1" applyBorder="1" applyAlignment="1" applyProtection="1"/>
    <xf numFmtId="0" fontId="8" fillId="0" borderId="21" xfId="0" applyFont="1" applyBorder="1" applyAlignment="1" applyProtection="1"/>
    <xf numFmtId="166" fontId="8" fillId="0" borderId="21" xfId="0" applyNumberFormat="1" applyFont="1" applyBorder="1" applyAlignment="1" applyProtection="1"/>
    <xf numFmtId="166" fontId="8" fillId="0" borderId="22" xfId="0" applyNumberFormat="1" applyFont="1" applyBorder="1" applyAlignment="1" applyProtection="1"/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worksheet" Target="worksheets/sheet41.xml" /><Relationship Id="rId42" Type="http://schemas.openxmlformats.org/officeDocument/2006/relationships/worksheet" Target="worksheets/sheet42.xml" /><Relationship Id="rId43" Type="http://schemas.openxmlformats.org/officeDocument/2006/relationships/worksheet" Target="worksheets/sheet43.xml" /><Relationship Id="rId44" Type="http://schemas.openxmlformats.org/officeDocument/2006/relationships/worksheet" Target="worksheets/sheet44.xml" /><Relationship Id="rId45" Type="http://schemas.openxmlformats.org/officeDocument/2006/relationships/worksheet" Target="worksheets/sheet45.xml" /><Relationship Id="rId46" Type="http://schemas.openxmlformats.org/officeDocument/2006/relationships/worksheet" Target="worksheets/sheet46.xml" /><Relationship Id="rId47" Type="http://schemas.openxmlformats.org/officeDocument/2006/relationships/worksheet" Target="worksheets/sheet47.xml" /><Relationship Id="rId48" Type="http://schemas.openxmlformats.org/officeDocument/2006/relationships/worksheet" Target="worksheets/sheet48.xml" /><Relationship Id="rId49" Type="http://schemas.openxmlformats.org/officeDocument/2006/relationships/worksheet" Target="worksheets/sheet49.xml" /><Relationship Id="rId50" Type="http://schemas.openxmlformats.org/officeDocument/2006/relationships/worksheet" Target="worksheets/sheet50.xml" /><Relationship Id="rId51" Type="http://schemas.openxmlformats.org/officeDocument/2006/relationships/styles" Target="styles.xml" /><Relationship Id="rId52" Type="http://schemas.openxmlformats.org/officeDocument/2006/relationships/theme" Target="theme/theme1.xml" /><Relationship Id="rId53" Type="http://schemas.openxmlformats.org/officeDocument/2006/relationships/calcChain" Target="calcChain.xml" /><Relationship Id="rId5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83403112" TargetMode="External" /><Relationship Id="rId2" Type="http://schemas.openxmlformats.org/officeDocument/2006/relationships/hyperlink" Target="https://podminky.urs.cz/item/CS_URS_2025_02/183403151" TargetMode="External" /><Relationship Id="rId3" Type="http://schemas.openxmlformats.org/officeDocument/2006/relationships/hyperlink" Target="https://podminky.urs.cz/item/CS_URS_2025_02/183403152" TargetMode="External" /><Relationship Id="rId4" Type="http://schemas.openxmlformats.org/officeDocument/2006/relationships/hyperlink" Target="https://podminky.urs.cz/item/CS_URS_2025_02/181451121" TargetMode="External" /><Relationship Id="rId5" Type="http://schemas.openxmlformats.org/officeDocument/2006/relationships/hyperlink" Target="https://podminky.urs.cz/item/CS_URS_2025_02/119005131" TargetMode="External" /><Relationship Id="rId6" Type="http://schemas.openxmlformats.org/officeDocument/2006/relationships/hyperlink" Target="https://podminky.urs.cz/item/CS_URS_2025_02/183111114" TargetMode="External" /><Relationship Id="rId7" Type="http://schemas.openxmlformats.org/officeDocument/2006/relationships/hyperlink" Target="https://podminky.urs.cz/item/CS_URS_2025_02/183101114" TargetMode="External" /><Relationship Id="rId8" Type="http://schemas.openxmlformats.org/officeDocument/2006/relationships/hyperlink" Target="https://podminky.urs.cz/item/CS_URS_2025_02/184102111" TargetMode="External" /><Relationship Id="rId9" Type="http://schemas.openxmlformats.org/officeDocument/2006/relationships/hyperlink" Target="https://podminky.urs.cz/item/CS_URS_2025_02/184102113" TargetMode="External" /><Relationship Id="rId10" Type="http://schemas.openxmlformats.org/officeDocument/2006/relationships/hyperlink" Target="https://podminky.urs.cz/item/CS_URS_2025_02/184215133" TargetMode="External" /><Relationship Id="rId11" Type="http://schemas.openxmlformats.org/officeDocument/2006/relationships/hyperlink" Target="https://podminky.urs.cz/item/CS_URS_2025_02/184808211" TargetMode="External" /><Relationship Id="rId12" Type="http://schemas.openxmlformats.org/officeDocument/2006/relationships/hyperlink" Target="https://podminky.urs.cz/item/CS_URS_2025_02/184816111" TargetMode="External" /><Relationship Id="rId13" Type="http://schemas.openxmlformats.org/officeDocument/2006/relationships/hyperlink" Target="https://podminky.urs.cz/item/CS_URS_2025_02/184911421" TargetMode="External" /><Relationship Id="rId14" Type="http://schemas.openxmlformats.org/officeDocument/2006/relationships/hyperlink" Target="https://podminky.urs.cz/item/CS_URS_2025_02/185804312" TargetMode="External" /><Relationship Id="rId15" Type="http://schemas.openxmlformats.org/officeDocument/2006/relationships/hyperlink" Target="https://podminky.urs.cz/item/CS_URS_2025_02/185851121" TargetMode="External" /><Relationship Id="rId16" Type="http://schemas.openxmlformats.org/officeDocument/2006/relationships/hyperlink" Target="https://podminky.urs.cz/item/CS_URS_2025_02/348101320" TargetMode="External" /><Relationship Id="rId17" Type="http://schemas.openxmlformats.org/officeDocument/2006/relationships/hyperlink" Target="https://podminky.urs.cz/item/CS_URS_2025_02/348951256" TargetMode="External" /><Relationship Id="rId18" Type="http://schemas.openxmlformats.org/officeDocument/2006/relationships/hyperlink" Target="https://podminky.urs.cz/item/CS_URS_2025_02/998231311" TargetMode="External" /><Relationship Id="rId1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11151231" TargetMode="External" /><Relationship Id="rId2" Type="http://schemas.openxmlformats.org/officeDocument/2006/relationships/hyperlink" Target="https://podminky.urs.cz/item/CS_URS_2025_02/184801131" TargetMode="External" /><Relationship Id="rId3" Type="http://schemas.openxmlformats.org/officeDocument/2006/relationships/hyperlink" Target="https://podminky.urs.cz/item/CS_URS_2025_02/185804312" TargetMode="External" /><Relationship Id="rId4" Type="http://schemas.openxmlformats.org/officeDocument/2006/relationships/hyperlink" Target="https://podminky.urs.cz/item/CS_URS_2025_02/185851121" TargetMode="External" /><Relationship Id="rId5" Type="http://schemas.openxmlformats.org/officeDocument/2006/relationships/hyperlink" Target="https://podminky.urs.cz/item/CS_URS_2025_02/998231311" TargetMode="External" /><Relationship Id="rId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11151231" TargetMode="External" /><Relationship Id="rId2" Type="http://schemas.openxmlformats.org/officeDocument/2006/relationships/hyperlink" Target="https://podminky.urs.cz/item/CS_URS_2025_02/184801131" TargetMode="External" /><Relationship Id="rId3" Type="http://schemas.openxmlformats.org/officeDocument/2006/relationships/hyperlink" Target="https://podminky.urs.cz/item/CS_URS_2025_02/185804312" TargetMode="External" /><Relationship Id="rId4" Type="http://schemas.openxmlformats.org/officeDocument/2006/relationships/hyperlink" Target="https://podminky.urs.cz/item/CS_URS_2025_02/185851121" TargetMode="External" /><Relationship Id="rId5" Type="http://schemas.openxmlformats.org/officeDocument/2006/relationships/hyperlink" Target="https://podminky.urs.cz/item/CS_URS_2025_02/998231311" TargetMode="External" /><Relationship Id="rId6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11151231" TargetMode="External" /><Relationship Id="rId2" Type="http://schemas.openxmlformats.org/officeDocument/2006/relationships/hyperlink" Target="https://podminky.urs.cz/item/CS_URS_2025_02/184801131" TargetMode="External" /><Relationship Id="rId3" Type="http://schemas.openxmlformats.org/officeDocument/2006/relationships/hyperlink" Target="https://podminky.urs.cz/item/CS_URS_2025_02/185804312" TargetMode="External" /><Relationship Id="rId4" Type="http://schemas.openxmlformats.org/officeDocument/2006/relationships/hyperlink" Target="https://podminky.urs.cz/item/CS_URS_2025_02/185851121" TargetMode="External" /><Relationship Id="rId5" Type="http://schemas.openxmlformats.org/officeDocument/2006/relationships/hyperlink" Target="https://podminky.urs.cz/item/CS_URS_2025_02/998231311" TargetMode="External" /><Relationship Id="rId6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83403112" TargetMode="External" /><Relationship Id="rId2" Type="http://schemas.openxmlformats.org/officeDocument/2006/relationships/hyperlink" Target="https://podminky.urs.cz/item/CS_URS_2025_02/183403151" TargetMode="External" /><Relationship Id="rId3" Type="http://schemas.openxmlformats.org/officeDocument/2006/relationships/hyperlink" Target="https://podminky.urs.cz/item/CS_URS_2025_02/183403152" TargetMode="External" /><Relationship Id="rId4" Type="http://schemas.openxmlformats.org/officeDocument/2006/relationships/hyperlink" Target="https://podminky.urs.cz/item/CS_URS_2025_02/181451121" TargetMode="External" /><Relationship Id="rId5" Type="http://schemas.openxmlformats.org/officeDocument/2006/relationships/hyperlink" Target="https://podminky.urs.cz/item/CS_URS_2025_02/119005131" TargetMode="External" /><Relationship Id="rId6" Type="http://schemas.openxmlformats.org/officeDocument/2006/relationships/hyperlink" Target="https://podminky.urs.cz/item/CS_URS_2025_02/183111114" TargetMode="External" /><Relationship Id="rId7" Type="http://schemas.openxmlformats.org/officeDocument/2006/relationships/hyperlink" Target="https://podminky.urs.cz/item/CS_URS_2025_02/183101114" TargetMode="External" /><Relationship Id="rId8" Type="http://schemas.openxmlformats.org/officeDocument/2006/relationships/hyperlink" Target="https://podminky.urs.cz/item/CS_URS_2025_02/184102111" TargetMode="External" /><Relationship Id="rId9" Type="http://schemas.openxmlformats.org/officeDocument/2006/relationships/hyperlink" Target="https://podminky.urs.cz/item/CS_URS_2025_02/184102113" TargetMode="External" /><Relationship Id="rId10" Type="http://schemas.openxmlformats.org/officeDocument/2006/relationships/hyperlink" Target="https://podminky.urs.cz/item/CS_URS_2025_02/184215133" TargetMode="External" /><Relationship Id="rId11" Type="http://schemas.openxmlformats.org/officeDocument/2006/relationships/hyperlink" Target="https://podminky.urs.cz/item/CS_URS_2025_02/184808211" TargetMode="External" /><Relationship Id="rId12" Type="http://schemas.openxmlformats.org/officeDocument/2006/relationships/hyperlink" Target="https://podminky.urs.cz/item/CS_URS_2025_02/184816111" TargetMode="External" /><Relationship Id="rId13" Type="http://schemas.openxmlformats.org/officeDocument/2006/relationships/hyperlink" Target="https://podminky.urs.cz/item/CS_URS_2025_02/184911421" TargetMode="External" /><Relationship Id="rId14" Type="http://schemas.openxmlformats.org/officeDocument/2006/relationships/hyperlink" Target="https://podminky.urs.cz/item/CS_URS_2025_02/185804312" TargetMode="External" /><Relationship Id="rId15" Type="http://schemas.openxmlformats.org/officeDocument/2006/relationships/hyperlink" Target="https://podminky.urs.cz/item/CS_URS_2025_02/185851121" TargetMode="External" /><Relationship Id="rId16" Type="http://schemas.openxmlformats.org/officeDocument/2006/relationships/hyperlink" Target="https://podminky.urs.cz/item/CS_URS_2025_02/348101320" TargetMode="External" /><Relationship Id="rId17" Type="http://schemas.openxmlformats.org/officeDocument/2006/relationships/hyperlink" Target="https://podminky.urs.cz/item/CS_URS_2025_02/348951256" TargetMode="External" /><Relationship Id="rId18" Type="http://schemas.openxmlformats.org/officeDocument/2006/relationships/hyperlink" Target="https://podminky.urs.cz/item/CS_URS_2025_02/998231311" TargetMode="External" /><Relationship Id="rId19" Type="http://schemas.openxmlformats.org/officeDocument/2006/relationships/hyperlink" Target="https://podminky.urs.cz/item/CS_URS_2025_02/011002000" TargetMode="External" /><Relationship Id="rId20" Type="http://schemas.openxmlformats.org/officeDocument/2006/relationships/hyperlink" Target="https://podminky.urs.cz/item/CS_URS_2025_02/011324000" TargetMode="External" /><Relationship Id="rId21" Type="http://schemas.openxmlformats.org/officeDocument/2006/relationships/hyperlink" Target="https://podminky.urs.cz/item/CS_URS_2025_02/012002000" TargetMode="External" /><Relationship Id="rId22" Type="http://schemas.openxmlformats.org/officeDocument/2006/relationships/hyperlink" Target="https://podminky.urs.cz/item/CS_URS_2025_02/013254000" TargetMode="External" /><Relationship Id="rId23" Type="http://schemas.openxmlformats.org/officeDocument/2006/relationships/hyperlink" Target="https://podminky.urs.cz/item/CS_URS_2025_02/020001000" TargetMode="External" /><Relationship Id="rId24" Type="http://schemas.openxmlformats.org/officeDocument/2006/relationships/hyperlink" Target="https://podminky.urs.cz/item/CS_URS_2025_02/030001000" TargetMode="External" /><Relationship Id="rId25" Type="http://schemas.openxmlformats.org/officeDocument/2006/relationships/hyperlink" Target="https://podminky.urs.cz/item/CS_URS_2025_02/040001000" TargetMode="External" /><Relationship Id="rId26" Type="http://schemas.openxmlformats.org/officeDocument/2006/relationships/hyperlink" Target="https://podminky.urs.cz/item/CS_URS_2025_02/045002000" TargetMode="External" /><Relationship Id="rId27" Type="http://schemas.openxmlformats.org/officeDocument/2006/relationships/hyperlink" Target="https://podminky.urs.cz/item/CS_URS_2025_02/060001000" TargetMode="External" /><Relationship Id="rId28" Type="http://schemas.openxmlformats.org/officeDocument/2006/relationships/hyperlink" Target="https://podminky.urs.cz/item/CS_URS_2025_02/070001000" TargetMode="External" /><Relationship Id="rId29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11151231" TargetMode="External" /><Relationship Id="rId2" Type="http://schemas.openxmlformats.org/officeDocument/2006/relationships/hyperlink" Target="https://podminky.urs.cz/item/CS_URS_2025_02/184801131" TargetMode="External" /><Relationship Id="rId3" Type="http://schemas.openxmlformats.org/officeDocument/2006/relationships/hyperlink" Target="https://podminky.urs.cz/item/CS_URS_2025_02/185804312" TargetMode="External" /><Relationship Id="rId4" Type="http://schemas.openxmlformats.org/officeDocument/2006/relationships/hyperlink" Target="https://podminky.urs.cz/item/CS_URS_2025_02/185851121" TargetMode="External" /><Relationship Id="rId5" Type="http://schemas.openxmlformats.org/officeDocument/2006/relationships/hyperlink" Target="https://podminky.urs.cz/item/CS_URS_2025_02/998231311" TargetMode="External" /><Relationship Id="rId6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11151231" TargetMode="External" /><Relationship Id="rId2" Type="http://schemas.openxmlformats.org/officeDocument/2006/relationships/hyperlink" Target="https://podminky.urs.cz/item/CS_URS_2025_02/184801131" TargetMode="External" /><Relationship Id="rId3" Type="http://schemas.openxmlformats.org/officeDocument/2006/relationships/hyperlink" Target="https://podminky.urs.cz/item/CS_URS_2025_02/185804312" TargetMode="External" /><Relationship Id="rId4" Type="http://schemas.openxmlformats.org/officeDocument/2006/relationships/hyperlink" Target="https://podminky.urs.cz/item/CS_URS_2025_02/185851121" TargetMode="External" /><Relationship Id="rId5" Type="http://schemas.openxmlformats.org/officeDocument/2006/relationships/hyperlink" Target="https://podminky.urs.cz/item/CS_URS_2025_02/998231311" TargetMode="External" /><Relationship Id="rId6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11151231" TargetMode="External" /><Relationship Id="rId2" Type="http://schemas.openxmlformats.org/officeDocument/2006/relationships/hyperlink" Target="https://podminky.urs.cz/item/CS_URS_2025_02/184801131" TargetMode="External" /><Relationship Id="rId3" Type="http://schemas.openxmlformats.org/officeDocument/2006/relationships/hyperlink" Target="https://podminky.urs.cz/item/CS_URS_2025_02/185804312" TargetMode="External" /><Relationship Id="rId4" Type="http://schemas.openxmlformats.org/officeDocument/2006/relationships/hyperlink" Target="https://podminky.urs.cz/item/CS_URS_2025_02/185851121" TargetMode="External" /><Relationship Id="rId5" Type="http://schemas.openxmlformats.org/officeDocument/2006/relationships/hyperlink" Target="https://podminky.urs.cz/item/CS_URS_2025_02/998231311" TargetMode="External" /><Relationship Id="rId6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83403112" TargetMode="External" /><Relationship Id="rId2" Type="http://schemas.openxmlformats.org/officeDocument/2006/relationships/hyperlink" Target="https://podminky.urs.cz/item/CS_URS_2025_02/183403151" TargetMode="External" /><Relationship Id="rId3" Type="http://schemas.openxmlformats.org/officeDocument/2006/relationships/hyperlink" Target="https://podminky.urs.cz/item/CS_URS_2025_02/183403152" TargetMode="External" /><Relationship Id="rId4" Type="http://schemas.openxmlformats.org/officeDocument/2006/relationships/hyperlink" Target="https://podminky.urs.cz/item/CS_URS_2025_02/181451121" TargetMode="External" /><Relationship Id="rId5" Type="http://schemas.openxmlformats.org/officeDocument/2006/relationships/hyperlink" Target="https://podminky.urs.cz/item/CS_URS_2025_02/119005131" TargetMode="External" /><Relationship Id="rId6" Type="http://schemas.openxmlformats.org/officeDocument/2006/relationships/hyperlink" Target="https://podminky.urs.cz/item/CS_URS_2025_02/183111114" TargetMode="External" /><Relationship Id="rId7" Type="http://schemas.openxmlformats.org/officeDocument/2006/relationships/hyperlink" Target="https://podminky.urs.cz/item/CS_URS_2025_02/183101114" TargetMode="External" /><Relationship Id="rId8" Type="http://schemas.openxmlformats.org/officeDocument/2006/relationships/hyperlink" Target="https://podminky.urs.cz/item/CS_URS_2025_02/184102111" TargetMode="External" /><Relationship Id="rId9" Type="http://schemas.openxmlformats.org/officeDocument/2006/relationships/hyperlink" Target="https://podminky.urs.cz/item/CS_URS_2025_02/184102113" TargetMode="External" /><Relationship Id="rId10" Type="http://schemas.openxmlformats.org/officeDocument/2006/relationships/hyperlink" Target="https://podminky.urs.cz/item/CS_URS_2025_02/184215133" TargetMode="External" /><Relationship Id="rId11" Type="http://schemas.openxmlformats.org/officeDocument/2006/relationships/hyperlink" Target="https://podminky.urs.cz/item/CS_URS_2025_02/184808211" TargetMode="External" /><Relationship Id="rId12" Type="http://schemas.openxmlformats.org/officeDocument/2006/relationships/hyperlink" Target="https://podminky.urs.cz/item/CS_URS_2025_02/184816111" TargetMode="External" /><Relationship Id="rId13" Type="http://schemas.openxmlformats.org/officeDocument/2006/relationships/hyperlink" Target="https://podminky.urs.cz/item/CS_URS_2025_02/184911421" TargetMode="External" /><Relationship Id="rId14" Type="http://schemas.openxmlformats.org/officeDocument/2006/relationships/hyperlink" Target="https://podminky.urs.cz/item/CS_URS_2025_02/185804312" TargetMode="External" /><Relationship Id="rId15" Type="http://schemas.openxmlformats.org/officeDocument/2006/relationships/hyperlink" Target="https://podminky.urs.cz/item/CS_URS_2025_02/185851121" TargetMode="External" /><Relationship Id="rId16" Type="http://schemas.openxmlformats.org/officeDocument/2006/relationships/hyperlink" Target="https://podminky.urs.cz/item/CS_URS_2025_02/348101320" TargetMode="External" /><Relationship Id="rId17" Type="http://schemas.openxmlformats.org/officeDocument/2006/relationships/hyperlink" Target="https://podminky.urs.cz/item/CS_URS_2025_02/348951256" TargetMode="External" /><Relationship Id="rId18" Type="http://schemas.openxmlformats.org/officeDocument/2006/relationships/hyperlink" Target="https://podminky.urs.cz/item/CS_URS_2024_02/998231311.1" TargetMode="External" /><Relationship Id="rId19" Type="http://schemas.openxmlformats.org/officeDocument/2006/relationships/hyperlink" Target="https://podminky.urs.cz/item/CS_URS_2025_02/011002000" TargetMode="External" /><Relationship Id="rId20" Type="http://schemas.openxmlformats.org/officeDocument/2006/relationships/hyperlink" Target="https://podminky.urs.cz/item/CS_URS_2025_02/011324000" TargetMode="External" /><Relationship Id="rId21" Type="http://schemas.openxmlformats.org/officeDocument/2006/relationships/hyperlink" Target="https://podminky.urs.cz/item/CS_URS_2025_02/012002000" TargetMode="External" /><Relationship Id="rId22" Type="http://schemas.openxmlformats.org/officeDocument/2006/relationships/hyperlink" Target="https://podminky.urs.cz/item/CS_URS_2025_02/013254000" TargetMode="External" /><Relationship Id="rId23" Type="http://schemas.openxmlformats.org/officeDocument/2006/relationships/hyperlink" Target="https://podminky.urs.cz/item/CS_URS_2025_02/020001000" TargetMode="External" /><Relationship Id="rId24" Type="http://schemas.openxmlformats.org/officeDocument/2006/relationships/hyperlink" Target="https://podminky.urs.cz/item/CS_URS_2025_02/030001000" TargetMode="External" /><Relationship Id="rId25" Type="http://schemas.openxmlformats.org/officeDocument/2006/relationships/hyperlink" Target="https://podminky.urs.cz/item/CS_URS_2025_02/040001000" TargetMode="External" /><Relationship Id="rId26" Type="http://schemas.openxmlformats.org/officeDocument/2006/relationships/hyperlink" Target="https://podminky.urs.cz/item/CS_URS_2025_02/045002000" TargetMode="External" /><Relationship Id="rId27" Type="http://schemas.openxmlformats.org/officeDocument/2006/relationships/hyperlink" Target="https://podminky.urs.cz/item/CS_URS_2025_02/060001000" TargetMode="External" /><Relationship Id="rId28" Type="http://schemas.openxmlformats.org/officeDocument/2006/relationships/hyperlink" Target="https://podminky.urs.cz/item/CS_URS_2025_02/070001000" TargetMode="External" /><Relationship Id="rId29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11151231" TargetMode="External" /><Relationship Id="rId2" Type="http://schemas.openxmlformats.org/officeDocument/2006/relationships/hyperlink" Target="https://podminky.urs.cz/item/CS_URS_2025_02/184801131" TargetMode="External" /><Relationship Id="rId3" Type="http://schemas.openxmlformats.org/officeDocument/2006/relationships/hyperlink" Target="https://podminky.urs.cz/item/CS_URS_2025_02/185804312" TargetMode="External" /><Relationship Id="rId4" Type="http://schemas.openxmlformats.org/officeDocument/2006/relationships/hyperlink" Target="https://podminky.urs.cz/item/CS_URS_2025_02/185851121" TargetMode="External" /><Relationship Id="rId5" Type="http://schemas.openxmlformats.org/officeDocument/2006/relationships/hyperlink" Target="https://podminky.urs.cz/item/CS_URS_2025_02/998231311" TargetMode="External" /><Relationship Id="rId6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11151231" TargetMode="External" /><Relationship Id="rId2" Type="http://schemas.openxmlformats.org/officeDocument/2006/relationships/hyperlink" Target="https://podminky.urs.cz/item/CS_URS_2025_02/184801131" TargetMode="External" /><Relationship Id="rId3" Type="http://schemas.openxmlformats.org/officeDocument/2006/relationships/hyperlink" Target="https://podminky.urs.cz/item/CS_URS_2025_02/185804312" TargetMode="External" /><Relationship Id="rId4" Type="http://schemas.openxmlformats.org/officeDocument/2006/relationships/hyperlink" Target="https://podminky.urs.cz/item/CS_URS_2025_02/185851121" TargetMode="External" /><Relationship Id="rId5" Type="http://schemas.openxmlformats.org/officeDocument/2006/relationships/hyperlink" Target="https://podminky.urs.cz/item/CS_URS_2025_02/998231311" TargetMode="External" /><Relationship Id="rId6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11151231" TargetMode="External" /><Relationship Id="rId2" Type="http://schemas.openxmlformats.org/officeDocument/2006/relationships/hyperlink" Target="https://podminky.urs.cz/item/CS_URS_2025_02/184801131" TargetMode="External" /><Relationship Id="rId3" Type="http://schemas.openxmlformats.org/officeDocument/2006/relationships/hyperlink" Target="https://podminky.urs.cz/item/CS_URS_2025_02/185804312" TargetMode="External" /><Relationship Id="rId4" Type="http://schemas.openxmlformats.org/officeDocument/2006/relationships/hyperlink" Target="https://podminky.urs.cz/item/CS_URS_2025_02/185851121" TargetMode="External" /><Relationship Id="rId5" Type="http://schemas.openxmlformats.org/officeDocument/2006/relationships/hyperlink" Target="https://podminky.urs.cz/item/CS_URS_2025_02/998231311" TargetMode="External" /><Relationship Id="rId6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83403112" TargetMode="External" /><Relationship Id="rId2" Type="http://schemas.openxmlformats.org/officeDocument/2006/relationships/hyperlink" Target="https://podminky.urs.cz/item/CS_URS_2025_02/183403151" TargetMode="External" /><Relationship Id="rId3" Type="http://schemas.openxmlformats.org/officeDocument/2006/relationships/hyperlink" Target="https://podminky.urs.cz/item/CS_URS_2025_02/183403152" TargetMode="External" /><Relationship Id="rId4" Type="http://schemas.openxmlformats.org/officeDocument/2006/relationships/hyperlink" Target="https://podminky.urs.cz/item/CS_URS_2025_02/181451121" TargetMode="External" /><Relationship Id="rId5" Type="http://schemas.openxmlformats.org/officeDocument/2006/relationships/hyperlink" Target="https://podminky.urs.cz/item/CS_URS_2025_02/119005131" TargetMode="External" /><Relationship Id="rId6" Type="http://schemas.openxmlformats.org/officeDocument/2006/relationships/hyperlink" Target="https://podminky.urs.cz/item/CS_URS_2025_02/183111114" TargetMode="External" /><Relationship Id="rId7" Type="http://schemas.openxmlformats.org/officeDocument/2006/relationships/hyperlink" Target="https://podminky.urs.cz/item/CS_URS_2025_02/183101114" TargetMode="External" /><Relationship Id="rId8" Type="http://schemas.openxmlformats.org/officeDocument/2006/relationships/hyperlink" Target="https://podminky.urs.cz/item/CS_URS_2025_02/184102111" TargetMode="External" /><Relationship Id="rId9" Type="http://schemas.openxmlformats.org/officeDocument/2006/relationships/hyperlink" Target="https://podminky.urs.cz/item/CS_URS_2025_02/184102113" TargetMode="External" /><Relationship Id="rId10" Type="http://schemas.openxmlformats.org/officeDocument/2006/relationships/hyperlink" Target="https://podminky.urs.cz/item/CS_URS_2025_02/184215133" TargetMode="External" /><Relationship Id="rId11" Type="http://schemas.openxmlformats.org/officeDocument/2006/relationships/hyperlink" Target="https://podminky.urs.cz/item/CS_URS_2025_02/184808211" TargetMode="External" /><Relationship Id="rId12" Type="http://schemas.openxmlformats.org/officeDocument/2006/relationships/hyperlink" Target="https://podminky.urs.cz/item/CS_URS_2025_02/184816111" TargetMode="External" /><Relationship Id="rId13" Type="http://schemas.openxmlformats.org/officeDocument/2006/relationships/hyperlink" Target="https://podminky.urs.cz/item/CS_URS_2025_02/184911421" TargetMode="External" /><Relationship Id="rId14" Type="http://schemas.openxmlformats.org/officeDocument/2006/relationships/hyperlink" Target="https://podminky.urs.cz/item/CS_URS_2025_02/185804312" TargetMode="External" /><Relationship Id="rId15" Type="http://schemas.openxmlformats.org/officeDocument/2006/relationships/hyperlink" Target="https://podminky.urs.cz/item/CS_URS_2025_02/185851121" TargetMode="External" /><Relationship Id="rId16" Type="http://schemas.openxmlformats.org/officeDocument/2006/relationships/hyperlink" Target="https://podminky.urs.cz/item/CS_URS_2025_02/348101320" TargetMode="External" /><Relationship Id="rId17" Type="http://schemas.openxmlformats.org/officeDocument/2006/relationships/hyperlink" Target="https://podminky.urs.cz/item/CS_URS_2025_02/348951256" TargetMode="External" /><Relationship Id="rId18" Type="http://schemas.openxmlformats.org/officeDocument/2006/relationships/hyperlink" Target="https://podminky.urs.cz/item/CS_URS_2025_02/998231311" TargetMode="External" /><Relationship Id="rId19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11151231" TargetMode="External" /><Relationship Id="rId2" Type="http://schemas.openxmlformats.org/officeDocument/2006/relationships/hyperlink" Target="https://podminky.urs.cz/item/CS_URS_2025_02/184801131" TargetMode="External" /><Relationship Id="rId3" Type="http://schemas.openxmlformats.org/officeDocument/2006/relationships/hyperlink" Target="https://podminky.urs.cz/item/CS_URS_2025_02/185804312" TargetMode="External" /><Relationship Id="rId4" Type="http://schemas.openxmlformats.org/officeDocument/2006/relationships/hyperlink" Target="https://podminky.urs.cz/item/CS_URS_2025_02/185851121" TargetMode="External" /><Relationship Id="rId5" Type="http://schemas.openxmlformats.org/officeDocument/2006/relationships/hyperlink" Target="https://podminky.urs.cz/item/CS_URS_2025_02/998231311" TargetMode="External" /><Relationship Id="rId6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11151231" TargetMode="External" /><Relationship Id="rId2" Type="http://schemas.openxmlformats.org/officeDocument/2006/relationships/hyperlink" Target="https://podminky.urs.cz/item/CS_URS_2025_02/184801131" TargetMode="External" /><Relationship Id="rId3" Type="http://schemas.openxmlformats.org/officeDocument/2006/relationships/hyperlink" Target="https://podminky.urs.cz/item/CS_URS_2025_02/185804312" TargetMode="External" /><Relationship Id="rId4" Type="http://schemas.openxmlformats.org/officeDocument/2006/relationships/hyperlink" Target="https://podminky.urs.cz/item/CS_URS_2025_02/185851121" TargetMode="External" /><Relationship Id="rId5" Type="http://schemas.openxmlformats.org/officeDocument/2006/relationships/hyperlink" Target="https://podminky.urs.cz/item/CS_URS_2025_02/998231311" TargetMode="External" /><Relationship Id="rId6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11151231" TargetMode="External" /><Relationship Id="rId2" Type="http://schemas.openxmlformats.org/officeDocument/2006/relationships/hyperlink" Target="https://podminky.urs.cz/item/CS_URS_2025_02/184801131" TargetMode="External" /><Relationship Id="rId3" Type="http://schemas.openxmlformats.org/officeDocument/2006/relationships/hyperlink" Target="https://podminky.urs.cz/item/CS_URS_2025_02/185804312" TargetMode="External" /><Relationship Id="rId4" Type="http://schemas.openxmlformats.org/officeDocument/2006/relationships/hyperlink" Target="https://podminky.urs.cz/item/CS_URS_2025_02/185851121" TargetMode="External" /><Relationship Id="rId5" Type="http://schemas.openxmlformats.org/officeDocument/2006/relationships/hyperlink" Target="https://podminky.urs.cz/item/CS_URS_2025_02/998231311" TargetMode="External" /><Relationship Id="rId6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83403112" TargetMode="External" /><Relationship Id="rId2" Type="http://schemas.openxmlformats.org/officeDocument/2006/relationships/hyperlink" Target="https://podminky.urs.cz/item/CS_URS_2025_02/183403151" TargetMode="External" /><Relationship Id="rId3" Type="http://schemas.openxmlformats.org/officeDocument/2006/relationships/hyperlink" Target="https://podminky.urs.cz/item/CS_URS_2025_02/183403152" TargetMode="External" /><Relationship Id="rId4" Type="http://schemas.openxmlformats.org/officeDocument/2006/relationships/hyperlink" Target="https://podminky.urs.cz/item/CS_URS_2025_02/181451121" TargetMode="External" /><Relationship Id="rId5" Type="http://schemas.openxmlformats.org/officeDocument/2006/relationships/hyperlink" Target="https://podminky.urs.cz/item/CS_URS_2025_02/119005131" TargetMode="External" /><Relationship Id="rId6" Type="http://schemas.openxmlformats.org/officeDocument/2006/relationships/hyperlink" Target="https://podminky.urs.cz/item/CS_URS_2025_02/183111114" TargetMode="External" /><Relationship Id="rId7" Type="http://schemas.openxmlformats.org/officeDocument/2006/relationships/hyperlink" Target="https://podminky.urs.cz/item/CS_URS_2025_02/183101114" TargetMode="External" /><Relationship Id="rId8" Type="http://schemas.openxmlformats.org/officeDocument/2006/relationships/hyperlink" Target="https://podminky.urs.cz/item/CS_URS_2025_02/184102111" TargetMode="External" /><Relationship Id="rId9" Type="http://schemas.openxmlformats.org/officeDocument/2006/relationships/hyperlink" Target="https://podminky.urs.cz/item/CS_URS_2025_02/184102113" TargetMode="External" /><Relationship Id="rId10" Type="http://schemas.openxmlformats.org/officeDocument/2006/relationships/hyperlink" Target="https://podminky.urs.cz/item/CS_URS_2025_02/184215133" TargetMode="External" /><Relationship Id="rId11" Type="http://schemas.openxmlformats.org/officeDocument/2006/relationships/hyperlink" Target="https://podminky.urs.cz/item/CS_URS_2025_02/184808211" TargetMode="External" /><Relationship Id="rId12" Type="http://schemas.openxmlformats.org/officeDocument/2006/relationships/hyperlink" Target="https://podminky.urs.cz/item/CS_URS_2025_02/184816111" TargetMode="External" /><Relationship Id="rId13" Type="http://schemas.openxmlformats.org/officeDocument/2006/relationships/hyperlink" Target="https://podminky.urs.cz/item/CS_URS_2025_02/184911421" TargetMode="External" /><Relationship Id="rId14" Type="http://schemas.openxmlformats.org/officeDocument/2006/relationships/hyperlink" Target="https://podminky.urs.cz/item/CS_URS_2025_02/185804312" TargetMode="External" /><Relationship Id="rId15" Type="http://schemas.openxmlformats.org/officeDocument/2006/relationships/hyperlink" Target="https://podminky.urs.cz/item/CS_URS_2025_02/185851121" TargetMode="External" /><Relationship Id="rId16" Type="http://schemas.openxmlformats.org/officeDocument/2006/relationships/hyperlink" Target="https://podminky.urs.cz/item/CS_URS_2025_02/348101320" TargetMode="External" /><Relationship Id="rId17" Type="http://schemas.openxmlformats.org/officeDocument/2006/relationships/hyperlink" Target="https://podminky.urs.cz/item/CS_URS_2025_02/348951256" TargetMode="External" /><Relationship Id="rId18" Type="http://schemas.openxmlformats.org/officeDocument/2006/relationships/hyperlink" Target="https://podminky.urs.cz/item/CS_URS_2025_02/998231311" TargetMode="External" /><Relationship Id="rId19" Type="http://schemas.openxmlformats.org/officeDocument/2006/relationships/hyperlink" Target="https://podminky.urs.cz/item/CS_URS_2025_02/011002000" TargetMode="External" /><Relationship Id="rId20" Type="http://schemas.openxmlformats.org/officeDocument/2006/relationships/hyperlink" Target="https://podminky.urs.cz/item/CS_URS_2025_02/011324000" TargetMode="External" /><Relationship Id="rId21" Type="http://schemas.openxmlformats.org/officeDocument/2006/relationships/hyperlink" Target="https://podminky.urs.cz/item/CS_URS_2025_02/012002000" TargetMode="External" /><Relationship Id="rId22" Type="http://schemas.openxmlformats.org/officeDocument/2006/relationships/hyperlink" Target="https://podminky.urs.cz/item/CS_URS_2025_02/013254000" TargetMode="External" /><Relationship Id="rId23" Type="http://schemas.openxmlformats.org/officeDocument/2006/relationships/hyperlink" Target="https://podminky.urs.cz/item/CS_URS_2025_02/020001000" TargetMode="External" /><Relationship Id="rId24" Type="http://schemas.openxmlformats.org/officeDocument/2006/relationships/hyperlink" Target="https://podminky.urs.cz/item/CS_URS_2025_02/030001000" TargetMode="External" /><Relationship Id="rId25" Type="http://schemas.openxmlformats.org/officeDocument/2006/relationships/hyperlink" Target="https://podminky.urs.cz/item/CS_URS_2025_02/040001000" TargetMode="External" /><Relationship Id="rId26" Type="http://schemas.openxmlformats.org/officeDocument/2006/relationships/hyperlink" Target="https://podminky.urs.cz/item/CS_URS_2025_02/045002000" TargetMode="External" /><Relationship Id="rId27" Type="http://schemas.openxmlformats.org/officeDocument/2006/relationships/hyperlink" Target="https://podminky.urs.cz/item/CS_URS_2025_02/060001000" TargetMode="External" /><Relationship Id="rId28" Type="http://schemas.openxmlformats.org/officeDocument/2006/relationships/hyperlink" Target="https://podminky.urs.cz/item/CS_URS_2025_02/070001000" TargetMode="External" /><Relationship Id="rId29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11151231" TargetMode="External" /><Relationship Id="rId2" Type="http://schemas.openxmlformats.org/officeDocument/2006/relationships/hyperlink" Target="https://podminky.urs.cz/item/CS_URS_2025_02/184801131" TargetMode="External" /><Relationship Id="rId3" Type="http://schemas.openxmlformats.org/officeDocument/2006/relationships/hyperlink" Target="https://podminky.urs.cz/item/CS_URS_2025_02/185804312" TargetMode="External" /><Relationship Id="rId4" Type="http://schemas.openxmlformats.org/officeDocument/2006/relationships/hyperlink" Target="https://podminky.urs.cz/item/CS_URS_2025_02/185851121" TargetMode="External" /><Relationship Id="rId5" Type="http://schemas.openxmlformats.org/officeDocument/2006/relationships/hyperlink" Target="https://podminky.urs.cz/item/CS_URS_2025_02/998231311" TargetMode="External" /><Relationship Id="rId6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11151231" TargetMode="External" /><Relationship Id="rId2" Type="http://schemas.openxmlformats.org/officeDocument/2006/relationships/hyperlink" Target="https://podminky.urs.cz/item/CS_URS_2025_02/184801131" TargetMode="External" /><Relationship Id="rId3" Type="http://schemas.openxmlformats.org/officeDocument/2006/relationships/hyperlink" Target="https://podminky.urs.cz/item/CS_URS_2025_02/185804312" TargetMode="External" /><Relationship Id="rId4" Type="http://schemas.openxmlformats.org/officeDocument/2006/relationships/hyperlink" Target="https://podminky.urs.cz/item/CS_URS_2025_02/185851121" TargetMode="External" /><Relationship Id="rId5" Type="http://schemas.openxmlformats.org/officeDocument/2006/relationships/hyperlink" Target="https://podminky.urs.cz/item/CS_URS_2025_02/998231311" TargetMode="External" /><Relationship Id="rId6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11151231" TargetMode="External" /><Relationship Id="rId2" Type="http://schemas.openxmlformats.org/officeDocument/2006/relationships/hyperlink" Target="https://podminky.urs.cz/item/CS_URS_2025_02/184801131" TargetMode="External" /><Relationship Id="rId3" Type="http://schemas.openxmlformats.org/officeDocument/2006/relationships/hyperlink" Target="https://podminky.urs.cz/item/CS_URS_2025_02/185804312" TargetMode="External" /><Relationship Id="rId4" Type="http://schemas.openxmlformats.org/officeDocument/2006/relationships/hyperlink" Target="https://podminky.urs.cz/item/CS_URS_2025_02/185851121" TargetMode="External" /><Relationship Id="rId5" Type="http://schemas.openxmlformats.org/officeDocument/2006/relationships/hyperlink" Target="https://podminky.urs.cz/item/CS_URS_2025_02/998231311" TargetMode="External" /><Relationship Id="rId6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83403112" TargetMode="External" /><Relationship Id="rId2" Type="http://schemas.openxmlformats.org/officeDocument/2006/relationships/hyperlink" Target="https://podminky.urs.cz/item/CS_URS_2025_02/183403151" TargetMode="External" /><Relationship Id="rId3" Type="http://schemas.openxmlformats.org/officeDocument/2006/relationships/hyperlink" Target="https://podminky.urs.cz/item/CS_URS_2025_02/183403152" TargetMode="External" /><Relationship Id="rId4" Type="http://schemas.openxmlformats.org/officeDocument/2006/relationships/hyperlink" Target="https://podminky.urs.cz/item/CS_URS_2025_02/181451121" TargetMode="External" /><Relationship Id="rId5" Type="http://schemas.openxmlformats.org/officeDocument/2006/relationships/hyperlink" Target="https://podminky.urs.cz/item/CS_URS_2025_02/119005131" TargetMode="External" /><Relationship Id="rId6" Type="http://schemas.openxmlformats.org/officeDocument/2006/relationships/hyperlink" Target="https://podminky.urs.cz/item/CS_URS_2025_02/183111114" TargetMode="External" /><Relationship Id="rId7" Type="http://schemas.openxmlformats.org/officeDocument/2006/relationships/hyperlink" Target="https://podminky.urs.cz/item/CS_URS_2025_02/183101114" TargetMode="External" /><Relationship Id="rId8" Type="http://schemas.openxmlformats.org/officeDocument/2006/relationships/hyperlink" Target="https://podminky.urs.cz/item/CS_URS_2025_02/184102111" TargetMode="External" /><Relationship Id="rId9" Type="http://schemas.openxmlformats.org/officeDocument/2006/relationships/hyperlink" Target="https://podminky.urs.cz/item/CS_URS_2025_02/184102113" TargetMode="External" /><Relationship Id="rId10" Type="http://schemas.openxmlformats.org/officeDocument/2006/relationships/hyperlink" Target="https://podminky.urs.cz/item/CS_URS_2025_02/184215133" TargetMode="External" /><Relationship Id="rId11" Type="http://schemas.openxmlformats.org/officeDocument/2006/relationships/hyperlink" Target="https://podminky.urs.cz/item/CS_URS_2025_02/184808211" TargetMode="External" /><Relationship Id="rId12" Type="http://schemas.openxmlformats.org/officeDocument/2006/relationships/hyperlink" Target="https://podminky.urs.cz/item/CS_URS_2025_02/184816111" TargetMode="External" /><Relationship Id="rId13" Type="http://schemas.openxmlformats.org/officeDocument/2006/relationships/hyperlink" Target="https://podminky.urs.cz/item/CS_URS_2025_02/184911421" TargetMode="External" /><Relationship Id="rId14" Type="http://schemas.openxmlformats.org/officeDocument/2006/relationships/hyperlink" Target="https://podminky.urs.cz/item/CS_URS_2025_02/185804312" TargetMode="External" /><Relationship Id="rId15" Type="http://schemas.openxmlformats.org/officeDocument/2006/relationships/hyperlink" Target="https://podminky.urs.cz/item/CS_URS_2025_02/185851121" TargetMode="External" /><Relationship Id="rId16" Type="http://schemas.openxmlformats.org/officeDocument/2006/relationships/hyperlink" Target="https://podminky.urs.cz/item/CS_URS_2025_02/348101320" TargetMode="External" /><Relationship Id="rId17" Type="http://schemas.openxmlformats.org/officeDocument/2006/relationships/hyperlink" Target="https://podminky.urs.cz/item/CS_URS_2025_02/348951256" TargetMode="External" /><Relationship Id="rId18" Type="http://schemas.openxmlformats.org/officeDocument/2006/relationships/hyperlink" Target="https://podminky.urs.cz/item/CS_URS_2025_02/998231311" TargetMode="External" /><Relationship Id="rId19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11151231" TargetMode="External" /><Relationship Id="rId2" Type="http://schemas.openxmlformats.org/officeDocument/2006/relationships/hyperlink" Target="https://podminky.urs.cz/item/CS_URS_2025_02/184801131" TargetMode="External" /><Relationship Id="rId3" Type="http://schemas.openxmlformats.org/officeDocument/2006/relationships/hyperlink" Target="https://podminky.urs.cz/item/CS_URS_2025_02/184911421" TargetMode="External" /><Relationship Id="rId4" Type="http://schemas.openxmlformats.org/officeDocument/2006/relationships/hyperlink" Target="https://podminky.urs.cz/item/CS_URS_2025_02/185804312" TargetMode="External" /><Relationship Id="rId5" Type="http://schemas.openxmlformats.org/officeDocument/2006/relationships/hyperlink" Target="https://podminky.urs.cz/item/CS_URS_2025_02/185851121" TargetMode="External" /><Relationship Id="rId6" Type="http://schemas.openxmlformats.org/officeDocument/2006/relationships/hyperlink" Target="https://podminky.urs.cz/item/CS_URS_2025_02/998231311" TargetMode="External" /><Relationship Id="rId7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11151231" TargetMode="External" /><Relationship Id="rId2" Type="http://schemas.openxmlformats.org/officeDocument/2006/relationships/hyperlink" Target="https://podminky.urs.cz/item/CS_URS_2025_02/184801131" TargetMode="External" /><Relationship Id="rId3" Type="http://schemas.openxmlformats.org/officeDocument/2006/relationships/hyperlink" Target="https://podminky.urs.cz/item/CS_URS_2025_02/185804312" TargetMode="External" /><Relationship Id="rId4" Type="http://schemas.openxmlformats.org/officeDocument/2006/relationships/hyperlink" Target="https://podminky.urs.cz/item/CS_URS_2025_02/185851121" TargetMode="External" /><Relationship Id="rId5" Type="http://schemas.openxmlformats.org/officeDocument/2006/relationships/hyperlink" Target="https://podminky.urs.cz/item/CS_URS_2025_02/998231311" TargetMode="External" /><Relationship Id="rId6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11151231" TargetMode="External" /><Relationship Id="rId2" Type="http://schemas.openxmlformats.org/officeDocument/2006/relationships/hyperlink" Target="https://podminky.urs.cz/item/CS_URS_2025_02/184801131" TargetMode="External" /><Relationship Id="rId3" Type="http://schemas.openxmlformats.org/officeDocument/2006/relationships/hyperlink" Target="https://podminky.urs.cz/item/CS_URS_2025_02/185804312" TargetMode="External" /><Relationship Id="rId4" Type="http://schemas.openxmlformats.org/officeDocument/2006/relationships/hyperlink" Target="https://podminky.urs.cz/item/CS_URS_2025_02/185851121" TargetMode="External" /><Relationship Id="rId5" Type="http://schemas.openxmlformats.org/officeDocument/2006/relationships/hyperlink" Target="https://podminky.urs.cz/item/CS_URS_2025_02/998231311" TargetMode="External" /><Relationship Id="rId6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83403112" TargetMode="External" /><Relationship Id="rId2" Type="http://schemas.openxmlformats.org/officeDocument/2006/relationships/hyperlink" Target="https://podminky.urs.cz/item/CS_URS_2025_02/183403151" TargetMode="External" /><Relationship Id="rId3" Type="http://schemas.openxmlformats.org/officeDocument/2006/relationships/hyperlink" Target="https://podminky.urs.cz/item/CS_URS_2025_02/183403152" TargetMode="External" /><Relationship Id="rId4" Type="http://schemas.openxmlformats.org/officeDocument/2006/relationships/hyperlink" Target="https://podminky.urs.cz/item/CS_URS_2025_02/181451121" TargetMode="External" /><Relationship Id="rId5" Type="http://schemas.openxmlformats.org/officeDocument/2006/relationships/hyperlink" Target="https://podminky.urs.cz/item/CS_URS_2025_02/119005131" TargetMode="External" /><Relationship Id="rId6" Type="http://schemas.openxmlformats.org/officeDocument/2006/relationships/hyperlink" Target="https://podminky.urs.cz/item/CS_URS_2025_02/183111114" TargetMode="External" /><Relationship Id="rId7" Type="http://schemas.openxmlformats.org/officeDocument/2006/relationships/hyperlink" Target="https://podminky.urs.cz/item/CS_URS_2025_02/183101114" TargetMode="External" /><Relationship Id="rId8" Type="http://schemas.openxmlformats.org/officeDocument/2006/relationships/hyperlink" Target="https://podminky.urs.cz/item/CS_URS_2025_02/184102111" TargetMode="External" /><Relationship Id="rId9" Type="http://schemas.openxmlformats.org/officeDocument/2006/relationships/hyperlink" Target="https://podminky.urs.cz/item/CS_URS_2025_02/184102113" TargetMode="External" /><Relationship Id="rId10" Type="http://schemas.openxmlformats.org/officeDocument/2006/relationships/hyperlink" Target="https://podminky.urs.cz/item/CS_URS_2025_02/184215133" TargetMode="External" /><Relationship Id="rId11" Type="http://schemas.openxmlformats.org/officeDocument/2006/relationships/hyperlink" Target="https://podminky.urs.cz/item/CS_URS_2025_02/184808211" TargetMode="External" /><Relationship Id="rId12" Type="http://schemas.openxmlformats.org/officeDocument/2006/relationships/hyperlink" Target="https://podminky.urs.cz/item/CS_URS_2025_02/184816111" TargetMode="External" /><Relationship Id="rId13" Type="http://schemas.openxmlformats.org/officeDocument/2006/relationships/hyperlink" Target="https://podminky.urs.cz/item/CS_URS_2025_02/184911421" TargetMode="External" /><Relationship Id="rId14" Type="http://schemas.openxmlformats.org/officeDocument/2006/relationships/hyperlink" Target="https://podminky.urs.cz/item/CS_URS_2025_02/185804312" TargetMode="External" /><Relationship Id="rId15" Type="http://schemas.openxmlformats.org/officeDocument/2006/relationships/hyperlink" Target="https://podminky.urs.cz/item/CS_URS_2025_02/185851121" TargetMode="External" /><Relationship Id="rId16" Type="http://schemas.openxmlformats.org/officeDocument/2006/relationships/hyperlink" Target="https://podminky.urs.cz/item/CS_URS_2025_02/348101320" TargetMode="External" /><Relationship Id="rId17" Type="http://schemas.openxmlformats.org/officeDocument/2006/relationships/hyperlink" Target="https://podminky.urs.cz/item/CS_URS_2025_02/348951256" TargetMode="External" /><Relationship Id="rId18" Type="http://schemas.openxmlformats.org/officeDocument/2006/relationships/hyperlink" Target="https://podminky.urs.cz/item/CS_URS_2025_02/998231311" TargetMode="External" /><Relationship Id="rId19" Type="http://schemas.openxmlformats.org/officeDocument/2006/relationships/hyperlink" Target="https://podminky.urs.cz/item/CS_URS_2025_02/011002000.2" TargetMode="External" /><Relationship Id="rId20" Type="http://schemas.openxmlformats.org/officeDocument/2006/relationships/hyperlink" Target="https://podminky.urs.cz/item/CS_URS_2025_02/011324000.2" TargetMode="External" /><Relationship Id="rId21" Type="http://schemas.openxmlformats.org/officeDocument/2006/relationships/hyperlink" Target="https://podminky.urs.cz/item/CS_URS_2025_02/012002000.2" TargetMode="External" /><Relationship Id="rId22" Type="http://schemas.openxmlformats.org/officeDocument/2006/relationships/hyperlink" Target="https://podminky.urs.cz/item/CS_URS_2025_02/013254000.2" TargetMode="External" /><Relationship Id="rId23" Type="http://schemas.openxmlformats.org/officeDocument/2006/relationships/hyperlink" Target="https://podminky.urs.cz/item/CS_URS_2025_02/020001000.2" TargetMode="External" /><Relationship Id="rId24" Type="http://schemas.openxmlformats.org/officeDocument/2006/relationships/hyperlink" Target="https://podminky.urs.cz/item/CS_URS_2025_02/030001000.2" TargetMode="External" /><Relationship Id="rId25" Type="http://schemas.openxmlformats.org/officeDocument/2006/relationships/hyperlink" Target="https://podminky.urs.cz/item/CS_URS_2025_02/040001000.2" TargetMode="External" /><Relationship Id="rId26" Type="http://schemas.openxmlformats.org/officeDocument/2006/relationships/hyperlink" Target="https://podminky.urs.cz/item/CS_URS_2025_02/045002000.2" TargetMode="External" /><Relationship Id="rId27" Type="http://schemas.openxmlformats.org/officeDocument/2006/relationships/hyperlink" Target="https://podminky.urs.cz/item/CS_URS_2025_02/060001000.2" TargetMode="External" /><Relationship Id="rId28" Type="http://schemas.openxmlformats.org/officeDocument/2006/relationships/hyperlink" Target="https://podminky.urs.cz/item/CS_URS_2025_02/070001000.2" TargetMode="External" /><Relationship Id="rId29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11151231" TargetMode="External" /><Relationship Id="rId2" Type="http://schemas.openxmlformats.org/officeDocument/2006/relationships/hyperlink" Target="https://podminky.urs.cz/item/CS_URS_2025_02/184801131" TargetMode="External" /><Relationship Id="rId3" Type="http://schemas.openxmlformats.org/officeDocument/2006/relationships/hyperlink" Target="https://podminky.urs.cz/item/CS_URS_2025_02/185804312" TargetMode="External" /><Relationship Id="rId4" Type="http://schemas.openxmlformats.org/officeDocument/2006/relationships/hyperlink" Target="https://podminky.urs.cz/item/CS_URS_2025_02/185851121" TargetMode="External" /><Relationship Id="rId5" Type="http://schemas.openxmlformats.org/officeDocument/2006/relationships/hyperlink" Target="https://podminky.urs.cz/item/CS_URS_2025_02/998231311" TargetMode="External" /><Relationship Id="rId6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11151231" TargetMode="External" /><Relationship Id="rId2" Type="http://schemas.openxmlformats.org/officeDocument/2006/relationships/hyperlink" Target="https://podminky.urs.cz/item/CS_URS_2025_02/184801131" TargetMode="External" /><Relationship Id="rId3" Type="http://schemas.openxmlformats.org/officeDocument/2006/relationships/hyperlink" Target="https://podminky.urs.cz/item/CS_URS_2025_02/185804312" TargetMode="External" /><Relationship Id="rId4" Type="http://schemas.openxmlformats.org/officeDocument/2006/relationships/hyperlink" Target="https://podminky.urs.cz/item/CS_URS_2025_02/185851121" TargetMode="External" /><Relationship Id="rId5" Type="http://schemas.openxmlformats.org/officeDocument/2006/relationships/hyperlink" Target="https://podminky.urs.cz/item/CS_URS_2025_02/998231311" TargetMode="External" /><Relationship Id="rId6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11151231" TargetMode="External" /><Relationship Id="rId2" Type="http://schemas.openxmlformats.org/officeDocument/2006/relationships/hyperlink" Target="https://podminky.urs.cz/item/CS_URS_2025_02/184801131" TargetMode="External" /><Relationship Id="rId3" Type="http://schemas.openxmlformats.org/officeDocument/2006/relationships/hyperlink" Target="https://podminky.urs.cz/item/CS_URS_2025_02/185804312" TargetMode="External" /><Relationship Id="rId4" Type="http://schemas.openxmlformats.org/officeDocument/2006/relationships/hyperlink" Target="https://podminky.urs.cz/item/CS_URS_2025_02/185851121" TargetMode="External" /><Relationship Id="rId5" Type="http://schemas.openxmlformats.org/officeDocument/2006/relationships/hyperlink" Target="https://podminky.urs.cz/item/CS_URS_2025_02/998231311" TargetMode="External" /><Relationship Id="rId6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83403112" TargetMode="External" /><Relationship Id="rId2" Type="http://schemas.openxmlformats.org/officeDocument/2006/relationships/hyperlink" Target="https://podminky.urs.cz/item/CS_URS_2025_02/183403151" TargetMode="External" /><Relationship Id="rId3" Type="http://schemas.openxmlformats.org/officeDocument/2006/relationships/hyperlink" Target="https://podminky.urs.cz/item/CS_URS_2025_02/183403152" TargetMode="External" /><Relationship Id="rId4" Type="http://schemas.openxmlformats.org/officeDocument/2006/relationships/hyperlink" Target="https://podminky.urs.cz/item/CS_URS_2025_02/181451121" TargetMode="External" /><Relationship Id="rId5" Type="http://schemas.openxmlformats.org/officeDocument/2006/relationships/hyperlink" Target="https://podminky.urs.cz/item/CS_URS_2025_02/119005131" TargetMode="External" /><Relationship Id="rId6" Type="http://schemas.openxmlformats.org/officeDocument/2006/relationships/hyperlink" Target="https://podminky.urs.cz/item/CS_URS_2025_02/183111114" TargetMode="External" /><Relationship Id="rId7" Type="http://schemas.openxmlformats.org/officeDocument/2006/relationships/hyperlink" Target="https://podminky.urs.cz/item/CS_URS_2025_02/183101114" TargetMode="External" /><Relationship Id="rId8" Type="http://schemas.openxmlformats.org/officeDocument/2006/relationships/hyperlink" Target="https://podminky.urs.cz/item/CS_URS_2025_02/184102111" TargetMode="External" /><Relationship Id="rId9" Type="http://schemas.openxmlformats.org/officeDocument/2006/relationships/hyperlink" Target="https://podminky.urs.cz/item/CS_URS_2025_02/184102113" TargetMode="External" /><Relationship Id="rId10" Type="http://schemas.openxmlformats.org/officeDocument/2006/relationships/hyperlink" Target="https://podminky.urs.cz/item/CS_URS_2025_02/184215133" TargetMode="External" /><Relationship Id="rId11" Type="http://schemas.openxmlformats.org/officeDocument/2006/relationships/hyperlink" Target="https://podminky.urs.cz/item/CS_URS_2025_02/184808211" TargetMode="External" /><Relationship Id="rId12" Type="http://schemas.openxmlformats.org/officeDocument/2006/relationships/hyperlink" Target="https://podminky.urs.cz/item/CS_URS_2025_02/184816111" TargetMode="External" /><Relationship Id="rId13" Type="http://schemas.openxmlformats.org/officeDocument/2006/relationships/hyperlink" Target="https://podminky.urs.cz/item/CS_URS_2025_02/184911421" TargetMode="External" /><Relationship Id="rId14" Type="http://schemas.openxmlformats.org/officeDocument/2006/relationships/hyperlink" Target="https://podminky.urs.cz/item/CS_URS_2025_02/185804312" TargetMode="External" /><Relationship Id="rId15" Type="http://schemas.openxmlformats.org/officeDocument/2006/relationships/hyperlink" Target="https://podminky.urs.cz/item/CS_URS_2025_02/185851121" TargetMode="External" /><Relationship Id="rId16" Type="http://schemas.openxmlformats.org/officeDocument/2006/relationships/hyperlink" Target="https://podminky.urs.cz/item/CS_URS_2025_02/348101320" TargetMode="External" /><Relationship Id="rId17" Type="http://schemas.openxmlformats.org/officeDocument/2006/relationships/hyperlink" Target="https://podminky.urs.cz/item/CS_URS_2025_02/348951256" TargetMode="External" /><Relationship Id="rId18" Type="http://schemas.openxmlformats.org/officeDocument/2006/relationships/hyperlink" Target="https://podminky.urs.cz/item/CS_URS_2025_02/998231311" TargetMode="External" /><Relationship Id="rId19" Type="http://schemas.openxmlformats.org/officeDocument/2006/relationships/hyperlink" Target="https://podminky.urs.cz/item/CS_URS_2025_02/011002000" TargetMode="External" /><Relationship Id="rId20" Type="http://schemas.openxmlformats.org/officeDocument/2006/relationships/hyperlink" Target="https://podminky.urs.cz/item/CS_URS_2025_02/011324000" TargetMode="External" /><Relationship Id="rId21" Type="http://schemas.openxmlformats.org/officeDocument/2006/relationships/hyperlink" Target="https://podminky.urs.cz/item/CS_URS_2025_02/012002000" TargetMode="External" /><Relationship Id="rId22" Type="http://schemas.openxmlformats.org/officeDocument/2006/relationships/hyperlink" Target="https://podminky.urs.cz/item/CS_URS_2025_02/013254000" TargetMode="External" /><Relationship Id="rId23" Type="http://schemas.openxmlformats.org/officeDocument/2006/relationships/hyperlink" Target="https://podminky.urs.cz/item/CS_URS_2025_02/020001000.1" TargetMode="External" /><Relationship Id="rId24" Type="http://schemas.openxmlformats.org/officeDocument/2006/relationships/hyperlink" Target="https://podminky.urs.cz/item/CS_URS_2025_02/030001000.1" TargetMode="External" /><Relationship Id="rId25" Type="http://schemas.openxmlformats.org/officeDocument/2006/relationships/hyperlink" Target="https://podminky.urs.cz/item/CS_URS_2025_02/040001000.1" TargetMode="External" /><Relationship Id="rId26" Type="http://schemas.openxmlformats.org/officeDocument/2006/relationships/hyperlink" Target="https://podminky.urs.cz/item/CS_URS_2025_02/045002000.1" TargetMode="External" /><Relationship Id="rId27" Type="http://schemas.openxmlformats.org/officeDocument/2006/relationships/hyperlink" Target="https://podminky.urs.cz/item/CS_URS_2025_02/060001000" TargetMode="External" /><Relationship Id="rId28" Type="http://schemas.openxmlformats.org/officeDocument/2006/relationships/hyperlink" Target="https://podminky.urs.cz/item/CS_URS_2025_02/070001000" TargetMode="External" /><Relationship Id="rId29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11151231" TargetMode="External" /><Relationship Id="rId2" Type="http://schemas.openxmlformats.org/officeDocument/2006/relationships/hyperlink" Target="https://podminky.urs.cz/item/CS_URS_2025_02/184801131" TargetMode="External" /><Relationship Id="rId3" Type="http://schemas.openxmlformats.org/officeDocument/2006/relationships/hyperlink" Target="https://podminky.urs.cz/item/CS_URS_2025_02/185804312" TargetMode="External" /><Relationship Id="rId4" Type="http://schemas.openxmlformats.org/officeDocument/2006/relationships/hyperlink" Target="https://podminky.urs.cz/item/CS_URS_2025_02/185851121" TargetMode="External" /><Relationship Id="rId5" Type="http://schemas.openxmlformats.org/officeDocument/2006/relationships/hyperlink" Target="https://podminky.urs.cz/item/CS_URS_2025_02/998231311" TargetMode="External" /><Relationship Id="rId6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11151231" TargetMode="External" /><Relationship Id="rId2" Type="http://schemas.openxmlformats.org/officeDocument/2006/relationships/hyperlink" Target="https://podminky.urs.cz/item/CS_URS_2025_02/184801131" TargetMode="External" /><Relationship Id="rId3" Type="http://schemas.openxmlformats.org/officeDocument/2006/relationships/hyperlink" Target="https://podminky.urs.cz/item/CS_URS_2025_02/185804312" TargetMode="External" /><Relationship Id="rId4" Type="http://schemas.openxmlformats.org/officeDocument/2006/relationships/hyperlink" Target="https://podminky.urs.cz/item/CS_URS_2025_02/185851121" TargetMode="External" /><Relationship Id="rId5" Type="http://schemas.openxmlformats.org/officeDocument/2006/relationships/hyperlink" Target="https://podminky.urs.cz/item/CS_URS_2025_02/998231311" TargetMode="External" /><Relationship Id="rId6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11151231" TargetMode="External" /><Relationship Id="rId2" Type="http://schemas.openxmlformats.org/officeDocument/2006/relationships/hyperlink" Target="https://podminky.urs.cz/item/CS_URS_2025_02/184801131" TargetMode="External" /><Relationship Id="rId3" Type="http://schemas.openxmlformats.org/officeDocument/2006/relationships/hyperlink" Target="https://podminky.urs.cz/item/CS_URS_2025_02/185804312" TargetMode="External" /><Relationship Id="rId4" Type="http://schemas.openxmlformats.org/officeDocument/2006/relationships/hyperlink" Target="https://podminky.urs.cz/item/CS_URS_2025_02/185851121" TargetMode="External" /><Relationship Id="rId5" Type="http://schemas.openxmlformats.org/officeDocument/2006/relationships/hyperlink" Target="https://podminky.urs.cz/item/CS_URS_2025_02/998231311" TargetMode="External" /><Relationship Id="rId6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83403112" TargetMode="External" /><Relationship Id="rId2" Type="http://schemas.openxmlformats.org/officeDocument/2006/relationships/hyperlink" Target="https://podminky.urs.cz/item/CS_URS_2025_02/183403151" TargetMode="External" /><Relationship Id="rId3" Type="http://schemas.openxmlformats.org/officeDocument/2006/relationships/hyperlink" Target="https://podminky.urs.cz/item/CS_URS_2025_02/183403152" TargetMode="External" /><Relationship Id="rId4" Type="http://schemas.openxmlformats.org/officeDocument/2006/relationships/hyperlink" Target="https://podminky.urs.cz/item/CS_URS_2025_02/181451121" TargetMode="External" /><Relationship Id="rId5" Type="http://schemas.openxmlformats.org/officeDocument/2006/relationships/hyperlink" Target="https://podminky.urs.cz/item/CS_URS_2025_02/119005131" TargetMode="External" /><Relationship Id="rId6" Type="http://schemas.openxmlformats.org/officeDocument/2006/relationships/hyperlink" Target="https://podminky.urs.cz/item/CS_URS_2025_02/183111114" TargetMode="External" /><Relationship Id="rId7" Type="http://schemas.openxmlformats.org/officeDocument/2006/relationships/hyperlink" Target="https://podminky.urs.cz/item/CS_URS_2025_02/183101114" TargetMode="External" /><Relationship Id="rId8" Type="http://schemas.openxmlformats.org/officeDocument/2006/relationships/hyperlink" Target="https://podminky.urs.cz/item/CS_URS_2025_02/184102111" TargetMode="External" /><Relationship Id="rId9" Type="http://schemas.openxmlformats.org/officeDocument/2006/relationships/hyperlink" Target="https://podminky.urs.cz/item/CS_URS_2025_02/184102113" TargetMode="External" /><Relationship Id="rId10" Type="http://schemas.openxmlformats.org/officeDocument/2006/relationships/hyperlink" Target="https://podminky.urs.cz/item/CS_URS_2025_02/184215133" TargetMode="External" /><Relationship Id="rId11" Type="http://schemas.openxmlformats.org/officeDocument/2006/relationships/hyperlink" Target="https://podminky.urs.cz/item/CS_URS_2025_02/184808211" TargetMode="External" /><Relationship Id="rId12" Type="http://schemas.openxmlformats.org/officeDocument/2006/relationships/hyperlink" Target="https://podminky.urs.cz/item/CS_URS_2025_02/184816111" TargetMode="External" /><Relationship Id="rId13" Type="http://schemas.openxmlformats.org/officeDocument/2006/relationships/hyperlink" Target="https://podminky.urs.cz/item/CS_URS_2025_02/184911421" TargetMode="External" /><Relationship Id="rId14" Type="http://schemas.openxmlformats.org/officeDocument/2006/relationships/hyperlink" Target="https://podminky.urs.cz/item/CS_URS_2025_02/185804312" TargetMode="External" /><Relationship Id="rId15" Type="http://schemas.openxmlformats.org/officeDocument/2006/relationships/hyperlink" Target="https://podminky.urs.cz/item/CS_URS_2025_02/185851121" TargetMode="External" /><Relationship Id="rId16" Type="http://schemas.openxmlformats.org/officeDocument/2006/relationships/hyperlink" Target="https://podminky.urs.cz/item/CS_URS_2025_02/348101320" TargetMode="External" /><Relationship Id="rId17" Type="http://schemas.openxmlformats.org/officeDocument/2006/relationships/hyperlink" Target="https://podminky.urs.cz/item/CS_URS_2025_02/348951256" TargetMode="External" /><Relationship Id="rId18" Type="http://schemas.openxmlformats.org/officeDocument/2006/relationships/hyperlink" Target="https://podminky.urs.cz/item/CS_URS_2025_02/998231311" TargetMode="External" /><Relationship Id="rId19" Type="http://schemas.openxmlformats.org/officeDocument/2006/relationships/hyperlink" Target="https://podminky.urs.cz/item/CS_URS_2025_02/011002000" TargetMode="External" /><Relationship Id="rId20" Type="http://schemas.openxmlformats.org/officeDocument/2006/relationships/hyperlink" Target="https://podminky.urs.cz/item/CS_URS_2025_02/011324000" TargetMode="External" /><Relationship Id="rId21" Type="http://schemas.openxmlformats.org/officeDocument/2006/relationships/hyperlink" Target="https://podminky.urs.cz/item/CS_URS_2025_02/012002000" TargetMode="External" /><Relationship Id="rId22" Type="http://schemas.openxmlformats.org/officeDocument/2006/relationships/hyperlink" Target="https://podminky.urs.cz/item/CS_URS_2025_02/013254000" TargetMode="External" /><Relationship Id="rId23" Type="http://schemas.openxmlformats.org/officeDocument/2006/relationships/hyperlink" Target="https://podminky.urs.cz/item/CS_URS_2025_02/020001000" TargetMode="External" /><Relationship Id="rId24" Type="http://schemas.openxmlformats.org/officeDocument/2006/relationships/hyperlink" Target="https://podminky.urs.cz/item/CS_URS_2025_02/030001000" TargetMode="External" /><Relationship Id="rId25" Type="http://schemas.openxmlformats.org/officeDocument/2006/relationships/hyperlink" Target="https://podminky.urs.cz/item/CS_URS_2025_02/040001000" TargetMode="External" /><Relationship Id="rId26" Type="http://schemas.openxmlformats.org/officeDocument/2006/relationships/hyperlink" Target="https://podminky.urs.cz/item/CS_URS_2025_02/045002000" TargetMode="External" /><Relationship Id="rId27" Type="http://schemas.openxmlformats.org/officeDocument/2006/relationships/hyperlink" Target="https://podminky.urs.cz/item/CS_URS_2025_02/060001000" TargetMode="External" /><Relationship Id="rId28" Type="http://schemas.openxmlformats.org/officeDocument/2006/relationships/hyperlink" Target="https://podminky.urs.cz/item/CS_URS_2025_02/070001000" TargetMode="External" /><Relationship Id="rId29" Type="http://schemas.openxmlformats.org/officeDocument/2006/relationships/drawing" Target="../drawings/drawing34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11151231" TargetMode="External" /><Relationship Id="rId2" Type="http://schemas.openxmlformats.org/officeDocument/2006/relationships/hyperlink" Target="https://podminky.urs.cz/item/CS_URS_2025_02/184801131" TargetMode="External" /><Relationship Id="rId3" Type="http://schemas.openxmlformats.org/officeDocument/2006/relationships/hyperlink" Target="https://podminky.urs.cz/item/CS_URS_2025_02/184911421" TargetMode="External" /><Relationship Id="rId4" Type="http://schemas.openxmlformats.org/officeDocument/2006/relationships/hyperlink" Target="https://podminky.urs.cz/item/CS_URS_2025_02/185804312" TargetMode="External" /><Relationship Id="rId5" Type="http://schemas.openxmlformats.org/officeDocument/2006/relationships/hyperlink" Target="https://podminky.urs.cz/item/CS_URS_2025_02/185851121" TargetMode="External" /><Relationship Id="rId6" Type="http://schemas.openxmlformats.org/officeDocument/2006/relationships/hyperlink" Target="https://podminky.urs.cz/item/CS_URS_2025_02/998231311" TargetMode="External" /><Relationship Id="rId7" Type="http://schemas.openxmlformats.org/officeDocument/2006/relationships/drawing" Target="../drawings/drawing35.xml" /></Relationships>
</file>

<file path=xl/worksheets/_rels/sheet3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11151231" TargetMode="External" /><Relationship Id="rId2" Type="http://schemas.openxmlformats.org/officeDocument/2006/relationships/hyperlink" Target="https://podminky.urs.cz/item/CS_URS_2025_02/184801131" TargetMode="External" /><Relationship Id="rId3" Type="http://schemas.openxmlformats.org/officeDocument/2006/relationships/hyperlink" Target="https://podminky.urs.cz/item/CS_URS_2025_02/185804312" TargetMode="External" /><Relationship Id="rId4" Type="http://schemas.openxmlformats.org/officeDocument/2006/relationships/hyperlink" Target="https://podminky.urs.cz/item/CS_URS_2025_02/185851121" TargetMode="External" /><Relationship Id="rId5" Type="http://schemas.openxmlformats.org/officeDocument/2006/relationships/hyperlink" Target="https://podminky.urs.cz/item/CS_URS_2025_02/998231311" TargetMode="External" /><Relationship Id="rId6" Type="http://schemas.openxmlformats.org/officeDocument/2006/relationships/drawing" Target="../drawings/drawing36.xml" /></Relationships>
</file>

<file path=xl/worksheets/_rels/sheet3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11151231" TargetMode="External" /><Relationship Id="rId2" Type="http://schemas.openxmlformats.org/officeDocument/2006/relationships/hyperlink" Target="https://podminky.urs.cz/item/CS_URS_2025_02/184801131" TargetMode="External" /><Relationship Id="rId3" Type="http://schemas.openxmlformats.org/officeDocument/2006/relationships/hyperlink" Target="https://podminky.urs.cz/item/CS_URS_2025_02/185804312" TargetMode="External" /><Relationship Id="rId4" Type="http://schemas.openxmlformats.org/officeDocument/2006/relationships/hyperlink" Target="https://podminky.urs.cz/item/CS_URS_2025_02/185851121" TargetMode="External" /><Relationship Id="rId5" Type="http://schemas.openxmlformats.org/officeDocument/2006/relationships/hyperlink" Target="https://podminky.urs.cz/item/CS_URS_2025_02/998231311" TargetMode="External" /><Relationship Id="rId6" Type="http://schemas.openxmlformats.org/officeDocument/2006/relationships/drawing" Target="../drawings/drawing37.xml" /></Relationships>
</file>

<file path=xl/worksheets/_rels/sheet3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83403112" TargetMode="External" /><Relationship Id="rId2" Type="http://schemas.openxmlformats.org/officeDocument/2006/relationships/hyperlink" Target="https://podminky.urs.cz/item/CS_URS_2025_02/183403151" TargetMode="External" /><Relationship Id="rId3" Type="http://schemas.openxmlformats.org/officeDocument/2006/relationships/hyperlink" Target="https://podminky.urs.cz/item/CS_URS_2025_02/183403152" TargetMode="External" /><Relationship Id="rId4" Type="http://schemas.openxmlformats.org/officeDocument/2006/relationships/hyperlink" Target="https://podminky.urs.cz/item/CS_URS_2025_02/181451121" TargetMode="External" /><Relationship Id="rId5" Type="http://schemas.openxmlformats.org/officeDocument/2006/relationships/hyperlink" Target="https://podminky.urs.cz/item/CS_URS_2025_02/119005131" TargetMode="External" /><Relationship Id="rId6" Type="http://schemas.openxmlformats.org/officeDocument/2006/relationships/hyperlink" Target="https://podminky.urs.cz/item/CS_URS_2025_02/183111114" TargetMode="External" /><Relationship Id="rId7" Type="http://schemas.openxmlformats.org/officeDocument/2006/relationships/hyperlink" Target="https://podminky.urs.cz/item/CS_URS_2025_02/183101114" TargetMode="External" /><Relationship Id="rId8" Type="http://schemas.openxmlformats.org/officeDocument/2006/relationships/hyperlink" Target="https://podminky.urs.cz/item/CS_URS_2025_02/184102111" TargetMode="External" /><Relationship Id="rId9" Type="http://schemas.openxmlformats.org/officeDocument/2006/relationships/hyperlink" Target="https://podminky.urs.cz/item/CS_URS_2025_02/184102113" TargetMode="External" /><Relationship Id="rId10" Type="http://schemas.openxmlformats.org/officeDocument/2006/relationships/hyperlink" Target="https://podminky.urs.cz/item/CS_URS_2025_02/184215133" TargetMode="External" /><Relationship Id="rId11" Type="http://schemas.openxmlformats.org/officeDocument/2006/relationships/hyperlink" Target="https://podminky.urs.cz/item/CS_URS_2025_02/184808211" TargetMode="External" /><Relationship Id="rId12" Type="http://schemas.openxmlformats.org/officeDocument/2006/relationships/hyperlink" Target="https://podminky.urs.cz/item/CS_URS_2025_02/184816111" TargetMode="External" /><Relationship Id="rId13" Type="http://schemas.openxmlformats.org/officeDocument/2006/relationships/hyperlink" Target="https://podminky.urs.cz/item/CS_URS_2025_02/184911421" TargetMode="External" /><Relationship Id="rId14" Type="http://schemas.openxmlformats.org/officeDocument/2006/relationships/hyperlink" Target="https://podminky.urs.cz/item/CS_URS_2025_02/185804312" TargetMode="External" /><Relationship Id="rId15" Type="http://schemas.openxmlformats.org/officeDocument/2006/relationships/hyperlink" Target="https://podminky.urs.cz/item/CS_URS_2025_02/185851121" TargetMode="External" /><Relationship Id="rId16" Type="http://schemas.openxmlformats.org/officeDocument/2006/relationships/hyperlink" Target="https://podminky.urs.cz/item/CS_URS_2025_02/348101320" TargetMode="External" /><Relationship Id="rId17" Type="http://schemas.openxmlformats.org/officeDocument/2006/relationships/hyperlink" Target="https://podminky.urs.cz/item/CS_URS_2025_02/348951256" TargetMode="External" /><Relationship Id="rId18" Type="http://schemas.openxmlformats.org/officeDocument/2006/relationships/hyperlink" Target="https://podminky.urs.cz/item/CS_URS_2025_02/998231311" TargetMode="External" /><Relationship Id="rId19" Type="http://schemas.openxmlformats.org/officeDocument/2006/relationships/hyperlink" Target="https://podminky.urs.cz/item/CS_URS_2025_02/011002000" TargetMode="External" /><Relationship Id="rId20" Type="http://schemas.openxmlformats.org/officeDocument/2006/relationships/hyperlink" Target="https://podminky.urs.cz/item/CS_URS_2025_02/011324000" TargetMode="External" /><Relationship Id="rId21" Type="http://schemas.openxmlformats.org/officeDocument/2006/relationships/hyperlink" Target="https://podminky.urs.cz/item/CS_URS_2025_02/012002000" TargetMode="External" /><Relationship Id="rId22" Type="http://schemas.openxmlformats.org/officeDocument/2006/relationships/hyperlink" Target="https://podminky.urs.cz/item/CS_URS_2025_02/013254000" TargetMode="External" /><Relationship Id="rId23" Type="http://schemas.openxmlformats.org/officeDocument/2006/relationships/hyperlink" Target="https://podminky.urs.cz/item/CS_URS_2025_02/020001000" TargetMode="External" /><Relationship Id="rId24" Type="http://schemas.openxmlformats.org/officeDocument/2006/relationships/hyperlink" Target="https://podminky.urs.cz/item/CS_URS_2025_02/030001000" TargetMode="External" /><Relationship Id="rId25" Type="http://schemas.openxmlformats.org/officeDocument/2006/relationships/hyperlink" Target="https://podminky.urs.cz/item/CS_URS_2025_02/040001000" TargetMode="External" /><Relationship Id="rId26" Type="http://schemas.openxmlformats.org/officeDocument/2006/relationships/hyperlink" Target="https://podminky.urs.cz/item/CS_URS_2025_02/045002000" TargetMode="External" /><Relationship Id="rId27" Type="http://schemas.openxmlformats.org/officeDocument/2006/relationships/hyperlink" Target="https://podminky.urs.cz/item/CS_URS_2025_02/060001000" TargetMode="External" /><Relationship Id="rId28" Type="http://schemas.openxmlformats.org/officeDocument/2006/relationships/hyperlink" Target="https://podminky.urs.cz/item/CS_URS_2025_02/070001000" TargetMode="External" /><Relationship Id="rId29" Type="http://schemas.openxmlformats.org/officeDocument/2006/relationships/drawing" Target="../drawings/drawing38.xml" /></Relationships>
</file>

<file path=xl/worksheets/_rels/sheet3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11151231" TargetMode="External" /><Relationship Id="rId2" Type="http://schemas.openxmlformats.org/officeDocument/2006/relationships/hyperlink" Target="https://podminky.urs.cz/item/CS_URS_2025_02/184801131" TargetMode="External" /><Relationship Id="rId3" Type="http://schemas.openxmlformats.org/officeDocument/2006/relationships/hyperlink" Target="https://podminky.urs.cz/item/CS_URS_2025_02/185804312" TargetMode="External" /><Relationship Id="rId4" Type="http://schemas.openxmlformats.org/officeDocument/2006/relationships/hyperlink" Target="https://podminky.urs.cz/item/CS_URS_2025_02/185851121" TargetMode="External" /><Relationship Id="rId5" Type="http://schemas.openxmlformats.org/officeDocument/2006/relationships/hyperlink" Target="https://podminky.urs.cz/item/CS_URS_2025_02/998231311" TargetMode="External" /><Relationship Id="rId6" Type="http://schemas.openxmlformats.org/officeDocument/2006/relationships/drawing" Target="../drawings/drawing39.xml" /></Relationships>
</file>

<file path=xl/worksheets/_rels/sheet4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11151231" TargetMode="External" /><Relationship Id="rId2" Type="http://schemas.openxmlformats.org/officeDocument/2006/relationships/hyperlink" Target="https://podminky.urs.cz/item/CS_URS_2025_02/184801131" TargetMode="External" /><Relationship Id="rId3" Type="http://schemas.openxmlformats.org/officeDocument/2006/relationships/hyperlink" Target="https://podminky.urs.cz/item/CS_URS_2025_02/185804312" TargetMode="External" /><Relationship Id="rId4" Type="http://schemas.openxmlformats.org/officeDocument/2006/relationships/hyperlink" Target="https://podminky.urs.cz/item/CS_URS_2025_02/185851121" TargetMode="External" /><Relationship Id="rId5" Type="http://schemas.openxmlformats.org/officeDocument/2006/relationships/hyperlink" Target="https://podminky.urs.cz/item/CS_URS_2025_02/998231311" TargetMode="External" /><Relationship Id="rId6" Type="http://schemas.openxmlformats.org/officeDocument/2006/relationships/drawing" Target="../drawings/drawing40.xml" /></Relationships>
</file>

<file path=xl/worksheets/_rels/sheet4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11151231" TargetMode="External" /><Relationship Id="rId2" Type="http://schemas.openxmlformats.org/officeDocument/2006/relationships/hyperlink" Target="https://podminky.urs.cz/item/CS_URS_2025_02/184801131" TargetMode="External" /><Relationship Id="rId3" Type="http://schemas.openxmlformats.org/officeDocument/2006/relationships/hyperlink" Target="https://podminky.urs.cz/item/CS_URS_2025_02/185804312" TargetMode="External" /><Relationship Id="rId4" Type="http://schemas.openxmlformats.org/officeDocument/2006/relationships/hyperlink" Target="https://podminky.urs.cz/item/CS_URS_2025_02/185851121" TargetMode="External" /><Relationship Id="rId5" Type="http://schemas.openxmlformats.org/officeDocument/2006/relationships/hyperlink" Target="https://podminky.urs.cz/item/CS_URS_2025_02/998231311" TargetMode="External" /><Relationship Id="rId6" Type="http://schemas.openxmlformats.org/officeDocument/2006/relationships/drawing" Target="../drawings/drawing41.xml" /></Relationships>
</file>

<file path=xl/worksheets/_rels/sheet4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83403112" TargetMode="External" /><Relationship Id="rId2" Type="http://schemas.openxmlformats.org/officeDocument/2006/relationships/hyperlink" Target="https://podminky.urs.cz/item/CS_URS_2025_02/183403151" TargetMode="External" /><Relationship Id="rId3" Type="http://schemas.openxmlformats.org/officeDocument/2006/relationships/hyperlink" Target="https://podminky.urs.cz/item/CS_URS_2025_02/183403152" TargetMode="External" /><Relationship Id="rId4" Type="http://schemas.openxmlformats.org/officeDocument/2006/relationships/hyperlink" Target="https://podminky.urs.cz/item/CS_URS_2025_02/181451121" TargetMode="External" /><Relationship Id="rId5" Type="http://schemas.openxmlformats.org/officeDocument/2006/relationships/hyperlink" Target="https://podminky.urs.cz/item/CS_URS_2025_02/119005131" TargetMode="External" /><Relationship Id="rId6" Type="http://schemas.openxmlformats.org/officeDocument/2006/relationships/hyperlink" Target="https://podminky.urs.cz/item/CS_URS_2025_02/183111114" TargetMode="External" /><Relationship Id="rId7" Type="http://schemas.openxmlformats.org/officeDocument/2006/relationships/hyperlink" Target="https://podminky.urs.cz/item/CS_URS_2025_02/183101114" TargetMode="External" /><Relationship Id="rId8" Type="http://schemas.openxmlformats.org/officeDocument/2006/relationships/hyperlink" Target="https://podminky.urs.cz/item/CS_URS_2025_02/184102111" TargetMode="External" /><Relationship Id="rId9" Type="http://schemas.openxmlformats.org/officeDocument/2006/relationships/hyperlink" Target="https://podminky.urs.cz/item/CS_URS_2025_02/184102113" TargetMode="External" /><Relationship Id="rId10" Type="http://schemas.openxmlformats.org/officeDocument/2006/relationships/hyperlink" Target="https://podminky.urs.cz/item/CS_URS_2025_02/184215133" TargetMode="External" /><Relationship Id="rId11" Type="http://schemas.openxmlformats.org/officeDocument/2006/relationships/hyperlink" Target="https://podminky.urs.cz/item/CS_URS_2025_02/184808211" TargetMode="External" /><Relationship Id="rId12" Type="http://schemas.openxmlformats.org/officeDocument/2006/relationships/hyperlink" Target="https://podminky.urs.cz/item/CS_URS_2025_02/184816111" TargetMode="External" /><Relationship Id="rId13" Type="http://schemas.openxmlformats.org/officeDocument/2006/relationships/hyperlink" Target="https://podminky.urs.cz/item/CS_URS_2025_02/184911421" TargetMode="External" /><Relationship Id="rId14" Type="http://schemas.openxmlformats.org/officeDocument/2006/relationships/hyperlink" Target="https://podminky.urs.cz/item/CS_URS_2025_02/185804312" TargetMode="External" /><Relationship Id="rId15" Type="http://schemas.openxmlformats.org/officeDocument/2006/relationships/hyperlink" Target="https://podminky.urs.cz/item/CS_URS_2025_02/185851121" TargetMode="External" /><Relationship Id="rId16" Type="http://schemas.openxmlformats.org/officeDocument/2006/relationships/hyperlink" Target="https://podminky.urs.cz/item/CS_URS_2025_02/348101320" TargetMode="External" /><Relationship Id="rId17" Type="http://schemas.openxmlformats.org/officeDocument/2006/relationships/hyperlink" Target="https://podminky.urs.cz/item/CS_URS_2025_02/348951256" TargetMode="External" /><Relationship Id="rId18" Type="http://schemas.openxmlformats.org/officeDocument/2006/relationships/hyperlink" Target="https://podminky.urs.cz/item/CS_URS_2025_02/998231311" TargetMode="External" /><Relationship Id="rId19" Type="http://schemas.openxmlformats.org/officeDocument/2006/relationships/hyperlink" Target="https://podminky.urs.cz/item/CS_URS_2025_02/011002000" TargetMode="External" /><Relationship Id="rId20" Type="http://schemas.openxmlformats.org/officeDocument/2006/relationships/hyperlink" Target="https://podminky.urs.cz/item/CS_URS_2025_02/011324000" TargetMode="External" /><Relationship Id="rId21" Type="http://schemas.openxmlformats.org/officeDocument/2006/relationships/hyperlink" Target="https://podminky.urs.cz/item/CS_URS_2025_02/012002000" TargetMode="External" /><Relationship Id="rId22" Type="http://schemas.openxmlformats.org/officeDocument/2006/relationships/hyperlink" Target="https://podminky.urs.cz/item/CS_URS_2025_02/013254000" TargetMode="External" /><Relationship Id="rId23" Type="http://schemas.openxmlformats.org/officeDocument/2006/relationships/hyperlink" Target="https://podminky.urs.cz/item/CS_URS_2025_02/020001000" TargetMode="External" /><Relationship Id="rId24" Type="http://schemas.openxmlformats.org/officeDocument/2006/relationships/hyperlink" Target="https://podminky.urs.cz/item/CS_URS_2025_02/030001000" TargetMode="External" /><Relationship Id="rId25" Type="http://schemas.openxmlformats.org/officeDocument/2006/relationships/hyperlink" Target="https://podminky.urs.cz/item/CS_URS_2025_02/040001000" TargetMode="External" /><Relationship Id="rId26" Type="http://schemas.openxmlformats.org/officeDocument/2006/relationships/hyperlink" Target="https://podminky.urs.cz/item/CS_URS_2025_02/045002000" TargetMode="External" /><Relationship Id="rId27" Type="http://schemas.openxmlformats.org/officeDocument/2006/relationships/hyperlink" Target="https://podminky.urs.cz/item/CS_URS_2025_02/060001000" TargetMode="External" /><Relationship Id="rId28" Type="http://schemas.openxmlformats.org/officeDocument/2006/relationships/hyperlink" Target="https://podminky.urs.cz/item/CS_URS_2025_02/070001000" TargetMode="External" /><Relationship Id="rId29" Type="http://schemas.openxmlformats.org/officeDocument/2006/relationships/drawing" Target="../drawings/drawing42.xml" /></Relationships>
</file>

<file path=xl/worksheets/_rels/sheet4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11151231" TargetMode="External" /><Relationship Id="rId2" Type="http://schemas.openxmlformats.org/officeDocument/2006/relationships/hyperlink" Target="https://podminky.urs.cz/item/CS_URS_2025_02/184801131" TargetMode="External" /><Relationship Id="rId3" Type="http://schemas.openxmlformats.org/officeDocument/2006/relationships/hyperlink" Target="https://podminky.urs.cz/item/CS_URS_2025_02/185804312" TargetMode="External" /><Relationship Id="rId4" Type="http://schemas.openxmlformats.org/officeDocument/2006/relationships/hyperlink" Target="https://podminky.urs.cz/item/CS_URS_2025_02/185851121" TargetMode="External" /><Relationship Id="rId5" Type="http://schemas.openxmlformats.org/officeDocument/2006/relationships/hyperlink" Target="https://podminky.urs.cz/item/CS_URS_2025_02/998231311" TargetMode="External" /><Relationship Id="rId6" Type="http://schemas.openxmlformats.org/officeDocument/2006/relationships/drawing" Target="../drawings/drawing43.xml" /></Relationships>
</file>

<file path=xl/worksheets/_rels/sheet4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11151231" TargetMode="External" /><Relationship Id="rId2" Type="http://schemas.openxmlformats.org/officeDocument/2006/relationships/hyperlink" Target="https://podminky.urs.cz/item/CS_URS_2025_02/184801131" TargetMode="External" /><Relationship Id="rId3" Type="http://schemas.openxmlformats.org/officeDocument/2006/relationships/hyperlink" Target="https://podminky.urs.cz/item/CS_URS_2025_02/185804312" TargetMode="External" /><Relationship Id="rId4" Type="http://schemas.openxmlformats.org/officeDocument/2006/relationships/hyperlink" Target="https://podminky.urs.cz/item/CS_URS_2025_02/185851121" TargetMode="External" /><Relationship Id="rId5" Type="http://schemas.openxmlformats.org/officeDocument/2006/relationships/hyperlink" Target="https://podminky.urs.cz/item/CS_URS_2025_02/998231311" TargetMode="External" /><Relationship Id="rId6" Type="http://schemas.openxmlformats.org/officeDocument/2006/relationships/drawing" Target="../drawings/drawing44.xml" /></Relationships>
</file>

<file path=xl/worksheets/_rels/sheet4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11151231" TargetMode="External" /><Relationship Id="rId2" Type="http://schemas.openxmlformats.org/officeDocument/2006/relationships/hyperlink" Target="https://podminky.urs.cz/item/CS_URS_2025_02/184801131" TargetMode="External" /><Relationship Id="rId3" Type="http://schemas.openxmlformats.org/officeDocument/2006/relationships/hyperlink" Target="https://podminky.urs.cz/item/CS_URS_2025_02/185804312" TargetMode="External" /><Relationship Id="rId4" Type="http://schemas.openxmlformats.org/officeDocument/2006/relationships/hyperlink" Target="https://podminky.urs.cz/item/CS_URS_2025_02/185851121" TargetMode="External" /><Relationship Id="rId5" Type="http://schemas.openxmlformats.org/officeDocument/2006/relationships/hyperlink" Target="https://podminky.urs.cz/item/CS_URS_2025_02/998231311" TargetMode="External" /><Relationship Id="rId6" Type="http://schemas.openxmlformats.org/officeDocument/2006/relationships/drawing" Target="../drawings/drawing45.xml" /></Relationships>
</file>

<file path=xl/worksheets/_rels/sheet4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83403112" TargetMode="External" /><Relationship Id="rId2" Type="http://schemas.openxmlformats.org/officeDocument/2006/relationships/hyperlink" Target="https://podminky.urs.cz/item/CS_URS_2025_02/183403151" TargetMode="External" /><Relationship Id="rId3" Type="http://schemas.openxmlformats.org/officeDocument/2006/relationships/hyperlink" Target="https://podminky.urs.cz/item/CS_URS_2025_02/183403152" TargetMode="External" /><Relationship Id="rId4" Type="http://schemas.openxmlformats.org/officeDocument/2006/relationships/hyperlink" Target="https://podminky.urs.cz/item/CS_URS_2025_02/181451121" TargetMode="External" /><Relationship Id="rId5" Type="http://schemas.openxmlformats.org/officeDocument/2006/relationships/hyperlink" Target="https://podminky.urs.cz/item/CS_URS_2025_02/119005131" TargetMode="External" /><Relationship Id="rId6" Type="http://schemas.openxmlformats.org/officeDocument/2006/relationships/hyperlink" Target="https://podminky.urs.cz/item/CS_URS_2025_02/183111114" TargetMode="External" /><Relationship Id="rId7" Type="http://schemas.openxmlformats.org/officeDocument/2006/relationships/hyperlink" Target="https://podminky.urs.cz/item/CS_URS_2025_02/183101114" TargetMode="External" /><Relationship Id="rId8" Type="http://schemas.openxmlformats.org/officeDocument/2006/relationships/hyperlink" Target="https://podminky.urs.cz/item/CS_URS_2025_02/184102111" TargetMode="External" /><Relationship Id="rId9" Type="http://schemas.openxmlformats.org/officeDocument/2006/relationships/hyperlink" Target="https://podminky.urs.cz/item/CS_URS_2025_02/184102113" TargetMode="External" /><Relationship Id="rId10" Type="http://schemas.openxmlformats.org/officeDocument/2006/relationships/hyperlink" Target="https://podminky.urs.cz/item/CS_URS_2025_02/184215133" TargetMode="External" /><Relationship Id="rId11" Type="http://schemas.openxmlformats.org/officeDocument/2006/relationships/hyperlink" Target="https://podminky.urs.cz/item/CS_URS_2025_02/184808211" TargetMode="External" /><Relationship Id="rId12" Type="http://schemas.openxmlformats.org/officeDocument/2006/relationships/hyperlink" Target="https://podminky.urs.cz/item/CS_URS_2025_02/184816111" TargetMode="External" /><Relationship Id="rId13" Type="http://schemas.openxmlformats.org/officeDocument/2006/relationships/hyperlink" Target="https://podminky.urs.cz/item/CS_URS_2025_02/184911421" TargetMode="External" /><Relationship Id="rId14" Type="http://schemas.openxmlformats.org/officeDocument/2006/relationships/hyperlink" Target="https://podminky.urs.cz/item/CS_URS_2025_02/185804312" TargetMode="External" /><Relationship Id="rId15" Type="http://schemas.openxmlformats.org/officeDocument/2006/relationships/hyperlink" Target="https://podminky.urs.cz/item/CS_URS_2025_02/185851121" TargetMode="External" /><Relationship Id="rId16" Type="http://schemas.openxmlformats.org/officeDocument/2006/relationships/hyperlink" Target="https://podminky.urs.cz/item/CS_URS_2025_02/348101320" TargetMode="External" /><Relationship Id="rId17" Type="http://schemas.openxmlformats.org/officeDocument/2006/relationships/hyperlink" Target="https://podminky.urs.cz/item/CS_URS_2025_02/348951256" TargetMode="External" /><Relationship Id="rId18" Type="http://schemas.openxmlformats.org/officeDocument/2006/relationships/hyperlink" Target="https://podminky.urs.cz/item/CS_URS_2025_02/998231311" TargetMode="External" /><Relationship Id="rId19" Type="http://schemas.openxmlformats.org/officeDocument/2006/relationships/hyperlink" Target="https://podminky.urs.cz/item/CS_URS_2025_02/011002000" TargetMode="External" /><Relationship Id="rId20" Type="http://schemas.openxmlformats.org/officeDocument/2006/relationships/hyperlink" Target="https://podminky.urs.cz/item/CS_URS_2025_02/011324000" TargetMode="External" /><Relationship Id="rId21" Type="http://schemas.openxmlformats.org/officeDocument/2006/relationships/hyperlink" Target="https://podminky.urs.cz/item/CS_URS_2025_02/012002000" TargetMode="External" /><Relationship Id="rId22" Type="http://schemas.openxmlformats.org/officeDocument/2006/relationships/hyperlink" Target="https://podminky.urs.cz/item/CS_URS_2025_02/013254000" TargetMode="External" /><Relationship Id="rId23" Type="http://schemas.openxmlformats.org/officeDocument/2006/relationships/hyperlink" Target="https://podminky.urs.cz/item/CS_URS_2025_02/020001000" TargetMode="External" /><Relationship Id="rId24" Type="http://schemas.openxmlformats.org/officeDocument/2006/relationships/hyperlink" Target="https://podminky.urs.cz/item/CS_URS_2025_02/030001000" TargetMode="External" /><Relationship Id="rId25" Type="http://schemas.openxmlformats.org/officeDocument/2006/relationships/hyperlink" Target="https://podminky.urs.cz/item/CS_URS_2025_02/040001000" TargetMode="External" /><Relationship Id="rId26" Type="http://schemas.openxmlformats.org/officeDocument/2006/relationships/hyperlink" Target="https://podminky.urs.cz/item/CS_URS_2025_02/045002000" TargetMode="External" /><Relationship Id="rId27" Type="http://schemas.openxmlformats.org/officeDocument/2006/relationships/hyperlink" Target="https://podminky.urs.cz/item/CS_URS_2025_02/060001000" TargetMode="External" /><Relationship Id="rId28" Type="http://schemas.openxmlformats.org/officeDocument/2006/relationships/hyperlink" Target="https://podminky.urs.cz/item/CS_URS_2025_02/070001000" TargetMode="External" /><Relationship Id="rId29" Type="http://schemas.openxmlformats.org/officeDocument/2006/relationships/drawing" Target="../drawings/drawing46.xml" /></Relationships>
</file>

<file path=xl/worksheets/_rels/sheet4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11151231" TargetMode="External" /><Relationship Id="rId2" Type="http://schemas.openxmlformats.org/officeDocument/2006/relationships/hyperlink" Target="https://podminky.urs.cz/item/CS_URS_2025_02/184801131" TargetMode="External" /><Relationship Id="rId3" Type="http://schemas.openxmlformats.org/officeDocument/2006/relationships/hyperlink" Target="https://podminky.urs.cz/item/CS_URS_2025_02/185804312" TargetMode="External" /><Relationship Id="rId4" Type="http://schemas.openxmlformats.org/officeDocument/2006/relationships/hyperlink" Target="https://podminky.urs.cz/item/CS_URS_2025_02/185851121" TargetMode="External" /><Relationship Id="rId5" Type="http://schemas.openxmlformats.org/officeDocument/2006/relationships/hyperlink" Target="https://podminky.urs.cz/item/CS_URS_2025_02/998231311" TargetMode="External" /><Relationship Id="rId6" Type="http://schemas.openxmlformats.org/officeDocument/2006/relationships/drawing" Target="../drawings/drawing47.xml" /></Relationships>
</file>

<file path=xl/worksheets/_rels/sheet4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11151231" TargetMode="External" /><Relationship Id="rId2" Type="http://schemas.openxmlformats.org/officeDocument/2006/relationships/hyperlink" Target="https://podminky.urs.cz/item/CS_URS_2025_02/184801131" TargetMode="External" /><Relationship Id="rId3" Type="http://schemas.openxmlformats.org/officeDocument/2006/relationships/hyperlink" Target="https://podminky.urs.cz/item/CS_URS_2025_02/185804312" TargetMode="External" /><Relationship Id="rId4" Type="http://schemas.openxmlformats.org/officeDocument/2006/relationships/hyperlink" Target="https://podminky.urs.cz/item/CS_URS_2025_02/185851121" TargetMode="External" /><Relationship Id="rId5" Type="http://schemas.openxmlformats.org/officeDocument/2006/relationships/hyperlink" Target="https://podminky.urs.cz/item/CS_URS_2025_02/998231311" TargetMode="External" /><Relationship Id="rId6" Type="http://schemas.openxmlformats.org/officeDocument/2006/relationships/drawing" Target="../drawings/drawing48.xml" /></Relationships>
</file>

<file path=xl/worksheets/_rels/sheet4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11151231" TargetMode="External" /><Relationship Id="rId2" Type="http://schemas.openxmlformats.org/officeDocument/2006/relationships/hyperlink" Target="https://podminky.urs.cz/item/CS_URS_2025_02/184801131" TargetMode="External" /><Relationship Id="rId3" Type="http://schemas.openxmlformats.org/officeDocument/2006/relationships/hyperlink" Target="https://podminky.urs.cz/item/CS_URS_2025_02/185804312" TargetMode="External" /><Relationship Id="rId4" Type="http://schemas.openxmlformats.org/officeDocument/2006/relationships/hyperlink" Target="https://podminky.urs.cz/item/CS_URS_2025_02/185851121" TargetMode="External" /><Relationship Id="rId5" Type="http://schemas.openxmlformats.org/officeDocument/2006/relationships/hyperlink" Target="https://podminky.urs.cz/item/CS_URS_2025_02/998231311" TargetMode="External" /><Relationship Id="rId6" Type="http://schemas.openxmlformats.org/officeDocument/2006/relationships/drawing" Target="../drawings/drawing49.xml" /></Relationships>
</file>

<file path=xl/worksheets/_rels/sheet5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20250918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Realizace větrolamu v k.ú. Moravský Žižkov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Moravský Žižkov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17. 9. 2025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SPÚ, KPÚ pro JMK, pobočka Břeclav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Ing. Michal Pochop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25.6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Výzkumný ústav meliorací a ochrany půdy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ROUND(SUM(AG55:AG102),2)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ROUND(SUM(AS55:AS102),2)</f>
        <v>0</v>
      </c>
      <c r="AT54" s="108">
        <f>ROUND(SUM(AV54:AW54),2)</f>
        <v>0</v>
      </c>
      <c r="AU54" s="109">
        <f>ROUND(SUM(AU55:AU102),5)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ROUND(SUM(AZ55:AZ102),2)</f>
        <v>0</v>
      </c>
      <c r="BA54" s="108">
        <f>ROUND(SUM(BA55:BA102),2)</f>
        <v>0</v>
      </c>
      <c r="BB54" s="108">
        <f>ROUND(SUM(BB55:BB102),2)</f>
        <v>0</v>
      </c>
      <c r="BC54" s="108">
        <f>ROUND(SUM(BC55:BC102),2)</f>
        <v>0</v>
      </c>
      <c r="BD54" s="110">
        <f>ROUND(SUM(BD55:BD102),2)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 01 - Větrolam'!J30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'SO 01 - Větrolam'!P90</f>
        <v>0</v>
      </c>
      <c r="AV55" s="122">
        <f>'SO 01 - Větrolam'!J33</f>
        <v>0</v>
      </c>
      <c r="AW55" s="122">
        <f>'SO 01 - Větrolam'!J34</f>
        <v>0</v>
      </c>
      <c r="AX55" s="122">
        <f>'SO 01 - Větrolam'!J35</f>
        <v>0</v>
      </c>
      <c r="AY55" s="122">
        <f>'SO 01 - Větrolam'!J36</f>
        <v>0</v>
      </c>
      <c r="AZ55" s="122">
        <f>'SO 01 - Větrolam'!F33</f>
        <v>0</v>
      </c>
      <c r="BA55" s="122">
        <f>'SO 01 - Větrolam'!F34</f>
        <v>0</v>
      </c>
      <c r="BB55" s="122">
        <f>'SO 01 - Větrolam'!F35</f>
        <v>0</v>
      </c>
      <c r="BC55" s="122">
        <f>'SO 01 - Větrolam'!F36</f>
        <v>0</v>
      </c>
      <c r="BD55" s="124">
        <f>'SO 01 - Větrolam'!F37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7" customFormat="1" ht="24.75" customHeight="1">
      <c r="A56" s="113" t="s">
        <v>76</v>
      </c>
      <c r="B56" s="114"/>
      <c r="C56" s="115"/>
      <c r="D56" s="116" t="s">
        <v>83</v>
      </c>
      <c r="E56" s="116"/>
      <c r="F56" s="116"/>
      <c r="G56" s="116"/>
      <c r="H56" s="116"/>
      <c r="I56" s="117"/>
      <c r="J56" s="116" t="s">
        <v>84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'SO 01.1 - 1. rok rozvojov...'!J30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79</v>
      </c>
      <c r="AR56" s="120"/>
      <c r="AS56" s="121">
        <v>0</v>
      </c>
      <c r="AT56" s="122">
        <f>ROUND(SUM(AV56:AW56),2)</f>
        <v>0</v>
      </c>
      <c r="AU56" s="123">
        <f>'SO 01.1 - 1. rok rozvojov...'!P82</f>
        <v>0</v>
      </c>
      <c r="AV56" s="122">
        <f>'SO 01.1 - 1. rok rozvojov...'!J33</f>
        <v>0</v>
      </c>
      <c r="AW56" s="122">
        <f>'SO 01.1 - 1. rok rozvojov...'!J34</f>
        <v>0</v>
      </c>
      <c r="AX56" s="122">
        <f>'SO 01.1 - 1. rok rozvojov...'!J35</f>
        <v>0</v>
      </c>
      <c r="AY56" s="122">
        <f>'SO 01.1 - 1. rok rozvojov...'!J36</f>
        <v>0</v>
      </c>
      <c r="AZ56" s="122">
        <f>'SO 01.1 - 1. rok rozvojov...'!F33</f>
        <v>0</v>
      </c>
      <c r="BA56" s="122">
        <f>'SO 01.1 - 1. rok rozvojov...'!F34</f>
        <v>0</v>
      </c>
      <c r="BB56" s="122">
        <f>'SO 01.1 - 1. rok rozvojov...'!F35</f>
        <v>0</v>
      </c>
      <c r="BC56" s="122">
        <f>'SO 01.1 - 1. rok rozvojov...'!F36</f>
        <v>0</v>
      </c>
      <c r="BD56" s="124">
        <f>'SO 01.1 - 1. rok rozvojov...'!F37</f>
        <v>0</v>
      </c>
      <c r="BE56" s="7"/>
      <c r="BT56" s="125" t="s">
        <v>80</v>
      </c>
      <c r="BV56" s="125" t="s">
        <v>74</v>
      </c>
      <c r="BW56" s="125" t="s">
        <v>85</v>
      </c>
      <c r="BX56" s="125" t="s">
        <v>5</v>
      </c>
      <c r="CL56" s="125" t="s">
        <v>19</v>
      </c>
      <c r="CM56" s="125" t="s">
        <v>82</v>
      </c>
    </row>
    <row r="57" s="7" customFormat="1" ht="24.75" customHeight="1">
      <c r="A57" s="113" t="s">
        <v>76</v>
      </c>
      <c r="B57" s="114"/>
      <c r="C57" s="115"/>
      <c r="D57" s="116" t="s">
        <v>86</v>
      </c>
      <c r="E57" s="116"/>
      <c r="F57" s="116"/>
      <c r="G57" s="116"/>
      <c r="H57" s="116"/>
      <c r="I57" s="117"/>
      <c r="J57" s="116" t="s">
        <v>87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'SO 01.2 - 2. rok rozvojov...'!J30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79</v>
      </c>
      <c r="AR57" s="120"/>
      <c r="AS57" s="121">
        <v>0</v>
      </c>
      <c r="AT57" s="122">
        <f>ROUND(SUM(AV57:AW57),2)</f>
        <v>0</v>
      </c>
      <c r="AU57" s="123">
        <f>'SO 01.2 - 2. rok rozvojov...'!P82</f>
        <v>0</v>
      </c>
      <c r="AV57" s="122">
        <f>'SO 01.2 - 2. rok rozvojov...'!J33</f>
        <v>0</v>
      </c>
      <c r="AW57" s="122">
        <f>'SO 01.2 - 2. rok rozvojov...'!J34</f>
        <v>0</v>
      </c>
      <c r="AX57" s="122">
        <f>'SO 01.2 - 2. rok rozvojov...'!J35</f>
        <v>0</v>
      </c>
      <c r="AY57" s="122">
        <f>'SO 01.2 - 2. rok rozvojov...'!J36</f>
        <v>0</v>
      </c>
      <c r="AZ57" s="122">
        <f>'SO 01.2 - 2. rok rozvojov...'!F33</f>
        <v>0</v>
      </c>
      <c r="BA57" s="122">
        <f>'SO 01.2 - 2. rok rozvojov...'!F34</f>
        <v>0</v>
      </c>
      <c r="BB57" s="122">
        <f>'SO 01.2 - 2. rok rozvojov...'!F35</f>
        <v>0</v>
      </c>
      <c r="BC57" s="122">
        <f>'SO 01.2 - 2. rok rozvojov...'!F36</f>
        <v>0</v>
      </c>
      <c r="BD57" s="124">
        <f>'SO 01.2 - 2. rok rozvojov...'!F37</f>
        <v>0</v>
      </c>
      <c r="BE57" s="7"/>
      <c r="BT57" s="125" t="s">
        <v>80</v>
      </c>
      <c r="BV57" s="125" t="s">
        <v>74</v>
      </c>
      <c r="BW57" s="125" t="s">
        <v>88</v>
      </c>
      <c r="BX57" s="125" t="s">
        <v>5</v>
      </c>
      <c r="CL57" s="125" t="s">
        <v>19</v>
      </c>
      <c r="CM57" s="125" t="s">
        <v>82</v>
      </c>
    </row>
    <row r="58" s="7" customFormat="1" ht="24.75" customHeight="1">
      <c r="A58" s="113" t="s">
        <v>76</v>
      </c>
      <c r="B58" s="114"/>
      <c r="C58" s="115"/>
      <c r="D58" s="116" t="s">
        <v>89</v>
      </c>
      <c r="E58" s="116"/>
      <c r="F58" s="116"/>
      <c r="G58" s="116"/>
      <c r="H58" s="116"/>
      <c r="I58" s="117"/>
      <c r="J58" s="116" t="s">
        <v>90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'SO 01.3 - 3. rok rozvojov...'!J30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79</v>
      </c>
      <c r="AR58" s="120"/>
      <c r="AS58" s="121">
        <v>0</v>
      </c>
      <c r="AT58" s="122">
        <f>ROUND(SUM(AV58:AW58),2)</f>
        <v>0</v>
      </c>
      <c r="AU58" s="123">
        <f>'SO 01.3 - 3. rok rozvojov...'!P82</f>
        <v>0</v>
      </c>
      <c r="AV58" s="122">
        <f>'SO 01.3 - 3. rok rozvojov...'!J33</f>
        <v>0</v>
      </c>
      <c r="AW58" s="122">
        <f>'SO 01.3 - 3. rok rozvojov...'!J34</f>
        <v>0</v>
      </c>
      <c r="AX58" s="122">
        <f>'SO 01.3 - 3. rok rozvojov...'!J35</f>
        <v>0</v>
      </c>
      <c r="AY58" s="122">
        <f>'SO 01.3 - 3. rok rozvojov...'!J36</f>
        <v>0</v>
      </c>
      <c r="AZ58" s="122">
        <f>'SO 01.3 - 3. rok rozvojov...'!F33</f>
        <v>0</v>
      </c>
      <c r="BA58" s="122">
        <f>'SO 01.3 - 3. rok rozvojov...'!F34</f>
        <v>0</v>
      </c>
      <c r="BB58" s="122">
        <f>'SO 01.3 - 3. rok rozvojov...'!F35</f>
        <v>0</v>
      </c>
      <c r="BC58" s="122">
        <f>'SO 01.3 - 3. rok rozvojov...'!F36</f>
        <v>0</v>
      </c>
      <c r="BD58" s="124">
        <f>'SO 01.3 - 3. rok rozvojov...'!F37</f>
        <v>0</v>
      </c>
      <c r="BE58" s="7"/>
      <c r="BT58" s="125" t="s">
        <v>80</v>
      </c>
      <c r="BV58" s="125" t="s">
        <v>74</v>
      </c>
      <c r="BW58" s="125" t="s">
        <v>91</v>
      </c>
      <c r="BX58" s="125" t="s">
        <v>5</v>
      </c>
      <c r="CL58" s="125" t="s">
        <v>19</v>
      </c>
      <c r="CM58" s="125" t="s">
        <v>82</v>
      </c>
    </row>
    <row r="59" s="7" customFormat="1" ht="16.5" customHeight="1">
      <c r="A59" s="113" t="s">
        <v>76</v>
      </c>
      <c r="B59" s="114"/>
      <c r="C59" s="115"/>
      <c r="D59" s="116" t="s">
        <v>92</v>
      </c>
      <c r="E59" s="116"/>
      <c r="F59" s="116"/>
      <c r="G59" s="116"/>
      <c r="H59" s="116"/>
      <c r="I59" s="117"/>
      <c r="J59" s="116" t="s">
        <v>78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'SO 02 - Větrolam'!J30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79</v>
      </c>
      <c r="AR59" s="120"/>
      <c r="AS59" s="121">
        <v>0</v>
      </c>
      <c r="AT59" s="122">
        <f>ROUND(SUM(AV59:AW59),2)</f>
        <v>0</v>
      </c>
      <c r="AU59" s="123">
        <f>'SO 02 - Větrolam'!P90</f>
        <v>0</v>
      </c>
      <c r="AV59" s="122">
        <f>'SO 02 - Větrolam'!J33</f>
        <v>0</v>
      </c>
      <c r="AW59" s="122">
        <f>'SO 02 - Větrolam'!J34</f>
        <v>0</v>
      </c>
      <c r="AX59" s="122">
        <f>'SO 02 - Větrolam'!J35</f>
        <v>0</v>
      </c>
      <c r="AY59" s="122">
        <f>'SO 02 - Větrolam'!J36</f>
        <v>0</v>
      </c>
      <c r="AZ59" s="122">
        <f>'SO 02 - Větrolam'!F33</f>
        <v>0</v>
      </c>
      <c r="BA59" s="122">
        <f>'SO 02 - Větrolam'!F34</f>
        <v>0</v>
      </c>
      <c r="BB59" s="122">
        <f>'SO 02 - Větrolam'!F35</f>
        <v>0</v>
      </c>
      <c r="BC59" s="122">
        <f>'SO 02 - Větrolam'!F36</f>
        <v>0</v>
      </c>
      <c r="BD59" s="124">
        <f>'SO 02 - Větrolam'!F37</f>
        <v>0</v>
      </c>
      <c r="BE59" s="7"/>
      <c r="BT59" s="125" t="s">
        <v>80</v>
      </c>
      <c r="BV59" s="125" t="s">
        <v>74</v>
      </c>
      <c r="BW59" s="125" t="s">
        <v>93</v>
      </c>
      <c r="BX59" s="125" t="s">
        <v>5</v>
      </c>
      <c r="CL59" s="125" t="s">
        <v>19</v>
      </c>
      <c r="CM59" s="125" t="s">
        <v>82</v>
      </c>
    </row>
    <row r="60" s="7" customFormat="1" ht="24.75" customHeight="1">
      <c r="A60" s="113" t="s">
        <v>76</v>
      </c>
      <c r="B60" s="114"/>
      <c r="C60" s="115"/>
      <c r="D60" s="116" t="s">
        <v>94</v>
      </c>
      <c r="E60" s="116"/>
      <c r="F60" s="116"/>
      <c r="G60" s="116"/>
      <c r="H60" s="116"/>
      <c r="I60" s="117"/>
      <c r="J60" s="116" t="s">
        <v>84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'SO 02.1 - 1. rok rozvojov...'!J30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79</v>
      </c>
      <c r="AR60" s="120"/>
      <c r="AS60" s="121">
        <v>0</v>
      </c>
      <c r="AT60" s="122">
        <f>ROUND(SUM(AV60:AW60),2)</f>
        <v>0</v>
      </c>
      <c r="AU60" s="123">
        <f>'SO 02.1 - 1. rok rozvojov...'!P82</f>
        <v>0</v>
      </c>
      <c r="AV60" s="122">
        <f>'SO 02.1 - 1. rok rozvojov...'!J33</f>
        <v>0</v>
      </c>
      <c r="AW60" s="122">
        <f>'SO 02.1 - 1. rok rozvojov...'!J34</f>
        <v>0</v>
      </c>
      <c r="AX60" s="122">
        <f>'SO 02.1 - 1. rok rozvojov...'!J35</f>
        <v>0</v>
      </c>
      <c r="AY60" s="122">
        <f>'SO 02.1 - 1. rok rozvojov...'!J36</f>
        <v>0</v>
      </c>
      <c r="AZ60" s="122">
        <f>'SO 02.1 - 1. rok rozvojov...'!F33</f>
        <v>0</v>
      </c>
      <c r="BA60" s="122">
        <f>'SO 02.1 - 1. rok rozvojov...'!F34</f>
        <v>0</v>
      </c>
      <c r="BB60" s="122">
        <f>'SO 02.1 - 1. rok rozvojov...'!F35</f>
        <v>0</v>
      </c>
      <c r="BC60" s="122">
        <f>'SO 02.1 - 1. rok rozvojov...'!F36</f>
        <v>0</v>
      </c>
      <c r="BD60" s="124">
        <f>'SO 02.1 - 1. rok rozvojov...'!F37</f>
        <v>0</v>
      </c>
      <c r="BE60" s="7"/>
      <c r="BT60" s="125" t="s">
        <v>80</v>
      </c>
      <c r="BV60" s="125" t="s">
        <v>74</v>
      </c>
      <c r="BW60" s="125" t="s">
        <v>95</v>
      </c>
      <c r="BX60" s="125" t="s">
        <v>5</v>
      </c>
      <c r="CL60" s="125" t="s">
        <v>19</v>
      </c>
      <c r="CM60" s="125" t="s">
        <v>82</v>
      </c>
    </row>
    <row r="61" s="7" customFormat="1" ht="24.75" customHeight="1">
      <c r="A61" s="113" t="s">
        <v>76</v>
      </c>
      <c r="B61" s="114"/>
      <c r="C61" s="115"/>
      <c r="D61" s="116" t="s">
        <v>96</v>
      </c>
      <c r="E61" s="116"/>
      <c r="F61" s="116"/>
      <c r="G61" s="116"/>
      <c r="H61" s="116"/>
      <c r="I61" s="117"/>
      <c r="J61" s="116" t="s">
        <v>87</v>
      </c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8">
        <f>'SO 02.2 - 2. rok rozvojov...'!J30</f>
        <v>0</v>
      </c>
      <c r="AH61" s="117"/>
      <c r="AI61" s="117"/>
      <c r="AJ61" s="117"/>
      <c r="AK61" s="117"/>
      <c r="AL61" s="117"/>
      <c r="AM61" s="117"/>
      <c r="AN61" s="118">
        <f>SUM(AG61,AT61)</f>
        <v>0</v>
      </c>
      <c r="AO61" s="117"/>
      <c r="AP61" s="117"/>
      <c r="AQ61" s="119" t="s">
        <v>79</v>
      </c>
      <c r="AR61" s="120"/>
      <c r="AS61" s="121">
        <v>0</v>
      </c>
      <c r="AT61" s="122">
        <f>ROUND(SUM(AV61:AW61),2)</f>
        <v>0</v>
      </c>
      <c r="AU61" s="123">
        <f>'SO 02.2 - 2. rok rozvojov...'!P82</f>
        <v>0</v>
      </c>
      <c r="AV61" s="122">
        <f>'SO 02.2 - 2. rok rozvojov...'!J33</f>
        <v>0</v>
      </c>
      <c r="AW61" s="122">
        <f>'SO 02.2 - 2. rok rozvojov...'!J34</f>
        <v>0</v>
      </c>
      <c r="AX61" s="122">
        <f>'SO 02.2 - 2. rok rozvojov...'!J35</f>
        <v>0</v>
      </c>
      <c r="AY61" s="122">
        <f>'SO 02.2 - 2. rok rozvojov...'!J36</f>
        <v>0</v>
      </c>
      <c r="AZ61" s="122">
        <f>'SO 02.2 - 2. rok rozvojov...'!F33</f>
        <v>0</v>
      </c>
      <c r="BA61" s="122">
        <f>'SO 02.2 - 2. rok rozvojov...'!F34</f>
        <v>0</v>
      </c>
      <c r="BB61" s="122">
        <f>'SO 02.2 - 2. rok rozvojov...'!F35</f>
        <v>0</v>
      </c>
      <c r="BC61" s="122">
        <f>'SO 02.2 - 2. rok rozvojov...'!F36</f>
        <v>0</v>
      </c>
      <c r="BD61" s="124">
        <f>'SO 02.2 - 2. rok rozvojov...'!F37</f>
        <v>0</v>
      </c>
      <c r="BE61" s="7"/>
      <c r="BT61" s="125" t="s">
        <v>80</v>
      </c>
      <c r="BV61" s="125" t="s">
        <v>74</v>
      </c>
      <c r="BW61" s="125" t="s">
        <v>97</v>
      </c>
      <c r="BX61" s="125" t="s">
        <v>5</v>
      </c>
      <c r="CL61" s="125" t="s">
        <v>19</v>
      </c>
      <c r="CM61" s="125" t="s">
        <v>82</v>
      </c>
    </row>
    <row r="62" s="7" customFormat="1" ht="24.75" customHeight="1">
      <c r="A62" s="113" t="s">
        <v>76</v>
      </c>
      <c r="B62" s="114"/>
      <c r="C62" s="115"/>
      <c r="D62" s="116" t="s">
        <v>98</v>
      </c>
      <c r="E62" s="116"/>
      <c r="F62" s="116"/>
      <c r="G62" s="116"/>
      <c r="H62" s="116"/>
      <c r="I62" s="117"/>
      <c r="J62" s="116" t="s">
        <v>90</v>
      </c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8">
        <f>'SO 02.3 - 3. rok rozvojov...'!J30</f>
        <v>0</v>
      </c>
      <c r="AH62" s="117"/>
      <c r="AI62" s="117"/>
      <c r="AJ62" s="117"/>
      <c r="AK62" s="117"/>
      <c r="AL62" s="117"/>
      <c r="AM62" s="117"/>
      <c r="AN62" s="118">
        <f>SUM(AG62,AT62)</f>
        <v>0</v>
      </c>
      <c r="AO62" s="117"/>
      <c r="AP62" s="117"/>
      <c r="AQ62" s="119" t="s">
        <v>79</v>
      </c>
      <c r="AR62" s="120"/>
      <c r="AS62" s="121">
        <v>0</v>
      </c>
      <c r="AT62" s="122">
        <f>ROUND(SUM(AV62:AW62),2)</f>
        <v>0</v>
      </c>
      <c r="AU62" s="123">
        <f>'SO 02.3 - 3. rok rozvojov...'!P82</f>
        <v>0</v>
      </c>
      <c r="AV62" s="122">
        <f>'SO 02.3 - 3. rok rozvojov...'!J33</f>
        <v>0</v>
      </c>
      <c r="AW62" s="122">
        <f>'SO 02.3 - 3. rok rozvojov...'!J34</f>
        <v>0</v>
      </c>
      <c r="AX62" s="122">
        <f>'SO 02.3 - 3. rok rozvojov...'!J35</f>
        <v>0</v>
      </c>
      <c r="AY62" s="122">
        <f>'SO 02.3 - 3. rok rozvojov...'!J36</f>
        <v>0</v>
      </c>
      <c r="AZ62" s="122">
        <f>'SO 02.3 - 3. rok rozvojov...'!F33</f>
        <v>0</v>
      </c>
      <c r="BA62" s="122">
        <f>'SO 02.3 - 3. rok rozvojov...'!F34</f>
        <v>0</v>
      </c>
      <c r="BB62" s="122">
        <f>'SO 02.3 - 3. rok rozvojov...'!F35</f>
        <v>0</v>
      </c>
      <c r="BC62" s="122">
        <f>'SO 02.3 - 3. rok rozvojov...'!F36</f>
        <v>0</v>
      </c>
      <c r="BD62" s="124">
        <f>'SO 02.3 - 3. rok rozvojov...'!F37</f>
        <v>0</v>
      </c>
      <c r="BE62" s="7"/>
      <c r="BT62" s="125" t="s">
        <v>80</v>
      </c>
      <c r="BV62" s="125" t="s">
        <v>74</v>
      </c>
      <c r="BW62" s="125" t="s">
        <v>99</v>
      </c>
      <c r="BX62" s="125" t="s">
        <v>5</v>
      </c>
      <c r="CL62" s="125" t="s">
        <v>19</v>
      </c>
      <c r="CM62" s="125" t="s">
        <v>82</v>
      </c>
    </row>
    <row r="63" s="7" customFormat="1" ht="16.5" customHeight="1">
      <c r="A63" s="113" t="s">
        <v>76</v>
      </c>
      <c r="B63" s="114"/>
      <c r="C63" s="115"/>
      <c r="D63" s="116" t="s">
        <v>100</v>
      </c>
      <c r="E63" s="116"/>
      <c r="F63" s="116"/>
      <c r="G63" s="116"/>
      <c r="H63" s="116"/>
      <c r="I63" s="117"/>
      <c r="J63" s="116" t="s">
        <v>78</v>
      </c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8">
        <f>'SO 03 - Větrolam'!J30</f>
        <v>0</v>
      </c>
      <c r="AH63" s="117"/>
      <c r="AI63" s="117"/>
      <c r="AJ63" s="117"/>
      <c r="AK63" s="117"/>
      <c r="AL63" s="117"/>
      <c r="AM63" s="117"/>
      <c r="AN63" s="118">
        <f>SUM(AG63,AT63)</f>
        <v>0</v>
      </c>
      <c r="AO63" s="117"/>
      <c r="AP63" s="117"/>
      <c r="AQ63" s="119" t="s">
        <v>79</v>
      </c>
      <c r="AR63" s="120"/>
      <c r="AS63" s="121">
        <v>0</v>
      </c>
      <c r="AT63" s="122">
        <f>ROUND(SUM(AV63:AW63),2)</f>
        <v>0</v>
      </c>
      <c r="AU63" s="123">
        <f>'SO 03 - Větrolam'!P90</f>
        <v>0</v>
      </c>
      <c r="AV63" s="122">
        <f>'SO 03 - Větrolam'!J33</f>
        <v>0</v>
      </c>
      <c r="AW63" s="122">
        <f>'SO 03 - Větrolam'!J34</f>
        <v>0</v>
      </c>
      <c r="AX63" s="122">
        <f>'SO 03 - Větrolam'!J35</f>
        <v>0</v>
      </c>
      <c r="AY63" s="122">
        <f>'SO 03 - Větrolam'!J36</f>
        <v>0</v>
      </c>
      <c r="AZ63" s="122">
        <f>'SO 03 - Větrolam'!F33</f>
        <v>0</v>
      </c>
      <c r="BA63" s="122">
        <f>'SO 03 - Větrolam'!F34</f>
        <v>0</v>
      </c>
      <c r="BB63" s="122">
        <f>'SO 03 - Větrolam'!F35</f>
        <v>0</v>
      </c>
      <c r="BC63" s="122">
        <f>'SO 03 - Větrolam'!F36</f>
        <v>0</v>
      </c>
      <c r="BD63" s="124">
        <f>'SO 03 - Větrolam'!F37</f>
        <v>0</v>
      </c>
      <c r="BE63" s="7"/>
      <c r="BT63" s="125" t="s">
        <v>80</v>
      </c>
      <c r="BV63" s="125" t="s">
        <v>74</v>
      </c>
      <c r="BW63" s="125" t="s">
        <v>101</v>
      </c>
      <c r="BX63" s="125" t="s">
        <v>5</v>
      </c>
      <c r="CL63" s="125" t="s">
        <v>19</v>
      </c>
      <c r="CM63" s="125" t="s">
        <v>82</v>
      </c>
    </row>
    <row r="64" s="7" customFormat="1" ht="24.75" customHeight="1">
      <c r="A64" s="113" t="s">
        <v>76</v>
      </c>
      <c r="B64" s="114"/>
      <c r="C64" s="115"/>
      <c r="D64" s="116" t="s">
        <v>102</v>
      </c>
      <c r="E64" s="116"/>
      <c r="F64" s="116"/>
      <c r="G64" s="116"/>
      <c r="H64" s="116"/>
      <c r="I64" s="117"/>
      <c r="J64" s="116" t="s">
        <v>84</v>
      </c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8">
        <f>'SO 03.1 - 1. rok rozvojov...'!J30</f>
        <v>0</v>
      </c>
      <c r="AH64" s="117"/>
      <c r="AI64" s="117"/>
      <c r="AJ64" s="117"/>
      <c r="AK64" s="117"/>
      <c r="AL64" s="117"/>
      <c r="AM64" s="117"/>
      <c r="AN64" s="118">
        <f>SUM(AG64,AT64)</f>
        <v>0</v>
      </c>
      <c r="AO64" s="117"/>
      <c r="AP64" s="117"/>
      <c r="AQ64" s="119" t="s">
        <v>79</v>
      </c>
      <c r="AR64" s="120"/>
      <c r="AS64" s="121">
        <v>0</v>
      </c>
      <c r="AT64" s="122">
        <f>ROUND(SUM(AV64:AW64),2)</f>
        <v>0</v>
      </c>
      <c r="AU64" s="123">
        <f>'SO 03.1 - 1. rok rozvojov...'!P82</f>
        <v>0</v>
      </c>
      <c r="AV64" s="122">
        <f>'SO 03.1 - 1. rok rozvojov...'!J33</f>
        <v>0</v>
      </c>
      <c r="AW64" s="122">
        <f>'SO 03.1 - 1. rok rozvojov...'!J34</f>
        <v>0</v>
      </c>
      <c r="AX64" s="122">
        <f>'SO 03.1 - 1. rok rozvojov...'!J35</f>
        <v>0</v>
      </c>
      <c r="AY64" s="122">
        <f>'SO 03.1 - 1. rok rozvojov...'!J36</f>
        <v>0</v>
      </c>
      <c r="AZ64" s="122">
        <f>'SO 03.1 - 1. rok rozvojov...'!F33</f>
        <v>0</v>
      </c>
      <c r="BA64" s="122">
        <f>'SO 03.1 - 1. rok rozvojov...'!F34</f>
        <v>0</v>
      </c>
      <c r="BB64" s="122">
        <f>'SO 03.1 - 1. rok rozvojov...'!F35</f>
        <v>0</v>
      </c>
      <c r="BC64" s="122">
        <f>'SO 03.1 - 1. rok rozvojov...'!F36</f>
        <v>0</v>
      </c>
      <c r="BD64" s="124">
        <f>'SO 03.1 - 1. rok rozvojov...'!F37</f>
        <v>0</v>
      </c>
      <c r="BE64" s="7"/>
      <c r="BT64" s="125" t="s">
        <v>80</v>
      </c>
      <c r="BV64" s="125" t="s">
        <v>74</v>
      </c>
      <c r="BW64" s="125" t="s">
        <v>103</v>
      </c>
      <c r="BX64" s="125" t="s">
        <v>5</v>
      </c>
      <c r="CL64" s="125" t="s">
        <v>19</v>
      </c>
      <c r="CM64" s="125" t="s">
        <v>82</v>
      </c>
    </row>
    <row r="65" s="7" customFormat="1" ht="24.75" customHeight="1">
      <c r="A65" s="113" t="s">
        <v>76</v>
      </c>
      <c r="B65" s="114"/>
      <c r="C65" s="115"/>
      <c r="D65" s="116" t="s">
        <v>104</v>
      </c>
      <c r="E65" s="116"/>
      <c r="F65" s="116"/>
      <c r="G65" s="116"/>
      <c r="H65" s="116"/>
      <c r="I65" s="117"/>
      <c r="J65" s="116" t="s">
        <v>87</v>
      </c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8">
        <f>'SO 03.2 - 2. rok rozvojov...'!J30</f>
        <v>0</v>
      </c>
      <c r="AH65" s="117"/>
      <c r="AI65" s="117"/>
      <c r="AJ65" s="117"/>
      <c r="AK65" s="117"/>
      <c r="AL65" s="117"/>
      <c r="AM65" s="117"/>
      <c r="AN65" s="118">
        <f>SUM(AG65,AT65)</f>
        <v>0</v>
      </c>
      <c r="AO65" s="117"/>
      <c r="AP65" s="117"/>
      <c r="AQ65" s="119" t="s">
        <v>79</v>
      </c>
      <c r="AR65" s="120"/>
      <c r="AS65" s="121">
        <v>0</v>
      </c>
      <c r="AT65" s="122">
        <f>ROUND(SUM(AV65:AW65),2)</f>
        <v>0</v>
      </c>
      <c r="AU65" s="123">
        <f>'SO 03.2 - 2. rok rozvojov...'!P82</f>
        <v>0</v>
      </c>
      <c r="AV65" s="122">
        <f>'SO 03.2 - 2. rok rozvojov...'!J33</f>
        <v>0</v>
      </c>
      <c r="AW65" s="122">
        <f>'SO 03.2 - 2. rok rozvojov...'!J34</f>
        <v>0</v>
      </c>
      <c r="AX65" s="122">
        <f>'SO 03.2 - 2. rok rozvojov...'!J35</f>
        <v>0</v>
      </c>
      <c r="AY65" s="122">
        <f>'SO 03.2 - 2. rok rozvojov...'!J36</f>
        <v>0</v>
      </c>
      <c r="AZ65" s="122">
        <f>'SO 03.2 - 2. rok rozvojov...'!F33</f>
        <v>0</v>
      </c>
      <c r="BA65" s="122">
        <f>'SO 03.2 - 2. rok rozvojov...'!F34</f>
        <v>0</v>
      </c>
      <c r="BB65" s="122">
        <f>'SO 03.2 - 2. rok rozvojov...'!F35</f>
        <v>0</v>
      </c>
      <c r="BC65" s="122">
        <f>'SO 03.2 - 2. rok rozvojov...'!F36</f>
        <v>0</v>
      </c>
      <c r="BD65" s="124">
        <f>'SO 03.2 - 2. rok rozvojov...'!F37</f>
        <v>0</v>
      </c>
      <c r="BE65" s="7"/>
      <c r="BT65" s="125" t="s">
        <v>80</v>
      </c>
      <c r="BV65" s="125" t="s">
        <v>74</v>
      </c>
      <c r="BW65" s="125" t="s">
        <v>105</v>
      </c>
      <c r="BX65" s="125" t="s">
        <v>5</v>
      </c>
      <c r="CL65" s="125" t="s">
        <v>19</v>
      </c>
      <c r="CM65" s="125" t="s">
        <v>82</v>
      </c>
    </row>
    <row r="66" s="7" customFormat="1" ht="24.75" customHeight="1">
      <c r="A66" s="113" t="s">
        <v>76</v>
      </c>
      <c r="B66" s="114"/>
      <c r="C66" s="115"/>
      <c r="D66" s="116" t="s">
        <v>106</v>
      </c>
      <c r="E66" s="116"/>
      <c r="F66" s="116"/>
      <c r="G66" s="116"/>
      <c r="H66" s="116"/>
      <c r="I66" s="117"/>
      <c r="J66" s="116" t="s">
        <v>90</v>
      </c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8">
        <f>'SO 03.3 - 3. rok rozvojov...'!J30</f>
        <v>0</v>
      </c>
      <c r="AH66" s="117"/>
      <c r="AI66" s="117"/>
      <c r="AJ66" s="117"/>
      <c r="AK66" s="117"/>
      <c r="AL66" s="117"/>
      <c r="AM66" s="117"/>
      <c r="AN66" s="118">
        <f>SUM(AG66,AT66)</f>
        <v>0</v>
      </c>
      <c r="AO66" s="117"/>
      <c r="AP66" s="117"/>
      <c r="AQ66" s="119" t="s">
        <v>79</v>
      </c>
      <c r="AR66" s="120"/>
      <c r="AS66" s="121">
        <v>0</v>
      </c>
      <c r="AT66" s="122">
        <f>ROUND(SUM(AV66:AW66),2)</f>
        <v>0</v>
      </c>
      <c r="AU66" s="123">
        <f>'SO 03.3 - 3. rok rozvojov...'!P82</f>
        <v>0</v>
      </c>
      <c r="AV66" s="122">
        <f>'SO 03.3 - 3. rok rozvojov...'!J33</f>
        <v>0</v>
      </c>
      <c r="AW66" s="122">
        <f>'SO 03.3 - 3. rok rozvojov...'!J34</f>
        <v>0</v>
      </c>
      <c r="AX66" s="122">
        <f>'SO 03.3 - 3. rok rozvojov...'!J35</f>
        <v>0</v>
      </c>
      <c r="AY66" s="122">
        <f>'SO 03.3 - 3. rok rozvojov...'!J36</f>
        <v>0</v>
      </c>
      <c r="AZ66" s="122">
        <f>'SO 03.3 - 3. rok rozvojov...'!F33</f>
        <v>0</v>
      </c>
      <c r="BA66" s="122">
        <f>'SO 03.3 - 3. rok rozvojov...'!F34</f>
        <v>0</v>
      </c>
      <c r="BB66" s="122">
        <f>'SO 03.3 - 3. rok rozvojov...'!F35</f>
        <v>0</v>
      </c>
      <c r="BC66" s="122">
        <f>'SO 03.3 - 3. rok rozvojov...'!F36</f>
        <v>0</v>
      </c>
      <c r="BD66" s="124">
        <f>'SO 03.3 - 3. rok rozvojov...'!F37</f>
        <v>0</v>
      </c>
      <c r="BE66" s="7"/>
      <c r="BT66" s="125" t="s">
        <v>80</v>
      </c>
      <c r="BV66" s="125" t="s">
        <v>74</v>
      </c>
      <c r="BW66" s="125" t="s">
        <v>107</v>
      </c>
      <c r="BX66" s="125" t="s">
        <v>5</v>
      </c>
      <c r="CL66" s="125" t="s">
        <v>19</v>
      </c>
      <c r="CM66" s="125" t="s">
        <v>82</v>
      </c>
    </row>
    <row r="67" s="7" customFormat="1" ht="16.5" customHeight="1">
      <c r="A67" s="113" t="s">
        <v>76</v>
      </c>
      <c r="B67" s="114"/>
      <c r="C67" s="115"/>
      <c r="D67" s="116" t="s">
        <v>108</v>
      </c>
      <c r="E67" s="116"/>
      <c r="F67" s="116"/>
      <c r="G67" s="116"/>
      <c r="H67" s="116"/>
      <c r="I67" s="117"/>
      <c r="J67" s="116" t="s">
        <v>78</v>
      </c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8">
        <f>'SO 04 - Větrolam'!J30</f>
        <v>0</v>
      </c>
      <c r="AH67" s="117"/>
      <c r="AI67" s="117"/>
      <c r="AJ67" s="117"/>
      <c r="AK67" s="117"/>
      <c r="AL67" s="117"/>
      <c r="AM67" s="117"/>
      <c r="AN67" s="118">
        <f>SUM(AG67,AT67)</f>
        <v>0</v>
      </c>
      <c r="AO67" s="117"/>
      <c r="AP67" s="117"/>
      <c r="AQ67" s="119" t="s">
        <v>79</v>
      </c>
      <c r="AR67" s="120"/>
      <c r="AS67" s="121">
        <v>0</v>
      </c>
      <c r="AT67" s="122">
        <f>ROUND(SUM(AV67:AW67),2)</f>
        <v>0</v>
      </c>
      <c r="AU67" s="123">
        <f>'SO 04 - Větrolam'!P90</f>
        <v>0</v>
      </c>
      <c r="AV67" s="122">
        <f>'SO 04 - Větrolam'!J33</f>
        <v>0</v>
      </c>
      <c r="AW67" s="122">
        <f>'SO 04 - Větrolam'!J34</f>
        <v>0</v>
      </c>
      <c r="AX67" s="122">
        <f>'SO 04 - Větrolam'!J35</f>
        <v>0</v>
      </c>
      <c r="AY67" s="122">
        <f>'SO 04 - Větrolam'!J36</f>
        <v>0</v>
      </c>
      <c r="AZ67" s="122">
        <f>'SO 04 - Větrolam'!F33</f>
        <v>0</v>
      </c>
      <c r="BA67" s="122">
        <f>'SO 04 - Větrolam'!F34</f>
        <v>0</v>
      </c>
      <c r="BB67" s="122">
        <f>'SO 04 - Větrolam'!F35</f>
        <v>0</v>
      </c>
      <c r="BC67" s="122">
        <f>'SO 04 - Větrolam'!F36</f>
        <v>0</v>
      </c>
      <c r="BD67" s="124">
        <f>'SO 04 - Větrolam'!F37</f>
        <v>0</v>
      </c>
      <c r="BE67" s="7"/>
      <c r="BT67" s="125" t="s">
        <v>80</v>
      </c>
      <c r="BV67" s="125" t="s">
        <v>74</v>
      </c>
      <c r="BW67" s="125" t="s">
        <v>109</v>
      </c>
      <c r="BX67" s="125" t="s">
        <v>5</v>
      </c>
      <c r="CL67" s="125" t="s">
        <v>19</v>
      </c>
      <c r="CM67" s="125" t="s">
        <v>82</v>
      </c>
    </row>
    <row r="68" s="7" customFormat="1" ht="24.75" customHeight="1">
      <c r="A68" s="113" t="s">
        <v>76</v>
      </c>
      <c r="B68" s="114"/>
      <c r="C68" s="115"/>
      <c r="D68" s="116" t="s">
        <v>110</v>
      </c>
      <c r="E68" s="116"/>
      <c r="F68" s="116"/>
      <c r="G68" s="116"/>
      <c r="H68" s="116"/>
      <c r="I68" s="117"/>
      <c r="J68" s="116" t="s">
        <v>84</v>
      </c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8">
        <f>'SO 04.1 - 1. rok rozvojov...'!J30</f>
        <v>0</v>
      </c>
      <c r="AH68" s="117"/>
      <c r="AI68" s="117"/>
      <c r="AJ68" s="117"/>
      <c r="AK68" s="117"/>
      <c r="AL68" s="117"/>
      <c r="AM68" s="117"/>
      <c r="AN68" s="118">
        <f>SUM(AG68,AT68)</f>
        <v>0</v>
      </c>
      <c r="AO68" s="117"/>
      <c r="AP68" s="117"/>
      <c r="AQ68" s="119" t="s">
        <v>79</v>
      </c>
      <c r="AR68" s="120"/>
      <c r="AS68" s="121">
        <v>0</v>
      </c>
      <c r="AT68" s="122">
        <f>ROUND(SUM(AV68:AW68),2)</f>
        <v>0</v>
      </c>
      <c r="AU68" s="123">
        <f>'SO 04.1 - 1. rok rozvojov...'!P82</f>
        <v>0</v>
      </c>
      <c r="AV68" s="122">
        <f>'SO 04.1 - 1. rok rozvojov...'!J33</f>
        <v>0</v>
      </c>
      <c r="AW68" s="122">
        <f>'SO 04.1 - 1. rok rozvojov...'!J34</f>
        <v>0</v>
      </c>
      <c r="AX68" s="122">
        <f>'SO 04.1 - 1. rok rozvojov...'!J35</f>
        <v>0</v>
      </c>
      <c r="AY68" s="122">
        <f>'SO 04.1 - 1. rok rozvojov...'!J36</f>
        <v>0</v>
      </c>
      <c r="AZ68" s="122">
        <f>'SO 04.1 - 1. rok rozvojov...'!F33</f>
        <v>0</v>
      </c>
      <c r="BA68" s="122">
        <f>'SO 04.1 - 1. rok rozvojov...'!F34</f>
        <v>0</v>
      </c>
      <c r="BB68" s="122">
        <f>'SO 04.1 - 1. rok rozvojov...'!F35</f>
        <v>0</v>
      </c>
      <c r="BC68" s="122">
        <f>'SO 04.1 - 1. rok rozvojov...'!F36</f>
        <v>0</v>
      </c>
      <c r="BD68" s="124">
        <f>'SO 04.1 - 1. rok rozvojov...'!F37</f>
        <v>0</v>
      </c>
      <c r="BE68" s="7"/>
      <c r="BT68" s="125" t="s">
        <v>80</v>
      </c>
      <c r="BV68" s="125" t="s">
        <v>74</v>
      </c>
      <c r="BW68" s="125" t="s">
        <v>111</v>
      </c>
      <c r="BX68" s="125" t="s">
        <v>5</v>
      </c>
      <c r="CL68" s="125" t="s">
        <v>19</v>
      </c>
      <c r="CM68" s="125" t="s">
        <v>82</v>
      </c>
    </row>
    <row r="69" s="7" customFormat="1" ht="24.75" customHeight="1">
      <c r="A69" s="113" t="s">
        <v>76</v>
      </c>
      <c r="B69" s="114"/>
      <c r="C69" s="115"/>
      <c r="D69" s="116" t="s">
        <v>112</v>
      </c>
      <c r="E69" s="116"/>
      <c r="F69" s="116"/>
      <c r="G69" s="116"/>
      <c r="H69" s="116"/>
      <c r="I69" s="117"/>
      <c r="J69" s="116" t="s">
        <v>87</v>
      </c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8">
        <f>'SO 04.2 - 2. rok rozvojov...'!J30</f>
        <v>0</v>
      </c>
      <c r="AH69" s="117"/>
      <c r="AI69" s="117"/>
      <c r="AJ69" s="117"/>
      <c r="AK69" s="117"/>
      <c r="AL69" s="117"/>
      <c r="AM69" s="117"/>
      <c r="AN69" s="118">
        <f>SUM(AG69,AT69)</f>
        <v>0</v>
      </c>
      <c r="AO69" s="117"/>
      <c r="AP69" s="117"/>
      <c r="AQ69" s="119" t="s">
        <v>79</v>
      </c>
      <c r="AR69" s="120"/>
      <c r="AS69" s="121">
        <v>0</v>
      </c>
      <c r="AT69" s="122">
        <f>ROUND(SUM(AV69:AW69),2)</f>
        <v>0</v>
      </c>
      <c r="AU69" s="123">
        <f>'SO 04.2 - 2. rok rozvojov...'!P82</f>
        <v>0</v>
      </c>
      <c r="AV69" s="122">
        <f>'SO 04.2 - 2. rok rozvojov...'!J33</f>
        <v>0</v>
      </c>
      <c r="AW69" s="122">
        <f>'SO 04.2 - 2. rok rozvojov...'!J34</f>
        <v>0</v>
      </c>
      <c r="AX69" s="122">
        <f>'SO 04.2 - 2. rok rozvojov...'!J35</f>
        <v>0</v>
      </c>
      <c r="AY69" s="122">
        <f>'SO 04.2 - 2. rok rozvojov...'!J36</f>
        <v>0</v>
      </c>
      <c r="AZ69" s="122">
        <f>'SO 04.2 - 2. rok rozvojov...'!F33</f>
        <v>0</v>
      </c>
      <c r="BA69" s="122">
        <f>'SO 04.2 - 2. rok rozvojov...'!F34</f>
        <v>0</v>
      </c>
      <c r="BB69" s="122">
        <f>'SO 04.2 - 2. rok rozvojov...'!F35</f>
        <v>0</v>
      </c>
      <c r="BC69" s="122">
        <f>'SO 04.2 - 2. rok rozvojov...'!F36</f>
        <v>0</v>
      </c>
      <c r="BD69" s="124">
        <f>'SO 04.2 - 2. rok rozvojov...'!F37</f>
        <v>0</v>
      </c>
      <c r="BE69" s="7"/>
      <c r="BT69" s="125" t="s">
        <v>80</v>
      </c>
      <c r="BV69" s="125" t="s">
        <v>74</v>
      </c>
      <c r="BW69" s="125" t="s">
        <v>113</v>
      </c>
      <c r="BX69" s="125" t="s">
        <v>5</v>
      </c>
      <c r="CL69" s="125" t="s">
        <v>19</v>
      </c>
      <c r="CM69" s="125" t="s">
        <v>82</v>
      </c>
    </row>
    <row r="70" s="7" customFormat="1" ht="24.75" customHeight="1">
      <c r="A70" s="113" t="s">
        <v>76</v>
      </c>
      <c r="B70" s="114"/>
      <c r="C70" s="115"/>
      <c r="D70" s="116" t="s">
        <v>114</v>
      </c>
      <c r="E70" s="116"/>
      <c r="F70" s="116"/>
      <c r="G70" s="116"/>
      <c r="H70" s="116"/>
      <c r="I70" s="117"/>
      <c r="J70" s="116" t="s">
        <v>90</v>
      </c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8">
        <f>'SO 04.3 - 3. rok rozvojov...'!J30</f>
        <v>0</v>
      </c>
      <c r="AH70" s="117"/>
      <c r="AI70" s="117"/>
      <c r="AJ70" s="117"/>
      <c r="AK70" s="117"/>
      <c r="AL70" s="117"/>
      <c r="AM70" s="117"/>
      <c r="AN70" s="118">
        <f>SUM(AG70,AT70)</f>
        <v>0</v>
      </c>
      <c r="AO70" s="117"/>
      <c r="AP70" s="117"/>
      <c r="AQ70" s="119" t="s">
        <v>79</v>
      </c>
      <c r="AR70" s="120"/>
      <c r="AS70" s="121">
        <v>0</v>
      </c>
      <c r="AT70" s="122">
        <f>ROUND(SUM(AV70:AW70),2)</f>
        <v>0</v>
      </c>
      <c r="AU70" s="123">
        <f>'SO 04.3 - 3. rok rozvojov...'!P82</f>
        <v>0</v>
      </c>
      <c r="AV70" s="122">
        <f>'SO 04.3 - 3. rok rozvojov...'!J33</f>
        <v>0</v>
      </c>
      <c r="AW70" s="122">
        <f>'SO 04.3 - 3. rok rozvojov...'!J34</f>
        <v>0</v>
      </c>
      <c r="AX70" s="122">
        <f>'SO 04.3 - 3. rok rozvojov...'!J35</f>
        <v>0</v>
      </c>
      <c r="AY70" s="122">
        <f>'SO 04.3 - 3. rok rozvojov...'!J36</f>
        <v>0</v>
      </c>
      <c r="AZ70" s="122">
        <f>'SO 04.3 - 3. rok rozvojov...'!F33</f>
        <v>0</v>
      </c>
      <c r="BA70" s="122">
        <f>'SO 04.3 - 3. rok rozvojov...'!F34</f>
        <v>0</v>
      </c>
      <c r="BB70" s="122">
        <f>'SO 04.3 - 3. rok rozvojov...'!F35</f>
        <v>0</v>
      </c>
      <c r="BC70" s="122">
        <f>'SO 04.3 - 3. rok rozvojov...'!F36</f>
        <v>0</v>
      </c>
      <c r="BD70" s="124">
        <f>'SO 04.3 - 3. rok rozvojov...'!F37</f>
        <v>0</v>
      </c>
      <c r="BE70" s="7"/>
      <c r="BT70" s="125" t="s">
        <v>80</v>
      </c>
      <c r="BV70" s="125" t="s">
        <v>74</v>
      </c>
      <c r="BW70" s="125" t="s">
        <v>115</v>
      </c>
      <c r="BX70" s="125" t="s">
        <v>5</v>
      </c>
      <c r="CL70" s="125" t="s">
        <v>19</v>
      </c>
      <c r="CM70" s="125" t="s">
        <v>82</v>
      </c>
    </row>
    <row r="71" s="7" customFormat="1" ht="16.5" customHeight="1">
      <c r="A71" s="113" t="s">
        <v>76</v>
      </c>
      <c r="B71" s="114"/>
      <c r="C71" s="115"/>
      <c r="D71" s="116" t="s">
        <v>116</v>
      </c>
      <c r="E71" s="116"/>
      <c r="F71" s="116"/>
      <c r="G71" s="116"/>
      <c r="H71" s="116"/>
      <c r="I71" s="117"/>
      <c r="J71" s="116" t="s">
        <v>78</v>
      </c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8">
        <f>'SO 05 - Větrolam'!J30</f>
        <v>0</v>
      </c>
      <c r="AH71" s="117"/>
      <c r="AI71" s="117"/>
      <c r="AJ71" s="117"/>
      <c r="AK71" s="117"/>
      <c r="AL71" s="117"/>
      <c r="AM71" s="117"/>
      <c r="AN71" s="118">
        <f>SUM(AG71,AT71)</f>
        <v>0</v>
      </c>
      <c r="AO71" s="117"/>
      <c r="AP71" s="117"/>
      <c r="AQ71" s="119" t="s">
        <v>79</v>
      </c>
      <c r="AR71" s="120"/>
      <c r="AS71" s="121">
        <v>0</v>
      </c>
      <c r="AT71" s="122">
        <f>ROUND(SUM(AV71:AW71),2)</f>
        <v>0</v>
      </c>
      <c r="AU71" s="123">
        <f>'SO 05 - Větrolam'!P90</f>
        <v>0</v>
      </c>
      <c r="AV71" s="122">
        <f>'SO 05 - Větrolam'!J33</f>
        <v>0</v>
      </c>
      <c r="AW71" s="122">
        <f>'SO 05 - Větrolam'!J34</f>
        <v>0</v>
      </c>
      <c r="AX71" s="122">
        <f>'SO 05 - Větrolam'!J35</f>
        <v>0</v>
      </c>
      <c r="AY71" s="122">
        <f>'SO 05 - Větrolam'!J36</f>
        <v>0</v>
      </c>
      <c r="AZ71" s="122">
        <f>'SO 05 - Větrolam'!F33</f>
        <v>0</v>
      </c>
      <c r="BA71" s="122">
        <f>'SO 05 - Větrolam'!F34</f>
        <v>0</v>
      </c>
      <c r="BB71" s="122">
        <f>'SO 05 - Větrolam'!F35</f>
        <v>0</v>
      </c>
      <c r="BC71" s="122">
        <f>'SO 05 - Větrolam'!F36</f>
        <v>0</v>
      </c>
      <c r="BD71" s="124">
        <f>'SO 05 - Větrolam'!F37</f>
        <v>0</v>
      </c>
      <c r="BE71" s="7"/>
      <c r="BT71" s="125" t="s">
        <v>80</v>
      </c>
      <c r="BV71" s="125" t="s">
        <v>74</v>
      </c>
      <c r="BW71" s="125" t="s">
        <v>117</v>
      </c>
      <c r="BX71" s="125" t="s">
        <v>5</v>
      </c>
      <c r="CL71" s="125" t="s">
        <v>19</v>
      </c>
      <c r="CM71" s="125" t="s">
        <v>82</v>
      </c>
    </row>
    <row r="72" s="7" customFormat="1" ht="24.75" customHeight="1">
      <c r="A72" s="113" t="s">
        <v>76</v>
      </c>
      <c r="B72" s="114"/>
      <c r="C72" s="115"/>
      <c r="D72" s="116" t="s">
        <v>118</v>
      </c>
      <c r="E72" s="116"/>
      <c r="F72" s="116"/>
      <c r="G72" s="116"/>
      <c r="H72" s="116"/>
      <c r="I72" s="117"/>
      <c r="J72" s="116" t="s">
        <v>84</v>
      </c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8">
        <f>'SO 05.1 - 1. rok rozvojov...'!J30</f>
        <v>0</v>
      </c>
      <c r="AH72" s="117"/>
      <c r="AI72" s="117"/>
      <c r="AJ72" s="117"/>
      <c r="AK72" s="117"/>
      <c r="AL72" s="117"/>
      <c r="AM72" s="117"/>
      <c r="AN72" s="118">
        <f>SUM(AG72,AT72)</f>
        <v>0</v>
      </c>
      <c r="AO72" s="117"/>
      <c r="AP72" s="117"/>
      <c r="AQ72" s="119" t="s">
        <v>79</v>
      </c>
      <c r="AR72" s="120"/>
      <c r="AS72" s="121">
        <v>0</v>
      </c>
      <c r="AT72" s="122">
        <f>ROUND(SUM(AV72:AW72),2)</f>
        <v>0</v>
      </c>
      <c r="AU72" s="123">
        <f>'SO 05.1 - 1. rok rozvojov...'!P82</f>
        <v>0</v>
      </c>
      <c r="AV72" s="122">
        <f>'SO 05.1 - 1. rok rozvojov...'!J33</f>
        <v>0</v>
      </c>
      <c r="AW72" s="122">
        <f>'SO 05.1 - 1. rok rozvojov...'!J34</f>
        <v>0</v>
      </c>
      <c r="AX72" s="122">
        <f>'SO 05.1 - 1. rok rozvojov...'!J35</f>
        <v>0</v>
      </c>
      <c r="AY72" s="122">
        <f>'SO 05.1 - 1. rok rozvojov...'!J36</f>
        <v>0</v>
      </c>
      <c r="AZ72" s="122">
        <f>'SO 05.1 - 1. rok rozvojov...'!F33</f>
        <v>0</v>
      </c>
      <c r="BA72" s="122">
        <f>'SO 05.1 - 1. rok rozvojov...'!F34</f>
        <v>0</v>
      </c>
      <c r="BB72" s="122">
        <f>'SO 05.1 - 1. rok rozvojov...'!F35</f>
        <v>0</v>
      </c>
      <c r="BC72" s="122">
        <f>'SO 05.1 - 1. rok rozvojov...'!F36</f>
        <v>0</v>
      </c>
      <c r="BD72" s="124">
        <f>'SO 05.1 - 1. rok rozvojov...'!F37</f>
        <v>0</v>
      </c>
      <c r="BE72" s="7"/>
      <c r="BT72" s="125" t="s">
        <v>80</v>
      </c>
      <c r="BV72" s="125" t="s">
        <v>74</v>
      </c>
      <c r="BW72" s="125" t="s">
        <v>119</v>
      </c>
      <c r="BX72" s="125" t="s">
        <v>5</v>
      </c>
      <c r="CL72" s="125" t="s">
        <v>19</v>
      </c>
      <c r="CM72" s="125" t="s">
        <v>82</v>
      </c>
    </row>
    <row r="73" s="7" customFormat="1" ht="24.75" customHeight="1">
      <c r="A73" s="113" t="s">
        <v>76</v>
      </c>
      <c r="B73" s="114"/>
      <c r="C73" s="115"/>
      <c r="D73" s="116" t="s">
        <v>120</v>
      </c>
      <c r="E73" s="116"/>
      <c r="F73" s="116"/>
      <c r="G73" s="116"/>
      <c r="H73" s="116"/>
      <c r="I73" s="117"/>
      <c r="J73" s="116" t="s">
        <v>87</v>
      </c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8">
        <f>'SO 05.2 - 2. rok rozvojov...'!J30</f>
        <v>0</v>
      </c>
      <c r="AH73" s="117"/>
      <c r="AI73" s="117"/>
      <c r="AJ73" s="117"/>
      <c r="AK73" s="117"/>
      <c r="AL73" s="117"/>
      <c r="AM73" s="117"/>
      <c r="AN73" s="118">
        <f>SUM(AG73,AT73)</f>
        <v>0</v>
      </c>
      <c r="AO73" s="117"/>
      <c r="AP73" s="117"/>
      <c r="AQ73" s="119" t="s">
        <v>79</v>
      </c>
      <c r="AR73" s="120"/>
      <c r="AS73" s="121">
        <v>0</v>
      </c>
      <c r="AT73" s="122">
        <f>ROUND(SUM(AV73:AW73),2)</f>
        <v>0</v>
      </c>
      <c r="AU73" s="123">
        <f>'SO 05.2 - 2. rok rozvojov...'!P82</f>
        <v>0</v>
      </c>
      <c r="AV73" s="122">
        <f>'SO 05.2 - 2. rok rozvojov...'!J33</f>
        <v>0</v>
      </c>
      <c r="AW73" s="122">
        <f>'SO 05.2 - 2. rok rozvojov...'!J34</f>
        <v>0</v>
      </c>
      <c r="AX73" s="122">
        <f>'SO 05.2 - 2. rok rozvojov...'!J35</f>
        <v>0</v>
      </c>
      <c r="AY73" s="122">
        <f>'SO 05.2 - 2. rok rozvojov...'!J36</f>
        <v>0</v>
      </c>
      <c r="AZ73" s="122">
        <f>'SO 05.2 - 2. rok rozvojov...'!F33</f>
        <v>0</v>
      </c>
      <c r="BA73" s="122">
        <f>'SO 05.2 - 2. rok rozvojov...'!F34</f>
        <v>0</v>
      </c>
      <c r="BB73" s="122">
        <f>'SO 05.2 - 2. rok rozvojov...'!F35</f>
        <v>0</v>
      </c>
      <c r="BC73" s="122">
        <f>'SO 05.2 - 2. rok rozvojov...'!F36</f>
        <v>0</v>
      </c>
      <c r="BD73" s="124">
        <f>'SO 05.2 - 2. rok rozvojov...'!F37</f>
        <v>0</v>
      </c>
      <c r="BE73" s="7"/>
      <c r="BT73" s="125" t="s">
        <v>80</v>
      </c>
      <c r="BV73" s="125" t="s">
        <v>74</v>
      </c>
      <c r="BW73" s="125" t="s">
        <v>121</v>
      </c>
      <c r="BX73" s="125" t="s">
        <v>5</v>
      </c>
      <c r="CL73" s="125" t="s">
        <v>19</v>
      </c>
      <c r="CM73" s="125" t="s">
        <v>82</v>
      </c>
    </row>
    <row r="74" s="7" customFormat="1" ht="24.75" customHeight="1">
      <c r="A74" s="113" t="s">
        <v>76</v>
      </c>
      <c r="B74" s="114"/>
      <c r="C74" s="115"/>
      <c r="D74" s="116" t="s">
        <v>122</v>
      </c>
      <c r="E74" s="116"/>
      <c r="F74" s="116"/>
      <c r="G74" s="116"/>
      <c r="H74" s="116"/>
      <c r="I74" s="117"/>
      <c r="J74" s="116" t="s">
        <v>90</v>
      </c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8">
        <f>'SO 05.3 - 3. rok rozvojov...'!J30</f>
        <v>0</v>
      </c>
      <c r="AH74" s="117"/>
      <c r="AI74" s="117"/>
      <c r="AJ74" s="117"/>
      <c r="AK74" s="117"/>
      <c r="AL74" s="117"/>
      <c r="AM74" s="117"/>
      <c r="AN74" s="118">
        <f>SUM(AG74,AT74)</f>
        <v>0</v>
      </c>
      <c r="AO74" s="117"/>
      <c r="AP74" s="117"/>
      <c r="AQ74" s="119" t="s">
        <v>79</v>
      </c>
      <c r="AR74" s="120"/>
      <c r="AS74" s="121">
        <v>0</v>
      </c>
      <c r="AT74" s="122">
        <f>ROUND(SUM(AV74:AW74),2)</f>
        <v>0</v>
      </c>
      <c r="AU74" s="123">
        <f>'SO 05.3 - 3. rok rozvojov...'!P82</f>
        <v>0</v>
      </c>
      <c r="AV74" s="122">
        <f>'SO 05.3 - 3. rok rozvojov...'!J33</f>
        <v>0</v>
      </c>
      <c r="AW74" s="122">
        <f>'SO 05.3 - 3. rok rozvojov...'!J34</f>
        <v>0</v>
      </c>
      <c r="AX74" s="122">
        <f>'SO 05.3 - 3. rok rozvojov...'!J35</f>
        <v>0</v>
      </c>
      <c r="AY74" s="122">
        <f>'SO 05.3 - 3. rok rozvojov...'!J36</f>
        <v>0</v>
      </c>
      <c r="AZ74" s="122">
        <f>'SO 05.3 - 3. rok rozvojov...'!F33</f>
        <v>0</v>
      </c>
      <c r="BA74" s="122">
        <f>'SO 05.3 - 3. rok rozvojov...'!F34</f>
        <v>0</v>
      </c>
      <c r="BB74" s="122">
        <f>'SO 05.3 - 3. rok rozvojov...'!F35</f>
        <v>0</v>
      </c>
      <c r="BC74" s="122">
        <f>'SO 05.3 - 3. rok rozvojov...'!F36</f>
        <v>0</v>
      </c>
      <c r="BD74" s="124">
        <f>'SO 05.3 - 3. rok rozvojov...'!F37</f>
        <v>0</v>
      </c>
      <c r="BE74" s="7"/>
      <c r="BT74" s="125" t="s">
        <v>80</v>
      </c>
      <c r="BV74" s="125" t="s">
        <v>74</v>
      </c>
      <c r="BW74" s="125" t="s">
        <v>123</v>
      </c>
      <c r="BX74" s="125" t="s">
        <v>5</v>
      </c>
      <c r="CL74" s="125" t="s">
        <v>19</v>
      </c>
      <c r="CM74" s="125" t="s">
        <v>82</v>
      </c>
    </row>
    <row r="75" s="7" customFormat="1" ht="16.5" customHeight="1">
      <c r="A75" s="113" t="s">
        <v>76</v>
      </c>
      <c r="B75" s="114"/>
      <c r="C75" s="115"/>
      <c r="D75" s="116" t="s">
        <v>124</v>
      </c>
      <c r="E75" s="116"/>
      <c r="F75" s="116"/>
      <c r="G75" s="116"/>
      <c r="H75" s="116"/>
      <c r="I75" s="117"/>
      <c r="J75" s="116" t="s">
        <v>78</v>
      </c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8">
        <f>'SO 06 - Větrolam'!J30</f>
        <v>0</v>
      </c>
      <c r="AH75" s="117"/>
      <c r="AI75" s="117"/>
      <c r="AJ75" s="117"/>
      <c r="AK75" s="117"/>
      <c r="AL75" s="117"/>
      <c r="AM75" s="117"/>
      <c r="AN75" s="118">
        <f>SUM(AG75,AT75)</f>
        <v>0</v>
      </c>
      <c r="AO75" s="117"/>
      <c r="AP75" s="117"/>
      <c r="AQ75" s="119" t="s">
        <v>79</v>
      </c>
      <c r="AR75" s="120"/>
      <c r="AS75" s="121">
        <v>0</v>
      </c>
      <c r="AT75" s="122">
        <f>ROUND(SUM(AV75:AW75),2)</f>
        <v>0</v>
      </c>
      <c r="AU75" s="123">
        <f>'SO 06 - Větrolam'!P90</f>
        <v>0</v>
      </c>
      <c r="AV75" s="122">
        <f>'SO 06 - Větrolam'!J33</f>
        <v>0</v>
      </c>
      <c r="AW75" s="122">
        <f>'SO 06 - Větrolam'!J34</f>
        <v>0</v>
      </c>
      <c r="AX75" s="122">
        <f>'SO 06 - Větrolam'!J35</f>
        <v>0</v>
      </c>
      <c r="AY75" s="122">
        <f>'SO 06 - Větrolam'!J36</f>
        <v>0</v>
      </c>
      <c r="AZ75" s="122">
        <f>'SO 06 - Větrolam'!F33</f>
        <v>0</v>
      </c>
      <c r="BA75" s="122">
        <f>'SO 06 - Větrolam'!F34</f>
        <v>0</v>
      </c>
      <c r="BB75" s="122">
        <f>'SO 06 - Větrolam'!F35</f>
        <v>0</v>
      </c>
      <c r="BC75" s="122">
        <f>'SO 06 - Větrolam'!F36</f>
        <v>0</v>
      </c>
      <c r="BD75" s="124">
        <f>'SO 06 - Větrolam'!F37</f>
        <v>0</v>
      </c>
      <c r="BE75" s="7"/>
      <c r="BT75" s="125" t="s">
        <v>80</v>
      </c>
      <c r="BV75" s="125" t="s">
        <v>74</v>
      </c>
      <c r="BW75" s="125" t="s">
        <v>125</v>
      </c>
      <c r="BX75" s="125" t="s">
        <v>5</v>
      </c>
      <c r="CL75" s="125" t="s">
        <v>19</v>
      </c>
      <c r="CM75" s="125" t="s">
        <v>82</v>
      </c>
    </row>
    <row r="76" s="7" customFormat="1" ht="24.75" customHeight="1">
      <c r="A76" s="113" t="s">
        <v>76</v>
      </c>
      <c r="B76" s="114"/>
      <c r="C76" s="115"/>
      <c r="D76" s="116" t="s">
        <v>126</v>
      </c>
      <c r="E76" s="116"/>
      <c r="F76" s="116"/>
      <c r="G76" s="116"/>
      <c r="H76" s="116"/>
      <c r="I76" s="117"/>
      <c r="J76" s="116" t="s">
        <v>84</v>
      </c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8">
        <f>'SO 06.1 - 1. rok rozvojov...'!J30</f>
        <v>0</v>
      </c>
      <c r="AH76" s="117"/>
      <c r="AI76" s="117"/>
      <c r="AJ76" s="117"/>
      <c r="AK76" s="117"/>
      <c r="AL76" s="117"/>
      <c r="AM76" s="117"/>
      <c r="AN76" s="118">
        <f>SUM(AG76,AT76)</f>
        <v>0</v>
      </c>
      <c r="AO76" s="117"/>
      <c r="AP76" s="117"/>
      <c r="AQ76" s="119" t="s">
        <v>79</v>
      </c>
      <c r="AR76" s="120"/>
      <c r="AS76" s="121">
        <v>0</v>
      </c>
      <c r="AT76" s="122">
        <f>ROUND(SUM(AV76:AW76),2)</f>
        <v>0</v>
      </c>
      <c r="AU76" s="123">
        <f>'SO 06.1 - 1. rok rozvojov...'!P82</f>
        <v>0</v>
      </c>
      <c r="AV76" s="122">
        <f>'SO 06.1 - 1. rok rozvojov...'!J33</f>
        <v>0</v>
      </c>
      <c r="AW76" s="122">
        <f>'SO 06.1 - 1. rok rozvojov...'!J34</f>
        <v>0</v>
      </c>
      <c r="AX76" s="122">
        <f>'SO 06.1 - 1. rok rozvojov...'!J35</f>
        <v>0</v>
      </c>
      <c r="AY76" s="122">
        <f>'SO 06.1 - 1. rok rozvojov...'!J36</f>
        <v>0</v>
      </c>
      <c r="AZ76" s="122">
        <f>'SO 06.1 - 1. rok rozvojov...'!F33</f>
        <v>0</v>
      </c>
      <c r="BA76" s="122">
        <f>'SO 06.1 - 1. rok rozvojov...'!F34</f>
        <v>0</v>
      </c>
      <c r="BB76" s="122">
        <f>'SO 06.1 - 1. rok rozvojov...'!F35</f>
        <v>0</v>
      </c>
      <c r="BC76" s="122">
        <f>'SO 06.1 - 1. rok rozvojov...'!F36</f>
        <v>0</v>
      </c>
      <c r="BD76" s="124">
        <f>'SO 06.1 - 1. rok rozvojov...'!F37</f>
        <v>0</v>
      </c>
      <c r="BE76" s="7"/>
      <c r="BT76" s="125" t="s">
        <v>80</v>
      </c>
      <c r="BV76" s="125" t="s">
        <v>74</v>
      </c>
      <c r="BW76" s="125" t="s">
        <v>127</v>
      </c>
      <c r="BX76" s="125" t="s">
        <v>5</v>
      </c>
      <c r="CL76" s="125" t="s">
        <v>19</v>
      </c>
      <c r="CM76" s="125" t="s">
        <v>82</v>
      </c>
    </row>
    <row r="77" s="7" customFormat="1" ht="24.75" customHeight="1">
      <c r="A77" s="113" t="s">
        <v>76</v>
      </c>
      <c r="B77" s="114"/>
      <c r="C77" s="115"/>
      <c r="D77" s="116" t="s">
        <v>128</v>
      </c>
      <c r="E77" s="116"/>
      <c r="F77" s="116"/>
      <c r="G77" s="116"/>
      <c r="H77" s="116"/>
      <c r="I77" s="117"/>
      <c r="J77" s="116" t="s">
        <v>87</v>
      </c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8">
        <f>'SO 06.2 - 2. rok rozvojov...'!J30</f>
        <v>0</v>
      </c>
      <c r="AH77" s="117"/>
      <c r="AI77" s="117"/>
      <c r="AJ77" s="117"/>
      <c r="AK77" s="117"/>
      <c r="AL77" s="117"/>
      <c r="AM77" s="117"/>
      <c r="AN77" s="118">
        <f>SUM(AG77,AT77)</f>
        <v>0</v>
      </c>
      <c r="AO77" s="117"/>
      <c r="AP77" s="117"/>
      <c r="AQ77" s="119" t="s">
        <v>79</v>
      </c>
      <c r="AR77" s="120"/>
      <c r="AS77" s="121">
        <v>0</v>
      </c>
      <c r="AT77" s="122">
        <f>ROUND(SUM(AV77:AW77),2)</f>
        <v>0</v>
      </c>
      <c r="AU77" s="123">
        <f>'SO 06.2 - 2. rok rozvojov...'!P82</f>
        <v>0</v>
      </c>
      <c r="AV77" s="122">
        <f>'SO 06.2 - 2. rok rozvojov...'!J33</f>
        <v>0</v>
      </c>
      <c r="AW77" s="122">
        <f>'SO 06.2 - 2. rok rozvojov...'!J34</f>
        <v>0</v>
      </c>
      <c r="AX77" s="122">
        <f>'SO 06.2 - 2. rok rozvojov...'!J35</f>
        <v>0</v>
      </c>
      <c r="AY77" s="122">
        <f>'SO 06.2 - 2. rok rozvojov...'!J36</f>
        <v>0</v>
      </c>
      <c r="AZ77" s="122">
        <f>'SO 06.2 - 2. rok rozvojov...'!F33</f>
        <v>0</v>
      </c>
      <c r="BA77" s="122">
        <f>'SO 06.2 - 2. rok rozvojov...'!F34</f>
        <v>0</v>
      </c>
      <c r="BB77" s="122">
        <f>'SO 06.2 - 2. rok rozvojov...'!F35</f>
        <v>0</v>
      </c>
      <c r="BC77" s="122">
        <f>'SO 06.2 - 2. rok rozvojov...'!F36</f>
        <v>0</v>
      </c>
      <c r="BD77" s="124">
        <f>'SO 06.2 - 2. rok rozvojov...'!F37</f>
        <v>0</v>
      </c>
      <c r="BE77" s="7"/>
      <c r="BT77" s="125" t="s">
        <v>80</v>
      </c>
      <c r="BV77" s="125" t="s">
        <v>74</v>
      </c>
      <c r="BW77" s="125" t="s">
        <v>129</v>
      </c>
      <c r="BX77" s="125" t="s">
        <v>5</v>
      </c>
      <c r="CL77" s="125" t="s">
        <v>19</v>
      </c>
      <c r="CM77" s="125" t="s">
        <v>82</v>
      </c>
    </row>
    <row r="78" s="7" customFormat="1" ht="24.75" customHeight="1">
      <c r="A78" s="113" t="s">
        <v>76</v>
      </c>
      <c r="B78" s="114"/>
      <c r="C78" s="115"/>
      <c r="D78" s="116" t="s">
        <v>130</v>
      </c>
      <c r="E78" s="116"/>
      <c r="F78" s="116"/>
      <c r="G78" s="116"/>
      <c r="H78" s="116"/>
      <c r="I78" s="117"/>
      <c r="J78" s="116" t="s">
        <v>90</v>
      </c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8">
        <f>'SO 06.3 - 3. rok rozvojov...'!J30</f>
        <v>0</v>
      </c>
      <c r="AH78" s="117"/>
      <c r="AI78" s="117"/>
      <c r="AJ78" s="117"/>
      <c r="AK78" s="117"/>
      <c r="AL78" s="117"/>
      <c r="AM78" s="117"/>
      <c r="AN78" s="118">
        <f>SUM(AG78,AT78)</f>
        <v>0</v>
      </c>
      <c r="AO78" s="117"/>
      <c r="AP78" s="117"/>
      <c r="AQ78" s="119" t="s">
        <v>79</v>
      </c>
      <c r="AR78" s="120"/>
      <c r="AS78" s="121">
        <v>0</v>
      </c>
      <c r="AT78" s="122">
        <f>ROUND(SUM(AV78:AW78),2)</f>
        <v>0</v>
      </c>
      <c r="AU78" s="123">
        <f>'SO 06.3 - 3. rok rozvojov...'!P82</f>
        <v>0</v>
      </c>
      <c r="AV78" s="122">
        <f>'SO 06.3 - 3. rok rozvojov...'!J33</f>
        <v>0</v>
      </c>
      <c r="AW78" s="122">
        <f>'SO 06.3 - 3. rok rozvojov...'!J34</f>
        <v>0</v>
      </c>
      <c r="AX78" s="122">
        <f>'SO 06.3 - 3. rok rozvojov...'!J35</f>
        <v>0</v>
      </c>
      <c r="AY78" s="122">
        <f>'SO 06.3 - 3. rok rozvojov...'!J36</f>
        <v>0</v>
      </c>
      <c r="AZ78" s="122">
        <f>'SO 06.3 - 3. rok rozvojov...'!F33</f>
        <v>0</v>
      </c>
      <c r="BA78" s="122">
        <f>'SO 06.3 - 3. rok rozvojov...'!F34</f>
        <v>0</v>
      </c>
      <c r="BB78" s="122">
        <f>'SO 06.3 - 3. rok rozvojov...'!F35</f>
        <v>0</v>
      </c>
      <c r="BC78" s="122">
        <f>'SO 06.3 - 3. rok rozvojov...'!F36</f>
        <v>0</v>
      </c>
      <c r="BD78" s="124">
        <f>'SO 06.3 - 3. rok rozvojov...'!F37</f>
        <v>0</v>
      </c>
      <c r="BE78" s="7"/>
      <c r="BT78" s="125" t="s">
        <v>80</v>
      </c>
      <c r="BV78" s="125" t="s">
        <v>74</v>
      </c>
      <c r="BW78" s="125" t="s">
        <v>131</v>
      </c>
      <c r="BX78" s="125" t="s">
        <v>5</v>
      </c>
      <c r="CL78" s="125" t="s">
        <v>19</v>
      </c>
      <c r="CM78" s="125" t="s">
        <v>82</v>
      </c>
    </row>
    <row r="79" s="7" customFormat="1" ht="16.5" customHeight="1">
      <c r="A79" s="113" t="s">
        <v>76</v>
      </c>
      <c r="B79" s="114"/>
      <c r="C79" s="115"/>
      <c r="D79" s="116" t="s">
        <v>132</v>
      </c>
      <c r="E79" s="116"/>
      <c r="F79" s="116"/>
      <c r="G79" s="116"/>
      <c r="H79" s="116"/>
      <c r="I79" s="117"/>
      <c r="J79" s="116" t="s">
        <v>78</v>
      </c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8">
        <f>'SO 07 - Větrolam'!J30</f>
        <v>0</v>
      </c>
      <c r="AH79" s="117"/>
      <c r="AI79" s="117"/>
      <c r="AJ79" s="117"/>
      <c r="AK79" s="117"/>
      <c r="AL79" s="117"/>
      <c r="AM79" s="117"/>
      <c r="AN79" s="118">
        <f>SUM(AG79,AT79)</f>
        <v>0</v>
      </c>
      <c r="AO79" s="117"/>
      <c r="AP79" s="117"/>
      <c r="AQ79" s="119" t="s">
        <v>79</v>
      </c>
      <c r="AR79" s="120"/>
      <c r="AS79" s="121">
        <v>0</v>
      </c>
      <c r="AT79" s="122">
        <f>ROUND(SUM(AV79:AW79),2)</f>
        <v>0</v>
      </c>
      <c r="AU79" s="123">
        <f>'SO 07 - Větrolam'!P90</f>
        <v>0</v>
      </c>
      <c r="AV79" s="122">
        <f>'SO 07 - Větrolam'!J33</f>
        <v>0</v>
      </c>
      <c r="AW79" s="122">
        <f>'SO 07 - Větrolam'!J34</f>
        <v>0</v>
      </c>
      <c r="AX79" s="122">
        <f>'SO 07 - Větrolam'!J35</f>
        <v>0</v>
      </c>
      <c r="AY79" s="122">
        <f>'SO 07 - Větrolam'!J36</f>
        <v>0</v>
      </c>
      <c r="AZ79" s="122">
        <f>'SO 07 - Větrolam'!F33</f>
        <v>0</v>
      </c>
      <c r="BA79" s="122">
        <f>'SO 07 - Větrolam'!F34</f>
        <v>0</v>
      </c>
      <c r="BB79" s="122">
        <f>'SO 07 - Větrolam'!F35</f>
        <v>0</v>
      </c>
      <c r="BC79" s="122">
        <f>'SO 07 - Větrolam'!F36</f>
        <v>0</v>
      </c>
      <c r="BD79" s="124">
        <f>'SO 07 - Větrolam'!F37</f>
        <v>0</v>
      </c>
      <c r="BE79" s="7"/>
      <c r="BT79" s="125" t="s">
        <v>80</v>
      </c>
      <c r="BV79" s="125" t="s">
        <v>74</v>
      </c>
      <c r="BW79" s="125" t="s">
        <v>133</v>
      </c>
      <c r="BX79" s="125" t="s">
        <v>5</v>
      </c>
      <c r="CL79" s="125" t="s">
        <v>19</v>
      </c>
      <c r="CM79" s="125" t="s">
        <v>82</v>
      </c>
    </row>
    <row r="80" s="7" customFormat="1" ht="24.75" customHeight="1">
      <c r="A80" s="113" t="s">
        <v>76</v>
      </c>
      <c r="B80" s="114"/>
      <c r="C80" s="115"/>
      <c r="D80" s="116" t="s">
        <v>134</v>
      </c>
      <c r="E80" s="116"/>
      <c r="F80" s="116"/>
      <c r="G80" s="116"/>
      <c r="H80" s="116"/>
      <c r="I80" s="117"/>
      <c r="J80" s="116" t="s">
        <v>84</v>
      </c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8">
        <f>'SO 07.1 - 1. rok rozvojov...'!J30</f>
        <v>0</v>
      </c>
      <c r="AH80" s="117"/>
      <c r="AI80" s="117"/>
      <c r="AJ80" s="117"/>
      <c r="AK80" s="117"/>
      <c r="AL80" s="117"/>
      <c r="AM80" s="117"/>
      <c r="AN80" s="118">
        <f>SUM(AG80,AT80)</f>
        <v>0</v>
      </c>
      <c r="AO80" s="117"/>
      <c r="AP80" s="117"/>
      <c r="AQ80" s="119" t="s">
        <v>79</v>
      </c>
      <c r="AR80" s="120"/>
      <c r="AS80" s="121">
        <v>0</v>
      </c>
      <c r="AT80" s="122">
        <f>ROUND(SUM(AV80:AW80),2)</f>
        <v>0</v>
      </c>
      <c r="AU80" s="123">
        <f>'SO 07.1 - 1. rok rozvojov...'!P82</f>
        <v>0</v>
      </c>
      <c r="AV80" s="122">
        <f>'SO 07.1 - 1. rok rozvojov...'!J33</f>
        <v>0</v>
      </c>
      <c r="AW80" s="122">
        <f>'SO 07.1 - 1. rok rozvojov...'!J34</f>
        <v>0</v>
      </c>
      <c r="AX80" s="122">
        <f>'SO 07.1 - 1. rok rozvojov...'!J35</f>
        <v>0</v>
      </c>
      <c r="AY80" s="122">
        <f>'SO 07.1 - 1. rok rozvojov...'!J36</f>
        <v>0</v>
      </c>
      <c r="AZ80" s="122">
        <f>'SO 07.1 - 1. rok rozvojov...'!F33</f>
        <v>0</v>
      </c>
      <c r="BA80" s="122">
        <f>'SO 07.1 - 1. rok rozvojov...'!F34</f>
        <v>0</v>
      </c>
      <c r="BB80" s="122">
        <f>'SO 07.1 - 1. rok rozvojov...'!F35</f>
        <v>0</v>
      </c>
      <c r="BC80" s="122">
        <f>'SO 07.1 - 1. rok rozvojov...'!F36</f>
        <v>0</v>
      </c>
      <c r="BD80" s="124">
        <f>'SO 07.1 - 1. rok rozvojov...'!F37</f>
        <v>0</v>
      </c>
      <c r="BE80" s="7"/>
      <c r="BT80" s="125" t="s">
        <v>80</v>
      </c>
      <c r="BV80" s="125" t="s">
        <v>74</v>
      </c>
      <c r="BW80" s="125" t="s">
        <v>135</v>
      </c>
      <c r="BX80" s="125" t="s">
        <v>5</v>
      </c>
      <c r="CL80" s="125" t="s">
        <v>19</v>
      </c>
      <c r="CM80" s="125" t="s">
        <v>82</v>
      </c>
    </row>
    <row r="81" s="7" customFormat="1" ht="24.75" customHeight="1">
      <c r="A81" s="113" t="s">
        <v>76</v>
      </c>
      <c r="B81" s="114"/>
      <c r="C81" s="115"/>
      <c r="D81" s="116" t="s">
        <v>136</v>
      </c>
      <c r="E81" s="116"/>
      <c r="F81" s="116"/>
      <c r="G81" s="116"/>
      <c r="H81" s="116"/>
      <c r="I81" s="117"/>
      <c r="J81" s="116" t="s">
        <v>87</v>
      </c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8">
        <f>'SO 07.2 - 2. rok rozvojov...'!J30</f>
        <v>0</v>
      </c>
      <c r="AH81" s="117"/>
      <c r="AI81" s="117"/>
      <c r="AJ81" s="117"/>
      <c r="AK81" s="117"/>
      <c r="AL81" s="117"/>
      <c r="AM81" s="117"/>
      <c r="AN81" s="118">
        <f>SUM(AG81,AT81)</f>
        <v>0</v>
      </c>
      <c r="AO81" s="117"/>
      <c r="AP81" s="117"/>
      <c r="AQ81" s="119" t="s">
        <v>79</v>
      </c>
      <c r="AR81" s="120"/>
      <c r="AS81" s="121">
        <v>0</v>
      </c>
      <c r="AT81" s="122">
        <f>ROUND(SUM(AV81:AW81),2)</f>
        <v>0</v>
      </c>
      <c r="AU81" s="123">
        <f>'SO 07.2 - 2. rok rozvojov...'!P82</f>
        <v>0</v>
      </c>
      <c r="AV81" s="122">
        <f>'SO 07.2 - 2. rok rozvojov...'!J33</f>
        <v>0</v>
      </c>
      <c r="AW81" s="122">
        <f>'SO 07.2 - 2. rok rozvojov...'!J34</f>
        <v>0</v>
      </c>
      <c r="AX81" s="122">
        <f>'SO 07.2 - 2. rok rozvojov...'!J35</f>
        <v>0</v>
      </c>
      <c r="AY81" s="122">
        <f>'SO 07.2 - 2. rok rozvojov...'!J36</f>
        <v>0</v>
      </c>
      <c r="AZ81" s="122">
        <f>'SO 07.2 - 2. rok rozvojov...'!F33</f>
        <v>0</v>
      </c>
      <c r="BA81" s="122">
        <f>'SO 07.2 - 2. rok rozvojov...'!F34</f>
        <v>0</v>
      </c>
      <c r="BB81" s="122">
        <f>'SO 07.2 - 2. rok rozvojov...'!F35</f>
        <v>0</v>
      </c>
      <c r="BC81" s="122">
        <f>'SO 07.2 - 2. rok rozvojov...'!F36</f>
        <v>0</v>
      </c>
      <c r="BD81" s="124">
        <f>'SO 07.2 - 2. rok rozvojov...'!F37</f>
        <v>0</v>
      </c>
      <c r="BE81" s="7"/>
      <c r="BT81" s="125" t="s">
        <v>80</v>
      </c>
      <c r="BV81" s="125" t="s">
        <v>74</v>
      </c>
      <c r="BW81" s="125" t="s">
        <v>137</v>
      </c>
      <c r="BX81" s="125" t="s">
        <v>5</v>
      </c>
      <c r="CL81" s="125" t="s">
        <v>19</v>
      </c>
      <c r="CM81" s="125" t="s">
        <v>82</v>
      </c>
    </row>
    <row r="82" s="7" customFormat="1" ht="24.75" customHeight="1">
      <c r="A82" s="113" t="s">
        <v>76</v>
      </c>
      <c r="B82" s="114"/>
      <c r="C82" s="115"/>
      <c r="D82" s="116" t="s">
        <v>138</v>
      </c>
      <c r="E82" s="116"/>
      <c r="F82" s="116"/>
      <c r="G82" s="116"/>
      <c r="H82" s="116"/>
      <c r="I82" s="117"/>
      <c r="J82" s="116" t="s">
        <v>90</v>
      </c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8">
        <f>'SO 07.3 - 3. rok rozvojov...'!J30</f>
        <v>0</v>
      </c>
      <c r="AH82" s="117"/>
      <c r="AI82" s="117"/>
      <c r="AJ82" s="117"/>
      <c r="AK82" s="117"/>
      <c r="AL82" s="117"/>
      <c r="AM82" s="117"/>
      <c r="AN82" s="118">
        <f>SUM(AG82,AT82)</f>
        <v>0</v>
      </c>
      <c r="AO82" s="117"/>
      <c r="AP82" s="117"/>
      <c r="AQ82" s="119" t="s">
        <v>79</v>
      </c>
      <c r="AR82" s="120"/>
      <c r="AS82" s="121">
        <v>0</v>
      </c>
      <c r="AT82" s="122">
        <f>ROUND(SUM(AV82:AW82),2)</f>
        <v>0</v>
      </c>
      <c r="AU82" s="123">
        <f>'SO 07.3 - 3. rok rozvojov...'!P82</f>
        <v>0</v>
      </c>
      <c r="AV82" s="122">
        <f>'SO 07.3 - 3. rok rozvojov...'!J33</f>
        <v>0</v>
      </c>
      <c r="AW82" s="122">
        <f>'SO 07.3 - 3. rok rozvojov...'!J34</f>
        <v>0</v>
      </c>
      <c r="AX82" s="122">
        <f>'SO 07.3 - 3. rok rozvojov...'!J35</f>
        <v>0</v>
      </c>
      <c r="AY82" s="122">
        <f>'SO 07.3 - 3. rok rozvojov...'!J36</f>
        <v>0</v>
      </c>
      <c r="AZ82" s="122">
        <f>'SO 07.3 - 3. rok rozvojov...'!F33</f>
        <v>0</v>
      </c>
      <c r="BA82" s="122">
        <f>'SO 07.3 - 3. rok rozvojov...'!F34</f>
        <v>0</v>
      </c>
      <c r="BB82" s="122">
        <f>'SO 07.3 - 3. rok rozvojov...'!F35</f>
        <v>0</v>
      </c>
      <c r="BC82" s="122">
        <f>'SO 07.3 - 3. rok rozvojov...'!F36</f>
        <v>0</v>
      </c>
      <c r="BD82" s="124">
        <f>'SO 07.3 - 3. rok rozvojov...'!F37</f>
        <v>0</v>
      </c>
      <c r="BE82" s="7"/>
      <c r="BT82" s="125" t="s">
        <v>80</v>
      </c>
      <c r="BV82" s="125" t="s">
        <v>74</v>
      </c>
      <c r="BW82" s="125" t="s">
        <v>139</v>
      </c>
      <c r="BX82" s="125" t="s">
        <v>5</v>
      </c>
      <c r="CL82" s="125" t="s">
        <v>19</v>
      </c>
      <c r="CM82" s="125" t="s">
        <v>82</v>
      </c>
    </row>
    <row r="83" s="7" customFormat="1" ht="16.5" customHeight="1">
      <c r="A83" s="113" t="s">
        <v>76</v>
      </c>
      <c r="B83" s="114"/>
      <c r="C83" s="115"/>
      <c r="D83" s="116" t="s">
        <v>140</v>
      </c>
      <c r="E83" s="116"/>
      <c r="F83" s="116"/>
      <c r="G83" s="116"/>
      <c r="H83" s="116"/>
      <c r="I83" s="117"/>
      <c r="J83" s="116" t="s">
        <v>78</v>
      </c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8">
        <f>'SO 08 - Větrolam'!J30</f>
        <v>0</v>
      </c>
      <c r="AH83" s="117"/>
      <c r="AI83" s="117"/>
      <c r="AJ83" s="117"/>
      <c r="AK83" s="117"/>
      <c r="AL83" s="117"/>
      <c r="AM83" s="117"/>
      <c r="AN83" s="118">
        <f>SUM(AG83,AT83)</f>
        <v>0</v>
      </c>
      <c r="AO83" s="117"/>
      <c r="AP83" s="117"/>
      <c r="AQ83" s="119" t="s">
        <v>79</v>
      </c>
      <c r="AR83" s="120"/>
      <c r="AS83" s="121">
        <v>0</v>
      </c>
      <c r="AT83" s="122">
        <f>ROUND(SUM(AV83:AW83),2)</f>
        <v>0</v>
      </c>
      <c r="AU83" s="123">
        <f>'SO 08 - Větrolam'!P90</f>
        <v>0</v>
      </c>
      <c r="AV83" s="122">
        <f>'SO 08 - Větrolam'!J33</f>
        <v>0</v>
      </c>
      <c r="AW83" s="122">
        <f>'SO 08 - Větrolam'!J34</f>
        <v>0</v>
      </c>
      <c r="AX83" s="122">
        <f>'SO 08 - Větrolam'!J35</f>
        <v>0</v>
      </c>
      <c r="AY83" s="122">
        <f>'SO 08 - Větrolam'!J36</f>
        <v>0</v>
      </c>
      <c r="AZ83" s="122">
        <f>'SO 08 - Větrolam'!F33</f>
        <v>0</v>
      </c>
      <c r="BA83" s="122">
        <f>'SO 08 - Větrolam'!F34</f>
        <v>0</v>
      </c>
      <c r="BB83" s="122">
        <f>'SO 08 - Větrolam'!F35</f>
        <v>0</v>
      </c>
      <c r="BC83" s="122">
        <f>'SO 08 - Větrolam'!F36</f>
        <v>0</v>
      </c>
      <c r="BD83" s="124">
        <f>'SO 08 - Větrolam'!F37</f>
        <v>0</v>
      </c>
      <c r="BE83" s="7"/>
      <c r="BT83" s="125" t="s">
        <v>80</v>
      </c>
      <c r="BV83" s="125" t="s">
        <v>74</v>
      </c>
      <c r="BW83" s="125" t="s">
        <v>141</v>
      </c>
      <c r="BX83" s="125" t="s">
        <v>5</v>
      </c>
      <c r="CL83" s="125" t="s">
        <v>19</v>
      </c>
      <c r="CM83" s="125" t="s">
        <v>82</v>
      </c>
    </row>
    <row r="84" s="7" customFormat="1" ht="24.75" customHeight="1">
      <c r="A84" s="113" t="s">
        <v>76</v>
      </c>
      <c r="B84" s="114"/>
      <c r="C84" s="115"/>
      <c r="D84" s="116" t="s">
        <v>142</v>
      </c>
      <c r="E84" s="116"/>
      <c r="F84" s="116"/>
      <c r="G84" s="116"/>
      <c r="H84" s="116"/>
      <c r="I84" s="117"/>
      <c r="J84" s="116" t="s">
        <v>84</v>
      </c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8">
        <f>'SO 08.1 - 1. rok rozvojov...'!J30</f>
        <v>0</v>
      </c>
      <c r="AH84" s="117"/>
      <c r="AI84" s="117"/>
      <c r="AJ84" s="117"/>
      <c r="AK84" s="117"/>
      <c r="AL84" s="117"/>
      <c r="AM84" s="117"/>
      <c r="AN84" s="118">
        <f>SUM(AG84,AT84)</f>
        <v>0</v>
      </c>
      <c r="AO84" s="117"/>
      <c r="AP84" s="117"/>
      <c r="AQ84" s="119" t="s">
        <v>79</v>
      </c>
      <c r="AR84" s="120"/>
      <c r="AS84" s="121">
        <v>0</v>
      </c>
      <c r="AT84" s="122">
        <f>ROUND(SUM(AV84:AW84),2)</f>
        <v>0</v>
      </c>
      <c r="AU84" s="123">
        <f>'SO 08.1 - 1. rok rozvojov...'!P82</f>
        <v>0</v>
      </c>
      <c r="AV84" s="122">
        <f>'SO 08.1 - 1. rok rozvojov...'!J33</f>
        <v>0</v>
      </c>
      <c r="AW84" s="122">
        <f>'SO 08.1 - 1. rok rozvojov...'!J34</f>
        <v>0</v>
      </c>
      <c r="AX84" s="122">
        <f>'SO 08.1 - 1. rok rozvojov...'!J35</f>
        <v>0</v>
      </c>
      <c r="AY84" s="122">
        <f>'SO 08.1 - 1. rok rozvojov...'!J36</f>
        <v>0</v>
      </c>
      <c r="AZ84" s="122">
        <f>'SO 08.1 - 1. rok rozvojov...'!F33</f>
        <v>0</v>
      </c>
      <c r="BA84" s="122">
        <f>'SO 08.1 - 1. rok rozvojov...'!F34</f>
        <v>0</v>
      </c>
      <c r="BB84" s="122">
        <f>'SO 08.1 - 1. rok rozvojov...'!F35</f>
        <v>0</v>
      </c>
      <c r="BC84" s="122">
        <f>'SO 08.1 - 1. rok rozvojov...'!F36</f>
        <v>0</v>
      </c>
      <c r="BD84" s="124">
        <f>'SO 08.1 - 1. rok rozvojov...'!F37</f>
        <v>0</v>
      </c>
      <c r="BE84" s="7"/>
      <c r="BT84" s="125" t="s">
        <v>80</v>
      </c>
      <c r="BV84" s="125" t="s">
        <v>74</v>
      </c>
      <c r="BW84" s="125" t="s">
        <v>143</v>
      </c>
      <c r="BX84" s="125" t="s">
        <v>5</v>
      </c>
      <c r="CL84" s="125" t="s">
        <v>19</v>
      </c>
      <c r="CM84" s="125" t="s">
        <v>82</v>
      </c>
    </row>
    <row r="85" s="7" customFormat="1" ht="24.75" customHeight="1">
      <c r="A85" s="113" t="s">
        <v>76</v>
      </c>
      <c r="B85" s="114"/>
      <c r="C85" s="115"/>
      <c r="D85" s="116" t="s">
        <v>144</v>
      </c>
      <c r="E85" s="116"/>
      <c r="F85" s="116"/>
      <c r="G85" s="116"/>
      <c r="H85" s="116"/>
      <c r="I85" s="117"/>
      <c r="J85" s="116" t="s">
        <v>87</v>
      </c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8">
        <f>'SO 08.2 - 2. rok rozvojov...'!J30</f>
        <v>0</v>
      </c>
      <c r="AH85" s="117"/>
      <c r="AI85" s="117"/>
      <c r="AJ85" s="117"/>
      <c r="AK85" s="117"/>
      <c r="AL85" s="117"/>
      <c r="AM85" s="117"/>
      <c r="AN85" s="118">
        <f>SUM(AG85,AT85)</f>
        <v>0</v>
      </c>
      <c r="AO85" s="117"/>
      <c r="AP85" s="117"/>
      <c r="AQ85" s="119" t="s">
        <v>79</v>
      </c>
      <c r="AR85" s="120"/>
      <c r="AS85" s="121">
        <v>0</v>
      </c>
      <c r="AT85" s="122">
        <f>ROUND(SUM(AV85:AW85),2)</f>
        <v>0</v>
      </c>
      <c r="AU85" s="123">
        <f>'SO 08.2 - 2. rok rozvojov...'!P82</f>
        <v>0</v>
      </c>
      <c r="AV85" s="122">
        <f>'SO 08.2 - 2. rok rozvojov...'!J33</f>
        <v>0</v>
      </c>
      <c r="AW85" s="122">
        <f>'SO 08.2 - 2. rok rozvojov...'!J34</f>
        <v>0</v>
      </c>
      <c r="AX85" s="122">
        <f>'SO 08.2 - 2. rok rozvojov...'!J35</f>
        <v>0</v>
      </c>
      <c r="AY85" s="122">
        <f>'SO 08.2 - 2. rok rozvojov...'!J36</f>
        <v>0</v>
      </c>
      <c r="AZ85" s="122">
        <f>'SO 08.2 - 2. rok rozvojov...'!F33</f>
        <v>0</v>
      </c>
      <c r="BA85" s="122">
        <f>'SO 08.2 - 2. rok rozvojov...'!F34</f>
        <v>0</v>
      </c>
      <c r="BB85" s="122">
        <f>'SO 08.2 - 2. rok rozvojov...'!F35</f>
        <v>0</v>
      </c>
      <c r="BC85" s="122">
        <f>'SO 08.2 - 2. rok rozvojov...'!F36</f>
        <v>0</v>
      </c>
      <c r="BD85" s="124">
        <f>'SO 08.2 - 2. rok rozvojov...'!F37</f>
        <v>0</v>
      </c>
      <c r="BE85" s="7"/>
      <c r="BT85" s="125" t="s">
        <v>80</v>
      </c>
      <c r="BV85" s="125" t="s">
        <v>74</v>
      </c>
      <c r="BW85" s="125" t="s">
        <v>145</v>
      </c>
      <c r="BX85" s="125" t="s">
        <v>5</v>
      </c>
      <c r="CL85" s="125" t="s">
        <v>19</v>
      </c>
      <c r="CM85" s="125" t="s">
        <v>82</v>
      </c>
    </row>
    <row r="86" s="7" customFormat="1" ht="24.75" customHeight="1">
      <c r="A86" s="113" t="s">
        <v>76</v>
      </c>
      <c r="B86" s="114"/>
      <c r="C86" s="115"/>
      <c r="D86" s="116" t="s">
        <v>146</v>
      </c>
      <c r="E86" s="116"/>
      <c r="F86" s="116"/>
      <c r="G86" s="116"/>
      <c r="H86" s="116"/>
      <c r="I86" s="117"/>
      <c r="J86" s="116" t="s">
        <v>90</v>
      </c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8">
        <f>'SO 08.3 - 3. rok rozvojov...'!J30</f>
        <v>0</v>
      </c>
      <c r="AH86" s="117"/>
      <c r="AI86" s="117"/>
      <c r="AJ86" s="117"/>
      <c r="AK86" s="117"/>
      <c r="AL86" s="117"/>
      <c r="AM86" s="117"/>
      <c r="AN86" s="118">
        <f>SUM(AG86,AT86)</f>
        <v>0</v>
      </c>
      <c r="AO86" s="117"/>
      <c r="AP86" s="117"/>
      <c r="AQ86" s="119" t="s">
        <v>79</v>
      </c>
      <c r="AR86" s="120"/>
      <c r="AS86" s="121">
        <v>0</v>
      </c>
      <c r="AT86" s="122">
        <f>ROUND(SUM(AV86:AW86),2)</f>
        <v>0</v>
      </c>
      <c r="AU86" s="123">
        <f>'SO 08.3 - 3. rok rozvojov...'!P82</f>
        <v>0</v>
      </c>
      <c r="AV86" s="122">
        <f>'SO 08.3 - 3. rok rozvojov...'!J33</f>
        <v>0</v>
      </c>
      <c r="AW86" s="122">
        <f>'SO 08.3 - 3. rok rozvojov...'!J34</f>
        <v>0</v>
      </c>
      <c r="AX86" s="122">
        <f>'SO 08.3 - 3. rok rozvojov...'!J35</f>
        <v>0</v>
      </c>
      <c r="AY86" s="122">
        <f>'SO 08.3 - 3. rok rozvojov...'!J36</f>
        <v>0</v>
      </c>
      <c r="AZ86" s="122">
        <f>'SO 08.3 - 3. rok rozvojov...'!F33</f>
        <v>0</v>
      </c>
      <c r="BA86" s="122">
        <f>'SO 08.3 - 3. rok rozvojov...'!F34</f>
        <v>0</v>
      </c>
      <c r="BB86" s="122">
        <f>'SO 08.3 - 3. rok rozvojov...'!F35</f>
        <v>0</v>
      </c>
      <c r="BC86" s="122">
        <f>'SO 08.3 - 3. rok rozvojov...'!F36</f>
        <v>0</v>
      </c>
      <c r="BD86" s="124">
        <f>'SO 08.3 - 3. rok rozvojov...'!F37</f>
        <v>0</v>
      </c>
      <c r="BE86" s="7"/>
      <c r="BT86" s="125" t="s">
        <v>80</v>
      </c>
      <c r="BV86" s="125" t="s">
        <v>74</v>
      </c>
      <c r="BW86" s="125" t="s">
        <v>147</v>
      </c>
      <c r="BX86" s="125" t="s">
        <v>5</v>
      </c>
      <c r="CL86" s="125" t="s">
        <v>19</v>
      </c>
      <c r="CM86" s="125" t="s">
        <v>82</v>
      </c>
    </row>
    <row r="87" s="7" customFormat="1" ht="16.5" customHeight="1">
      <c r="A87" s="113" t="s">
        <v>76</v>
      </c>
      <c r="B87" s="114"/>
      <c r="C87" s="115"/>
      <c r="D87" s="116" t="s">
        <v>148</v>
      </c>
      <c r="E87" s="116"/>
      <c r="F87" s="116"/>
      <c r="G87" s="116"/>
      <c r="H87" s="116"/>
      <c r="I87" s="117"/>
      <c r="J87" s="116" t="s">
        <v>78</v>
      </c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8">
        <f>'SO 09 - Větrolam'!J30</f>
        <v>0</v>
      </c>
      <c r="AH87" s="117"/>
      <c r="AI87" s="117"/>
      <c r="AJ87" s="117"/>
      <c r="AK87" s="117"/>
      <c r="AL87" s="117"/>
      <c r="AM87" s="117"/>
      <c r="AN87" s="118">
        <f>SUM(AG87,AT87)</f>
        <v>0</v>
      </c>
      <c r="AO87" s="117"/>
      <c r="AP87" s="117"/>
      <c r="AQ87" s="119" t="s">
        <v>79</v>
      </c>
      <c r="AR87" s="120"/>
      <c r="AS87" s="121">
        <v>0</v>
      </c>
      <c r="AT87" s="122">
        <f>ROUND(SUM(AV87:AW87),2)</f>
        <v>0</v>
      </c>
      <c r="AU87" s="123">
        <f>'SO 09 - Větrolam'!P90</f>
        <v>0</v>
      </c>
      <c r="AV87" s="122">
        <f>'SO 09 - Větrolam'!J33</f>
        <v>0</v>
      </c>
      <c r="AW87" s="122">
        <f>'SO 09 - Větrolam'!J34</f>
        <v>0</v>
      </c>
      <c r="AX87" s="122">
        <f>'SO 09 - Větrolam'!J35</f>
        <v>0</v>
      </c>
      <c r="AY87" s="122">
        <f>'SO 09 - Větrolam'!J36</f>
        <v>0</v>
      </c>
      <c r="AZ87" s="122">
        <f>'SO 09 - Větrolam'!F33</f>
        <v>0</v>
      </c>
      <c r="BA87" s="122">
        <f>'SO 09 - Větrolam'!F34</f>
        <v>0</v>
      </c>
      <c r="BB87" s="122">
        <f>'SO 09 - Větrolam'!F35</f>
        <v>0</v>
      </c>
      <c r="BC87" s="122">
        <f>'SO 09 - Větrolam'!F36</f>
        <v>0</v>
      </c>
      <c r="BD87" s="124">
        <f>'SO 09 - Větrolam'!F37</f>
        <v>0</v>
      </c>
      <c r="BE87" s="7"/>
      <c r="BT87" s="125" t="s">
        <v>80</v>
      </c>
      <c r="BV87" s="125" t="s">
        <v>74</v>
      </c>
      <c r="BW87" s="125" t="s">
        <v>149</v>
      </c>
      <c r="BX87" s="125" t="s">
        <v>5</v>
      </c>
      <c r="CL87" s="125" t="s">
        <v>19</v>
      </c>
      <c r="CM87" s="125" t="s">
        <v>82</v>
      </c>
    </row>
    <row r="88" s="7" customFormat="1" ht="24.75" customHeight="1">
      <c r="A88" s="113" t="s">
        <v>76</v>
      </c>
      <c r="B88" s="114"/>
      <c r="C88" s="115"/>
      <c r="D88" s="116" t="s">
        <v>150</v>
      </c>
      <c r="E88" s="116"/>
      <c r="F88" s="116"/>
      <c r="G88" s="116"/>
      <c r="H88" s="116"/>
      <c r="I88" s="117"/>
      <c r="J88" s="116" t="s">
        <v>84</v>
      </c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8">
        <f>'SO 09.1 - 1. rok rozvojov...'!J30</f>
        <v>0</v>
      </c>
      <c r="AH88" s="117"/>
      <c r="AI88" s="117"/>
      <c r="AJ88" s="117"/>
      <c r="AK88" s="117"/>
      <c r="AL88" s="117"/>
      <c r="AM88" s="117"/>
      <c r="AN88" s="118">
        <f>SUM(AG88,AT88)</f>
        <v>0</v>
      </c>
      <c r="AO88" s="117"/>
      <c r="AP88" s="117"/>
      <c r="AQ88" s="119" t="s">
        <v>79</v>
      </c>
      <c r="AR88" s="120"/>
      <c r="AS88" s="121">
        <v>0</v>
      </c>
      <c r="AT88" s="122">
        <f>ROUND(SUM(AV88:AW88),2)</f>
        <v>0</v>
      </c>
      <c r="AU88" s="123">
        <f>'SO 09.1 - 1. rok rozvojov...'!P82</f>
        <v>0</v>
      </c>
      <c r="AV88" s="122">
        <f>'SO 09.1 - 1. rok rozvojov...'!J33</f>
        <v>0</v>
      </c>
      <c r="AW88" s="122">
        <f>'SO 09.1 - 1. rok rozvojov...'!J34</f>
        <v>0</v>
      </c>
      <c r="AX88" s="122">
        <f>'SO 09.1 - 1. rok rozvojov...'!J35</f>
        <v>0</v>
      </c>
      <c r="AY88" s="122">
        <f>'SO 09.1 - 1. rok rozvojov...'!J36</f>
        <v>0</v>
      </c>
      <c r="AZ88" s="122">
        <f>'SO 09.1 - 1. rok rozvojov...'!F33</f>
        <v>0</v>
      </c>
      <c r="BA88" s="122">
        <f>'SO 09.1 - 1. rok rozvojov...'!F34</f>
        <v>0</v>
      </c>
      <c r="BB88" s="122">
        <f>'SO 09.1 - 1. rok rozvojov...'!F35</f>
        <v>0</v>
      </c>
      <c r="BC88" s="122">
        <f>'SO 09.1 - 1. rok rozvojov...'!F36</f>
        <v>0</v>
      </c>
      <c r="BD88" s="124">
        <f>'SO 09.1 - 1. rok rozvojov...'!F37</f>
        <v>0</v>
      </c>
      <c r="BE88" s="7"/>
      <c r="BT88" s="125" t="s">
        <v>80</v>
      </c>
      <c r="BV88" s="125" t="s">
        <v>74</v>
      </c>
      <c r="BW88" s="125" t="s">
        <v>151</v>
      </c>
      <c r="BX88" s="125" t="s">
        <v>5</v>
      </c>
      <c r="CL88" s="125" t="s">
        <v>19</v>
      </c>
      <c r="CM88" s="125" t="s">
        <v>82</v>
      </c>
    </row>
    <row r="89" s="7" customFormat="1" ht="24.75" customHeight="1">
      <c r="A89" s="113" t="s">
        <v>76</v>
      </c>
      <c r="B89" s="114"/>
      <c r="C89" s="115"/>
      <c r="D89" s="116" t="s">
        <v>152</v>
      </c>
      <c r="E89" s="116"/>
      <c r="F89" s="116"/>
      <c r="G89" s="116"/>
      <c r="H89" s="116"/>
      <c r="I89" s="117"/>
      <c r="J89" s="116" t="s">
        <v>87</v>
      </c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8">
        <f>'SO 09.2 - 2. rok rozvojov...'!J30</f>
        <v>0</v>
      </c>
      <c r="AH89" s="117"/>
      <c r="AI89" s="117"/>
      <c r="AJ89" s="117"/>
      <c r="AK89" s="117"/>
      <c r="AL89" s="117"/>
      <c r="AM89" s="117"/>
      <c r="AN89" s="118">
        <f>SUM(AG89,AT89)</f>
        <v>0</v>
      </c>
      <c r="AO89" s="117"/>
      <c r="AP89" s="117"/>
      <c r="AQ89" s="119" t="s">
        <v>79</v>
      </c>
      <c r="AR89" s="120"/>
      <c r="AS89" s="121">
        <v>0</v>
      </c>
      <c r="AT89" s="122">
        <f>ROUND(SUM(AV89:AW89),2)</f>
        <v>0</v>
      </c>
      <c r="AU89" s="123">
        <f>'SO 09.2 - 2. rok rozvojov...'!P82</f>
        <v>0</v>
      </c>
      <c r="AV89" s="122">
        <f>'SO 09.2 - 2. rok rozvojov...'!J33</f>
        <v>0</v>
      </c>
      <c r="AW89" s="122">
        <f>'SO 09.2 - 2. rok rozvojov...'!J34</f>
        <v>0</v>
      </c>
      <c r="AX89" s="122">
        <f>'SO 09.2 - 2. rok rozvojov...'!J35</f>
        <v>0</v>
      </c>
      <c r="AY89" s="122">
        <f>'SO 09.2 - 2. rok rozvojov...'!J36</f>
        <v>0</v>
      </c>
      <c r="AZ89" s="122">
        <f>'SO 09.2 - 2. rok rozvojov...'!F33</f>
        <v>0</v>
      </c>
      <c r="BA89" s="122">
        <f>'SO 09.2 - 2. rok rozvojov...'!F34</f>
        <v>0</v>
      </c>
      <c r="BB89" s="122">
        <f>'SO 09.2 - 2. rok rozvojov...'!F35</f>
        <v>0</v>
      </c>
      <c r="BC89" s="122">
        <f>'SO 09.2 - 2. rok rozvojov...'!F36</f>
        <v>0</v>
      </c>
      <c r="BD89" s="124">
        <f>'SO 09.2 - 2. rok rozvojov...'!F37</f>
        <v>0</v>
      </c>
      <c r="BE89" s="7"/>
      <c r="BT89" s="125" t="s">
        <v>80</v>
      </c>
      <c r="BV89" s="125" t="s">
        <v>74</v>
      </c>
      <c r="BW89" s="125" t="s">
        <v>153</v>
      </c>
      <c r="BX89" s="125" t="s">
        <v>5</v>
      </c>
      <c r="CL89" s="125" t="s">
        <v>19</v>
      </c>
      <c r="CM89" s="125" t="s">
        <v>82</v>
      </c>
    </row>
    <row r="90" s="7" customFormat="1" ht="24.75" customHeight="1">
      <c r="A90" s="113" t="s">
        <v>76</v>
      </c>
      <c r="B90" s="114"/>
      <c r="C90" s="115"/>
      <c r="D90" s="116" t="s">
        <v>154</v>
      </c>
      <c r="E90" s="116"/>
      <c r="F90" s="116"/>
      <c r="G90" s="116"/>
      <c r="H90" s="116"/>
      <c r="I90" s="117"/>
      <c r="J90" s="116" t="s">
        <v>90</v>
      </c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8">
        <f>'SO 09.3 - 3. rok rozvojov...'!J30</f>
        <v>0</v>
      </c>
      <c r="AH90" s="117"/>
      <c r="AI90" s="117"/>
      <c r="AJ90" s="117"/>
      <c r="AK90" s="117"/>
      <c r="AL90" s="117"/>
      <c r="AM90" s="117"/>
      <c r="AN90" s="118">
        <f>SUM(AG90,AT90)</f>
        <v>0</v>
      </c>
      <c r="AO90" s="117"/>
      <c r="AP90" s="117"/>
      <c r="AQ90" s="119" t="s">
        <v>79</v>
      </c>
      <c r="AR90" s="120"/>
      <c r="AS90" s="121">
        <v>0</v>
      </c>
      <c r="AT90" s="122">
        <f>ROUND(SUM(AV90:AW90),2)</f>
        <v>0</v>
      </c>
      <c r="AU90" s="123">
        <f>'SO 09.3 - 3. rok rozvojov...'!P82</f>
        <v>0</v>
      </c>
      <c r="AV90" s="122">
        <f>'SO 09.3 - 3. rok rozvojov...'!J33</f>
        <v>0</v>
      </c>
      <c r="AW90" s="122">
        <f>'SO 09.3 - 3. rok rozvojov...'!J34</f>
        <v>0</v>
      </c>
      <c r="AX90" s="122">
        <f>'SO 09.3 - 3. rok rozvojov...'!J35</f>
        <v>0</v>
      </c>
      <c r="AY90" s="122">
        <f>'SO 09.3 - 3. rok rozvojov...'!J36</f>
        <v>0</v>
      </c>
      <c r="AZ90" s="122">
        <f>'SO 09.3 - 3. rok rozvojov...'!F33</f>
        <v>0</v>
      </c>
      <c r="BA90" s="122">
        <f>'SO 09.3 - 3. rok rozvojov...'!F34</f>
        <v>0</v>
      </c>
      <c r="BB90" s="122">
        <f>'SO 09.3 - 3. rok rozvojov...'!F35</f>
        <v>0</v>
      </c>
      <c r="BC90" s="122">
        <f>'SO 09.3 - 3. rok rozvojov...'!F36</f>
        <v>0</v>
      </c>
      <c r="BD90" s="124">
        <f>'SO 09.3 - 3. rok rozvojov...'!F37</f>
        <v>0</v>
      </c>
      <c r="BE90" s="7"/>
      <c r="BT90" s="125" t="s">
        <v>80</v>
      </c>
      <c r="BV90" s="125" t="s">
        <v>74</v>
      </c>
      <c r="BW90" s="125" t="s">
        <v>155</v>
      </c>
      <c r="BX90" s="125" t="s">
        <v>5</v>
      </c>
      <c r="CL90" s="125" t="s">
        <v>19</v>
      </c>
      <c r="CM90" s="125" t="s">
        <v>82</v>
      </c>
    </row>
    <row r="91" s="7" customFormat="1" ht="16.5" customHeight="1">
      <c r="A91" s="113" t="s">
        <v>76</v>
      </c>
      <c r="B91" s="114"/>
      <c r="C91" s="115"/>
      <c r="D91" s="116" t="s">
        <v>156</v>
      </c>
      <c r="E91" s="116"/>
      <c r="F91" s="116"/>
      <c r="G91" s="116"/>
      <c r="H91" s="116"/>
      <c r="I91" s="117"/>
      <c r="J91" s="116" t="s">
        <v>78</v>
      </c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8">
        <f>'SO 10 - Větrolam'!J30</f>
        <v>0</v>
      </c>
      <c r="AH91" s="117"/>
      <c r="AI91" s="117"/>
      <c r="AJ91" s="117"/>
      <c r="AK91" s="117"/>
      <c r="AL91" s="117"/>
      <c r="AM91" s="117"/>
      <c r="AN91" s="118">
        <f>SUM(AG91,AT91)</f>
        <v>0</v>
      </c>
      <c r="AO91" s="117"/>
      <c r="AP91" s="117"/>
      <c r="AQ91" s="119" t="s">
        <v>79</v>
      </c>
      <c r="AR91" s="120"/>
      <c r="AS91" s="121">
        <v>0</v>
      </c>
      <c r="AT91" s="122">
        <f>ROUND(SUM(AV91:AW91),2)</f>
        <v>0</v>
      </c>
      <c r="AU91" s="123">
        <f>'SO 10 - Větrolam'!P90</f>
        <v>0</v>
      </c>
      <c r="AV91" s="122">
        <f>'SO 10 - Větrolam'!J33</f>
        <v>0</v>
      </c>
      <c r="AW91" s="122">
        <f>'SO 10 - Větrolam'!J34</f>
        <v>0</v>
      </c>
      <c r="AX91" s="122">
        <f>'SO 10 - Větrolam'!J35</f>
        <v>0</v>
      </c>
      <c r="AY91" s="122">
        <f>'SO 10 - Větrolam'!J36</f>
        <v>0</v>
      </c>
      <c r="AZ91" s="122">
        <f>'SO 10 - Větrolam'!F33</f>
        <v>0</v>
      </c>
      <c r="BA91" s="122">
        <f>'SO 10 - Větrolam'!F34</f>
        <v>0</v>
      </c>
      <c r="BB91" s="122">
        <f>'SO 10 - Větrolam'!F35</f>
        <v>0</v>
      </c>
      <c r="BC91" s="122">
        <f>'SO 10 - Větrolam'!F36</f>
        <v>0</v>
      </c>
      <c r="BD91" s="124">
        <f>'SO 10 - Větrolam'!F37</f>
        <v>0</v>
      </c>
      <c r="BE91" s="7"/>
      <c r="BT91" s="125" t="s">
        <v>80</v>
      </c>
      <c r="BV91" s="125" t="s">
        <v>74</v>
      </c>
      <c r="BW91" s="125" t="s">
        <v>157</v>
      </c>
      <c r="BX91" s="125" t="s">
        <v>5</v>
      </c>
      <c r="CL91" s="125" t="s">
        <v>19</v>
      </c>
      <c r="CM91" s="125" t="s">
        <v>82</v>
      </c>
    </row>
    <row r="92" s="7" customFormat="1" ht="24.75" customHeight="1">
      <c r="A92" s="113" t="s">
        <v>76</v>
      </c>
      <c r="B92" s="114"/>
      <c r="C92" s="115"/>
      <c r="D92" s="116" t="s">
        <v>158</v>
      </c>
      <c r="E92" s="116"/>
      <c r="F92" s="116"/>
      <c r="G92" s="116"/>
      <c r="H92" s="116"/>
      <c r="I92" s="117"/>
      <c r="J92" s="116" t="s">
        <v>84</v>
      </c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8">
        <f>'SO 10.1 - 1. rok rozvojov...'!J30</f>
        <v>0</v>
      </c>
      <c r="AH92" s="117"/>
      <c r="AI92" s="117"/>
      <c r="AJ92" s="117"/>
      <c r="AK92" s="117"/>
      <c r="AL92" s="117"/>
      <c r="AM92" s="117"/>
      <c r="AN92" s="118">
        <f>SUM(AG92,AT92)</f>
        <v>0</v>
      </c>
      <c r="AO92" s="117"/>
      <c r="AP92" s="117"/>
      <c r="AQ92" s="119" t="s">
        <v>79</v>
      </c>
      <c r="AR92" s="120"/>
      <c r="AS92" s="121">
        <v>0</v>
      </c>
      <c r="AT92" s="122">
        <f>ROUND(SUM(AV92:AW92),2)</f>
        <v>0</v>
      </c>
      <c r="AU92" s="123">
        <f>'SO 10.1 - 1. rok rozvojov...'!P82</f>
        <v>0</v>
      </c>
      <c r="AV92" s="122">
        <f>'SO 10.1 - 1. rok rozvojov...'!J33</f>
        <v>0</v>
      </c>
      <c r="AW92" s="122">
        <f>'SO 10.1 - 1. rok rozvojov...'!J34</f>
        <v>0</v>
      </c>
      <c r="AX92" s="122">
        <f>'SO 10.1 - 1. rok rozvojov...'!J35</f>
        <v>0</v>
      </c>
      <c r="AY92" s="122">
        <f>'SO 10.1 - 1. rok rozvojov...'!J36</f>
        <v>0</v>
      </c>
      <c r="AZ92" s="122">
        <f>'SO 10.1 - 1. rok rozvojov...'!F33</f>
        <v>0</v>
      </c>
      <c r="BA92" s="122">
        <f>'SO 10.1 - 1. rok rozvojov...'!F34</f>
        <v>0</v>
      </c>
      <c r="BB92" s="122">
        <f>'SO 10.1 - 1. rok rozvojov...'!F35</f>
        <v>0</v>
      </c>
      <c r="BC92" s="122">
        <f>'SO 10.1 - 1. rok rozvojov...'!F36</f>
        <v>0</v>
      </c>
      <c r="BD92" s="124">
        <f>'SO 10.1 - 1. rok rozvojov...'!F37</f>
        <v>0</v>
      </c>
      <c r="BE92" s="7"/>
      <c r="BT92" s="125" t="s">
        <v>80</v>
      </c>
      <c r="BV92" s="125" t="s">
        <v>74</v>
      </c>
      <c r="BW92" s="125" t="s">
        <v>159</v>
      </c>
      <c r="BX92" s="125" t="s">
        <v>5</v>
      </c>
      <c r="CL92" s="125" t="s">
        <v>19</v>
      </c>
      <c r="CM92" s="125" t="s">
        <v>82</v>
      </c>
    </row>
    <row r="93" s="7" customFormat="1" ht="24.75" customHeight="1">
      <c r="A93" s="113" t="s">
        <v>76</v>
      </c>
      <c r="B93" s="114"/>
      <c r="C93" s="115"/>
      <c r="D93" s="116" t="s">
        <v>160</v>
      </c>
      <c r="E93" s="116"/>
      <c r="F93" s="116"/>
      <c r="G93" s="116"/>
      <c r="H93" s="116"/>
      <c r="I93" s="117"/>
      <c r="J93" s="116" t="s">
        <v>87</v>
      </c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8">
        <f>'SO 10.2 - 2. rok rozvojov...'!J30</f>
        <v>0</v>
      </c>
      <c r="AH93" s="117"/>
      <c r="AI93" s="117"/>
      <c r="AJ93" s="117"/>
      <c r="AK93" s="117"/>
      <c r="AL93" s="117"/>
      <c r="AM93" s="117"/>
      <c r="AN93" s="118">
        <f>SUM(AG93,AT93)</f>
        <v>0</v>
      </c>
      <c r="AO93" s="117"/>
      <c r="AP93" s="117"/>
      <c r="AQ93" s="119" t="s">
        <v>79</v>
      </c>
      <c r="AR93" s="120"/>
      <c r="AS93" s="121">
        <v>0</v>
      </c>
      <c r="AT93" s="122">
        <f>ROUND(SUM(AV93:AW93),2)</f>
        <v>0</v>
      </c>
      <c r="AU93" s="123">
        <f>'SO 10.2 - 2. rok rozvojov...'!P82</f>
        <v>0</v>
      </c>
      <c r="AV93" s="122">
        <f>'SO 10.2 - 2. rok rozvojov...'!J33</f>
        <v>0</v>
      </c>
      <c r="AW93" s="122">
        <f>'SO 10.2 - 2. rok rozvojov...'!J34</f>
        <v>0</v>
      </c>
      <c r="AX93" s="122">
        <f>'SO 10.2 - 2. rok rozvojov...'!J35</f>
        <v>0</v>
      </c>
      <c r="AY93" s="122">
        <f>'SO 10.2 - 2. rok rozvojov...'!J36</f>
        <v>0</v>
      </c>
      <c r="AZ93" s="122">
        <f>'SO 10.2 - 2. rok rozvojov...'!F33</f>
        <v>0</v>
      </c>
      <c r="BA93" s="122">
        <f>'SO 10.2 - 2. rok rozvojov...'!F34</f>
        <v>0</v>
      </c>
      <c r="BB93" s="122">
        <f>'SO 10.2 - 2. rok rozvojov...'!F35</f>
        <v>0</v>
      </c>
      <c r="BC93" s="122">
        <f>'SO 10.2 - 2. rok rozvojov...'!F36</f>
        <v>0</v>
      </c>
      <c r="BD93" s="124">
        <f>'SO 10.2 - 2. rok rozvojov...'!F37</f>
        <v>0</v>
      </c>
      <c r="BE93" s="7"/>
      <c r="BT93" s="125" t="s">
        <v>80</v>
      </c>
      <c r="BV93" s="125" t="s">
        <v>74</v>
      </c>
      <c r="BW93" s="125" t="s">
        <v>161</v>
      </c>
      <c r="BX93" s="125" t="s">
        <v>5</v>
      </c>
      <c r="CL93" s="125" t="s">
        <v>19</v>
      </c>
      <c r="CM93" s="125" t="s">
        <v>82</v>
      </c>
    </row>
    <row r="94" s="7" customFormat="1" ht="24.75" customHeight="1">
      <c r="A94" s="113" t="s">
        <v>76</v>
      </c>
      <c r="B94" s="114"/>
      <c r="C94" s="115"/>
      <c r="D94" s="116" t="s">
        <v>162</v>
      </c>
      <c r="E94" s="116"/>
      <c r="F94" s="116"/>
      <c r="G94" s="116"/>
      <c r="H94" s="116"/>
      <c r="I94" s="117"/>
      <c r="J94" s="116" t="s">
        <v>90</v>
      </c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8">
        <f>'SO 10.3 - 3. rok rozvojov...'!J30</f>
        <v>0</v>
      </c>
      <c r="AH94" s="117"/>
      <c r="AI94" s="117"/>
      <c r="AJ94" s="117"/>
      <c r="AK94" s="117"/>
      <c r="AL94" s="117"/>
      <c r="AM94" s="117"/>
      <c r="AN94" s="118">
        <f>SUM(AG94,AT94)</f>
        <v>0</v>
      </c>
      <c r="AO94" s="117"/>
      <c r="AP94" s="117"/>
      <c r="AQ94" s="119" t="s">
        <v>79</v>
      </c>
      <c r="AR94" s="120"/>
      <c r="AS94" s="121">
        <v>0</v>
      </c>
      <c r="AT94" s="122">
        <f>ROUND(SUM(AV94:AW94),2)</f>
        <v>0</v>
      </c>
      <c r="AU94" s="123">
        <f>'SO 10.3 - 3. rok rozvojov...'!P82</f>
        <v>0</v>
      </c>
      <c r="AV94" s="122">
        <f>'SO 10.3 - 3. rok rozvojov...'!J33</f>
        <v>0</v>
      </c>
      <c r="AW94" s="122">
        <f>'SO 10.3 - 3. rok rozvojov...'!J34</f>
        <v>0</v>
      </c>
      <c r="AX94" s="122">
        <f>'SO 10.3 - 3. rok rozvojov...'!J35</f>
        <v>0</v>
      </c>
      <c r="AY94" s="122">
        <f>'SO 10.3 - 3. rok rozvojov...'!J36</f>
        <v>0</v>
      </c>
      <c r="AZ94" s="122">
        <f>'SO 10.3 - 3. rok rozvojov...'!F33</f>
        <v>0</v>
      </c>
      <c r="BA94" s="122">
        <f>'SO 10.3 - 3. rok rozvojov...'!F34</f>
        <v>0</v>
      </c>
      <c r="BB94" s="122">
        <f>'SO 10.3 - 3. rok rozvojov...'!F35</f>
        <v>0</v>
      </c>
      <c r="BC94" s="122">
        <f>'SO 10.3 - 3. rok rozvojov...'!F36</f>
        <v>0</v>
      </c>
      <c r="BD94" s="124">
        <f>'SO 10.3 - 3. rok rozvojov...'!F37</f>
        <v>0</v>
      </c>
      <c r="BE94" s="7"/>
      <c r="BT94" s="125" t="s">
        <v>80</v>
      </c>
      <c r="BV94" s="125" t="s">
        <v>74</v>
      </c>
      <c r="BW94" s="125" t="s">
        <v>163</v>
      </c>
      <c r="BX94" s="125" t="s">
        <v>5</v>
      </c>
      <c r="CL94" s="125" t="s">
        <v>19</v>
      </c>
      <c r="CM94" s="125" t="s">
        <v>82</v>
      </c>
    </row>
    <row r="95" s="7" customFormat="1" ht="16.5" customHeight="1">
      <c r="A95" s="113" t="s">
        <v>76</v>
      </c>
      <c r="B95" s="114"/>
      <c r="C95" s="115"/>
      <c r="D95" s="116" t="s">
        <v>164</v>
      </c>
      <c r="E95" s="116"/>
      <c r="F95" s="116"/>
      <c r="G95" s="116"/>
      <c r="H95" s="116"/>
      <c r="I95" s="117"/>
      <c r="J95" s="116" t="s">
        <v>78</v>
      </c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8">
        <f>'SO 11 - Větrolam'!J30</f>
        <v>0</v>
      </c>
      <c r="AH95" s="117"/>
      <c r="AI95" s="117"/>
      <c r="AJ95" s="117"/>
      <c r="AK95" s="117"/>
      <c r="AL95" s="117"/>
      <c r="AM95" s="117"/>
      <c r="AN95" s="118">
        <f>SUM(AG95,AT95)</f>
        <v>0</v>
      </c>
      <c r="AO95" s="117"/>
      <c r="AP95" s="117"/>
      <c r="AQ95" s="119" t="s">
        <v>79</v>
      </c>
      <c r="AR95" s="120"/>
      <c r="AS95" s="121">
        <v>0</v>
      </c>
      <c r="AT95" s="122">
        <f>ROUND(SUM(AV95:AW95),2)</f>
        <v>0</v>
      </c>
      <c r="AU95" s="123">
        <f>'SO 11 - Větrolam'!P90</f>
        <v>0</v>
      </c>
      <c r="AV95" s="122">
        <f>'SO 11 - Větrolam'!J33</f>
        <v>0</v>
      </c>
      <c r="AW95" s="122">
        <f>'SO 11 - Větrolam'!J34</f>
        <v>0</v>
      </c>
      <c r="AX95" s="122">
        <f>'SO 11 - Větrolam'!J35</f>
        <v>0</v>
      </c>
      <c r="AY95" s="122">
        <f>'SO 11 - Větrolam'!J36</f>
        <v>0</v>
      </c>
      <c r="AZ95" s="122">
        <f>'SO 11 - Větrolam'!F33</f>
        <v>0</v>
      </c>
      <c r="BA95" s="122">
        <f>'SO 11 - Větrolam'!F34</f>
        <v>0</v>
      </c>
      <c r="BB95" s="122">
        <f>'SO 11 - Větrolam'!F35</f>
        <v>0</v>
      </c>
      <c r="BC95" s="122">
        <f>'SO 11 - Větrolam'!F36</f>
        <v>0</v>
      </c>
      <c r="BD95" s="124">
        <f>'SO 11 - Větrolam'!F37</f>
        <v>0</v>
      </c>
      <c r="BE95" s="7"/>
      <c r="BT95" s="125" t="s">
        <v>80</v>
      </c>
      <c r="BV95" s="125" t="s">
        <v>74</v>
      </c>
      <c r="BW95" s="125" t="s">
        <v>165</v>
      </c>
      <c r="BX95" s="125" t="s">
        <v>5</v>
      </c>
      <c r="CL95" s="125" t="s">
        <v>19</v>
      </c>
      <c r="CM95" s="125" t="s">
        <v>82</v>
      </c>
    </row>
    <row r="96" s="7" customFormat="1" ht="24.75" customHeight="1">
      <c r="A96" s="113" t="s">
        <v>76</v>
      </c>
      <c r="B96" s="114"/>
      <c r="C96" s="115"/>
      <c r="D96" s="116" t="s">
        <v>166</v>
      </c>
      <c r="E96" s="116"/>
      <c r="F96" s="116"/>
      <c r="G96" s="116"/>
      <c r="H96" s="116"/>
      <c r="I96" s="117"/>
      <c r="J96" s="116" t="s">
        <v>84</v>
      </c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8">
        <f>'SO 11.1 - 1. rok rozvojov...'!J30</f>
        <v>0</v>
      </c>
      <c r="AH96" s="117"/>
      <c r="AI96" s="117"/>
      <c r="AJ96" s="117"/>
      <c r="AK96" s="117"/>
      <c r="AL96" s="117"/>
      <c r="AM96" s="117"/>
      <c r="AN96" s="118">
        <f>SUM(AG96,AT96)</f>
        <v>0</v>
      </c>
      <c r="AO96" s="117"/>
      <c r="AP96" s="117"/>
      <c r="AQ96" s="119" t="s">
        <v>79</v>
      </c>
      <c r="AR96" s="120"/>
      <c r="AS96" s="121">
        <v>0</v>
      </c>
      <c r="AT96" s="122">
        <f>ROUND(SUM(AV96:AW96),2)</f>
        <v>0</v>
      </c>
      <c r="AU96" s="123">
        <f>'SO 11.1 - 1. rok rozvojov...'!P82</f>
        <v>0</v>
      </c>
      <c r="AV96" s="122">
        <f>'SO 11.1 - 1. rok rozvojov...'!J33</f>
        <v>0</v>
      </c>
      <c r="AW96" s="122">
        <f>'SO 11.1 - 1. rok rozvojov...'!J34</f>
        <v>0</v>
      </c>
      <c r="AX96" s="122">
        <f>'SO 11.1 - 1. rok rozvojov...'!J35</f>
        <v>0</v>
      </c>
      <c r="AY96" s="122">
        <f>'SO 11.1 - 1. rok rozvojov...'!J36</f>
        <v>0</v>
      </c>
      <c r="AZ96" s="122">
        <f>'SO 11.1 - 1. rok rozvojov...'!F33</f>
        <v>0</v>
      </c>
      <c r="BA96" s="122">
        <f>'SO 11.1 - 1. rok rozvojov...'!F34</f>
        <v>0</v>
      </c>
      <c r="BB96" s="122">
        <f>'SO 11.1 - 1. rok rozvojov...'!F35</f>
        <v>0</v>
      </c>
      <c r="BC96" s="122">
        <f>'SO 11.1 - 1. rok rozvojov...'!F36</f>
        <v>0</v>
      </c>
      <c r="BD96" s="124">
        <f>'SO 11.1 - 1. rok rozvojov...'!F37</f>
        <v>0</v>
      </c>
      <c r="BE96" s="7"/>
      <c r="BT96" s="125" t="s">
        <v>80</v>
      </c>
      <c r="BV96" s="125" t="s">
        <v>74</v>
      </c>
      <c r="BW96" s="125" t="s">
        <v>167</v>
      </c>
      <c r="BX96" s="125" t="s">
        <v>5</v>
      </c>
      <c r="CL96" s="125" t="s">
        <v>19</v>
      </c>
      <c r="CM96" s="125" t="s">
        <v>82</v>
      </c>
    </row>
    <row r="97" s="7" customFormat="1" ht="24.75" customHeight="1">
      <c r="A97" s="113" t="s">
        <v>76</v>
      </c>
      <c r="B97" s="114"/>
      <c r="C97" s="115"/>
      <c r="D97" s="116" t="s">
        <v>168</v>
      </c>
      <c r="E97" s="116"/>
      <c r="F97" s="116"/>
      <c r="G97" s="116"/>
      <c r="H97" s="116"/>
      <c r="I97" s="117"/>
      <c r="J97" s="116" t="s">
        <v>87</v>
      </c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8">
        <f>'SO 11.2 - 2. rok rozvojov...'!J30</f>
        <v>0</v>
      </c>
      <c r="AH97" s="117"/>
      <c r="AI97" s="117"/>
      <c r="AJ97" s="117"/>
      <c r="AK97" s="117"/>
      <c r="AL97" s="117"/>
      <c r="AM97" s="117"/>
      <c r="AN97" s="118">
        <f>SUM(AG97,AT97)</f>
        <v>0</v>
      </c>
      <c r="AO97" s="117"/>
      <c r="AP97" s="117"/>
      <c r="AQ97" s="119" t="s">
        <v>79</v>
      </c>
      <c r="AR97" s="120"/>
      <c r="AS97" s="121">
        <v>0</v>
      </c>
      <c r="AT97" s="122">
        <f>ROUND(SUM(AV97:AW97),2)</f>
        <v>0</v>
      </c>
      <c r="AU97" s="123">
        <f>'SO 11.2 - 2. rok rozvojov...'!P82</f>
        <v>0</v>
      </c>
      <c r="AV97" s="122">
        <f>'SO 11.2 - 2. rok rozvojov...'!J33</f>
        <v>0</v>
      </c>
      <c r="AW97" s="122">
        <f>'SO 11.2 - 2. rok rozvojov...'!J34</f>
        <v>0</v>
      </c>
      <c r="AX97" s="122">
        <f>'SO 11.2 - 2. rok rozvojov...'!J35</f>
        <v>0</v>
      </c>
      <c r="AY97" s="122">
        <f>'SO 11.2 - 2. rok rozvojov...'!J36</f>
        <v>0</v>
      </c>
      <c r="AZ97" s="122">
        <f>'SO 11.2 - 2. rok rozvojov...'!F33</f>
        <v>0</v>
      </c>
      <c r="BA97" s="122">
        <f>'SO 11.2 - 2. rok rozvojov...'!F34</f>
        <v>0</v>
      </c>
      <c r="BB97" s="122">
        <f>'SO 11.2 - 2. rok rozvojov...'!F35</f>
        <v>0</v>
      </c>
      <c r="BC97" s="122">
        <f>'SO 11.2 - 2. rok rozvojov...'!F36</f>
        <v>0</v>
      </c>
      <c r="BD97" s="124">
        <f>'SO 11.2 - 2. rok rozvojov...'!F37</f>
        <v>0</v>
      </c>
      <c r="BE97" s="7"/>
      <c r="BT97" s="125" t="s">
        <v>80</v>
      </c>
      <c r="BV97" s="125" t="s">
        <v>74</v>
      </c>
      <c r="BW97" s="125" t="s">
        <v>169</v>
      </c>
      <c r="BX97" s="125" t="s">
        <v>5</v>
      </c>
      <c r="CL97" s="125" t="s">
        <v>19</v>
      </c>
      <c r="CM97" s="125" t="s">
        <v>82</v>
      </c>
    </row>
    <row r="98" s="7" customFormat="1" ht="24.75" customHeight="1">
      <c r="A98" s="113" t="s">
        <v>76</v>
      </c>
      <c r="B98" s="114"/>
      <c r="C98" s="115"/>
      <c r="D98" s="116" t="s">
        <v>170</v>
      </c>
      <c r="E98" s="116"/>
      <c r="F98" s="116"/>
      <c r="G98" s="116"/>
      <c r="H98" s="116"/>
      <c r="I98" s="117"/>
      <c r="J98" s="116" t="s">
        <v>90</v>
      </c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8">
        <f>'SO 11.3 - 3. rok rozvojov...'!J30</f>
        <v>0</v>
      </c>
      <c r="AH98" s="117"/>
      <c r="AI98" s="117"/>
      <c r="AJ98" s="117"/>
      <c r="AK98" s="117"/>
      <c r="AL98" s="117"/>
      <c r="AM98" s="117"/>
      <c r="AN98" s="118">
        <f>SUM(AG98,AT98)</f>
        <v>0</v>
      </c>
      <c r="AO98" s="117"/>
      <c r="AP98" s="117"/>
      <c r="AQ98" s="119" t="s">
        <v>79</v>
      </c>
      <c r="AR98" s="120"/>
      <c r="AS98" s="121">
        <v>0</v>
      </c>
      <c r="AT98" s="122">
        <f>ROUND(SUM(AV98:AW98),2)</f>
        <v>0</v>
      </c>
      <c r="AU98" s="123">
        <f>'SO 11.3 - 3. rok rozvojov...'!P82</f>
        <v>0</v>
      </c>
      <c r="AV98" s="122">
        <f>'SO 11.3 - 3. rok rozvojov...'!J33</f>
        <v>0</v>
      </c>
      <c r="AW98" s="122">
        <f>'SO 11.3 - 3. rok rozvojov...'!J34</f>
        <v>0</v>
      </c>
      <c r="AX98" s="122">
        <f>'SO 11.3 - 3. rok rozvojov...'!J35</f>
        <v>0</v>
      </c>
      <c r="AY98" s="122">
        <f>'SO 11.3 - 3. rok rozvojov...'!J36</f>
        <v>0</v>
      </c>
      <c r="AZ98" s="122">
        <f>'SO 11.3 - 3. rok rozvojov...'!F33</f>
        <v>0</v>
      </c>
      <c r="BA98" s="122">
        <f>'SO 11.3 - 3. rok rozvojov...'!F34</f>
        <v>0</v>
      </c>
      <c r="BB98" s="122">
        <f>'SO 11.3 - 3. rok rozvojov...'!F35</f>
        <v>0</v>
      </c>
      <c r="BC98" s="122">
        <f>'SO 11.3 - 3. rok rozvojov...'!F36</f>
        <v>0</v>
      </c>
      <c r="BD98" s="124">
        <f>'SO 11.3 - 3. rok rozvojov...'!F37</f>
        <v>0</v>
      </c>
      <c r="BE98" s="7"/>
      <c r="BT98" s="125" t="s">
        <v>80</v>
      </c>
      <c r="BV98" s="125" t="s">
        <v>74</v>
      </c>
      <c r="BW98" s="125" t="s">
        <v>171</v>
      </c>
      <c r="BX98" s="125" t="s">
        <v>5</v>
      </c>
      <c r="CL98" s="125" t="s">
        <v>19</v>
      </c>
      <c r="CM98" s="125" t="s">
        <v>82</v>
      </c>
    </row>
    <row r="99" s="7" customFormat="1" ht="16.5" customHeight="1">
      <c r="A99" s="113" t="s">
        <v>76</v>
      </c>
      <c r="B99" s="114"/>
      <c r="C99" s="115"/>
      <c r="D99" s="116" t="s">
        <v>172</v>
      </c>
      <c r="E99" s="116"/>
      <c r="F99" s="116"/>
      <c r="G99" s="116"/>
      <c r="H99" s="116"/>
      <c r="I99" s="117"/>
      <c r="J99" s="116" t="s">
        <v>78</v>
      </c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8">
        <f>'SO 12 - Větrolam'!J30</f>
        <v>0</v>
      </c>
      <c r="AH99" s="117"/>
      <c r="AI99" s="117"/>
      <c r="AJ99" s="117"/>
      <c r="AK99" s="117"/>
      <c r="AL99" s="117"/>
      <c r="AM99" s="117"/>
      <c r="AN99" s="118">
        <f>SUM(AG99,AT99)</f>
        <v>0</v>
      </c>
      <c r="AO99" s="117"/>
      <c r="AP99" s="117"/>
      <c r="AQ99" s="119" t="s">
        <v>79</v>
      </c>
      <c r="AR99" s="120"/>
      <c r="AS99" s="121">
        <v>0</v>
      </c>
      <c r="AT99" s="122">
        <f>ROUND(SUM(AV99:AW99),2)</f>
        <v>0</v>
      </c>
      <c r="AU99" s="123">
        <f>'SO 12 - Větrolam'!P90</f>
        <v>0</v>
      </c>
      <c r="AV99" s="122">
        <f>'SO 12 - Větrolam'!J33</f>
        <v>0</v>
      </c>
      <c r="AW99" s="122">
        <f>'SO 12 - Větrolam'!J34</f>
        <v>0</v>
      </c>
      <c r="AX99" s="122">
        <f>'SO 12 - Větrolam'!J35</f>
        <v>0</v>
      </c>
      <c r="AY99" s="122">
        <f>'SO 12 - Větrolam'!J36</f>
        <v>0</v>
      </c>
      <c r="AZ99" s="122">
        <f>'SO 12 - Větrolam'!F33</f>
        <v>0</v>
      </c>
      <c r="BA99" s="122">
        <f>'SO 12 - Větrolam'!F34</f>
        <v>0</v>
      </c>
      <c r="BB99" s="122">
        <f>'SO 12 - Větrolam'!F35</f>
        <v>0</v>
      </c>
      <c r="BC99" s="122">
        <f>'SO 12 - Větrolam'!F36</f>
        <v>0</v>
      </c>
      <c r="BD99" s="124">
        <f>'SO 12 - Větrolam'!F37</f>
        <v>0</v>
      </c>
      <c r="BE99" s="7"/>
      <c r="BT99" s="125" t="s">
        <v>80</v>
      </c>
      <c r="BV99" s="125" t="s">
        <v>74</v>
      </c>
      <c r="BW99" s="125" t="s">
        <v>173</v>
      </c>
      <c r="BX99" s="125" t="s">
        <v>5</v>
      </c>
      <c r="CL99" s="125" t="s">
        <v>19</v>
      </c>
      <c r="CM99" s="125" t="s">
        <v>82</v>
      </c>
    </row>
    <row r="100" s="7" customFormat="1" ht="24.75" customHeight="1">
      <c r="A100" s="113" t="s">
        <v>76</v>
      </c>
      <c r="B100" s="114"/>
      <c r="C100" s="115"/>
      <c r="D100" s="116" t="s">
        <v>174</v>
      </c>
      <c r="E100" s="116"/>
      <c r="F100" s="116"/>
      <c r="G100" s="116"/>
      <c r="H100" s="116"/>
      <c r="I100" s="117"/>
      <c r="J100" s="116" t="s">
        <v>84</v>
      </c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8">
        <f>'SO 12.1 - 1. rok rozvojov...'!J30</f>
        <v>0</v>
      </c>
      <c r="AH100" s="117"/>
      <c r="AI100" s="117"/>
      <c r="AJ100" s="117"/>
      <c r="AK100" s="117"/>
      <c r="AL100" s="117"/>
      <c r="AM100" s="117"/>
      <c r="AN100" s="118">
        <f>SUM(AG100,AT100)</f>
        <v>0</v>
      </c>
      <c r="AO100" s="117"/>
      <c r="AP100" s="117"/>
      <c r="AQ100" s="119" t="s">
        <v>79</v>
      </c>
      <c r="AR100" s="120"/>
      <c r="AS100" s="121">
        <v>0</v>
      </c>
      <c r="AT100" s="122">
        <f>ROUND(SUM(AV100:AW100),2)</f>
        <v>0</v>
      </c>
      <c r="AU100" s="123">
        <f>'SO 12.1 - 1. rok rozvojov...'!P82</f>
        <v>0</v>
      </c>
      <c r="AV100" s="122">
        <f>'SO 12.1 - 1. rok rozvojov...'!J33</f>
        <v>0</v>
      </c>
      <c r="AW100" s="122">
        <f>'SO 12.1 - 1. rok rozvojov...'!J34</f>
        <v>0</v>
      </c>
      <c r="AX100" s="122">
        <f>'SO 12.1 - 1. rok rozvojov...'!J35</f>
        <v>0</v>
      </c>
      <c r="AY100" s="122">
        <f>'SO 12.1 - 1. rok rozvojov...'!J36</f>
        <v>0</v>
      </c>
      <c r="AZ100" s="122">
        <f>'SO 12.1 - 1. rok rozvojov...'!F33</f>
        <v>0</v>
      </c>
      <c r="BA100" s="122">
        <f>'SO 12.1 - 1. rok rozvojov...'!F34</f>
        <v>0</v>
      </c>
      <c r="BB100" s="122">
        <f>'SO 12.1 - 1. rok rozvojov...'!F35</f>
        <v>0</v>
      </c>
      <c r="BC100" s="122">
        <f>'SO 12.1 - 1. rok rozvojov...'!F36</f>
        <v>0</v>
      </c>
      <c r="BD100" s="124">
        <f>'SO 12.1 - 1. rok rozvojov...'!F37</f>
        <v>0</v>
      </c>
      <c r="BE100" s="7"/>
      <c r="BT100" s="125" t="s">
        <v>80</v>
      </c>
      <c r="BV100" s="125" t="s">
        <v>74</v>
      </c>
      <c r="BW100" s="125" t="s">
        <v>175</v>
      </c>
      <c r="BX100" s="125" t="s">
        <v>5</v>
      </c>
      <c r="CL100" s="125" t="s">
        <v>19</v>
      </c>
      <c r="CM100" s="125" t="s">
        <v>82</v>
      </c>
    </row>
    <row r="101" s="7" customFormat="1" ht="24.75" customHeight="1">
      <c r="A101" s="113" t="s">
        <v>76</v>
      </c>
      <c r="B101" s="114"/>
      <c r="C101" s="115"/>
      <c r="D101" s="116" t="s">
        <v>176</v>
      </c>
      <c r="E101" s="116"/>
      <c r="F101" s="116"/>
      <c r="G101" s="116"/>
      <c r="H101" s="116"/>
      <c r="I101" s="117"/>
      <c r="J101" s="116" t="s">
        <v>87</v>
      </c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8">
        <f>'SO 12.2 - 2. rok rozvojov...'!J30</f>
        <v>0</v>
      </c>
      <c r="AH101" s="117"/>
      <c r="AI101" s="117"/>
      <c r="AJ101" s="117"/>
      <c r="AK101" s="117"/>
      <c r="AL101" s="117"/>
      <c r="AM101" s="117"/>
      <c r="AN101" s="118">
        <f>SUM(AG101,AT101)</f>
        <v>0</v>
      </c>
      <c r="AO101" s="117"/>
      <c r="AP101" s="117"/>
      <c r="AQ101" s="119" t="s">
        <v>79</v>
      </c>
      <c r="AR101" s="120"/>
      <c r="AS101" s="121">
        <v>0</v>
      </c>
      <c r="AT101" s="122">
        <f>ROUND(SUM(AV101:AW101),2)</f>
        <v>0</v>
      </c>
      <c r="AU101" s="123">
        <f>'SO 12.2 - 2. rok rozvojov...'!P82</f>
        <v>0</v>
      </c>
      <c r="AV101" s="122">
        <f>'SO 12.2 - 2. rok rozvojov...'!J33</f>
        <v>0</v>
      </c>
      <c r="AW101" s="122">
        <f>'SO 12.2 - 2. rok rozvojov...'!J34</f>
        <v>0</v>
      </c>
      <c r="AX101" s="122">
        <f>'SO 12.2 - 2. rok rozvojov...'!J35</f>
        <v>0</v>
      </c>
      <c r="AY101" s="122">
        <f>'SO 12.2 - 2. rok rozvojov...'!J36</f>
        <v>0</v>
      </c>
      <c r="AZ101" s="122">
        <f>'SO 12.2 - 2. rok rozvojov...'!F33</f>
        <v>0</v>
      </c>
      <c r="BA101" s="122">
        <f>'SO 12.2 - 2. rok rozvojov...'!F34</f>
        <v>0</v>
      </c>
      <c r="BB101" s="122">
        <f>'SO 12.2 - 2. rok rozvojov...'!F35</f>
        <v>0</v>
      </c>
      <c r="BC101" s="122">
        <f>'SO 12.2 - 2. rok rozvojov...'!F36</f>
        <v>0</v>
      </c>
      <c r="BD101" s="124">
        <f>'SO 12.2 - 2. rok rozvojov...'!F37</f>
        <v>0</v>
      </c>
      <c r="BE101" s="7"/>
      <c r="BT101" s="125" t="s">
        <v>80</v>
      </c>
      <c r="BV101" s="125" t="s">
        <v>74</v>
      </c>
      <c r="BW101" s="125" t="s">
        <v>177</v>
      </c>
      <c r="BX101" s="125" t="s">
        <v>5</v>
      </c>
      <c r="CL101" s="125" t="s">
        <v>19</v>
      </c>
      <c r="CM101" s="125" t="s">
        <v>82</v>
      </c>
    </row>
    <row r="102" s="7" customFormat="1" ht="24.75" customHeight="1">
      <c r="A102" s="113" t="s">
        <v>76</v>
      </c>
      <c r="B102" s="114"/>
      <c r="C102" s="115"/>
      <c r="D102" s="116" t="s">
        <v>178</v>
      </c>
      <c r="E102" s="116"/>
      <c r="F102" s="116"/>
      <c r="G102" s="116"/>
      <c r="H102" s="116"/>
      <c r="I102" s="117"/>
      <c r="J102" s="116" t="s">
        <v>90</v>
      </c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8">
        <f>'SO 12.3 - 3. rok rozvojov...'!J30</f>
        <v>0</v>
      </c>
      <c r="AH102" s="117"/>
      <c r="AI102" s="117"/>
      <c r="AJ102" s="117"/>
      <c r="AK102" s="117"/>
      <c r="AL102" s="117"/>
      <c r="AM102" s="117"/>
      <c r="AN102" s="118">
        <f>SUM(AG102,AT102)</f>
        <v>0</v>
      </c>
      <c r="AO102" s="117"/>
      <c r="AP102" s="117"/>
      <c r="AQ102" s="119" t="s">
        <v>79</v>
      </c>
      <c r="AR102" s="120"/>
      <c r="AS102" s="126">
        <v>0</v>
      </c>
      <c r="AT102" s="127">
        <f>ROUND(SUM(AV102:AW102),2)</f>
        <v>0</v>
      </c>
      <c r="AU102" s="128">
        <f>'SO 12.3 - 3. rok rozvojov...'!P82</f>
        <v>0</v>
      </c>
      <c r="AV102" s="127">
        <f>'SO 12.3 - 3. rok rozvojov...'!J33</f>
        <v>0</v>
      </c>
      <c r="AW102" s="127">
        <f>'SO 12.3 - 3. rok rozvojov...'!J34</f>
        <v>0</v>
      </c>
      <c r="AX102" s="127">
        <f>'SO 12.3 - 3. rok rozvojov...'!J35</f>
        <v>0</v>
      </c>
      <c r="AY102" s="127">
        <f>'SO 12.3 - 3. rok rozvojov...'!J36</f>
        <v>0</v>
      </c>
      <c r="AZ102" s="127">
        <f>'SO 12.3 - 3. rok rozvojov...'!F33</f>
        <v>0</v>
      </c>
      <c r="BA102" s="127">
        <f>'SO 12.3 - 3. rok rozvojov...'!F34</f>
        <v>0</v>
      </c>
      <c r="BB102" s="127">
        <f>'SO 12.3 - 3. rok rozvojov...'!F35</f>
        <v>0</v>
      </c>
      <c r="BC102" s="127">
        <f>'SO 12.3 - 3. rok rozvojov...'!F36</f>
        <v>0</v>
      </c>
      <c r="BD102" s="129">
        <f>'SO 12.3 - 3. rok rozvojov...'!F37</f>
        <v>0</v>
      </c>
      <c r="BE102" s="7"/>
      <c r="BT102" s="125" t="s">
        <v>80</v>
      </c>
      <c r="BV102" s="125" t="s">
        <v>74</v>
      </c>
      <c r="BW102" s="125" t="s">
        <v>179</v>
      </c>
      <c r="BX102" s="125" t="s">
        <v>5</v>
      </c>
      <c r="CL102" s="125" t="s">
        <v>19</v>
      </c>
      <c r="CM102" s="125" t="s">
        <v>82</v>
      </c>
    </row>
    <row r="103" s="2" customFormat="1" ht="30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6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</row>
    <row r="104" s="2" customFormat="1" ht="6.96" customHeight="1">
      <c r="A104" s="40"/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46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</row>
  </sheetData>
  <sheetProtection sheet="1" formatColumns="0" formatRows="0" objects="1" scenarios="1" spinCount="100000" saltValue="mDLIerdhksCXjeh7pPpLKjo6pIOB3GCO7Vqhe6iCJAvSjhx/9O6qUokdgC+xGL5+X53+DEgvhzetyAp4EBcG9g==" hashValue="Lb0U1QIqrVTrSdSlBX05F6RDn2AlPGXV6cVdLENREeveTi7G1vgHQQvnZ/R0SeqBph8wfyrdO43gyG5qVRCP0A==" algorithmName="SHA-512" password="CC35"/>
  <mergeCells count="23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M49:AP49"/>
    <mergeCell ref="AR2:BE2"/>
    <mergeCell ref="AG61:AM61"/>
    <mergeCell ref="AN61:AP61"/>
    <mergeCell ref="AN62:AP62"/>
    <mergeCell ref="AG62:AM62"/>
    <mergeCell ref="AN63:AP63"/>
    <mergeCell ref="AG63:AM63"/>
    <mergeCell ref="AN64:AP64"/>
    <mergeCell ref="AG64:AM64"/>
    <mergeCell ref="AN65:AP65"/>
    <mergeCell ref="AG65:AM65"/>
    <mergeCell ref="AN66:AP66"/>
    <mergeCell ref="AG66:AM66"/>
    <mergeCell ref="AN67:AP67"/>
    <mergeCell ref="AG67:AM67"/>
    <mergeCell ref="AG68:AM68"/>
    <mergeCell ref="AN68:AP68"/>
    <mergeCell ref="AG69:AM69"/>
    <mergeCell ref="AN69:AP69"/>
    <mergeCell ref="AN70:AP70"/>
    <mergeCell ref="AG70:AM70"/>
    <mergeCell ref="AS49:AT51"/>
    <mergeCell ref="AM50:AP50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N58:AP58"/>
    <mergeCell ref="AG58:AM58"/>
    <mergeCell ref="AG59:AM59"/>
    <mergeCell ref="AN59:AP59"/>
    <mergeCell ref="AN60:AP60"/>
    <mergeCell ref="AG60:AM60"/>
    <mergeCell ref="AG54:AM54"/>
    <mergeCell ref="AN54:AP54"/>
    <mergeCell ref="AN71:AP71"/>
    <mergeCell ref="AG71:AM71"/>
    <mergeCell ref="AN72:AP72"/>
    <mergeCell ref="AG72:AM72"/>
    <mergeCell ref="AN73:AP73"/>
    <mergeCell ref="AG73:AM73"/>
    <mergeCell ref="AN74:AP74"/>
    <mergeCell ref="AG74:AM74"/>
    <mergeCell ref="AN75:AP75"/>
    <mergeCell ref="AG75:AM75"/>
    <mergeCell ref="AN76:AP76"/>
    <mergeCell ref="AG76:AM76"/>
    <mergeCell ref="AG77:AM77"/>
    <mergeCell ref="AN77:AP77"/>
    <mergeCell ref="AN78:AP78"/>
    <mergeCell ref="AG78:AM78"/>
    <mergeCell ref="AG79:AM79"/>
    <mergeCell ref="AN79:AP79"/>
    <mergeCell ref="AG80:AM80"/>
    <mergeCell ref="AN80:AP80"/>
    <mergeCell ref="AN97:AP97"/>
    <mergeCell ref="AG97:AM97"/>
    <mergeCell ref="AN98:AP98"/>
    <mergeCell ref="AG98:AM98"/>
    <mergeCell ref="AN99:AP99"/>
    <mergeCell ref="AG99:AM99"/>
    <mergeCell ref="AN100:AP100"/>
    <mergeCell ref="AG100:AM100"/>
    <mergeCell ref="AN101:AP101"/>
    <mergeCell ref="AG101:AM101"/>
    <mergeCell ref="AN102:AP102"/>
    <mergeCell ref="AG102:AM102"/>
    <mergeCell ref="I52:AF52"/>
    <mergeCell ref="J61:AF61"/>
    <mergeCell ref="J72:AF72"/>
    <mergeCell ref="J73:AF73"/>
    <mergeCell ref="J75:AF75"/>
    <mergeCell ref="J74:AF74"/>
    <mergeCell ref="J76:AF76"/>
    <mergeCell ref="J55:AF55"/>
    <mergeCell ref="J77:AF77"/>
    <mergeCell ref="J56:AF56"/>
    <mergeCell ref="J57:AF57"/>
    <mergeCell ref="J70:AF70"/>
    <mergeCell ref="J62:AF62"/>
    <mergeCell ref="J69:AF69"/>
    <mergeCell ref="J58:AF58"/>
    <mergeCell ref="J68:AF68"/>
    <mergeCell ref="J59:AF59"/>
    <mergeCell ref="J67:AF67"/>
    <mergeCell ref="J66:AF66"/>
    <mergeCell ref="J78:AF78"/>
    <mergeCell ref="J65:AF65"/>
    <mergeCell ref="J60:AF60"/>
    <mergeCell ref="J64:AF64"/>
    <mergeCell ref="J63:AF63"/>
    <mergeCell ref="J71:AF71"/>
    <mergeCell ref="L45:AO45"/>
    <mergeCell ref="J79:AF79"/>
    <mergeCell ref="J80:AF80"/>
    <mergeCell ref="J81:AF81"/>
    <mergeCell ref="J82:AF82"/>
    <mergeCell ref="J83:AF83"/>
    <mergeCell ref="J84:AF84"/>
    <mergeCell ref="J85:AF85"/>
    <mergeCell ref="J86:AF86"/>
    <mergeCell ref="J87:AF87"/>
    <mergeCell ref="J88:AF88"/>
    <mergeCell ref="J89:AF89"/>
    <mergeCell ref="J90:AF90"/>
    <mergeCell ref="J91:AF91"/>
    <mergeCell ref="J92:AF92"/>
    <mergeCell ref="J93:AF93"/>
    <mergeCell ref="J94:AF94"/>
    <mergeCell ref="J95:AF95"/>
    <mergeCell ref="AM47:AN47"/>
    <mergeCell ref="AG81:AM81"/>
    <mergeCell ref="AN81:AP81"/>
    <mergeCell ref="AG82:AM82"/>
    <mergeCell ref="AN82:AP82"/>
    <mergeCell ref="AN83:AP83"/>
    <mergeCell ref="AG83:AM83"/>
    <mergeCell ref="AN84:AP84"/>
    <mergeCell ref="AG84:AM84"/>
    <mergeCell ref="AN85:AP85"/>
    <mergeCell ref="AG85:AM85"/>
    <mergeCell ref="AG86:AM86"/>
    <mergeCell ref="AN86:AP86"/>
    <mergeCell ref="AG87:AM87"/>
    <mergeCell ref="AN87:AP87"/>
    <mergeCell ref="AN88:AP88"/>
    <mergeCell ref="AG88:AM88"/>
    <mergeCell ref="AN89:AP89"/>
    <mergeCell ref="AG89:AM89"/>
    <mergeCell ref="AN90:AP90"/>
    <mergeCell ref="AG90:AM90"/>
    <mergeCell ref="AN91:AP91"/>
    <mergeCell ref="AG91:AM91"/>
    <mergeCell ref="AG92:AM92"/>
    <mergeCell ref="AN92:AP92"/>
    <mergeCell ref="AN93:AP93"/>
    <mergeCell ref="AG93:AM93"/>
    <mergeCell ref="AN94:AP94"/>
    <mergeCell ref="AG94:AM94"/>
    <mergeCell ref="AN95:AP95"/>
    <mergeCell ref="AG95:AM95"/>
    <mergeCell ref="AN96:AP96"/>
    <mergeCell ref="AG96:AM96"/>
    <mergeCell ref="J96:AF96"/>
    <mergeCell ref="J97:AF97"/>
    <mergeCell ref="J98:AF98"/>
    <mergeCell ref="J99:AF99"/>
    <mergeCell ref="J100:AF100"/>
    <mergeCell ref="J101:AF101"/>
    <mergeCell ref="J102:AF102"/>
    <mergeCell ref="C52:G52"/>
    <mergeCell ref="D66:H66"/>
    <mergeCell ref="D64:H64"/>
    <mergeCell ref="D65:H65"/>
    <mergeCell ref="D67:H67"/>
    <mergeCell ref="D68:H68"/>
    <mergeCell ref="D69:H69"/>
    <mergeCell ref="D70:H70"/>
    <mergeCell ref="D71:H71"/>
    <mergeCell ref="D72:H72"/>
    <mergeCell ref="D73:H73"/>
    <mergeCell ref="D74:H74"/>
    <mergeCell ref="D75:H75"/>
    <mergeCell ref="D76:H76"/>
    <mergeCell ref="D77:H77"/>
    <mergeCell ref="D63:H63"/>
    <mergeCell ref="D62:H62"/>
    <mergeCell ref="D78:H78"/>
    <mergeCell ref="D61:H61"/>
    <mergeCell ref="D60:H60"/>
    <mergeCell ref="D58:H58"/>
    <mergeCell ref="D55:H55"/>
    <mergeCell ref="D57:H57"/>
    <mergeCell ref="D56:H56"/>
    <mergeCell ref="D59:H59"/>
    <mergeCell ref="D79:H79"/>
    <mergeCell ref="D80:H80"/>
    <mergeCell ref="D81:H81"/>
    <mergeCell ref="D82:H82"/>
    <mergeCell ref="D83:H83"/>
    <mergeCell ref="D84:H84"/>
    <mergeCell ref="D85:H85"/>
    <mergeCell ref="D86:H86"/>
    <mergeCell ref="D87:H87"/>
    <mergeCell ref="D88:H88"/>
    <mergeCell ref="D89:H89"/>
    <mergeCell ref="D90:H90"/>
    <mergeCell ref="D91:H91"/>
    <mergeCell ref="D92:H92"/>
    <mergeCell ref="D93:H93"/>
    <mergeCell ref="D94:H94"/>
    <mergeCell ref="D95:H95"/>
    <mergeCell ref="D96:H96"/>
    <mergeCell ref="D97:H97"/>
    <mergeCell ref="D98:H98"/>
    <mergeCell ref="D99:H99"/>
    <mergeCell ref="D100:H100"/>
    <mergeCell ref="D101:H101"/>
    <mergeCell ref="D102:H102"/>
  </mergeCells>
  <hyperlinks>
    <hyperlink ref="A55" location="'SO 01 - Větrolam'!C2" display="/"/>
    <hyperlink ref="A56" location="'SO 01.1 - 1. rok rozvojov...'!C2" display="/"/>
    <hyperlink ref="A57" location="'SO 01.2 - 2. rok rozvojov...'!C2" display="/"/>
    <hyperlink ref="A58" location="'SO 01.3 - 3. rok rozvojov...'!C2" display="/"/>
    <hyperlink ref="A59" location="'SO 02 - Větrolam'!C2" display="/"/>
    <hyperlink ref="A60" location="'SO 02.1 - 1. rok rozvojov...'!C2" display="/"/>
    <hyperlink ref="A61" location="'SO 02.2 - 2. rok rozvojov...'!C2" display="/"/>
    <hyperlink ref="A62" location="'SO 02.3 - 3. rok rozvojov...'!C2" display="/"/>
    <hyperlink ref="A63" location="'SO 03 - Větrolam'!C2" display="/"/>
    <hyperlink ref="A64" location="'SO 03.1 - 1. rok rozvojov...'!C2" display="/"/>
    <hyperlink ref="A65" location="'SO 03.2 - 2. rok rozvojov...'!C2" display="/"/>
    <hyperlink ref="A66" location="'SO 03.3 - 3. rok rozvojov...'!C2" display="/"/>
    <hyperlink ref="A67" location="'SO 04 - Větrolam'!C2" display="/"/>
    <hyperlink ref="A68" location="'SO 04.1 - 1. rok rozvojov...'!C2" display="/"/>
    <hyperlink ref="A69" location="'SO 04.2 - 2. rok rozvojov...'!C2" display="/"/>
    <hyperlink ref="A70" location="'SO 04.3 - 3. rok rozvojov...'!C2" display="/"/>
    <hyperlink ref="A71" location="'SO 05 - Větrolam'!C2" display="/"/>
    <hyperlink ref="A72" location="'SO 05.1 - 1. rok rozvojov...'!C2" display="/"/>
    <hyperlink ref="A73" location="'SO 05.2 - 2. rok rozvojov...'!C2" display="/"/>
    <hyperlink ref="A74" location="'SO 05.3 - 3. rok rozvojov...'!C2" display="/"/>
    <hyperlink ref="A75" location="'SO 06 - Větrolam'!C2" display="/"/>
    <hyperlink ref="A76" location="'SO 06.1 - 1. rok rozvojov...'!C2" display="/"/>
    <hyperlink ref="A77" location="'SO 06.2 - 2. rok rozvojov...'!C2" display="/"/>
    <hyperlink ref="A78" location="'SO 06.3 - 3. rok rozvojov...'!C2" display="/"/>
    <hyperlink ref="A79" location="'SO 07 - Větrolam'!C2" display="/"/>
    <hyperlink ref="A80" location="'SO 07.1 - 1. rok rozvojov...'!C2" display="/"/>
    <hyperlink ref="A81" location="'SO 07.2 - 2. rok rozvojov...'!C2" display="/"/>
    <hyperlink ref="A82" location="'SO 07.3 - 3. rok rozvojov...'!C2" display="/"/>
    <hyperlink ref="A83" location="'SO 08 - Větrolam'!C2" display="/"/>
    <hyperlink ref="A84" location="'SO 08.1 - 1. rok rozvojov...'!C2" display="/"/>
    <hyperlink ref="A85" location="'SO 08.2 - 2. rok rozvojov...'!C2" display="/"/>
    <hyperlink ref="A86" location="'SO 08.3 - 3. rok rozvojov...'!C2" display="/"/>
    <hyperlink ref="A87" location="'SO 09 - Větrolam'!C2" display="/"/>
    <hyperlink ref="A88" location="'SO 09.1 - 1. rok rozvojov...'!C2" display="/"/>
    <hyperlink ref="A89" location="'SO 09.2 - 2. rok rozvojov...'!C2" display="/"/>
    <hyperlink ref="A90" location="'SO 09.3 - 3. rok rozvojov...'!C2" display="/"/>
    <hyperlink ref="A91" location="'SO 10 - Větrolam'!C2" display="/"/>
    <hyperlink ref="A92" location="'SO 10.1 - 1. rok rozvojov...'!C2" display="/"/>
    <hyperlink ref="A93" location="'SO 10.2 - 2. rok rozvojov...'!C2" display="/"/>
    <hyperlink ref="A94" location="'SO 10.3 - 3. rok rozvojov...'!C2" display="/"/>
    <hyperlink ref="A95" location="'SO 11 - Větrolam'!C2" display="/"/>
    <hyperlink ref="A96" location="'SO 11.1 - 1. rok rozvojov...'!C2" display="/"/>
    <hyperlink ref="A97" location="'SO 11.2 - 2. rok rozvojov...'!C2" display="/"/>
    <hyperlink ref="A98" location="'SO 11.3 - 3. rok rozvojov...'!C2" display="/"/>
    <hyperlink ref="A99" location="'SO 12 - Větrolam'!C2" display="/"/>
    <hyperlink ref="A100" location="'SO 12.1 - 1. rok rozvojov...'!C2" display="/"/>
    <hyperlink ref="A101" location="'SO 12.2 - 2. rok rozvojov...'!C2" display="/"/>
    <hyperlink ref="A102" location="'SO 12.3 - 3. rok rozvojov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180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Realizace větrolamu v k.ú. Moravský Žižkov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181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182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17. 9. 2025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ROUND((SUM(BE90:BE233)),  2)</f>
        <v>0</v>
      </c>
      <c r="G33" s="40"/>
      <c r="H33" s="40"/>
      <c r="I33" s="150">
        <v>0.20999999999999999</v>
      </c>
      <c r="J33" s="149">
        <f>ROUND(((SUM(BE90:BE233))*I33),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ROUND((SUM(BF90:BF233)),  2)</f>
        <v>0</v>
      </c>
      <c r="G34" s="40"/>
      <c r="H34" s="40"/>
      <c r="I34" s="150">
        <v>0.12</v>
      </c>
      <c r="J34" s="149">
        <f>ROUND(((SUM(BF90:BF233))*I34),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ROUND((SUM(BG90:BG233)),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ROUND((SUM(BH90:BH233)),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ROUND((SUM(BI90:BI233)),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183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Realizace větrolamu v k.ú. Moravský Žižkov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181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01 - Větrolam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Moravský Žižkov</v>
      </c>
      <c r="G52" s="42"/>
      <c r="H52" s="42"/>
      <c r="I52" s="34" t="s">
        <v>23</v>
      </c>
      <c r="J52" s="74" t="str">
        <f>IF(J12="","",J12)</f>
        <v>17. 9. 2025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SPÚ, KPÚ pro JMK, pobočka Břeclav</v>
      </c>
      <c r="G54" s="42"/>
      <c r="H54" s="42"/>
      <c r="I54" s="34" t="s">
        <v>31</v>
      </c>
      <c r="J54" s="38" t="str">
        <f>E21</f>
        <v>Ing. Michal Pochop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Výzkumný ústav meliorací a ochrany půdy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184</v>
      </c>
      <c r="D57" s="164"/>
      <c r="E57" s="164"/>
      <c r="F57" s="164"/>
      <c r="G57" s="164"/>
      <c r="H57" s="164"/>
      <c r="I57" s="164"/>
      <c r="J57" s="165" t="s">
        <v>185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186</v>
      </c>
    </row>
    <row r="60" s="9" customFormat="1" ht="24.96" customHeight="1">
      <c r="A60" s="9"/>
      <c r="B60" s="167"/>
      <c r="C60" s="168"/>
      <c r="D60" s="169" t="s">
        <v>187</v>
      </c>
      <c r="E60" s="170"/>
      <c r="F60" s="170"/>
      <c r="G60" s="170"/>
      <c r="H60" s="170"/>
      <c r="I60" s="170"/>
      <c r="J60" s="171">
        <f>J91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188</v>
      </c>
      <c r="E61" s="176"/>
      <c r="F61" s="176"/>
      <c r="G61" s="176"/>
      <c r="H61" s="176"/>
      <c r="I61" s="176"/>
      <c r="J61" s="177">
        <f>J92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189</v>
      </c>
      <c r="E62" s="176"/>
      <c r="F62" s="176"/>
      <c r="G62" s="176"/>
      <c r="H62" s="176"/>
      <c r="I62" s="176"/>
      <c r="J62" s="177">
        <f>J186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190</v>
      </c>
      <c r="E63" s="176"/>
      <c r="F63" s="176"/>
      <c r="G63" s="176"/>
      <c r="H63" s="176"/>
      <c r="I63" s="176"/>
      <c r="J63" s="177">
        <f>J204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7"/>
      <c r="C64" s="168"/>
      <c r="D64" s="169" t="s">
        <v>191</v>
      </c>
      <c r="E64" s="170"/>
      <c r="F64" s="170"/>
      <c r="G64" s="170"/>
      <c r="H64" s="170"/>
      <c r="I64" s="170"/>
      <c r="J64" s="171">
        <f>J207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3"/>
      <c r="C65" s="174"/>
      <c r="D65" s="175" t="s">
        <v>192</v>
      </c>
      <c r="E65" s="176"/>
      <c r="F65" s="176"/>
      <c r="G65" s="176"/>
      <c r="H65" s="176"/>
      <c r="I65" s="176"/>
      <c r="J65" s="177">
        <f>J208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193</v>
      </c>
      <c r="E66" s="176"/>
      <c r="F66" s="176"/>
      <c r="G66" s="176"/>
      <c r="H66" s="176"/>
      <c r="I66" s="176"/>
      <c r="J66" s="177">
        <f>J217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194</v>
      </c>
      <c r="E67" s="176"/>
      <c r="F67" s="176"/>
      <c r="G67" s="176"/>
      <c r="H67" s="176"/>
      <c r="I67" s="176"/>
      <c r="J67" s="177">
        <f>J220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195</v>
      </c>
      <c r="E68" s="176"/>
      <c r="F68" s="176"/>
      <c r="G68" s="176"/>
      <c r="H68" s="176"/>
      <c r="I68" s="176"/>
      <c r="J68" s="177">
        <f>J223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196</v>
      </c>
      <c r="E69" s="176"/>
      <c r="F69" s="176"/>
      <c r="G69" s="176"/>
      <c r="H69" s="176"/>
      <c r="I69" s="176"/>
      <c r="J69" s="177">
        <f>J228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197</v>
      </c>
      <c r="E70" s="176"/>
      <c r="F70" s="176"/>
      <c r="G70" s="176"/>
      <c r="H70" s="176"/>
      <c r="I70" s="176"/>
      <c r="J70" s="177">
        <f>J231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198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62" t="str">
        <f>E7</f>
        <v>Realizace větrolamu v k.ú. Moravský Žižkov</v>
      </c>
      <c r="F80" s="34"/>
      <c r="G80" s="34"/>
      <c r="H80" s="34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181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E9</f>
        <v>SO 01 - Větrolam</v>
      </c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F12</f>
        <v>Moravský Žižkov</v>
      </c>
      <c r="G84" s="42"/>
      <c r="H84" s="42"/>
      <c r="I84" s="34" t="s">
        <v>23</v>
      </c>
      <c r="J84" s="74" t="str">
        <f>IF(J12="","",J12)</f>
        <v>17. 9. 2025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E15</f>
        <v>SPÚ, KPÚ pro JMK, pobočka Břeclav</v>
      </c>
      <c r="G86" s="42"/>
      <c r="H86" s="42"/>
      <c r="I86" s="34" t="s">
        <v>31</v>
      </c>
      <c r="J86" s="38" t="str">
        <f>E21</f>
        <v>Ing. Michal Pochop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40.05" customHeight="1">
      <c r="A87" s="40"/>
      <c r="B87" s="41"/>
      <c r="C87" s="34" t="s">
        <v>29</v>
      </c>
      <c r="D87" s="42"/>
      <c r="E87" s="42"/>
      <c r="F87" s="29" t="str">
        <f>IF(E18="","",E18)</f>
        <v>Vyplň údaj</v>
      </c>
      <c r="G87" s="42"/>
      <c r="H87" s="42"/>
      <c r="I87" s="34" t="s">
        <v>34</v>
      </c>
      <c r="J87" s="38" t="str">
        <f>E24</f>
        <v>Výzkumný ústav meliorací a ochrany půdy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79"/>
      <c r="B89" s="180"/>
      <c r="C89" s="181" t="s">
        <v>199</v>
      </c>
      <c r="D89" s="182" t="s">
        <v>57</v>
      </c>
      <c r="E89" s="182" t="s">
        <v>53</v>
      </c>
      <c r="F89" s="182" t="s">
        <v>54</v>
      </c>
      <c r="G89" s="182" t="s">
        <v>200</v>
      </c>
      <c r="H89" s="182" t="s">
        <v>201</v>
      </c>
      <c r="I89" s="182" t="s">
        <v>202</v>
      </c>
      <c r="J89" s="182" t="s">
        <v>185</v>
      </c>
      <c r="K89" s="183" t="s">
        <v>203</v>
      </c>
      <c r="L89" s="184"/>
      <c r="M89" s="94" t="s">
        <v>19</v>
      </c>
      <c r="N89" s="95" t="s">
        <v>42</v>
      </c>
      <c r="O89" s="95" t="s">
        <v>204</v>
      </c>
      <c r="P89" s="95" t="s">
        <v>205</v>
      </c>
      <c r="Q89" s="95" t="s">
        <v>206</v>
      </c>
      <c r="R89" s="95" t="s">
        <v>207</v>
      </c>
      <c r="S89" s="95" t="s">
        <v>208</v>
      </c>
      <c r="T89" s="96" t="s">
        <v>209</v>
      </c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</row>
    <row r="90" s="2" customFormat="1" ht="22.8" customHeight="1">
      <c r="A90" s="40"/>
      <c r="B90" s="41"/>
      <c r="C90" s="101" t="s">
        <v>210</v>
      </c>
      <c r="D90" s="42"/>
      <c r="E90" s="42"/>
      <c r="F90" s="42"/>
      <c r="G90" s="42"/>
      <c r="H90" s="42"/>
      <c r="I90" s="42"/>
      <c r="J90" s="185">
        <f>BK90</f>
        <v>0</v>
      </c>
      <c r="K90" s="42"/>
      <c r="L90" s="46"/>
      <c r="M90" s="97"/>
      <c r="N90" s="186"/>
      <c r="O90" s="98"/>
      <c r="P90" s="187">
        <f>P91+P207</f>
        <v>0</v>
      </c>
      <c r="Q90" s="98"/>
      <c r="R90" s="187">
        <f>R91+R207</f>
        <v>95.0244967</v>
      </c>
      <c r="S90" s="98"/>
      <c r="T90" s="188">
        <f>T91+T207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71</v>
      </c>
      <c r="AU90" s="19" t="s">
        <v>186</v>
      </c>
      <c r="BK90" s="189">
        <f>BK91+BK207</f>
        <v>0</v>
      </c>
    </row>
    <row r="91" s="12" customFormat="1" ht="25.92" customHeight="1">
      <c r="A91" s="12"/>
      <c r="B91" s="190"/>
      <c r="C91" s="191"/>
      <c r="D91" s="192" t="s">
        <v>71</v>
      </c>
      <c r="E91" s="193" t="s">
        <v>211</v>
      </c>
      <c r="F91" s="193" t="s">
        <v>212</v>
      </c>
      <c r="G91" s="191"/>
      <c r="H91" s="191"/>
      <c r="I91" s="194"/>
      <c r="J91" s="195">
        <f>BK91</f>
        <v>0</v>
      </c>
      <c r="K91" s="191"/>
      <c r="L91" s="196"/>
      <c r="M91" s="197"/>
      <c r="N91" s="198"/>
      <c r="O91" s="198"/>
      <c r="P91" s="199">
        <f>P92+P186+P204</f>
        <v>0</v>
      </c>
      <c r="Q91" s="198"/>
      <c r="R91" s="199">
        <f>R92+R186+R204</f>
        <v>95.0244967</v>
      </c>
      <c r="S91" s="198"/>
      <c r="T91" s="200">
        <f>T92+T186+T204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80</v>
      </c>
      <c r="AT91" s="202" t="s">
        <v>71</v>
      </c>
      <c r="AU91" s="202" t="s">
        <v>72</v>
      </c>
      <c r="AY91" s="201" t="s">
        <v>213</v>
      </c>
      <c r="BK91" s="203">
        <f>BK92+BK186+BK204</f>
        <v>0</v>
      </c>
    </row>
    <row r="92" s="12" customFormat="1" ht="22.8" customHeight="1">
      <c r="A92" s="12"/>
      <c r="B92" s="190"/>
      <c r="C92" s="191"/>
      <c r="D92" s="192" t="s">
        <v>71</v>
      </c>
      <c r="E92" s="204" t="s">
        <v>80</v>
      </c>
      <c r="F92" s="204" t="s">
        <v>214</v>
      </c>
      <c r="G92" s="191"/>
      <c r="H92" s="191"/>
      <c r="I92" s="194"/>
      <c r="J92" s="205">
        <f>BK92</f>
        <v>0</v>
      </c>
      <c r="K92" s="191"/>
      <c r="L92" s="196"/>
      <c r="M92" s="197"/>
      <c r="N92" s="198"/>
      <c r="O92" s="198"/>
      <c r="P92" s="199">
        <f>SUM(P93:P185)</f>
        <v>0</v>
      </c>
      <c r="Q92" s="198"/>
      <c r="R92" s="199">
        <f>SUM(R93:R185)</f>
        <v>83.704750000000004</v>
      </c>
      <c r="S92" s="198"/>
      <c r="T92" s="200">
        <f>SUM(T93:T185)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80</v>
      </c>
      <c r="AT92" s="202" t="s">
        <v>71</v>
      </c>
      <c r="AU92" s="202" t="s">
        <v>80</v>
      </c>
      <c r="AY92" s="201" t="s">
        <v>213</v>
      </c>
      <c r="BK92" s="203">
        <f>SUM(BK93:BK185)</f>
        <v>0</v>
      </c>
    </row>
    <row r="93" s="2" customFormat="1" ht="16.5" customHeight="1">
      <c r="A93" s="40"/>
      <c r="B93" s="41"/>
      <c r="C93" s="206" t="s">
        <v>80</v>
      </c>
      <c r="D93" s="206" t="s">
        <v>215</v>
      </c>
      <c r="E93" s="207" t="s">
        <v>216</v>
      </c>
      <c r="F93" s="208" t="s">
        <v>217</v>
      </c>
      <c r="G93" s="209" t="s">
        <v>218</v>
      </c>
      <c r="H93" s="210">
        <v>6674.5799999999999</v>
      </c>
      <c r="I93" s="211"/>
      <c r="J93" s="212">
        <f>ROUND(I93*H93,2)</f>
        <v>0</v>
      </c>
      <c r="K93" s="208" t="s">
        <v>219</v>
      </c>
      <c r="L93" s="46"/>
      <c r="M93" s="213" t="s">
        <v>19</v>
      </c>
      <c r="N93" s="214" t="s">
        <v>43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220</v>
      </c>
      <c r="AT93" s="217" t="s">
        <v>215</v>
      </c>
      <c r="AU93" s="217" t="s">
        <v>82</v>
      </c>
      <c r="AY93" s="19" t="s">
        <v>213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80</v>
      </c>
      <c r="BK93" s="218">
        <f>ROUND(I93*H93,2)</f>
        <v>0</v>
      </c>
      <c r="BL93" s="19" t="s">
        <v>220</v>
      </c>
      <c r="BM93" s="217" t="s">
        <v>221</v>
      </c>
    </row>
    <row r="94" s="2" customFormat="1">
      <c r="A94" s="40"/>
      <c r="B94" s="41"/>
      <c r="C94" s="42"/>
      <c r="D94" s="219" t="s">
        <v>222</v>
      </c>
      <c r="E94" s="42"/>
      <c r="F94" s="220" t="s">
        <v>223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222</v>
      </c>
      <c r="AU94" s="19" t="s">
        <v>82</v>
      </c>
    </row>
    <row r="95" s="13" customFormat="1">
      <c r="A95" s="13"/>
      <c r="B95" s="224"/>
      <c r="C95" s="225"/>
      <c r="D95" s="226" t="s">
        <v>224</v>
      </c>
      <c r="E95" s="227" t="s">
        <v>19</v>
      </c>
      <c r="F95" s="228" t="s">
        <v>225</v>
      </c>
      <c r="G95" s="225"/>
      <c r="H95" s="229">
        <v>6674.5799999999999</v>
      </c>
      <c r="I95" s="230"/>
      <c r="J95" s="225"/>
      <c r="K95" s="225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224</v>
      </c>
      <c r="AU95" s="235" t="s">
        <v>82</v>
      </c>
      <c r="AV95" s="13" t="s">
        <v>82</v>
      </c>
      <c r="AW95" s="13" t="s">
        <v>33</v>
      </c>
      <c r="AX95" s="13" t="s">
        <v>80</v>
      </c>
      <c r="AY95" s="235" t="s">
        <v>213</v>
      </c>
    </row>
    <row r="96" s="2" customFormat="1" ht="16.5" customHeight="1">
      <c r="A96" s="40"/>
      <c r="B96" s="41"/>
      <c r="C96" s="206" t="s">
        <v>82</v>
      </c>
      <c r="D96" s="206" t="s">
        <v>215</v>
      </c>
      <c r="E96" s="207" t="s">
        <v>226</v>
      </c>
      <c r="F96" s="208" t="s">
        <v>227</v>
      </c>
      <c r="G96" s="209" t="s">
        <v>218</v>
      </c>
      <c r="H96" s="210">
        <v>6674.5799999999999</v>
      </c>
      <c r="I96" s="211"/>
      <c r="J96" s="212">
        <f>ROUND(I96*H96,2)</f>
        <v>0</v>
      </c>
      <c r="K96" s="208" t="s">
        <v>219</v>
      </c>
      <c r="L96" s="46"/>
      <c r="M96" s="213" t="s">
        <v>19</v>
      </c>
      <c r="N96" s="214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220</v>
      </c>
      <c r="AT96" s="217" t="s">
        <v>215</v>
      </c>
      <c r="AU96" s="217" t="s">
        <v>82</v>
      </c>
      <c r="AY96" s="19" t="s">
        <v>213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80</v>
      </c>
      <c r="BK96" s="218">
        <f>ROUND(I96*H96,2)</f>
        <v>0</v>
      </c>
      <c r="BL96" s="19" t="s">
        <v>220</v>
      </c>
      <c r="BM96" s="217" t="s">
        <v>228</v>
      </c>
    </row>
    <row r="97" s="2" customFormat="1">
      <c r="A97" s="40"/>
      <c r="B97" s="41"/>
      <c r="C97" s="42"/>
      <c r="D97" s="219" t="s">
        <v>222</v>
      </c>
      <c r="E97" s="42"/>
      <c r="F97" s="220" t="s">
        <v>229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222</v>
      </c>
      <c r="AU97" s="19" t="s">
        <v>82</v>
      </c>
    </row>
    <row r="98" s="13" customFormat="1">
      <c r="A98" s="13"/>
      <c r="B98" s="224"/>
      <c r="C98" s="225"/>
      <c r="D98" s="226" t="s">
        <v>224</v>
      </c>
      <c r="E98" s="227" t="s">
        <v>19</v>
      </c>
      <c r="F98" s="228" t="s">
        <v>225</v>
      </c>
      <c r="G98" s="225"/>
      <c r="H98" s="229">
        <v>6674.5799999999999</v>
      </c>
      <c r="I98" s="230"/>
      <c r="J98" s="225"/>
      <c r="K98" s="225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224</v>
      </c>
      <c r="AU98" s="235" t="s">
        <v>82</v>
      </c>
      <c r="AV98" s="13" t="s">
        <v>82</v>
      </c>
      <c r="AW98" s="13" t="s">
        <v>33</v>
      </c>
      <c r="AX98" s="13" t="s">
        <v>80</v>
      </c>
      <c r="AY98" s="235" t="s">
        <v>213</v>
      </c>
    </row>
    <row r="99" s="2" customFormat="1" ht="16.5" customHeight="1">
      <c r="A99" s="40"/>
      <c r="B99" s="41"/>
      <c r="C99" s="206" t="s">
        <v>230</v>
      </c>
      <c r="D99" s="206" t="s">
        <v>215</v>
      </c>
      <c r="E99" s="207" t="s">
        <v>231</v>
      </c>
      <c r="F99" s="208" t="s">
        <v>232</v>
      </c>
      <c r="G99" s="209" t="s">
        <v>218</v>
      </c>
      <c r="H99" s="210">
        <v>6674.5799999999999</v>
      </c>
      <c r="I99" s="211"/>
      <c r="J99" s="212">
        <f>ROUND(I99*H99,2)</f>
        <v>0</v>
      </c>
      <c r="K99" s="208" t="s">
        <v>219</v>
      </c>
      <c r="L99" s="46"/>
      <c r="M99" s="213" t="s">
        <v>19</v>
      </c>
      <c r="N99" s="214" t="s">
        <v>43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220</v>
      </c>
      <c r="AT99" s="217" t="s">
        <v>215</v>
      </c>
      <c r="AU99" s="217" t="s">
        <v>82</v>
      </c>
      <c r="AY99" s="19" t="s">
        <v>213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80</v>
      </c>
      <c r="BK99" s="218">
        <f>ROUND(I99*H99,2)</f>
        <v>0</v>
      </c>
      <c r="BL99" s="19" t="s">
        <v>220</v>
      </c>
      <c r="BM99" s="217" t="s">
        <v>233</v>
      </c>
    </row>
    <row r="100" s="2" customFormat="1">
      <c r="A100" s="40"/>
      <c r="B100" s="41"/>
      <c r="C100" s="42"/>
      <c r="D100" s="219" t="s">
        <v>222</v>
      </c>
      <c r="E100" s="42"/>
      <c r="F100" s="220" t="s">
        <v>234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222</v>
      </c>
      <c r="AU100" s="19" t="s">
        <v>82</v>
      </c>
    </row>
    <row r="101" s="13" customFormat="1">
      <c r="A101" s="13"/>
      <c r="B101" s="224"/>
      <c r="C101" s="225"/>
      <c r="D101" s="226" t="s">
        <v>224</v>
      </c>
      <c r="E101" s="227" t="s">
        <v>19</v>
      </c>
      <c r="F101" s="228" t="s">
        <v>225</v>
      </c>
      <c r="G101" s="225"/>
      <c r="H101" s="229">
        <v>6674.5799999999999</v>
      </c>
      <c r="I101" s="230"/>
      <c r="J101" s="225"/>
      <c r="K101" s="225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224</v>
      </c>
      <c r="AU101" s="235" t="s">
        <v>82</v>
      </c>
      <c r="AV101" s="13" t="s">
        <v>82</v>
      </c>
      <c r="AW101" s="13" t="s">
        <v>33</v>
      </c>
      <c r="AX101" s="13" t="s">
        <v>80</v>
      </c>
      <c r="AY101" s="235" t="s">
        <v>213</v>
      </c>
    </row>
    <row r="102" s="2" customFormat="1" ht="24.15" customHeight="1">
      <c r="A102" s="40"/>
      <c r="B102" s="41"/>
      <c r="C102" s="206" t="s">
        <v>220</v>
      </c>
      <c r="D102" s="206" t="s">
        <v>215</v>
      </c>
      <c r="E102" s="207" t="s">
        <v>235</v>
      </c>
      <c r="F102" s="208" t="s">
        <v>236</v>
      </c>
      <c r="G102" s="209" t="s">
        <v>218</v>
      </c>
      <c r="H102" s="210">
        <v>4788.4799999999996</v>
      </c>
      <c r="I102" s="211"/>
      <c r="J102" s="212">
        <f>ROUND(I102*H102,2)</f>
        <v>0</v>
      </c>
      <c r="K102" s="208" t="s">
        <v>219</v>
      </c>
      <c r="L102" s="46"/>
      <c r="M102" s="213" t="s">
        <v>19</v>
      </c>
      <c r="N102" s="214" t="s">
        <v>43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220</v>
      </c>
      <c r="AT102" s="217" t="s">
        <v>215</v>
      </c>
      <c r="AU102" s="217" t="s">
        <v>82</v>
      </c>
      <c r="AY102" s="19" t="s">
        <v>213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80</v>
      </c>
      <c r="BK102" s="218">
        <f>ROUND(I102*H102,2)</f>
        <v>0</v>
      </c>
      <c r="BL102" s="19" t="s">
        <v>220</v>
      </c>
      <c r="BM102" s="217" t="s">
        <v>237</v>
      </c>
    </row>
    <row r="103" s="2" customFormat="1">
      <c r="A103" s="40"/>
      <c r="B103" s="41"/>
      <c r="C103" s="42"/>
      <c r="D103" s="219" t="s">
        <v>222</v>
      </c>
      <c r="E103" s="42"/>
      <c r="F103" s="220" t="s">
        <v>238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222</v>
      </c>
      <c r="AU103" s="19" t="s">
        <v>82</v>
      </c>
    </row>
    <row r="104" s="13" customFormat="1">
      <c r="A104" s="13"/>
      <c r="B104" s="224"/>
      <c r="C104" s="225"/>
      <c r="D104" s="226" t="s">
        <v>224</v>
      </c>
      <c r="E104" s="227" t="s">
        <v>19</v>
      </c>
      <c r="F104" s="228" t="s">
        <v>239</v>
      </c>
      <c r="G104" s="225"/>
      <c r="H104" s="229">
        <v>4788.4799999999996</v>
      </c>
      <c r="I104" s="230"/>
      <c r="J104" s="225"/>
      <c r="K104" s="225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224</v>
      </c>
      <c r="AU104" s="235" t="s">
        <v>82</v>
      </c>
      <c r="AV104" s="13" t="s">
        <v>82</v>
      </c>
      <c r="AW104" s="13" t="s">
        <v>33</v>
      </c>
      <c r="AX104" s="13" t="s">
        <v>80</v>
      </c>
      <c r="AY104" s="235" t="s">
        <v>213</v>
      </c>
    </row>
    <row r="105" s="2" customFormat="1" ht="16.5" customHeight="1">
      <c r="A105" s="40"/>
      <c r="B105" s="41"/>
      <c r="C105" s="236" t="s">
        <v>240</v>
      </c>
      <c r="D105" s="236" t="s">
        <v>241</v>
      </c>
      <c r="E105" s="237" t="s">
        <v>242</v>
      </c>
      <c r="F105" s="238" t="s">
        <v>243</v>
      </c>
      <c r="G105" s="239" t="s">
        <v>244</v>
      </c>
      <c r="H105" s="240">
        <v>45.549999999999997</v>
      </c>
      <c r="I105" s="241"/>
      <c r="J105" s="242">
        <f>ROUND(I105*H105,2)</f>
        <v>0</v>
      </c>
      <c r="K105" s="238" t="s">
        <v>19</v>
      </c>
      <c r="L105" s="243"/>
      <c r="M105" s="244" t="s">
        <v>19</v>
      </c>
      <c r="N105" s="245" t="s">
        <v>43</v>
      </c>
      <c r="O105" s="86"/>
      <c r="P105" s="215">
        <f>O105*H105</f>
        <v>0</v>
      </c>
      <c r="Q105" s="215">
        <v>0.001</v>
      </c>
      <c r="R105" s="215">
        <f>Q105*H105</f>
        <v>0.04555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245</v>
      </c>
      <c r="AT105" s="217" t="s">
        <v>241</v>
      </c>
      <c r="AU105" s="217" t="s">
        <v>82</v>
      </c>
      <c r="AY105" s="19" t="s">
        <v>213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80</v>
      </c>
      <c r="BK105" s="218">
        <f>ROUND(I105*H105,2)</f>
        <v>0</v>
      </c>
      <c r="BL105" s="19" t="s">
        <v>220</v>
      </c>
      <c r="BM105" s="217" t="s">
        <v>246</v>
      </c>
    </row>
    <row r="106" s="13" customFormat="1">
      <c r="A106" s="13"/>
      <c r="B106" s="224"/>
      <c r="C106" s="225"/>
      <c r="D106" s="226" t="s">
        <v>224</v>
      </c>
      <c r="E106" s="227" t="s">
        <v>19</v>
      </c>
      <c r="F106" s="228" t="s">
        <v>247</v>
      </c>
      <c r="G106" s="225"/>
      <c r="H106" s="229">
        <v>45.549999999999997</v>
      </c>
      <c r="I106" s="230"/>
      <c r="J106" s="225"/>
      <c r="K106" s="225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224</v>
      </c>
      <c r="AU106" s="235" t="s">
        <v>82</v>
      </c>
      <c r="AV106" s="13" t="s">
        <v>82</v>
      </c>
      <c r="AW106" s="13" t="s">
        <v>33</v>
      </c>
      <c r="AX106" s="13" t="s">
        <v>80</v>
      </c>
      <c r="AY106" s="235" t="s">
        <v>213</v>
      </c>
    </row>
    <row r="107" s="2" customFormat="1" ht="16.5" customHeight="1">
      <c r="A107" s="40"/>
      <c r="B107" s="41"/>
      <c r="C107" s="236" t="s">
        <v>248</v>
      </c>
      <c r="D107" s="236" t="s">
        <v>241</v>
      </c>
      <c r="E107" s="237" t="s">
        <v>249</v>
      </c>
      <c r="F107" s="238" t="s">
        <v>250</v>
      </c>
      <c r="G107" s="239" t="s">
        <v>244</v>
      </c>
      <c r="H107" s="240">
        <v>1.165</v>
      </c>
      <c r="I107" s="241"/>
      <c r="J107" s="242">
        <f>ROUND(I107*H107,2)</f>
        <v>0</v>
      </c>
      <c r="K107" s="238" t="s">
        <v>19</v>
      </c>
      <c r="L107" s="243"/>
      <c r="M107" s="244" t="s">
        <v>19</v>
      </c>
      <c r="N107" s="245" t="s">
        <v>43</v>
      </c>
      <c r="O107" s="86"/>
      <c r="P107" s="215">
        <f>O107*H107</f>
        <v>0</v>
      </c>
      <c r="Q107" s="215">
        <v>0.001</v>
      </c>
      <c r="R107" s="215">
        <f>Q107*H107</f>
        <v>0.001165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245</v>
      </c>
      <c r="AT107" s="217" t="s">
        <v>241</v>
      </c>
      <c r="AU107" s="217" t="s">
        <v>82</v>
      </c>
      <c r="AY107" s="19" t="s">
        <v>213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80</v>
      </c>
      <c r="BK107" s="218">
        <f>ROUND(I107*H107,2)</f>
        <v>0</v>
      </c>
      <c r="BL107" s="19" t="s">
        <v>220</v>
      </c>
      <c r="BM107" s="217" t="s">
        <v>251</v>
      </c>
    </row>
    <row r="108" s="13" customFormat="1">
      <c r="A108" s="13"/>
      <c r="B108" s="224"/>
      <c r="C108" s="225"/>
      <c r="D108" s="226" t="s">
        <v>224</v>
      </c>
      <c r="E108" s="227" t="s">
        <v>19</v>
      </c>
      <c r="F108" s="228" t="s">
        <v>252</v>
      </c>
      <c r="G108" s="225"/>
      <c r="H108" s="229">
        <v>1.165</v>
      </c>
      <c r="I108" s="230"/>
      <c r="J108" s="225"/>
      <c r="K108" s="225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224</v>
      </c>
      <c r="AU108" s="235" t="s">
        <v>82</v>
      </c>
      <c r="AV108" s="13" t="s">
        <v>82</v>
      </c>
      <c r="AW108" s="13" t="s">
        <v>33</v>
      </c>
      <c r="AX108" s="13" t="s">
        <v>80</v>
      </c>
      <c r="AY108" s="235" t="s">
        <v>213</v>
      </c>
    </row>
    <row r="109" s="2" customFormat="1" ht="24.15" customHeight="1">
      <c r="A109" s="40"/>
      <c r="B109" s="41"/>
      <c r="C109" s="206" t="s">
        <v>253</v>
      </c>
      <c r="D109" s="206" t="s">
        <v>215</v>
      </c>
      <c r="E109" s="207" t="s">
        <v>254</v>
      </c>
      <c r="F109" s="208" t="s">
        <v>255</v>
      </c>
      <c r="G109" s="209" t="s">
        <v>218</v>
      </c>
      <c r="H109" s="210">
        <v>3820.5</v>
      </c>
      <c r="I109" s="211"/>
      <c r="J109" s="212">
        <f>ROUND(I109*H109,2)</f>
        <v>0</v>
      </c>
      <c r="K109" s="208" t="s">
        <v>219</v>
      </c>
      <c r="L109" s="46"/>
      <c r="M109" s="213" t="s">
        <v>19</v>
      </c>
      <c r="N109" s="214" t="s">
        <v>43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220</v>
      </c>
      <c r="AT109" s="217" t="s">
        <v>215</v>
      </c>
      <c r="AU109" s="217" t="s">
        <v>82</v>
      </c>
      <c r="AY109" s="19" t="s">
        <v>213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80</v>
      </c>
      <c r="BK109" s="218">
        <f>ROUND(I109*H109,2)</f>
        <v>0</v>
      </c>
      <c r="BL109" s="19" t="s">
        <v>220</v>
      </c>
      <c r="BM109" s="217" t="s">
        <v>256</v>
      </c>
    </row>
    <row r="110" s="2" customFormat="1">
      <c r="A110" s="40"/>
      <c r="B110" s="41"/>
      <c r="C110" s="42"/>
      <c r="D110" s="219" t="s">
        <v>222</v>
      </c>
      <c r="E110" s="42"/>
      <c r="F110" s="220" t="s">
        <v>257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222</v>
      </c>
      <c r="AU110" s="19" t="s">
        <v>82</v>
      </c>
    </row>
    <row r="111" s="13" customFormat="1">
      <c r="A111" s="13"/>
      <c r="B111" s="224"/>
      <c r="C111" s="225"/>
      <c r="D111" s="226" t="s">
        <v>224</v>
      </c>
      <c r="E111" s="227" t="s">
        <v>19</v>
      </c>
      <c r="F111" s="228" t="s">
        <v>258</v>
      </c>
      <c r="G111" s="225"/>
      <c r="H111" s="229">
        <v>3820.5</v>
      </c>
      <c r="I111" s="230"/>
      <c r="J111" s="225"/>
      <c r="K111" s="225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224</v>
      </c>
      <c r="AU111" s="235" t="s">
        <v>82</v>
      </c>
      <c r="AV111" s="13" t="s">
        <v>82</v>
      </c>
      <c r="AW111" s="13" t="s">
        <v>33</v>
      </c>
      <c r="AX111" s="13" t="s">
        <v>80</v>
      </c>
      <c r="AY111" s="235" t="s">
        <v>213</v>
      </c>
    </row>
    <row r="112" s="2" customFormat="1" ht="24.15" customHeight="1">
      <c r="A112" s="40"/>
      <c r="B112" s="41"/>
      <c r="C112" s="206" t="s">
        <v>245</v>
      </c>
      <c r="D112" s="206" t="s">
        <v>215</v>
      </c>
      <c r="E112" s="207" t="s">
        <v>259</v>
      </c>
      <c r="F112" s="208" t="s">
        <v>260</v>
      </c>
      <c r="G112" s="209" t="s">
        <v>261</v>
      </c>
      <c r="H112" s="210">
        <v>2527</v>
      </c>
      <c r="I112" s="211"/>
      <c r="J112" s="212">
        <f>ROUND(I112*H112,2)</f>
        <v>0</v>
      </c>
      <c r="K112" s="208" t="s">
        <v>219</v>
      </c>
      <c r="L112" s="46"/>
      <c r="M112" s="213" t="s">
        <v>19</v>
      </c>
      <c r="N112" s="214" t="s">
        <v>43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220</v>
      </c>
      <c r="AT112" s="217" t="s">
        <v>215</v>
      </c>
      <c r="AU112" s="217" t="s">
        <v>82</v>
      </c>
      <c r="AY112" s="19" t="s">
        <v>213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80</v>
      </c>
      <c r="BK112" s="218">
        <f>ROUND(I112*H112,2)</f>
        <v>0</v>
      </c>
      <c r="BL112" s="19" t="s">
        <v>220</v>
      </c>
      <c r="BM112" s="217" t="s">
        <v>262</v>
      </c>
    </row>
    <row r="113" s="2" customFormat="1">
      <c r="A113" s="40"/>
      <c r="B113" s="41"/>
      <c r="C113" s="42"/>
      <c r="D113" s="219" t="s">
        <v>222</v>
      </c>
      <c r="E113" s="42"/>
      <c r="F113" s="220" t="s">
        <v>263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222</v>
      </c>
      <c r="AU113" s="19" t="s">
        <v>82</v>
      </c>
    </row>
    <row r="114" s="13" customFormat="1">
      <c r="A114" s="13"/>
      <c r="B114" s="224"/>
      <c r="C114" s="225"/>
      <c r="D114" s="226" t="s">
        <v>224</v>
      </c>
      <c r="E114" s="227" t="s">
        <v>19</v>
      </c>
      <c r="F114" s="228" t="s">
        <v>264</v>
      </c>
      <c r="G114" s="225"/>
      <c r="H114" s="229">
        <v>2527</v>
      </c>
      <c r="I114" s="230"/>
      <c r="J114" s="225"/>
      <c r="K114" s="225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224</v>
      </c>
      <c r="AU114" s="235" t="s">
        <v>82</v>
      </c>
      <c r="AV114" s="13" t="s">
        <v>82</v>
      </c>
      <c r="AW114" s="13" t="s">
        <v>33</v>
      </c>
      <c r="AX114" s="13" t="s">
        <v>80</v>
      </c>
      <c r="AY114" s="235" t="s">
        <v>213</v>
      </c>
    </row>
    <row r="115" s="2" customFormat="1" ht="24.15" customHeight="1">
      <c r="A115" s="40"/>
      <c r="B115" s="41"/>
      <c r="C115" s="206" t="s">
        <v>265</v>
      </c>
      <c r="D115" s="206" t="s">
        <v>215</v>
      </c>
      <c r="E115" s="207" t="s">
        <v>266</v>
      </c>
      <c r="F115" s="208" t="s">
        <v>267</v>
      </c>
      <c r="G115" s="209" t="s">
        <v>261</v>
      </c>
      <c r="H115" s="210">
        <v>20</v>
      </c>
      <c r="I115" s="211"/>
      <c r="J115" s="212">
        <f>ROUND(I115*H115,2)</f>
        <v>0</v>
      </c>
      <c r="K115" s="208" t="s">
        <v>219</v>
      </c>
      <c r="L115" s="46"/>
      <c r="M115" s="213" t="s">
        <v>19</v>
      </c>
      <c r="N115" s="214" t="s">
        <v>43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220</v>
      </c>
      <c r="AT115" s="217" t="s">
        <v>215</v>
      </c>
      <c r="AU115" s="217" t="s">
        <v>82</v>
      </c>
      <c r="AY115" s="19" t="s">
        <v>213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80</v>
      </c>
      <c r="BK115" s="218">
        <f>ROUND(I115*H115,2)</f>
        <v>0</v>
      </c>
      <c r="BL115" s="19" t="s">
        <v>220</v>
      </c>
      <c r="BM115" s="217" t="s">
        <v>268</v>
      </c>
    </row>
    <row r="116" s="2" customFormat="1">
      <c r="A116" s="40"/>
      <c r="B116" s="41"/>
      <c r="C116" s="42"/>
      <c r="D116" s="219" t="s">
        <v>222</v>
      </c>
      <c r="E116" s="42"/>
      <c r="F116" s="220" t="s">
        <v>269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222</v>
      </c>
      <c r="AU116" s="19" t="s">
        <v>82</v>
      </c>
    </row>
    <row r="117" s="13" customFormat="1">
      <c r="A117" s="13"/>
      <c r="B117" s="224"/>
      <c r="C117" s="225"/>
      <c r="D117" s="226" t="s">
        <v>224</v>
      </c>
      <c r="E117" s="227" t="s">
        <v>19</v>
      </c>
      <c r="F117" s="228" t="s">
        <v>270</v>
      </c>
      <c r="G117" s="225"/>
      <c r="H117" s="229">
        <v>20</v>
      </c>
      <c r="I117" s="230"/>
      <c r="J117" s="225"/>
      <c r="K117" s="225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224</v>
      </c>
      <c r="AU117" s="235" t="s">
        <v>82</v>
      </c>
      <c r="AV117" s="13" t="s">
        <v>82</v>
      </c>
      <c r="AW117" s="13" t="s">
        <v>33</v>
      </c>
      <c r="AX117" s="13" t="s">
        <v>80</v>
      </c>
      <c r="AY117" s="235" t="s">
        <v>213</v>
      </c>
    </row>
    <row r="118" s="2" customFormat="1" ht="24.15" customHeight="1">
      <c r="A118" s="40"/>
      <c r="B118" s="41"/>
      <c r="C118" s="206" t="s">
        <v>271</v>
      </c>
      <c r="D118" s="206" t="s">
        <v>215</v>
      </c>
      <c r="E118" s="207" t="s">
        <v>272</v>
      </c>
      <c r="F118" s="208" t="s">
        <v>273</v>
      </c>
      <c r="G118" s="209" t="s">
        <v>261</v>
      </c>
      <c r="H118" s="210">
        <v>2527</v>
      </c>
      <c r="I118" s="211"/>
      <c r="J118" s="212">
        <f>ROUND(I118*H118,2)</f>
        <v>0</v>
      </c>
      <c r="K118" s="208" t="s">
        <v>219</v>
      </c>
      <c r="L118" s="46"/>
      <c r="M118" s="213" t="s">
        <v>19</v>
      </c>
      <c r="N118" s="214" t="s">
        <v>43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220</v>
      </c>
      <c r="AT118" s="217" t="s">
        <v>215</v>
      </c>
      <c r="AU118" s="217" t="s">
        <v>82</v>
      </c>
      <c r="AY118" s="19" t="s">
        <v>213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80</v>
      </c>
      <c r="BK118" s="218">
        <f>ROUND(I118*H118,2)</f>
        <v>0</v>
      </c>
      <c r="BL118" s="19" t="s">
        <v>220</v>
      </c>
      <c r="BM118" s="217" t="s">
        <v>274</v>
      </c>
    </row>
    <row r="119" s="2" customFormat="1">
      <c r="A119" s="40"/>
      <c r="B119" s="41"/>
      <c r="C119" s="42"/>
      <c r="D119" s="219" t="s">
        <v>222</v>
      </c>
      <c r="E119" s="42"/>
      <c r="F119" s="220" t="s">
        <v>275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222</v>
      </c>
      <c r="AU119" s="19" t="s">
        <v>82</v>
      </c>
    </row>
    <row r="120" s="13" customFormat="1">
      <c r="A120" s="13"/>
      <c r="B120" s="224"/>
      <c r="C120" s="225"/>
      <c r="D120" s="226" t="s">
        <v>224</v>
      </c>
      <c r="E120" s="227" t="s">
        <v>19</v>
      </c>
      <c r="F120" s="228" t="s">
        <v>276</v>
      </c>
      <c r="G120" s="225"/>
      <c r="H120" s="229">
        <v>2527</v>
      </c>
      <c r="I120" s="230"/>
      <c r="J120" s="225"/>
      <c r="K120" s="225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224</v>
      </c>
      <c r="AU120" s="235" t="s">
        <v>82</v>
      </c>
      <c r="AV120" s="13" t="s">
        <v>82</v>
      </c>
      <c r="AW120" s="13" t="s">
        <v>33</v>
      </c>
      <c r="AX120" s="13" t="s">
        <v>80</v>
      </c>
      <c r="AY120" s="235" t="s">
        <v>213</v>
      </c>
    </row>
    <row r="121" s="2" customFormat="1" ht="16.5" customHeight="1">
      <c r="A121" s="40"/>
      <c r="B121" s="41"/>
      <c r="C121" s="236" t="s">
        <v>277</v>
      </c>
      <c r="D121" s="236" t="s">
        <v>241</v>
      </c>
      <c r="E121" s="237" t="s">
        <v>278</v>
      </c>
      <c r="F121" s="238" t="s">
        <v>279</v>
      </c>
      <c r="G121" s="239" t="s">
        <v>261</v>
      </c>
      <c r="H121" s="240">
        <v>312</v>
      </c>
      <c r="I121" s="241"/>
      <c r="J121" s="242">
        <f>ROUND(I121*H121,2)</f>
        <v>0</v>
      </c>
      <c r="K121" s="238" t="s">
        <v>19</v>
      </c>
      <c r="L121" s="243"/>
      <c r="M121" s="244" t="s">
        <v>19</v>
      </c>
      <c r="N121" s="245" t="s">
        <v>43</v>
      </c>
      <c r="O121" s="86"/>
      <c r="P121" s="215">
        <f>O121*H121</f>
        <v>0</v>
      </c>
      <c r="Q121" s="215">
        <v>0.001</v>
      </c>
      <c r="R121" s="215">
        <f>Q121*H121</f>
        <v>0.312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245</v>
      </c>
      <c r="AT121" s="217" t="s">
        <v>241</v>
      </c>
      <c r="AU121" s="217" t="s">
        <v>82</v>
      </c>
      <c r="AY121" s="19" t="s">
        <v>213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80</v>
      </c>
      <c r="BK121" s="218">
        <f>ROUND(I121*H121,2)</f>
        <v>0</v>
      </c>
      <c r="BL121" s="19" t="s">
        <v>220</v>
      </c>
      <c r="BM121" s="217" t="s">
        <v>280</v>
      </c>
    </row>
    <row r="122" s="2" customFormat="1" ht="16.5" customHeight="1">
      <c r="A122" s="40"/>
      <c r="B122" s="41"/>
      <c r="C122" s="236" t="s">
        <v>8</v>
      </c>
      <c r="D122" s="236" t="s">
        <v>241</v>
      </c>
      <c r="E122" s="237" t="s">
        <v>281</v>
      </c>
      <c r="F122" s="238" t="s">
        <v>282</v>
      </c>
      <c r="G122" s="239" t="s">
        <v>261</v>
      </c>
      <c r="H122" s="240">
        <v>164</v>
      </c>
      <c r="I122" s="241"/>
      <c r="J122" s="242">
        <f>ROUND(I122*H122,2)</f>
        <v>0</v>
      </c>
      <c r="K122" s="238" t="s">
        <v>19</v>
      </c>
      <c r="L122" s="243"/>
      <c r="M122" s="244" t="s">
        <v>19</v>
      </c>
      <c r="N122" s="245" t="s">
        <v>43</v>
      </c>
      <c r="O122" s="86"/>
      <c r="P122" s="215">
        <f>O122*H122</f>
        <v>0</v>
      </c>
      <c r="Q122" s="215">
        <v>0.001</v>
      </c>
      <c r="R122" s="215">
        <f>Q122*H122</f>
        <v>0.16400000000000001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245</v>
      </c>
      <c r="AT122" s="217" t="s">
        <v>241</v>
      </c>
      <c r="AU122" s="217" t="s">
        <v>82</v>
      </c>
      <c r="AY122" s="19" t="s">
        <v>213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80</v>
      </c>
      <c r="BK122" s="218">
        <f>ROUND(I122*H122,2)</f>
        <v>0</v>
      </c>
      <c r="BL122" s="19" t="s">
        <v>220</v>
      </c>
      <c r="BM122" s="217" t="s">
        <v>283</v>
      </c>
    </row>
    <row r="123" s="2" customFormat="1" ht="16.5" customHeight="1">
      <c r="A123" s="40"/>
      <c r="B123" s="41"/>
      <c r="C123" s="236" t="s">
        <v>284</v>
      </c>
      <c r="D123" s="236" t="s">
        <v>241</v>
      </c>
      <c r="E123" s="237" t="s">
        <v>285</v>
      </c>
      <c r="F123" s="238" t="s">
        <v>286</v>
      </c>
      <c r="G123" s="239" t="s">
        <v>261</v>
      </c>
      <c r="H123" s="240">
        <v>133</v>
      </c>
      <c r="I123" s="241"/>
      <c r="J123" s="242">
        <f>ROUND(I123*H123,2)</f>
        <v>0</v>
      </c>
      <c r="K123" s="238" t="s">
        <v>19</v>
      </c>
      <c r="L123" s="243"/>
      <c r="M123" s="244" t="s">
        <v>19</v>
      </c>
      <c r="N123" s="245" t="s">
        <v>43</v>
      </c>
      <c r="O123" s="86"/>
      <c r="P123" s="215">
        <f>O123*H123</f>
        <v>0</v>
      </c>
      <c r="Q123" s="215">
        <v>0.001</v>
      </c>
      <c r="R123" s="215">
        <f>Q123*H123</f>
        <v>0.13300000000000001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245</v>
      </c>
      <c r="AT123" s="217" t="s">
        <v>241</v>
      </c>
      <c r="AU123" s="217" t="s">
        <v>82</v>
      </c>
      <c r="AY123" s="19" t="s">
        <v>213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80</v>
      </c>
      <c r="BK123" s="218">
        <f>ROUND(I123*H123,2)</f>
        <v>0</v>
      </c>
      <c r="BL123" s="19" t="s">
        <v>220</v>
      </c>
      <c r="BM123" s="217" t="s">
        <v>287</v>
      </c>
    </row>
    <row r="124" s="2" customFormat="1" ht="16.5" customHeight="1">
      <c r="A124" s="40"/>
      <c r="B124" s="41"/>
      <c r="C124" s="236" t="s">
        <v>288</v>
      </c>
      <c r="D124" s="236" t="s">
        <v>241</v>
      </c>
      <c r="E124" s="237" t="s">
        <v>289</v>
      </c>
      <c r="F124" s="238" t="s">
        <v>290</v>
      </c>
      <c r="G124" s="239" t="s">
        <v>261</v>
      </c>
      <c r="H124" s="240">
        <v>118</v>
      </c>
      <c r="I124" s="241"/>
      <c r="J124" s="242">
        <f>ROUND(I124*H124,2)</f>
        <v>0</v>
      </c>
      <c r="K124" s="238" t="s">
        <v>19</v>
      </c>
      <c r="L124" s="243"/>
      <c r="M124" s="244" t="s">
        <v>19</v>
      </c>
      <c r="N124" s="245" t="s">
        <v>43</v>
      </c>
      <c r="O124" s="86"/>
      <c r="P124" s="215">
        <f>O124*H124</f>
        <v>0</v>
      </c>
      <c r="Q124" s="215">
        <v>0.001</v>
      </c>
      <c r="R124" s="215">
        <f>Q124*H124</f>
        <v>0.11800000000000001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245</v>
      </c>
      <c r="AT124" s="217" t="s">
        <v>241</v>
      </c>
      <c r="AU124" s="217" t="s">
        <v>82</v>
      </c>
      <c r="AY124" s="19" t="s">
        <v>213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80</v>
      </c>
      <c r="BK124" s="218">
        <f>ROUND(I124*H124,2)</f>
        <v>0</v>
      </c>
      <c r="BL124" s="19" t="s">
        <v>220</v>
      </c>
      <c r="BM124" s="217" t="s">
        <v>291</v>
      </c>
    </row>
    <row r="125" s="2" customFormat="1" ht="16.5" customHeight="1">
      <c r="A125" s="40"/>
      <c r="B125" s="41"/>
      <c r="C125" s="236" t="s">
        <v>292</v>
      </c>
      <c r="D125" s="236" t="s">
        <v>241</v>
      </c>
      <c r="E125" s="237" t="s">
        <v>293</v>
      </c>
      <c r="F125" s="238" t="s">
        <v>294</v>
      </c>
      <c r="G125" s="239" t="s">
        <v>261</v>
      </c>
      <c r="H125" s="240">
        <v>120</v>
      </c>
      <c r="I125" s="241"/>
      <c r="J125" s="242">
        <f>ROUND(I125*H125,2)</f>
        <v>0</v>
      </c>
      <c r="K125" s="238" t="s">
        <v>19</v>
      </c>
      <c r="L125" s="243"/>
      <c r="M125" s="244" t="s">
        <v>19</v>
      </c>
      <c r="N125" s="245" t="s">
        <v>43</v>
      </c>
      <c r="O125" s="86"/>
      <c r="P125" s="215">
        <f>O125*H125</f>
        <v>0</v>
      </c>
      <c r="Q125" s="215">
        <v>0.001</v>
      </c>
      <c r="R125" s="215">
        <f>Q125*H125</f>
        <v>0.12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245</v>
      </c>
      <c r="AT125" s="217" t="s">
        <v>241</v>
      </c>
      <c r="AU125" s="217" t="s">
        <v>82</v>
      </c>
      <c r="AY125" s="19" t="s">
        <v>213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80</v>
      </c>
      <c r="BK125" s="218">
        <f>ROUND(I125*H125,2)</f>
        <v>0</v>
      </c>
      <c r="BL125" s="19" t="s">
        <v>220</v>
      </c>
      <c r="BM125" s="217" t="s">
        <v>295</v>
      </c>
    </row>
    <row r="126" s="2" customFormat="1" ht="16.5" customHeight="1">
      <c r="A126" s="40"/>
      <c r="B126" s="41"/>
      <c r="C126" s="236" t="s">
        <v>296</v>
      </c>
      <c r="D126" s="236" t="s">
        <v>241</v>
      </c>
      <c r="E126" s="237" t="s">
        <v>297</v>
      </c>
      <c r="F126" s="238" t="s">
        <v>298</v>
      </c>
      <c r="G126" s="239" t="s">
        <v>261</v>
      </c>
      <c r="H126" s="240">
        <v>151</v>
      </c>
      <c r="I126" s="241"/>
      <c r="J126" s="242">
        <f>ROUND(I126*H126,2)</f>
        <v>0</v>
      </c>
      <c r="K126" s="238" t="s">
        <v>19</v>
      </c>
      <c r="L126" s="243"/>
      <c r="M126" s="244" t="s">
        <v>19</v>
      </c>
      <c r="N126" s="245" t="s">
        <v>43</v>
      </c>
      <c r="O126" s="86"/>
      <c r="P126" s="215">
        <f>O126*H126</f>
        <v>0</v>
      </c>
      <c r="Q126" s="215">
        <v>0.001</v>
      </c>
      <c r="R126" s="215">
        <f>Q126*H126</f>
        <v>0.151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245</v>
      </c>
      <c r="AT126" s="217" t="s">
        <v>241</v>
      </c>
      <c r="AU126" s="217" t="s">
        <v>82</v>
      </c>
      <c r="AY126" s="19" t="s">
        <v>213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80</v>
      </c>
      <c r="BK126" s="218">
        <f>ROUND(I126*H126,2)</f>
        <v>0</v>
      </c>
      <c r="BL126" s="19" t="s">
        <v>220</v>
      </c>
      <c r="BM126" s="217" t="s">
        <v>299</v>
      </c>
    </row>
    <row r="127" s="2" customFormat="1" ht="16.5" customHeight="1">
      <c r="A127" s="40"/>
      <c r="B127" s="41"/>
      <c r="C127" s="236" t="s">
        <v>300</v>
      </c>
      <c r="D127" s="236" t="s">
        <v>241</v>
      </c>
      <c r="E127" s="237" t="s">
        <v>301</v>
      </c>
      <c r="F127" s="238" t="s">
        <v>302</v>
      </c>
      <c r="G127" s="239" t="s">
        <v>261</v>
      </c>
      <c r="H127" s="240">
        <v>95</v>
      </c>
      <c r="I127" s="241"/>
      <c r="J127" s="242">
        <f>ROUND(I127*H127,2)</f>
        <v>0</v>
      </c>
      <c r="K127" s="238" t="s">
        <v>19</v>
      </c>
      <c r="L127" s="243"/>
      <c r="M127" s="244" t="s">
        <v>19</v>
      </c>
      <c r="N127" s="245" t="s">
        <v>43</v>
      </c>
      <c r="O127" s="86"/>
      <c r="P127" s="215">
        <f>O127*H127</f>
        <v>0</v>
      </c>
      <c r="Q127" s="215">
        <v>0.001</v>
      </c>
      <c r="R127" s="215">
        <f>Q127*H127</f>
        <v>0.095000000000000001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245</v>
      </c>
      <c r="AT127" s="217" t="s">
        <v>241</v>
      </c>
      <c r="AU127" s="217" t="s">
        <v>82</v>
      </c>
      <c r="AY127" s="19" t="s">
        <v>213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80</v>
      </c>
      <c r="BK127" s="218">
        <f>ROUND(I127*H127,2)</f>
        <v>0</v>
      </c>
      <c r="BL127" s="19" t="s">
        <v>220</v>
      </c>
      <c r="BM127" s="217" t="s">
        <v>303</v>
      </c>
    </row>
    <row r="128" s="2" customFormat="1" ht="16.5" customHeight="1">
      <c r="A128" s="40"/>
      <c r="B128" s="41"/>
      <c r="C128" s="236" t="s">
        <v>304</v>
      </c>
      <c r="D128" s="236" t="s">
        <v>241</v>
      </c>
      <c r="E128" s="237" t="s">
        <v>305</v>
      </c>
      <c r="F128" s="238" t="s">
        <v>306</v>
      </c>
      <c r="G128" s="239" t="s">
        <v>261</v>
      </c>
      <c r="H128" s="240">
        <v>147</v>
      </c>
      <c r="I128" s="241"/>
      <c r="J128" s="242">
        <f>ROUND(I128*H128,2)</f>
        <v>0</v>
      </c>
      <c r="K128" s="238" t="s">
        <v>19</v>
      </c>
      <c r="L128" s="243"/>
      <c r="M128" s="244" t="s">
        <v>19</v>
      </c>
      <c r="N128" s="245" t="s">
        <v>43</v>
      </c>
      <c r="O128" s="86"/>
      <c r="P128" s="215">
        <f>O128*H128</f>
        <v>0</v>
      </c>
      <c r="Q128" s="215">
        <v>0.001</v>
      </c>
      <c r="R128" s="215">
        <f>Q128*H128</f>
        <v>0.14699999999999999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245</v>
      </c>
      <c r="AT128" s="217" t="s">
        <v>241</v>
      </c>
      <c r="AU128" s="217" t="s">
        <v>82</v>
      </c>
      <c r="AY128" s="19" t="s">
        <v>213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80</v>
      </c>
      <c r="BK128" s="218">
        <f>ROUND(I128*H128,2)</f>
        <v>0</v>
      </c>
      <c r="BL128" s="19" t="s">
        <v>220</v>
      </c>
      <c r="BM128" s="217" t="s">
        <v>307</v>
      </c>
    </row>
    <row r="129" s="2" customFormat="1" ht="16.5" customHeight="1">
      <c r="A129" s="40"/>
      <c r="B129" s="41"/>
      <c r="C129" s="236" t="s">
        <v>308</v>
      </c>
      <c r="D129" s="236" t="s">
        <v>241</v>
      </c>
      <c r="E129" s="237" t="s">
        <v>309</v>
      </c>
      <c r="F129" s="238" t="s">
        <v>310</v>
      </c>
      <c r="G129" s="239" t="s">
        <v>261</v>
      </c>
      <c r="H129" s="240">
        <v>114</v>
      </c>
      <c r="I129" s="241"/>
      <c r="J129" s="242">
        <f>ROUND(I129*H129,2)</f>
        <v>0</v>
      </c>
      <c r="K129" s="238" t="s">
        <v>19</v>
      </c>
      <c r="L129" s="243"/>
      <c r="M129" s="244" t="s">
        <v>19</v>
      </c>
      <c r="N129" s="245" t="s">
        <v>43</v>
      </c>
      <c r="O129" s="86"/>
      <c r="P129" s="215">
        <f>O129*H129</f>
        <v>0</v>
      </c>
      <c r="Q129" s="215">
        <v>0.001</v>
      </c>
      <c r="R129" s="215">
        <f>Q129*H129</f>
        <v>0.114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245</v>
      </c>
      <c r="AT129" s="217" t="s">
        <v>241</v>
      </c>
      <c r="AU129" s="217" t="s">
        <v>82</v>
      </c>
      <c r="AY129" s="19" t="s">
        <v>213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80</v>
      </c>
      <c r="BK129" s="218">
        <f>ROUND(I129*H129,2)</f>
        <v>0</v>
      </c>
      <c r="BL129" s="19" t="s">
        <v>220</v>
      </c>
      <c r="BM129" s="217" t="s">
        <v>311</v>
      </c>
    </row>
    <row r="130" s="2" customFormat="1" ht="24.15" customHeight="1">
      <c r="A130" s="40"/>
      <c r="B130" s="41"/>
      <c r="C130" s="206" t="s">
        <v>312</v>
      </c>
      <c r="D130" s="206" t="s">
        <v>215</v>
      </c>
      <c r="E130" s="207" t="s">
        <v>313</v>
      </c>
      <c r="F130" s="208" t="s">
        <v>314</v>
      </c>
      <c r="G130" s="209" t="s">
        <v>261</v>
      </c>
      <c r="H130" s="210">
        <v>20</v>
      </c>
      <c r="I130" s="211"/>
      <c r="J130" s="212">
        <f>ROUND(I130*H130,2)</f>
        <v>0</v>
      </c>
      <c r="K130" s="208" t="s">
        <v>219</v>
      </c>
      <c r="L130" s="46"/>
      <c r="M130" s="213" t="s">
        <v>19</v>
      </c>
      <c r="N130" s="214" t="s">
        <v>43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220</v>
      </c>
      <c r="AT130" s="217" t="s">
        <v>215</v>
      </c>
      <c r="AU130" s="217" t="s">
        <v>82</v>
      </c>
      <c r="AY130" s="19" t="s">
        <v>213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80</v>
      </c>
      <c r="BK130" s="218">
        <f>ROUND(I130*H130,2)</f>
        <v>0</v>
      </c>
      <c r="BL130" s="19" t="s">
        <v>220</v>
      </c>
      <c r="BM130" s="217" t="s">
        <v>315</v>
      </c>
    </row>
    <row r="131" s="2" customFormat="1">
      <c r="A131" s="40"/>
      <c r="B131" s="41"/>
      <c r="C131" s="42"/>
      <c r="D131" s="219" t="s">
        <v>222</v>
      </c>
      <c r="E131" s="42"/>
      <c r="F131" s="220" t="s">
        <v>316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222</v>
      </c>
      <c r="AU131" s="19" t="s">
        <v>82</v>
      </c>
    </row>
    <row r="132" s="13" customFormat="1">
      <c r="A132" s="13"/>
      <c r="B132" s="224"/>
      <c r="C132" s="225"/>
      <c r="D132" s="226" t="s">
        <v>224</v>
      </c>
      <c r="E132" s="227" t="s">
        <v>19</v>
      </c>
      <c r="F132" s="228" t="s">
        <v>317</v>
      </c>
      <c r="G132" s="225"/>
      <c r="H132" s="229">
        <v>20</v>
      </c>
      <c r="I132" s="230"/>
      <c r="J132" s="225"/>
      <c r="K132" s="225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224</v>
      </c>
      <c r="AU132" s="235" t="s">
        <v>82</v>
      </c>
      <c r="AV132" s="13" t="s">
        <v>82</v>
      </c>
      <c r="AW132" s="13" t="s">
        <v>33</v>
      </c>
      <c r="AX132" s="13" t="s">
        <v>80</v>
      </c>
      <c r="AY132" s="235" t="s">
        <v>213</v>
      </c>
    </row>
    <row r="133" s="2" customFormat="1" ht="16.5" customHeight="1">
      <c r="A133" s="40"/>
      <c r="B133" s="41"/>
      <c r="C133" s="236" t="s">
        <v>7</v>
      </c>
      <c r="D133" s="236" t="s">
        <v>241</v>
      </c>
      <c r="E133" s="237" t="s">
        <v>318</v>
      </c>
      <c r="F133" s="238" t="s">
        <v>319</v>
      </c>
      <c r="G133" s="239" t="s">
        <v>261</v>
      </c>
      <c r="H133" s="240">
        <v>52</v>
      </c>
      <c r="I133" s="241"/>
      <c r="J133" s="242">
        <f>ROUND(I133*H133,2)</f>
        <v>0</v>
      </c>
      <c r="K133" s="238" t="s">
        <v>19</v>
      </c>
      <c r="L133" s="243"/>
      <c r="M133" s="244" t="s">
        <v>19</v>
      </c>
      <c r="N133" s="245" t="s">
        <v>43</v>
      </c>
      <c r="O133" s="86"/>
      <c r="P133" s="215">
        <f>O133*H133</f>
        <v>0</v>
      </c>
      <c r="Q133" s="215">
        <v>0.0050000000000000001</v>
      </c>
      <c r="R133" s="215">
        <f>Q133*H133</f>
        <v>0.26000000000000001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245</v>
      </c>
      <c r="AT133" s="217" t="s">
        <v>241</v>
      </c>
      <c r="AU133" s="217" t="s">
        <v>82</v>
      </c>
      <c r="AY133" s="19" t="s">
        <v>213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80</v>
      </c>
      <c r="BK133" s="218">
        <f>ROUND(I133*H133,2)</f>
        <v>0</v>
      </c>
      <c r="BL133" s="19" t="s">
        <v>220</v>
      </c>
      <c r="BM133" s="217" t="s">
        <v>320</v>
      </c>
    </row>
    <row r="134" s="2" customFormat="1" ht="16.5" customHeight="1">
      <c r="A134" s="40"/>
      <c r="B134" s="41"/>
      <c r="C134" s="236" t="s">
        <v>321</v>
      </c>
      <c r="D134" s="236" t="s">
        <v>241</v>
      </c>
      <c r="E134" s="237" t="s">
        <v>322</v>
      </c>
      <c r="F134" s="238" t="s">
        <v>323</v>
      </c>
      <c r="G134" s="239" t="s">
        <v>261</v>
      </c>
      <c r="H134" s="240">
        <v>2</v>
      </c>
      <c r="I134" s="241"/>
      <c r="J134" s="242">
        <f>ROUND(I134*H134,2)</f>
        <v>0</v>
      </c>
      <c r="K134" s="238" t="s">
        <v>19</v>
      </c>
      <c r="L134" s="243"/>
      <c r="M134" s="244" t="s">
        <v>19</v>
      </c>
      <c r="N134" s="245" t="s">
        <v>43</v>
      </c>
      <c r="O134" s="86"/>
      <c r="P134" s="215">
        <f>O134*H134</f>
        <v>0</v>
      </c>
      <c r="Q134" s="215">
        <v>0.0050000000000000001</v>
      </c>
      <c r="R134" s="215">
        <f>Q134*H134</f>
        <v>0.01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245</v>
      </c>
      <c r="AT134" s="217" t="s">
        <v>241</v>
      </c>
      <c r="AU134" s="217" t="s">
        <v>82</v>
      </c>
      <c r="AY134" s="19" t="s">
        <v>213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80</v>
      </c>
      <c r="BK134" s="218">
        <f>ROUND(I134*H134,2)</f>
        <v>0</v>
      </c>
      <c r="BL134" s="19" t="s">
        <v>220</v>
      </c>
      <c r="BM134" s="217" t="s">
        <v>324</v>
      </c>
    </row>
    <row r="135" s="2" customFormat="1" ht="16.5" customHeight="1">
      <c r="A135" s="40"/>
      <c r="B135" s="41"/>
      <c r="C135" s="236" t="s">
        <v>325</v>
      </c>
      <c r="D135" s="236" t="s">
        <v>241</v>
      </c>
      <c r="E135" s="237" t="s">
        <v>326</v>
      </c>
      <c r="F135" s="238" t="s">
        <v>327</v>
      </c>
      <c r="G135" s="239" t="s">
        <v>261</v>
      </c>
      <c r="H135" s="240">
        <v>170</v>
      </c>
      <c r="I135" s="241"/>
      <c r="J135" s="242">
        <f>ROUND(I135*H135,2)</f>
        <v>0</v>
      </c>
      <c r="K135" s="238" t="s">
        <v>19</v>
      </c>
      <c r="L135" s="243"/>
      <c r="M135" s="244" t="s">
        <v>19</v>
      </c>
      <c r="N135" s="245" t="s">
        <v>43</v>
      </c>
      <c r="O135" s="86"/>
      <c r="P135" s="215">
        <f>O135*H135</f>
        <v>0</v>
      </c>
      <c r="Q135" s="215">
        <v>0.0050000000000000001</v>
      </c>
      <c r="R135" s="215">
        <f>Q135*H135</f>
        <v>0.84999999999999998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245</v>
      </c>
      <c r="AT135" s="217" t="s">
        <v>241</v>
      </c>
      <c r="AU135" s="217" t="s">
        <v>82</v>
      </c>
      <c r="AY135" s="19" t="s">
        <v>213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80</v>
      </c>
      <c r="BK135" s="218">
        <f>ROUND(I135*H135,2)</f>
        <v>0</v>
      </c>
      <c r="BL135" s="19" t="s">
        <v>220</v>
      </c>
      <c r="BM135" s="217" t="s">
        <v>328</v>
      </c>
    </row>
    <row r="136" s="2" customFormat="1" ht="16.5" customHeight="1">
      <c r="A136" s="40"/>
      <c r="B136" s="41"/>
      <c r="C136" s="236" t="s">
        <v>329</v>
      </c>
      <c r="D136" s="236" t="s">
        <v>241</v>
      </c>
      <c r="E136" s="237" t="s">
        <v>330</v>
      </c>
      <c r="F136" s="238" t="s">
        <v>331</v>
      </c>
      <c r="G136" s="239" t="s">
        <v>261</v>
      </c>
      <c r="H136" s="240">
        <v>185</v>
      </c>
      <c r="I136" s="241"/>
      <c r="J136" s="242">
        <f>ROUND(I136*H136,2)</f>
        <v>0</v>
      </c>
      <c r="K136" s="238" t="s">
        <v>19</v>
      </c>
      <c r="L136" s="243"/>
      <c r="M136" s="244" t="s">
        <v>19</v>
      </c>
      <c r="N136" s="245" t="s">
        <v>43</v>
      </c>
      <c r="O136" s="86"/>
      <c r="P136" s="215">
        <f>O136*H136</f>
        <v>0</v>
      </c>
      <c r="Q136" s="215">
        <v>0.0050000000000000001</v>
      </c>
      <c r="R136" s="215">
        <f>Q136*H136</f>
        <v>0.92500000000000004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245</v>
      </c>
      <c r="AT136" s="217" t="s">
        <v>241</v>
      </c>
      <c r="AU136" s="217" t="s">
        <v>82</v>
      </c>
      <c r="AY136" s="19" t="s">
        <v>213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80</v>
      </c>
      <c r="BK136" s="218">
        <f>ROUND(I136*H136,2)</f>
        <v>0</v>
      </c>
      <c r="BL136" s="19" t="s">
        <v>220</v>
      </c>
      <c r="BM136" s="217" t="s">
        <v>332</v>
      </c>
    </row>
    <row r="137" s="2" customFormat="1" ht="16.5" customHeight="1">
      <c r="A137" s="40"/>
      <c r="B137" s="41"/>
      <c r="C137" s="236" t="s">
        <v>333</v>
      </c>
      <c r="D137" s="236" t="s">
        <v>241</v>
      </c>
      <c r="E137" s="237" t="s">
        <v>334</v>
      </c>
      <c r="F137" s="238" t="s">
        <v>335</v>
      </c>
      <c r="G137" s="239" t="s">
        <v>261</v>
      </c>
      <c r="H137" s="240">
        <v>102</v>
      </c>
      <c r="I137" s="241"/>
      <c r="J137" s="242">
        <f>ROUND(I137*H137,2)</f>
        <v>0</v>
      </c>
      <c r="K137" s="238" t="s">
        <v>19</v>
      </c>
      <c r="L137" s="243"/>
      <c r="M137" s="244" t="s">
        <v>19</v>
      </c>
      <c r="N137" s="245" t="s">
        <v>43</v>
      </c>
      <c r="O137" s="86"/>
      <c r="P137" s="215">
        <f>O137*H137</f>
        <v>0</v>
      </c>
      <c r="Q137" s="215">
        <v>0.0050000000000000001</v>
      </c>
      <c r="R137" s="215">
        <f>Q137*H137</f>
        <v>0.51000000000000001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245</v>
      </c>
      <c r="AT137" s="217" t="s">
        <v>241</v>
      </c>
      <c r="AU137" s="217" t="s">
        <v>82</v>
      </c>
      <c r="AY137" s="19" t="s">
        <v>213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80</v>
      </c>
      <c r="BK137" s="218">
        <f>ROUND(I137*H137,2)</f>
        <v>0</v>
      </c>
      <c r="BL137" s="19" t="s">
        <v>220</v>
      </c>
      <c r="BM137" s="217" t="s">
        <v>336</v>
      </c>
    </row>
    <row r="138" s="2" customFormat="1" ht="16.5" customHeight="1">
      <c r="A138" s="40"/>
      <c r="B138" s="41"/>
      <c r="C138" s="236" t="s">
        <v>337</v>
      </c>
      <c r="D138" s="236" t="s">
        <v>241</v>
      </c>
      <c r="E138" s="237" t="s">
        <v>338</v>
      </c>
      <c r="F138" s="238" t="s">
        <v>339</v>
      </c>
      <c r="G138" s="239" t="s">
        <v>261</v>
      </c>
      <c r="H138" s="240">
        <v>2</v>
      </c>
      <c r="I138" s="241"/>
      <c r="J138" s="242">
        <f>ROUND(I138*H138,2)</f>
        <v>0</v>
      </c>
      <c r="K138" s="238" t="s">
        <v>19</v>
      </c>
      <c r="L138" s="243"/>
      <c r="M138" s="244" t="s">
        <v>19</v>
      </c>
      <c r="N138" s="245" t="s">
        <v>43</v>
      </c>
      <c r="O138" s="86"/>
      <c r="P138" s="215">
        <f>O138*H138</f>
        <v>0</v>
      </c>
      <c r="Q138" s="215">
        <v>0.0050000000000000001</v>
      </c>
      <c r="R138" s="215">
        <f>Q138*H138</f>
        <v>0.01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245</v>
      </c>
      <c r="AT138" s="217" t="s">
        <v>241</v>
      </c>
      <c r="AU138" s="217" t="s">
        <v>82</v>
      </c>
      <c r="AY138" s="19" t="s">
        <v>213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80</v>
      </c>
      <c r="BK138" s="218">
        <f>ROUND(I138*H138,2)</f>
        <v>0</v>
      </c>
      <c r="BL138" s="19" t="s">
        <v>220</v>
      </c>
      <c r="BM138" s="217" t="s">
        <v>340</v>
      </c>
    </row>
    <row r="139" s="2" customFormat="1" ht="16.5" customHeight="1">
      <c r="A139" s="40"/>
      <c r="B139" s="41"/>
      <c r="C139" s="236" t="s">
        <v>341</v>
      </c>
      <c r="D139" s="236" t="s">
        <v>241</v>
      </c>
      <c r="E139" s="237" t="s">
        <v>342</v>
      </c>
      <c r="F139" s="238" t="s">
        <v>343</v>
      </c>
      <c r="G139" s="239" t="s">
        <v>261</v>
      </c>
      <c r="H139" s="240">
        <v>178</v>
      </c>
      <c r="I139" s="241"/>
      <c r="J139" s="242">
        <f>ROUND(I139*H139,2)</f>
        <v>0</v>
      </c>
      <c r="K139" s="238" t="s">
        <v>19</v>
      </c>
      <c r="L139" s="243"/>
      <c r="M139" s="244" t="s">
        <v>19</v>
      </c>
      <c r="N139" s="245" t="s">
        <v>43</v>
      </c>
      <c r="O139" s="86"/>
      <c r="P139" s="215">
        <f>O139*H139</f>
        <v>0</v>
      </c>
      <c r="Q139" s="215">
        <v>0.0050000000000000001</v>
      </c>
      <c r="R139" s="215">
        <f>Q139*H139</f>
        <v>0.89000000000000001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245</v>
      </c>
      <c r="AT139" s="217" t="s">
        <v>241</v>
      </c>
      <c r="AU139" s="217" t="s">
        <v>82</v>
      </c>
      <c r="AY139" s="19" t="s">
        <v>213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80</v>
      </c>
      <c r="BK139" s="218">
        <f>ROUND(I139*H139,2)</f>
        <v>0</v>
      </c>
      <c r="BL139" s="19" t="s">
        <v>220</v>
      </c>
      <c r="BM139" s="217" t="s">
        <v>344</v>
      </c>
    </row>
    <row r="140" s="2" customFormat="1" ht="16.5" customHeight="1">
      <c r="A140" s="40"/>
      <c r="B140" s="41"/>
      <c r="C140" s="236" t="s">
        <v>345</v>
      </c>
      <c r="D140" s="236" t="s">
        <v>241</v>
      </c>
      <c r="E140" s="237" t="s">
        <v>346</v>
      </c>
      <c r="F140" s="238" t="s">
        <v>347</v>
      </c>
      <c r="G140" s="239" t="s">
        <v>261</v>
      </c>
      <c r="H140" s="240">
        <v>192</v>
      </c>
      <c r="I140" s="241"/>
      <c r="J140" s="242">
        <f>ROUND(I140*H140,2)</f>
        <v>0</v>
      </c>
      <c r="K140" s="238" t="s">
        <v>19</v>
      </c>
      <c r="L140" s="243"/>
      <c r="M140" s="244" t="s">
        <v>19</v>
      </c>
      <c r="N140" s="245" t="s">
        <v>43</v>
      </c>
      <c r="O140" s="86"/>
      <c r="P140" s="215">
        <f>O140*H140</f>
        <v>0</v>
      </c>
      <c r="Q140" s="215">
        <v>0.0050000000000000001</v>
      </c>
      <c r="R140" s="215">
        <f>Q140*H140</f>
        <v>0.95999999999999996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245</v>
      </c>
      <c r="AT140" s="217" t="s">
        <v>241</v>
      </c>
      <c r="AU140" s="217" t="s">
        <v>82</v>
      </c>
      <c r="AY140" s="19" t="s">
        <v>213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80</v>
      </c>
      <c r="BK140" s="218">
        <f>ROUND(I140*H140,2)</f>
        <v>0</v>
      </c>
      <c r="BL140" s="19" t="s">
        <v>220</v>
      </c>
      <c r="BM140" s="217" t="s">
        <v>348</v>
      </c>
    </row>
    <row r="141" s="2" customFormat="1" ht="16.5" customHeight="1">
      <c r="A141" s="40"/>
      <c r="B141" s="41"/>
      <c r="C141" s="236" t="s">
        <v>349</v>
      </c>
      <c r="D141" s="236" t="s">
        <v>241</v>
      </c>
      <c r="E141" s="237" t="s">
        <v>350</v>
      </c>
      <c r="F141" s="238" t="s">
        <v>351</v>
      </c>
      <c r="G141" s="239" t="s">
        <v>261</v>
      </c>
      <c r="H141" s="240">
        <v>148</v>
      </c>
      <c r="I141" s="241"/>
      <c r="J141" s="242">
        <f>ROUND(I141*H141,2)</f>
        <v>0</v>
      </c>
      <c r="K141" s="238" t="s">
        <v>19</v>
      </c>
      <c r="L141" s="243"/>
      <c r="M141" s="244" t="s">
        <v>19</v>
      </c>
      <c r="N141" s="245" t="s">
        <v>43</v>
      </c>
      <c r="O141" s="86"/>
      <c r="P141" s="215">
        <f>O141*H141</f>
        <v>0</v>
      </c>
      <c r="Q141" s="215">
        <v>0.0050000000000000001</v>
      </c>
      <c r="R141" s="215">
        <f>Q141*H141</f>
        <v>0.73999999999999999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245</v>
      </c>
      <c r="AT141" s="217" t="s">
        <v>241</v>
      </c>
      <c r="AU141" s="217" t="s">
        <v>82</v>
      </c>
      <c r="AY141" s="19" t="s">
        <v>213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80</v>
      </c>
      <c r="BK141" s="218">
        <f>ROUND(I141*H141,2)</f>
        <v>0</v>
      </c>
      <c r="BL141" s="19" t="s">
        <v>220</v>
      </c>
      <c r="BM141" s="217" t="s">
        <v>352</v>
      </c>
    </row>
    <row r="142" s="2" customFormat="1" ht="16.5" customHeight="1">
      <c r="A142" s="40"/>
      <c r="B142" s="41"/>
      <c r="C142" s="236" t="s">
        <v>353</v>
      </c>
      <c r="D142" s="236" t="s">
        <v>241</v>
      </c>
      <c r="E142" s="237" t="s">
        <v>354</v>
      </c>
      <c r="F142" s="238" t="s">
        <v>355</v>
      </c>
      <c r="G142" s="239" t="s">
        <v>261</v>
      </c>
      <c r="H142" s="240">
        <v>72</v>
      </c>
      <c r="I142" s="241"/>
      <c r="J142" s="242">
        <f>ROUND(I142*H142,2)</f>
        <v>0</v>
      </c>
      <c r="K142" s="238" t="s">
        <v>19</v>
      </c>
      <c r="L142" s="243"/>
      <c r="M142" s="244" t="s">
        <v>19</v>
      </c>
      <c r="N142" s="245" t="s">
        <v>43</v>
      </c>
      <c r="O142" s="86"/>
      <c r="P142" s="215">
        <f>O142*H142</f>
        <v>0</v>
      </c>
      <c r="Q142" s="215">
        <v>0.0050000000000000001</v>
      </c>
      <c r="R142" s="215">
        <f>Q142*H142</f>
        <v>0.35999999999999999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245</v>
      </c>
      <c r="AT142" s="217" t="s">
        <v>241</v>
      </c>
      <c r="AU142" s="217" t="s">
        <v>82</v>
      </c>
      <c r="AY142" s="19" t="s">
        <v>213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80</v>
      </c>
      <c r="BK142" s="218">
        <f>ROUND(I142*H142,2)</f>
        <v>0</v>
      </c>
      <c r="BL142" s="19" t="s">
        <v>220</v>
      </c>
      <c r="BM142" s="217" t="s">
        <v>356</v>
      </c>
    </row>
    <row r="143" s="2" customFormat="1" ht="16.5" customHeight="1">
      <c r="A143" s="40"/>
      <c r="B143" s="41"/>
      <c r="C143" s="236" t="s">
        <v>357</v>
      </c>
      <c r="D143" s="236" t="s">
        <v>241</v>
      </c>
      <c r="E143" s="237" t="s">
        <v>358</v>
      </c>
      <c r="F143" s="238" t="s">
        <v>359</v>
      </c>
      <c r="G143" s="239" t="s">
        <v>261</v>
      </c>
      <c r="H143" s="240">
        <v>2</v>
      </c>
      <c r="I143" s="241"/>
      <c r="J143" s="242">
        <f>ROUND(I143*H143,2)</f>
        <v>0</v>
      </c>
      <c r="K143" s="238" t="s">
        <v>19</v>
      </c>
      <c r="L143" s="243"/>
      <c r="M143" s="244" t="s">
        <v>19</v>
      </c>
      <c r="N143" s="245" t="s">
        <v>43</v>
      </c>
      <c r="O143" s="86"/>
      <c r="P143" s="215">
        <f>O143*H143</f>
        <v>0</v>
      </c>
      <c r="Q143" s="215">
        <v>0.0050000000000000001</v>
      </c>
      <c r="R143" s="215">
        <f>Q143*H143</f>
        <v>0.01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245</v>
      </c>
      <c r="AT143" s="217" t="s">
        <v>241</v>
      </c>
      <c r="AU143" s="217" t="s">
        <v>82</v>
      </c>
      <c r="AY143" s="19" t="s">
        <v>213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80</v>
      </c>
      <c r="BK143" s="218">
        <f>ROUND(I143*H143,2)</f>
        <v>0</v>
      </c>
      <c r="BL143" s="19" t="s">
        <v>220</v>
      </c>
      <c r="BM143" s="217" t="s">
        <v>360</v>
      </c>
    </row>
    <row r="144" s="2" customFormat="1" ht="16.5" customHeight="1">
      <c r="A144" s="40"/>
      <c r="B144" s="41"/>
      <c r="C144" s="236" t="s">
        <v>361</v>
      </c>
      <c r="D144" s="236" t="s">
        <v>241</v>
      </c>
      <c r="E144" s="237" t="s">
        <v>362</v>
      </c>
      <c r="F144" s="238" t="s">
        <v>363</v>
      </c>
      <c r="G144" s="239" t="s">
        <v>261</v>
      </c>
      <c r="H144" s="240">
        <v>54</v>
      </c>
      <c r="I144" s="241"/>
      <c r="J144" s="242">
        <f>ROUND(I144*H144,2)</f>
        <v>0</v>
      </c>
      <c r="K144" s="238" t="s">
        <v>19</v>
      </c>
      <c r="L144" s="243"/>
      <c r="M144" s="244" t="s">
        <v>19</v>
      </c>
      <c r="N144" s="245" t="s">
        <v>43</v>
      </c>
      <c r="O144" s="86"/>
      <c r="P144" s="215">
        <f>O144*H144</f>
        <v>0</v>
      </c>
      <c r="Q144" s="215">
        <v>0.0050000000000000001</v>
      </c>
      <c r="R144" s="215">
        <f>Q144*H144</f>
        <v>0.27000000000000002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245</v>
      </c>
      <c r="AT144" s="217" t="s">
        <v>241</v>
      </c>
      <c r="AU144" s="217" t="s">
        <v>82</v>
      </c>
      <c r="AY144" s="19" t="s">
        <v>213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80</v>
      </c>
      <c r="BK144" s="218">
        <f>ROUND(I144*H144,2)</f>
        <v>0</v>
      </c>
      <c r="BL144" s="19" t="s">
        <v>220</v>
      </c>
      <c r="BM144" s="217" t="s">
        <v>364</v>
      </c>
    </row>
    <row r="145" s="2" customFormat="1" ht="16.5" customHeight="1">
      <c r="A145" s="40"/>
      <c r="B145" s="41"/>
      <c r="C145" s="236" t="s">
        <v>365</v>
      </c>
      <c r="D145" s="236" t="s">
        <v>241</v>
      </c>
      <c r="E145" s="237" t="s">
        <v>366</v>
      </c>
      <c r="F145" s="238" t="s">
        <v>367</v>
      </c>
      <c r="G145" s="239" t="s">
        <v>261</v>
      </c>
      <c r="H145" s="240">
        <v>14</v>
      </c>
      <c r="I145" s="241"/>
      <c r="J145" s="242">
        <f>ROUND(I145*H145,2)</f>
        <v>0</v>
      </c>
      <c r="K145" s="238" t="s">
        <v>19</v>
      </c>
      <c r="L145" s="243"/>
      <c r="M145" s="244" t="s">
        <v>19</v>
      </c>
      <c r="N145" s="245" t="s">
        <v>43</v>
      </c>
      <c r="O145" s="86"/>
      <c r="P145" s="215">
        <f>O145*H145</f>
        <v>0</v>
      </c>
      <c r="Q145" s="215">
        <v>0.0050000000000000001</v>
      </c>
      <c r="R145" s="215">
        <f>Q145*H145</f>
        <v>0.070000000000000007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245</v>
      </c>
      <c r="AT145" s="217" t="s">
        <v>241</v>
      </c>
      <c r="AU145" s="217" t="s">
        <v>82</v>
      </c>
      <c r="AY145" s="19" t="s">
        <v>213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80</v>
      </c>
      <c r="BK145" s="218">
        <f>ROUND(I145*H145,2)</f>
        <v>0</v>
      </c>
      <c r="BL145" s="19" t="s">
        <v>220</v>
      </c>
      <c r="BM145" s="217" t="s">
        <v>368</v>
      </c>
    </row>
    <row r="146" s="2" customFormat="1" ht="16.5" customHeight="1">
      <c r="A146" s="40"/>
      <c r="B146" s="41"/>
      <c r="C146" s="206" t="s">
        <v>369</v>
      </c>
      <c r="D146" s="206" t="s">
        <v>215</v>
      </c>
      <c r="E146" s="207" t="s">
        <v>370</v>
      </c>
      <c r="F146" s="208" t="s">
        <v>371</v>
      </c>
      <c r="G146" s="209" t="s">
        <v>261</v>
      </c>
      <c r="H146" s="210">
        <v>20</v>
      </c>
      <c r="I146" s="211"/>
      <c r="J146" s="212">
        <f>ROUND(I146*H146,2)</f>
        <v>0</v>
      </c>
      <c r="K146" s="208" t="s">
        <v>219</v>
      </c>
      <c r="L146" s="46"/>
      <c r="M146" s="213" t="s">
        <v>19</v>
      </c>
      <c r="N146" s="214" t="s">
        <v>43</v>
      </c>
      <c r="O146" s="86"/>
      <c r="P146" s="215">
        <f>O146*H146</f>
        <v>0</v>
      </c>
      <c r="Q146" s="215">
        <v>5.8E-05</v>
      </c>
      <c r="R146" s="215">
        <f>Q146*H146</f>
        <v>0.00116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220</v>
      </c>
      <c r="AT146" s="217" t="s">
        <v>215</v>
      </c>
      <c r="AU146" s="217" t="s">
        <v>82</v>
      </c>
      <c r="AY146" s="19" t="s">
        <v>213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80</v>
      </c>
      <c r="BK146" s="218">
        <f>ROUND(I146*H146,2)</f>
        <v>0</v>
      </c>
      <c r="BL146" s="19" t="s">
        <v>220</v>
      </c>
      <c r="BM146" s="217" t="s">
        <v>372</v>
      </c>
    </row>
    <row r="147" s="2" customFormat="1">
      <c r="A147" s="40"/>
      <c r="B147" s="41"/>
      <c r="C147" s="42"/>
      <c r="D147" s="219" t="s">
        <v>222</v>
      </c>
      <c r="E147" s="42"/>
      <c r="F147" s="220" t="s">
        <v>373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222</v>
      </c>
      <c r="AU147" s="19" t="s">
        <v>82</v>
      </c>
    </row>
    <row r="148" s="2" customFormat="1" ht="16.5" customHeight="1">
      <c r="A148" s="40"/>
      <c r="B148" s="41"/>
      <c r="C148" s="236" t="s">
        <v>374</v>
      </c>
      <c r="D148" s="236" t="s">
        <v>241</v>
      </c>
      <c r="E148" s="237" t="s">
        <v>375</v>
      </c>
      <c r="F148" s="238" t="s">
        <v>376</v>
      </c>
      <c r="G148" s="239" t="s">
        <v>261</v>
      </c>
      <c r="H148" s="240">
        <v>60</v>
      </c>
      <c r="I148" s="241"/>
      <c r="J148" s="242">
        <f>ROUND(I148*H148,2)</f>
        <v>0</v>
      </c>
      <c r="K148" s="238" t="s">
        <v>219</v>
      </c>
      <c r="L148" s="243"/>
      <c r="M148" s="244" t="s">
        <v>19</v>
      </c>
      <c r="N148" s="245" t="s">
        <v>43</v>
      </c>
      <c r="O148" s="86"/>
      <c r="P148" s="215">
        <f>O148*H148</f>
        <v>0</v>
      </c>
      <c r="Q148" s="215">
        <v>0.0070899999999999999</v>
      </c>
      <c r="R148" s="215">
        <f>Q148*H148</f>
        <v>0.4254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245</v>
      </c>
      <c r="AT148" s="217" t="s">
        <v>241</v>
      </c>
      <c r="AU148" s="217" t="s">
        <v>82</v>
      </c>
      <c r="AY148" s="19" t="s">
        <v>213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80</v>
      </c>
      <c r="BK148" s="218">
        <f>ROUND(I148*H148,2)</f>
        <v>0</v>
      </c>
      <c r="BL148" s="19" t="s">
        <v>220</v>
      </c>
      <c r="BM148" s="217" t="s">
        <v>377</v>
      </c>
    </row>
    <row r="149" s="2" customFormat="1" ht="16.5" customHeight="1">
      <c r="A149" s="40"/>
      <c r="B149" s="41"/>
      <c r="C149" s="206" t="s">
        <v>378</v>
      </c>
      <c r="D149" s="206" t="s">
        <v>215</v>
      </c>
      <c r="E149" s="207" t="s">
        <v>379</v>
      </c>
      <c r="F149" s="208" t="s">
        <v>380</v>
      </c>
      <c r="G149" s="209" t="s">
        <v>261</v>
      </c>
      <c r="H149" s="210">
        <v>2547</v>
      </c>
      <c r="I149" s="211"/>
      <c r="J149" s="212">
        <f>ROUND(I149*H149,2)</f>
        <v>0</v>
      </c>
      <c r="K149" s="208" t="s">
        <v>219</v>
      </c>
      <c r="L149" s="46"/>
      <c r="M149" s="213" t="s">
        <v>19</v>
      </c>
      <c r="N149" s="214" t="s">
        <v>43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220</v>
      </c>
      <c r="AT149" s="217" t="s">
        <v>215</v>
      </c>
      <c r="AU149" s="217" t="s">
        <v>82</v>
      </c>
      <c r="AY149" s="19" t="s">
        <v>213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80</v>
      </c>
      <c r="BK149" s="218">
        <f>ROUND(I149*H149,2)</f>
        <v>0</v>
      </c>
      <c r="BL149" s="19" t="s">
        <v>220</v>
      </c>
      <c r="BM149" s="217" t="s">
        <v>381</v>
      </c>
    </row>
    <row r="150" s="2" customFormat="1">
      <c r="A150" s="40"/>
      <c r="B150" s="41"/>
      <c r="C150" s="42"/>
      <c r="D150" s="219" t="s">
        <v>222</v>
      </c>
      <c r="E150" s="42"/>
      <c r="F150" s="220" t="s">
        <v>382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222</v>
      </c>
      <c r="AU150" s="19" t="s">
        <v>82</v>
      </c>
    </row>
    <row r="151" s="13" customFormat="1">
      <c r="A151" s="13"/>
      <c r="B151" s="224"/>
      <c r="C151" s="225"/>
      <c r="D151" s="226" t="s">
        <v>224</v>
      </c>
      <c r="E151" s="227" t="s">
        <v>19</v>
      </c>
      <c r="F151" s="228" t="s">
        <v>383</v>
      </c>
      <c r="G151" s="225"/>
      <c r="H151" s="229">
        <v>2547</v>
      </c>
      <c r="I151" s="230"/>
      <c r="J151" s="225"/>
      <c r="K151" s="225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224</v>
      </c>
      <c r="AU151" s="235" t="s">
        <v>82</v>
      </c>
      <c r="AV151" s="13" t="s">
        <v>82</v>
      </c>
      <c r="AW151" s="13" t="s">
        <v>33</v>
      </c>
      <c r="AX151" s="13" t="s">
        <v>80</v>
      </c>
      <c r="AY151" s="235" t="s">
        <v>213</v>
      </c>
    </row>
    <row r="152" s="2" customFormat="1" ht="16.5" customHeight="1">
      <c r="A152" s="40"/>
      <c r="B152" s="41"/>
      <c r="C152" s="236" t="s">
        <v>384</v>
      </c>
      <c r="D152" s="236" t="s">
        <v>241</v>
      </c>
      <c r="E152" s="237" t="s">
        <v>385</v>
      </c>
      <c r="F152" s="238" t="s">
        <v>386</v>
      </c>
      <c r="G152" s="239" t="s">
        <v>244</v>
      </c>
      <c r="H152" s="240">
        <v>12.734999999999999</v>
      </c>
      <c r="I152" s="241"/>
      <c r="J152" s="242">
        <f>ROUND(I152*H152,2)</f>
        <v>0</v>
      </c>
      <c r="K152" s="238" t="s">
        <v>19</v>
      </c>
      <c r="L152" s="243"/>
      <c r="M152" s="244" t="s">
        <v>19</v>
      </c>
      <c r="N152" s="245" t="s">
        <v>43</v>
      </c>
      <c r="O152" s="86"/>
      <c r="P152" s="215">
        <f>O152*H152</f>
        <v>0</v>
      </c>
      <c r="Q152" s="215">
        <v>0.001</v>
      </c>
      <c r="R152" s="215">
        <f>Q152*H152</f>
        <v>0.012735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245</v>
      </c>
      <c r="AT152" s="217" t="s">
        <v>241</v>
      </c>
      <c r="AU152" s="217" t="s">
        <v>82</v>
      </c>
      <c r="AY152" s="19" t="s">
        <v>213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80</v>
      </c>
      <c r="BK152" s="218">
        <f>ROUND(I152*H152,2)</f>
        <v>0</v>
      </c>
      <c r="BL152" s="19" t="s">
        <v>220</v>
      </c>
      <c r="BM152" s="217" t="s">
        <v>387</v>
      </c>
    </row>
    <row r="153" s="2" customFormat="1">
      <c r="A153" s="40"/>
      <c r="B153" s="41"/>
      <c r="C153" s="42"/>
      <c r="D153" s="226" t="s">
        <v>388</v>
      </c>
      <c r="E153" s="42"/>
      <c r="F153" s="246" t="s">
        <v>389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388</v>
      </c>
      <c r="AU153" s="19" t="s">
        <v>82</v>
      </c>
    </row>
    <row r="154" s="13" customFormat="1">
      <c r="A154" s="13"/>
      <c r="B154" s="224"/>
      <c r="C154" s="225"/>
      <c r="D154" s="226" t="s">
        <v>224</v>
      </c>
      <c r="E154" s="227" t="s">
        <v>19</v>
      </c>
      <c r="F154" s="228" t="s">
        <v>390</v>
      </c>
      <c r="G154" s="225"/>
      <c r="H154" s="229">
        <v>12.734999999999999</v>
      </c>
      <c r="I154" s="230"/>
      <c r="J154" s="225"/>
      <c r="K154" s="225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224</v>
      </c>
      <c r="AU154" s="235" t="s">
        <v>82</v>
      </c>
      <c r="AV154" s="13" t="s">
        <v>82</v>
      </c>
      <c r="AW154" s="13" t="s">
        <v>33</v>
      </c>
      <c r="AX154" s="13" t="s">
        <v>80</v>
      </c>
      <c r="AY154" s="235" t="s">
        <v>213</v>
      </c>
    </row>
    <row r="155" s="2" customFormat="1" ht="16.5" customHeight="1">
      <c r="A155" s="40"/>
      <c r="B155" s="41"/>
      <c r="C155" s="206" t="s">
        <v>391</v>
      </c>
      <c r="D155" s="206" t="s">
        <v>215</v>
      </c>
      <c r="E155" s="207" t="s">
        <v>392</v>
      </c>
      <c r="F155" s="208" t="s">
        <v>393</v>
      </c>
      <c r="G155" s="209" t="s">
        <v>261</v>
      </c>
      <c r="H155" s="210">
        <v>20</v>
      </c>
      <c r="I155" s="211"/>
      <c r="J155" s="212">
        <f>ROUND(I155*H155,2)</f>
        <v>0</v>
      </c>
      <c r="K155" s="208" t="s">
        <v>19</v>
      </c>
      <c r="L155" s="46"/>
      <c r="M155" s="213" t="s">
        <v>19</v>
      </c>
      <c r="N155" s="214" t="s">
        <v>43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220</v>
      </c>
      <c r="AT155" s="217" t="s">
        <v>215</v>
      </c>
      <c r="AU155" s="217" t="s">
        <v>82</v>
      </c>
      <c r="AY155" s="19" t="s">
        <v>213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80</v>
      </c>
      <c r="BK155" s="218">
        <f>ROUND(I155*H155,2)</f>
        <v>0</v>
      </c>
      <c r="BL155" s="19" t="s">
        <v>220</v>
      </c>
      <c r="BM155" s="217" t="s">
        <v>394</v>
      </c>
    </row>
    <row r="156" s="13" customFormat="1">
      <c r="A156" s="13"/>
      <c r="B156" s="224"/>
      <c r="C156" s="225"/>
      <c r="D156" s="226" t="s">
        <v>224</v>
      </c>
      <c r="E156" s="227" t="s">
        <v>19</v>
      </c>
      <c r="F156" s="228" t="s">
        <v>312</v>
      </c>
      <c r="G156" s="225"/>
      <c r="H156" s="229">
        <v>20</v>
      </c>
      <c r="I156" s="230"/>
      <c r="J156" s="225"/>
      <c r="K156" s="225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224</v>
      </c>
      <c r="AU156" s="235" t="s">
        <v>82</v>
      </c>
      <c r="AV156" s="13" t="s">
        <v>82</v>
      </c>
      <c r="AW156" s="13" t="s">
        <v>33</v>
      </c>
      <c r="AX156" s="13" t="s">
        <v>80</v>
      </c>
      <c r="AY156" s="235" t="s">
        <v>213</v>
      </c>
    </row>
    <row r="157" s="2" customFormat="1" ht="16.5" customHeight="1">
      <c r="A157" s="40"/>
      <c r="B157" s="41"/>
      <c r="C157" s="236" t="s">
        <v>395</v>
      </c>
      <c r="D157" s="236" t="s">
        <v>241</v>
      </c>
      <c r="E157" s="237" t="s">
        <v>396</v>
      </c>
      <c r="F157" s="238" t="s">
        <v>397</v>
      </c>
      <c r="G157" s="239" t="s">
        <v>244</v>
      </c>
      <c r="H157" s="240">
        <v>2.3999999999999999</v>
      </c>
      <c r="I157" s="241"/>
      <c r="J157" s="242">
        <f>ROUND(I157*H157,2)</f>
        <v>0</v>
      </c>
      <c r="K157" s="238" t="s">
        <v>19</v>
      </c>
      <c r="L157" s="243"/>
      <c r="M157" s="244" t="s">
        <v>19</v>
      </c>
      <c r="N157" s="245" t="s">
        <v>43</v>
      </c>
      <c r="O157" s="86"/>
      <c r="P157" s="215">
        <f>O157*H157</f>
        <v>0</v>
      </c>
      <c r="Q157" s="215">
        <v>0.001</v>
      </c>
      <c r="R157" s="215">
        <f>Q157*H157</f>
        <v>0.0023999999999999998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245</v>
      </c>
      <c r="AT157" s="217" t="s">
        <v>241</v>
      </c>
      <c r="AU157" s="217" t="s">
        <v>82</v>
      </c>
      <c r="AY157" s="19" t="s">
        <v>213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80</v>
      </c>
      <c r="BK157" s="218">
        <f>ROUND(I157*H157,2)</f>
        <v>0</v>
      </c>
      <c r="BL157" s="19" t="s">
        <v>220</v>
      </c>
      <c r="BM157" s="217" t="s">
        <v>398</v>
      </c>
    </row>
    <row r="158" s="2" customFormat="1">
      <c r="A158" s="40"/>
      <c r="B158" s="41"/>
      <c r="C158" s="42"/>
      <c r="D158" s="226" t="s">
        <v>388</v>
      </c>
      <c r="E158" s="42"/>
      <c r="F158" s="246" t="s">
        <v>389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388</v>
      </c>
      <c r="AU158" s="19" t="s">
        <v>82</v>
      </c>
    </row>
    <row r="159" s="13" customFormat="1">
      <c r="A159" s="13"/>
      <c r="B159" s="224"/>
      <c r="C159" s="225"/>
      <c r="D159" s="226" t="s">
        <v>224</v>
      </c>
      <c r="E159" s="227" t="s">
        <v>19</v>
      </c>
      <c r="F159" s="228" t="s">
        <v>399</v>
      </c>
      <c r="G159" s="225"/>
      <c r="H159" s="229">
        <v>2.3999999999999999</v>
      </c>
      <c r="I159" s="230"/>
      <c r="J159" s="225"/>
      <c r="K159" s="225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224</v>
      </c>
      <c r="AU159" s="235" t="s">
        <v>82</v>
      </c>
      <c r="AV159" s="13" t="s">
        <v>82</v>
      </c>
      <c r="AW159" s="13" t="s">
        <v>33</v>
      </c>
      <c r="AX159" s="13" t="s">
        <v>80</v>
      </c>
      <c r="AY159" s="235" t="s">
        <v>213</v>
      </c>
    </row>
    <row r="160" s="2" customFormat="1" ht="16.5" customHeight="1">
      <c r="A160" s="40"/>
      <c r="B160" s="41"/>
      <c r="C160" s="206" t="s">
        <v>400</v>
      </c>
      <c r="D160" s="206" t="s">
        <v>215</v>
      </c>
      <c r="E160" s="207" t="s">
        <v>401</v>
      </c>
      <c r="F160" s="208" t="s">
        <v>402</v>
      </c>
      <c r="G160" s="209" t="s">
        <v>261</v>
      </c>
      <c r="H160" s="210">
        <v>2547</v>
      </c>
      <c r="I160" s="211"/>
      <c r="J160" s="212">
        <f>ROUND(I160*H160,2)</f>
        <v>0</v>
      </c>
      <c r="K160" s="208" t="s">
        <v>219</v>
      </c>
      <c r="L160" s="46"/>
      <c r="M160" s="213" t="s">
        <v>19</v>
      </c>
      <c r="N160" s="214" t="s">
        <v>43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220</v>
      </c>
      <c r="AT160" s="217" t="s">
        <v>215</v>
      </c>
      <c r="AU160" s="217" t="s">
        <v>82</v>
      </c>
      <c r="AY160" s="19" t="s">
        <v>213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80</v>
      </c>
      <c r="BK160" s="218">
        <f>ROUND(I160*H160,2)</f>
        <v>0</v>
      </c>
      <c r="BL160" s="19" t="s">
        <v>220</v>
      </c>
      <c r="BM160" s="217" t="s">
        <v>403</v>
      </c>
    </row>
    <row r="161" s="2" customFormat="1">
      <c r="A161" s="40"/>
      <c r="B161" s="41"/>
      <c r="C161" s="42"/>
      <c r="D161" s="219" t="s">
        <v>222</v>
      </c>
      <c r="E161" s="42"/>
      <c r="F161" s="220" t="s">
        <v>404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222</v>
      </c>
      <c r="AU161" s="19" t="s">
        <v>82</v>
      </c>
    </row>
    <row r="162" s="13" customFormat="1">
      <c r="A162" s="13"/>
      <c r="B162" s="224"/>
      <c r="C162" s="225"/>
      <c r="D162" s="226" t="s">
        <v>224</v>
      </c>
      <c r="E162" s="227" t="s">
        <v>19</v>
      </c>
      <c r="F162" s="228" t="s">
        <v>405</v>
      </c>
      <c r="G162" s="225"/>
      <c r="H162" s="229">
        <v>2547</v>
      </c>
      <c r="I162" s="230"/>
      <c r="J162" s="225"/>
      <c r="K162" s="225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224</v>
      </c>
      <c r="AU162" s="235" t="s">
        <v>82</v>
      </c>
      <c r="AV162" s="13" t="s">
        <v>82</v>
      </c>
      <c r="AW162" s="13" t="s">
        <v>33</v>
      </c>
      <c r="AX162" s="13" t="s">
        <v>80</v>
      </c>
      <c r="AY162" s="235" t="s">
        <v>213</v>
      </c>
    </row>
    <row r="163" s="2" customFormat="1" ht="16.5" customHeight="1">
      <c r="A163" s="40"/>
      <c r="B163" s="41"/>
      <c r="C163" s="236" t="s">
        <v>406</v>
      </c>
      <c r="D163" s="236" t="s">
        <v>241</v>
      </c>
      <c r="E163" s="237" t="s">
        <v>407</v>
      </c>
      <c r="F163" s="238" t="s">
        <v>408</v>
      </c>
      <c r="G163" s="239" t="s">
        <v>244</v>
      </c>
      <c r="H163" s="240">
        <v>127.34999999999999</v>
      </c>
      <c r="I163" s="241"/>
      <c r="J163" s="242">
        <f>ROUND(I163*H163,2)</f>
        <v>0</v>
      </c>
      <c r="K163" s="238" t="s">
        <v>219</v>
      </c>
      <c r="L163" s="243"/>
      <c r="M163" s="244" t="s">
        <v>19</v>
      </c>
      <c r="N163" s="245" t="s">
        <v>43</v>
      </c>
      <c r="O163" s="86"/>
      <c r="P163" s="215">
        <f>O163*H163</f>
        <v>0</v>
      </c>
      <c r="Q163" s="215">
        <v>0.001</v>
      </c>
      <c r="R163" s="215">
        <f>Q163*H163</f>
        <v>0.12734999999999999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245</v>
      </c>
      <c r="AT163" s="217" t="s">
        <v>241</v>
      </c>
      <c r="AU163" s="217" t="s">
        <v>82</v>
      </c>
      <c r="AY163" s="19" t="s">
        <v>213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80</v>
      </c>
      <c r="BK163" s="218">
        <f>ROUND(I163*H163,2)</f>
        <v>0</v>
      </c>
      <c r="BL163" s="19" t="s">
        <v>220</v>
      </c>
      <c r="BM163" s="217" t="s">
        <v>409</v>
      </c>
    </row>
    <row r="164" s="2" customFormat="1">
      <c r="A164" s="40"/>
      <c r="B164" s="41"/>
      <c r="C164" s="42"/>
      <c r="D164" s="226" t="s">
        <v>388</v>
      </c>
      <c r="E164" s="42"/>
      <c r="F164" s="246" t="s">
        <v>410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388</v>
      </c>
      <c r="AU164" s="19" t="s">
        <v>82</v>
      </c>
    </row>
    <row r="165" s="13" customFormat="1">
      <c r="A165" s="13"/>
      <c r="B165" s="224"/>
      <c r="C165" s="225"/>
      <c r="D165" s="226" t="s">
        <v>224</v>
      </c>
      <c r="E165" s="227" t="s">
        <v>19</v>
      </c>
      <c r="F165" s="228" t="s">
        <v>411</v>
      </c>
      <c r="G165" s="225"/>
      <c r="H165" s="229">
        <v>127.34999999999999</v>
      </c>
      <c r="I165" s="230"/>
      <c r="J165" s="225"/>
      <c r="K165" s="225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224</v>
      </c>
      <c r="AU165" s="235" t="s">
        <v>82</v>
      </c>
      <c r="AV165" s="13" t="s">
        <v>82</v>
      </c>
      <c r="AW165" s="13" t="s">
        <v>33</v>
      </c>
      <c r="AX165" s="13" t="s">
        <v>80</v>
      </c>
      <c r="AY165" s="235" t="s">
        <v>213</v>
      </c>
    </row>
    <row r="166" s="2" customFormat="1" ht="16.5" customHeight="1">
      <c r="A166" s="40"/>
      <c r="B166" s="41"/>
      <c r="C166" s="206" t="s">
        <v>412</v>
      </c>
      <c r="D166" s="206" t="s">
        <v>215</v>
      </c>
      <c r="E166" s="207" t="s">
        <v>413</v>
      </c>
      <c r="F166" s="208" t="s">
        <v>414</v>
      </c>
      <c r="G166" s="209" t="s">
        <v>261</v>
      </c>
      <c r="H166" s="210">
        <v>2547</v>
      </c>
      <c r="I166" s="211"/>
      <c r="J166" s="212">
        <f>ROUND(I166*H166,2)</f>
        <v>0</v>
      </c>
      <c r="K166" s="208" t="s">
        <v>19</v>
      </c>
      <c r="L166" s="46"/>
      <c r="M166" s="213" t="s">
        <v>19</v>
      </c>
      <c r="N166" s="214" t="s">
        <v>43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220</v>
      </c>
      <c r="AT166" s="217" t="s">
        <v>215</v>
      </c>
      <c r="AU166" s="217" t="s">
        <v>82</v>
      </c>
      <c r="AY166" s="19" t="s">
        <v>213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80</v>
      </c>
      <c r="BK166" s="218">
        <f>ROUND(I166*H166,2)</f>
        <v>0</v>
      </c>
      <c r="BL166" s="19" t="s">
        <v>220</v>
      </c>
      <c r="BM166" s="217" t="s">
        <v>415</v>
      </c>
    </row>
    <row r="167" s="13" customFormat="1">
      <c r="A167" s="13"/>
      <c r="B167" s="224"/>
      <c r="C167" s="225"/>
      <c r="D167" s="226" t="s">
        <v>224</v>
      </c>
      <c r="E167" s="227" t="s">
        <v>19</v>
      </c>
      <c r="F167" s="228" t="s">
        <v>383</v>
      </c>
      <c r="G167" s="225"/>
      <c r="H167" s="229">
        <v>2547</v>
      </c>
      <c r="I167" s="230"/>
      <c r="J167" s="225"/>
      <c r="K167" s="225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224</v>
      </c>
      <c r="AU167" s="235" t="s">
        <v>82</v>
      </c>
      <c r="AV167" s="13" t="s">
        <v>82</v>
      </c>
      <c r="AW167" s="13" t="s">
        <v>33</v>
      </c>
      <c r="AX167" s="13" t="s">
        <v>80</v>
      </c>
      <c r="AY167" s="235" t="s">
        <v>213</v>
      </c>
    </row>
    <row r="168" s="2" customFormat="1" ht="16.5" customHeight="1">
      <c r="A168" s="40"/>
      <c r="B168" s="41"/>
      <c r="C168" s="236" t="s">
        <v>416</v>
      </c>
      <c r="D168" s="236" t="s">
        <v>241</v>
      </c>
      <c r="E168" s="237" t="s">
        <v>417</v>
      </c>
      <c r="F168" s="238" t="s">
        <v>418</v>
      </c>
      <c r="G168" s="239" t="s">
        <v>244</v>
      </c>
      <c r="H168" s="240">
        <v>147.99000000000001</v>
      </c>
      <c r="I168" s="241"/>
      <c r="J168" s="242">
        <f>ROUND(I168*H168,2)</f>
        <v>0</v>
      </c>
      <c r="K168" s="238" t="s">
        <v>19</v>
      </c>
      <c r="L168" s="243"/>
      <c r="M168" s="244" t="s">
        <v>19</v>
      </c>
      <c r="N168" s="245" t="s">
        <v>43</v>
      </c>
      <c r="O168" s="86"/>
      <c r="P168" s="215">
        <f>O168*H168</f>
        <v>0</v>
      </c>
      <c r="Q168" s="215">
        <v>0.001</v>
      </c>
      <c r="R168" s="215">
        <f>Q168*H168</f>
        <v>0.14799000000000001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245</v>
      </c>
      <c r="AT168" s="217" t="s">
        <v>241</v>
      </c>
      <c r="AU168" s="217" t="s">
        <v>82</v>
      </c>
      <c r="AY168" s="19" t="s">
        <v>213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80</v>
      </c>
      <c r="BK168" s="218">
        <f>ROUND(I168*H168,2)</f>
        <v>0</v>
      </c>
      <c r="BL168" s="19" t="s">
        <v>220</v>
      </c>
      <c r="BM168" s="217" t="s">
        <v>419</v>
      </c>
    </row>
    <row r="169" s="2" customFormat="1">
      <c r="A169" s="40"/>
      <c r="B169" s="41"/>
      <c r="C169" s="42"/>
      <c r="D169" s="226" t="s">
        <v>388</v>
      </c>
      <c r="E169" s="42"/>
      <c r="F169" s="246" t="s">
        <v>389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388</v>
      </c>
      <c r="AU169" s="19" t="s">
        <v>82</v>
      </c>
    </row>
    <row r="170" s="13" customFormat="1">
      <c r="A170" s="13"/>
      <c r="B170" s="224"/>
      <c r="C170" s="225"/>
      <c r="D170" s="226" t="s">
        <v>224</v>
      </c>
      <c r="E170" s="227" t="s">
        <v>19</v>
      </c>
      <c r="F170" s="228" t="s">
        <v>420</v>
      </c>
      <c r="G170" s="225"/>
      <c r="H170" s="229">
        <v>147.99000000000001</v>
      </c>
      <c r="I170" s="230"/>
      <c r="J170" s="225"/>
      <c r="K170" s="225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224</v>
      </c>
      <c r="AU170" s="235" t="s">
        <v>82</v>
      </c>
      <c r="AV170" s="13" t="s">
        <v>82</v>
      </c>
      <c r="AW170" s="13" t="s">
        <v>33</v>
      </c>
      <c r="AX170" s="13" t="s">
        <v>80</v>
      </c>
      <c r="AY170" s="235" t="s">
        <v>213</v>
      </c>
    </row>
    <row r="171" s="2" customFormat="1" ht="16.5" customHeight="1">
      <c r="A171" s="40"/>
      <c r="B171" s="41"/>
      <c r="C171" s="206" t="s">
        <v>421</v>
      </c>
      <c r="D171" s="206" t="s">
        <v>215</v>
      </c>
      <c r="E171" s="207" t="s">
        <v>422</v>
      </c>
      <c r="F171" s="208" t="s">
        <v>423</v>
      </c>
      <c r="G171" s="209" t="s">
        <v>218</v>
      </c>
      <c r="H171" s="210">
        <v>1886.0999999999999</v>
      </c>
      <c r="I171" s="211"/>
      <c r="J171" s="212">
        <f>ROUND(I171*H171,2)</f>
        <v>0</v>
      </c>
      <c r="K171" s="208" t="s">
        <v>219</v>
      </c>
      <c r="L171" s="46"/>
      <c r="M171" s="213" t="s">
        <v>19</v>
      </c>
      <c r="N171" s="214" t="s">
        <v>43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220</v>
      </c>
      <c r="AT171" s="217" t="s">
        <v>215</v>
      </c>
      <c r="AU171" s="217" t="s">
        <v>82</v>
      </c>
      <c r="AY171" s="19" t="s">
        <v>213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80</v>
      </c>
      <c r="BK171" s="218">
        <f>ROUND(I171*H171,2)</f>
        <v>0</v>
      </c>
      <c r="BL171" s="19" t="s">
        <v>220</v>
      </c>
      <c r="BM171" s="217" t="s">
        <v>424</v>
      </c>
    </row>
    <row r="172" s="2" customFormat="1">
      <c r="A172" s="40"/>
      <c r="B172" s="41"/>
      <c r="C172" s="42"/>
      <c r="D172" s="219" t="s">
        <v>222</v>
      </c>
      <c r="E172" s="42"/>
      <c r="F172" s="220" t="s">
        <v>425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222</v>
      </c>
      <c r="AU172" s="19" t="s">
        <v>82</v>
      </c>
    </row>
    <row r="173" s="13" customFormat="1">
      <c r="A173" s="13"/>
      <c r="B173" s="224"/>
      <c r="C173" s="225"/>
      <c r="D173" s="226" t="s">
        <v>224</v>
      </c>
      <c r="E173" s="227" t="s">
        <v>19</v>
      </c>
      <c r="F173" s="228" t="s">
        <v>426</v>
      </c>
      <c r="G173" s="225"/>
      <c r="H173" s="229">
        <v>1886.0999999999999</v>
      </c>
      <c r="I173" s="230"/>
      <c r="J173" s="225"/>
      <c r="K173" s="225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224</v>
      </c>
      <c r="AU173" s="235" t="s">
        <v>82</v>
      </c>
      <c r="AV173" s="13" t="s">
        <v>82</v>
      </c>
      <c r="AW173" s="13" t="s">
        <v>33</v>
      </c>
      <c r="AX173" s="13" t="s">
        <v>80</v>
      </c>
      <c r="AY173" s="235" t="s">
        <v>213</v>
      </c>
    </row>
    <row r="174" s="2" customFormat="1" ht="16.5" customHeight="1">
      <c r="A174" s="40"/>
      <c r="B174" s="41"/>
      <c r="C174" s="236" t="s">
        <v>427</v>
      </c>
      <c r="D174" s="236" t="s">
        <v>241</v>
      </c>
      <c r="E174" s="237" t="s">
        <v>428</v>
      </c>
      <c r="F174" s="238" t="s">
        <v>429</v>
      </c>
      <c r="G174" s="239" t="s">
        <v>430</v>
      </c>
      <c r="H174" s="240">
        <v>188.61000000000001</v>
      </c>
      <c r="I174" s="241"/>
      <c r="J174" s="242">
        <f>ROUND(I174*H174,2)</f>
        <v>0</v>
      </c>
      <c r="K174" s="238" t="s">
        <v>219</v>
      </c>
      <c r="L174" s="243"/>
      <c r="M174" s="244" t="s">
        <v>19</v>
      </c>
      <c r="N174" s="245" t="s">
        <v>43</v>
      </c>
      <c r="O174" s="86"/>
      <c r="P174" s="215">
        <f>O174*H174</f>
        <v>0</v>
      </c>
      <c r="Q174" s="215">
        <v>0.20000000000000001</v>
      </c>
      <c r="R174" s="215">
        <f>Q174*H174</f>
        <v>37.722000000000001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245</v>
      </c>
      <c r="AT174" s="217" t="s">
        <v>241</v>
      </c>
      <c r="AU174" s="217" t="s">
        <v>82</v>
      </c>
      <c r="AY174" s="19" t="s">
        <v>213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80</v>
      </c>
      <c r="BK174" s="218">
        <f>ROUND(I174*H174,2)</f>
        <v>0</v>
      </c>
      <c r="BL174" s="19" t="s">
        <v>220</v>
      </c>
      <c r="BM174" s="217" t="s">
        <v>431</v>
      </c>
    </row>
    <row r="175" s="13" customFormat="1">
      <c r="A175" s="13"/>
      <c r="B175" s="224"/>
      <c r="C175" s="225"/>
      <c r="D175" s="226" t="s">
        <v>224</v>
      </c>
      <c r="E175" s="227" t="s">
        <v>19</v>
      </c>
      <c r="F175" s="228" t="s">
        <v>432</v>
      </c>
      <c r="G175" s="225"/>
      <c r="H175" s="229">
        <v>188.61000000000001</v>
      </c>
      <c r="I175" s="230"/>
      <c r="J175" s="225"/>
      <c r="K175" s="225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224</v>
      </c>
      <c r="AU175" s="235" t="s">
        <v>82</v>
      </c>
      <c r="AV175" s="13" t="s">
        <v>82</v>
      </c>
      <c r="AW175" s="13" t="s">
        <v>33</v>
      </c>
      <c r="AX175" s="13" t="s">
        <v>80</v>
      </c>
      <c r="AY175" s="235" t="s">
        <v>213</v>
      </c>
    </row>
    <row r="176" s="2" customFormat="1" ht="16.5" customHeight="1">
      <c r="A176" s="40"/>
      <c r="B176" s="41"/>
      <c r="C176" s="206" t="s">
        <v>433</v>
      </c>
      <c r="D176" s="206" t="s">
        <v>215</v>
      </c>
      <c r="E176" s="207" t="s">
        <v>434</v>
      </c>
      <c r="F176" s="208" t="s">
        <v>435</v>
      </c>
      <c r="G176" s="209" t="s">
        <v>430</v>
      </c>
      <c r="H176" s="210">
        <v>38</v>
      </c>
      <c r="I176" s="211"/>
      <c r="J176" s="212">
        <f>ROUND(I176*H176,2)</f>
        <v>0</v>
      </c>
      <c r="K176" s="208" t="s">
        <v>219</v>
      </c>
      <c r="L176" s="46"/>
      <c r="M176" s="213" t="s">
        <v>19</v>
      </c>
      <c r="N176" s="214" t="s">
        <v>43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220</v>
      </c>
      <c r="AT176" s="217" t="s">
        <v>215</v>
      </c>
      <c r="AU176" s="217" t="s">
        <v>82</v>
      </c>
      <c r="AY176" s="19" t="s">
        <v>213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80</v>
      </c>
      <c r="BK176" s="218">
        <f>ROUND(I176*H176,2)</f>
        <v>0</v>
      </c>
      <c r="BL176" s="19" t="s">
        <v>220</v>
      </c>
      <c r="BM176" s="217" t="s">
        <v>436</v>
      </c>
    </row>
    <row r="177" s="2" customFormat="1">
      <c r="A177" s="40"/>
      <c r="B177" s="41"/>
      <c r="C177" s="42"/>
      <c r="D177" s="219" t="s">
        <v>222</v>
      </c>
      <c r="E177" s="42"/>
      <c r="F177" s="220" t="s">
        <v>437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222</v>
      </c>
      <c r="AU177" s="19" t="s">
        <v>82</v>
      </c>
    </row>
    <row r="178" s="2" customFormat="1">
      <c r="A178" s="40"/>
      <c r="B178" s="41"/>
      <c r="C178" s="42"/>
      <c r="D178" s="226" t="s">
        <v>388</v>
      </c>
      <c r="E178" s="42"/>
      <c r="F178" s="246" t="s">
        <v>438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388</v>
      </c>
      <c r="AU178" s="19" t="s">
        <v>82</v>
      </c>
    </row>
    <row r="179" s="13" customFormat="1">
      <c r="A179" s="13"/>
      <c r="B179" s="224"/>
      <c r="C179" s="225"/>
      <c r="D179" s="226" t="s">
        <v>224</v>
      </c>
      <c r="E179" s="227" t="s">
        <v>19</v>
      </c>
      <c r="F179" s="228" t="s">
        <v>439</v>
      </c>
      <c r="G179" s="225"/>
      <c r="H179" s="229">
        <v>38</v>
      </c>
      <c r="I179" s="230"/>
      <c r="J179" s="225"/>
      <c r="K179" s="225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224</v>
      </c>
      <c r="AU179" s="235" t="s">
        <v>82</v>
      </c>
      <c r="AV179" s="13" t="s">
        <v>82</v>
      </c>
      <c r="AW179" s="13" t="s">
        <v>33</v>
      </c>
      <c r="AX179" s="13" t="s">
        <v>80</v>
      </c>
      <c r="AY179" s="235" t="s">
        <v>213</v>
      </c>
    </row>
    <row r="180" s="2" customFormat="1" ht="16.5" customHeight="1">
      <c r="A180" s="40"/>
      <c r="B180" s="41"/>
      <c r="C180" s="206" t="s">
        <v>440</v>
      </c>
      <c r="D180" s="206" t="s">
        <v>215</v>
      </c>
      <c r="E180" s="207" t="s">
        <v>441</v>
      </c>
      <c r="F180" s="208" t="s">
        <v>442</v>
      </c>
      <c r="G180" s="209" t="s">
        <v>430</v>
      </c>
      <c r="H180" s="210">
        <v>38</v>
      </c>
      <c r="I180" s="211"/>
      <c r="J180" s="212">
        <f>ROUND(I180*H180,2)</f>
        <v>0</v>
      </c>
      <c r="K180" s="208" t="s">
        <v>219</v>
      </c>
      <c r="L180" s="46"/>
      <c r="M180" s="213" t="s">
        <v>19</v>
      </c>
      <c r="N180" s="214" t="s">
        <v>43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220</v>
      </c>
      <c r="AT180" s="217" t="s">
        <v>215</v>
      </c>
      <c r="AU180" s="217" t="s">
        <v>82</v>
      </c>
      <c r="AY180" s="19" t="s">
        <v>213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80</v>
      </c>
      <c r="BK180" s="218">
        <f>ROUND(I180*H180,2)</f>
        <v>0</v>
      </c>
      <c r="BL180" s="19" t="s">
        <v>220</v>
      </c>
      <c r="BM180" s="217" t="s">
        <v>443</v>
      </c>
    </row>
    <row r="181" s="2" customFormat="1">
      <c r="A181" s="40"/>
      <c r="B181" s="41"/>
      <c r="C181" s="42"/>
      <c r="D181" s="219" t="s">
        <v>222</v>
      </c>
      <c r="E181" s="42"/>
      <c r="F181" s="220" t="s">
        <v>444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222</v>
      </c>
      <c r="AU181" s="19" t="s">
        <v>82</v>
      </c>
    </row>
    <row r="182" s="13" customFormat="1">
      <c r="A182" s="13"/>
      <c r="B182" s="224"/>
      <c r="C182" s="225"/>
      <c r="D182" s="226" t="s">
        <v>224</v>
      </c>
      <c r="E182" s="227" t="s">
        <v>19</v>
      </c>
      <c r="F182" s="228" t="s">
        <v>439</v>
      </c>
      <c r="G182" s="225"/>
      <c r="H182" s="229">
        <v>38</v>
      </c>
      <c r="I182" s="230"/>
      <c r="J182" s="225"/>
      <c r="K182" s="225"/>
      <c r="L182" s="231"/>
      <c r="M182" s="232"/>
      <c r="N182" s="233"/>
      <c r="O182" s="233"/>
      <c r="P182" s="233"/>
      <c r="Q182" s="233"/>
      <c r="R182" s="233"/>
      <c r="S182" s="233"/>
      <c r="T182" s="23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5" t="s">
        <v>224</v>
      </c>
      <c r="AU182" s="235" t="s">
        <v>82</v>
      </c>
      <c r="AV182" s="13" t="s">
        <v>82</v>
      </c>
      <c r="AW182" s="13" t="s">
        <v>33</v>
      </c>
      <c r="AX182" s="13" t="s">
        <v>80</v>
      </c>
      <c r="AY182" s="235" t="s">
        <v>213</v>
      </c>
    </row>
    <row r="183" s="2" customFormat="1" ht="16.5" customHeight="1">
      <c r="A183" s="40"/>
      <c r="B183" s="41"/>
      <c r="C183" s="236" t="s">
        <v>445</v>
      </c>
      <c r="D183" s="236" t="s">
        <v>241</v>
      </c>
      <c r="E183" s="237" t="s">
        <v>446</v>
      </c>
      <c r="F183" s="238" t="s">
        <v>447</v>
      </c>
      <c r="G183" s="239" t="s">
        <v>430</v>
      </c>
      <c r="H183" s="240">
        <v>38</v>
      </c>
      <c r="I183" s="241"/>
      <c r="J183" s="242">
        <f>ROUND(I183*H183,2)</f>
        <v>0</v>
      </c>
      <c r="K183" s="238" t="s">
        <v>219</v>
      </c>
      <c r="L183" s="243"/>
      <c r="M183" s="244" t="s">
        <v>19</v>
      </c>
      <c r="N183" s="245" t="s">
        <v>43</v>
      </c>
      <c r="O183" s="86"/>
      <c r="P183" s="215">
        <f>O183*H183</f>
        <v>0</v>
      </c>
      <c r="Q183" s="215">
        <v>1</v>
      </c>
      <c r="R183" s="215">
        <f>Q183*H183</f>
        <v>38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245</v>
      </c>
      <c r="AT183" s="217" t="s">
        <v>241</v>
      </c>
      <c r="AU183" s="217" t="s">
        <v>82</v>
      </c>
      <c r="AY183" s="19" t="s">
        <v>213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80</v>
      </c>
      <c r="BK183" s="218">
        <f>ROUND(I183*H183,2)</f>
        <v>0</v>
      </c>
      <c r="BL183" s="19" t="s">
        <v>220</v>
      </c>
      <c r="BM183" s="217" t="s">
        <v>448</v>
      </c>
    </row>
    <row r="184" s="2" customFormat="1">
      <c r="A184" s="40"/>
      <c r="B184" s="41"/>
      <c r="C184" s="42"/>
      <c r="D184" s="226" t="s">
        <v>388</v>
      </c>
      <c r="E184" s="42"/>
      <c r="F184" s="246" t="s">
        <v>449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388</v>
      </c>
      <c r="AU184" s="19" t="s">
        <v>82</v>
      </c>
    </row>
    <row r="185" s="13" customFormat="1">
      <c r="A185" s="13"/>
      <c r="B185" s="224"/>
      <c r="C185" s="225"/>
      <c r="D185" s="226" t="s">
        <v>224</v>
      </c>
      <c r="E185" s="227" t="s">
        <v>19</v>
      </c>
      <c r="F185" s="228" t="s">
        <v>439</v>
      </c>
      <c r="G185" s="225"/>
      <c r="H185" s="229">
        <v>38</v>
      </c>
      <c r="I185" s="230"/>
      <c r="J185" s="225"/>
      <c r="K185" s="225"/>
      <c r="L185" s="231"/>
      <c r="M185" s="232"/>
      <c r="N185" s="233"/>
      <c r="O185" s="233"/>
      <c r="P185" s="233"/>
      <c r="Q185" s="233"/>
      <c r="R185" s="233"/>
      <c r="S185" s="233"/>
      <c r="T185" s="23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5" t="s">
        <v>224</v>
      </c>
      <c r="AU185" s="235" t="s">
        <v>82</v>
      </c>
      <c r="AV185" s="13" t="s">
        <v>82</v>
      </c>
      <c r="AW185" s="13" t="s">
        <v>33</v>
      </c>
      <c r="AX185" s="13" t="s">
        <v>80</v>
      </c>
      <c r="AY185" s="235" t="s">
        <v>213</v>
      </c>
    </row>
    <row r="186" s="12" customFormat="1" ht="22.8" customHeight="1">
      <c r="A186" s="12"/>
      <c r="B186" s="190"/>
      <c r="C186" s="191"/>
      <c r="D186" s="192" t="s">
        <v>71</v>
      </c>
      <c r="E186" s="204" t="s">
        <v>230</v>
      </c>
      <c r="F186" s="204" t="s">
        <v>450</v>
      </c>
      <c r="G186" s="191"/>
      <c r="H186" s="191"/>
      <c r="I186" s="194"/>
      <c r="J186" s="205">
        <f>BK186</f>
        <v>0</v>
      </c>
      <c r="K186" s="191"/>
      <c r="L186" s="196"/>
      <c r="M186" s="197"/>
      <c r="N186" s="198"/>
      <c r="O186" s="198"/>
      <c r="P186" s="199">
        <f>SUM(P187:P203)</f>
        <v>0</v>
      </c>
      <c r="Q186" s="198"/>
      <c r="R186" s="199">
        <f>SUM(R187:R203)</f>
        <v>11.3197467</v>
      </c>
      <c r="S186" s="198"/>
      <c r="T186" s="200">
        <f>SUM(T187:T203)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1" t="s">
        <v>80</v>
      </c>
      <c r="AT186" s="202" t="s">
        <v>71</v>
      </c>
      <c r="AU186" s="202" t="s">
        <v>80</v>
      </c>
      <c r="AY186" s="201" t="s">
        <v>213</v>
      </c>
      <c r="BK186" s="203">
        <f>SUM(BK187:BK203)</f>
        <v>0</v>
      </c>
    </row>
    <row r="187" s="2" customFormat="1" ht="24.15" customHeight="1">
      <c r="A187" s="40"/>
      <c r="B187" s="41"/>
      <c r="C187" s="206" t="s">
        <v>451</v>
      </c>
      <c r="D187" s="206" t="s">
        <v>215</v>
      </c>
      <c r="E187" s="207" t="s">
        <v>452</v>
      </c>
      <c r="F187" s="208" t="s">
        <v>453</v>
      </c>
      <c r="G187" s="209" t="s">
        <v>261</v>
      </c>
      <c r="H187" s="210">
        <v>38</v>
      </c>
      <c r="I187" s="211"/>
      <c r="J187" s="212">
        <f>ROUND(I187*H187,2)</f>
        <v>0</v>
      </c>
      <c r="K187" s="208" t="s">
        <v>19</v>
      </c>
      <c r="L187" s="46"/>
      <c r="M187" s="213" t="s">
        <v>19</v>
      </c>
      <c r="N187" s="214" t="s">
        <v>43</v>
      </c>
      <c r="O187" s="86"/>
      <c r="P187" s="215">
        <f>O187*H187</f>
        <v>0</v>
      </c>
      <c r="Q187" s="215">
        <v>2.0000000000000002E-05</v>
      </c>
      <c r="R187" s="215">
        <f>Q187*H187</f>
        <v>0.00076000000000000004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220</v>
      </c>
      <c r="AT187" s="217" t="s">
        <v>215</v>
      </c>
      <c r="AU187" s="217" t="s">
        <v>82</v>
      </c>
      <c r="AY187" s="19" t="s">
        <v>213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80</v>
      </c>
      <c r="BK187" s="218">
        <f>ROUND(I187*H187,2)</f>
        <v>0</v>
      </c>
      <c r="BL187" s="19" t="s">
        <v>220</v>
      </c>
      <c r="BM187" s="217" t="s">
        <v>454</v>
      </c>
    </row>
    <row r="188" s="2" customFormat="1">
      <c r="A188" s="40"/>
      <c r="B188" s="41"/>
      <c r="C188" s="42"/>
      <c r="D188" s="226" t="s">
        <v>388</v>
      </c>
      <c r="E188" s="42"/>
      <c r="F188" s="246" t="s">
        <v>455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388</v>
      </c>
      <c r="AU188" s="19" t="s">
        <v>82</v>
      </c>
    </row>
    <row r="189" s="13" customFormat="1">
      <c r="A189" s="13"/>
      <c r="B189" s="224"/>
      <c r="C189" s="225"/>
      <c r="D189" s="226" t="s">
        <v>224</v>
      </c>
      <c r="E189" s="227" t="s">
        <v>19</v>
      </c>
      <c r="F189" s="228" t="s">
        <v>391</v>
      </c>
      <c r="G189" s="225"/>
      <c r="H189" s="229">
        <v>38</v>
      </c>
      <c r="I189" s="230"/>
      <c r="J189" s="225"/>
      <c r="K189" s="225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224</v>
      </c>
      <c r="AU189" s="235" t="s">
        <v>82</v>
      </c>
      <c r="AV189" s="13" t="s">
        <v>82</v>
      </c>
      <c r="AW189" s="13" t="s">
        <v>33</v>
      </c>
      <c r="AX189" s="13" t="s">
        <v>80</v>
      </c>
      <c r="AY189" s="235" t="s">
        <v>213</v>
      </c>
    </row>
    <row r="190" s="2" customFormat="1" ht="16.5" customHeight="1">
      <c r="A190" s="40"/>
      <c r="B190" s="41"/>
      <c r="C190" s="236" t="s">
        <v>456</v>
      </c>
      <c r="D190" s="236" t="s">
        <v>241</v>
      </c>
      <c r="E190" s="237" t="s">
        <v>457</v>
      </c>
      <c r="F190" s="238" t="s">
        <v>458</v>
      </c>
      <c r="G190" s="239" t="s">
        <v>261</v>
      </c>
      <c r="H190" s="240">
        <v>38</v>
      </c>
      <c r="I190" s="241"/>
      <c r="J190" s="242">
        <f>ROUND(I190*H190,2)</f>
        <v>0</v>
      </c>
      <c r="K190" s="238" t="s">
        <v>19</v>
      </c>
      <c r="L190" s="243"/>
      <c r="M190" s="244" t="s">
        <v>19</v>
      </c>
      <c r="N190" s="245" t="s">
        <v>43</v>
      </c>
      <c r="O190" s="86"/>
      <c r="P190" s="215">
        <f>O190*H190</f>
        <v>0</v>
      </c>
      <c r="Q190" s="215">
        <v>0.0051500000000000001</v>
      </c>
      <c r="R190" s="215">
        <f>Q190*H190</f>
        <v>0.19570000000000001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245</v>
      </c>
      <c r="AT190" s="217" t="s">
        <v>241</v>
      </c>
      <c r="AU190" s="217" t="s">
        <v>82</v>
      </c>
      <c r="AY190" s="19" t="s">
        <v>213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80</v>
      </c>
      <c r="BK190" s="218">
        <f>ROUND(I190*H190,2)</f>
        <v>0</v>
      </c>
      <c r="BL190" s="19" t="s">
        <v>220</v>
      </c>
      <c r="BM190" s="217" t="s">
        <v>459</v>
      </c>
    </row>
    <row r="191" s="13" customFormat="1">
      <c r="A191" s="13"/>
      <c r="B191" s="224"/>
      <c r="C191" s="225"/>
      <c r="D191" s="226" t="s">
        <v>224</v>
      </c>
      <c r="E191" s="227" t="s">
        <v>19</v>
      </c>
      <c r="F191" s="228" t="s">
        <v>391</v>
      </c>
      <c r="G191" s="225"/>
      <c r="H191" s="229">
        <v>38</v>
      </c>
      <c r="I191" s="230"/>
      <c r="J191" s="225"/>
      <c r="K191" s="225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224</v>
      </c>
      <c r="AU191" s="235" t="s">
        <v>82</v>
      </c>
      <c r="AV191" s="13" t="s">
        <v>82</v>
      </c>
      <c r="AW191" s="13" t="s">
        <v>33</v>
      </c>
      <c r="AX191" s="13" t="s">
        <v>80</v>
      </c>
      <c r="AY191" s="235" t="s">
        <v>213</v>
      </c>
    </row>
    <row r="192" s="2" customFormat="1" ht="16.5" customHeight="1">
      <c r="A192" s="40"/>
      <c r="B192" s="41"/>
      <c r="C192" s="206" t="s">
        <v>460</v>
      </c>
      <c r="D192" s="206" t="s">
        <v>215</v>
      </c>
      <c r="E192" s="207" t="s">
        <v>461</v>
      </c>
      <c r="F192" s="208" t="s">
        <v>462</v>
      </c>
      <c r="G192" s="209" t="s">
        <v>261</v>
      </c>
      <c r="H192" s="210">
        <v>10</v>
      </c>
      <c r="I192" s="211"/>
      <c r="J192" s="212">
        <f>ROUND(I192*H192,2)</f>
        <v>0</v>
      </c>
      <c r="K192" s="208" t="s">
        <v>219</v>
      </c>
      <c r="L192" s="46"/>
      <c r="M192" s="213" t="s">
        <v>19</v>
      </c>
      <c r="N192" s="214" t="s">
        <v>43</v>
      </c>
      <c r="O192" s="86"/>
      <c r="P192" s="215">
        <f>O192*H192</f>
        <v>0</v>
      </c>
      <c r="Q192" s="215">
        <v>0</v>
      </c>
      <c r="R192" s="215">
        <f>Q192*H192</f>
        <v>0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220</v>
      </c>
      <c r="AT192" s="217" t="s">
        <v>215</v>
      </c>
      <c r="AU192" s="217" t="s">
        <v>82</v>
      </c>
      <c r="AY192" s="19" t="s">
        <v>213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80</v>
      </c>
      <c r="BK192" s="218">
        <f>ROUND(I192*H192,2)</f>
        <v>0</v>
      </c>
      <c r="BL192" s="19" t="s">
        <v>220</v>
      </c>
      <c r="BM192" s="217" t="s">
        <v>463</v>
      </c>
    </row>
    <row r="193" s="2" customFormat="1">
      <c r="A193" s="40"/>
      <c r="B193" s="41"/>
      <c r="C193" s="42"/>
      <c r="D193" s="219" t="s">
        <v>222</v>
      </c>
      <c r="E193" s="42"/>
      <c r="F193" s="220" t="s">
        <v>464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222</v>
      </c>
      <c r="AU193" s="19" t="s">
        <v>82</v>
      </c>
    </row>
    <row r="194" s="13" customFormat="1">
      <c r="A194" s="13"/>
      <c r="B194" s="224"/>
      <c r="C194" s="225"/>
      <c r="D194" s="226" t="s">
        <v>224</v>
      </c>
      <c r="E194" s="227" t="s">
        <v>19</v>
      </c>
      <c r="F194" s="228" t="s">
        <v>465</v>
      </c>
      <c r="G194" s="225"/>
      <c r="H194" s="229">
        <v>10</v>
      </c>
      <c r="I194" s="230"/>
      <c r="J194" s="225"/>
      <c r="K194" s="225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224</v>
      </c>
      <c r="AU194" s="235" t="s">
        <v>82</v>
      </c>
      <c r="AV194" s="13" t="s">
        <v>82</v>
      </c>
      <c r="AW194" s="13" t="s">
        <v>33</v>
      </c>
      <c r="AX194" s="13" t="s">
        <v>80</v>
      </c>
      <c r="AY194" s="235" t="s">
        <v>213</v>
      </c>
    </row>
    <row r="195" s="2" customFormat="1" ht="16.5" customHeight="1">
      <c r="A195" s="40"/>
      <c r="B195" s="41"/>
      <c r="C195" s="236" t="s">
        <v>466</v>
      </c>
      <c r="D195" s="236" t="s">
        <v>241</v>
      </c>
      <c r="E195" s="237" t="s">
        <v>467</v>
      </c>
      <c r="F195" s="238" t="s">
        <v>468</v>
      </c>
      <c r="G195" s="239" t="s">
        <v>261</v>
      </c>
      <c r="H195" s="240">
        <v>10</v>
      </c>
      <c r="I195" s="241"/>
      <c r="J195" s="242">
        <f>ROUND(I195*H195,2)</f>
        <v>0</v>
      </c>
      <c r="K195" s="238" t="s">
        <v>219</v>
      </c>
      <c r="L195" s="243"/>
      <c r="M195" s="244" t="s">
        <v>19</v>
      </c>
      <c r="N195" s="245" t="s">
        <v>43</v>
      </c>
      <c r="O195" s="86"/>
      <c r="P195" s="215">
        <f>O195*H195</f>
        <v>0</v>
      </c>
      <c r="Q195" s="215">
        <v>0.051529999999999999</v>
      </c>
      <c r="R195" s="215">
        <f>Q195*H195</f>
        <v>0.51529999999999998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245</v>
      </c>
      <c r="AT195" s="217" t="s">
        <v>241</v>
      </c>
      <c r="AU195" s="217" t="s">
        <v>82</v>
      </c>
      <c r="AY195" s="19" t="s">
        <v>213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80</v>
      </c>
      <c r="BK195" s="218">
        <f>ROUND(I195*H195,2)</f>
        <v>0</v>
      </c>
      <c r="BL195" s="19" t="s">
        <v>220</v>
      </c>
      <c r="BM195" s="217" t="s">
        <v>469</v>
      </c>
    </row>
    <row r="196" s="13" customFormat="1">
      <c r="A196" s="13"/>
      <c r="B196" s="224"/>
      <c r="C196" s="225"/>
      <c r="D196" s="226" t="s">
        <v>224</v>
      </c>
      <c r="E196" s="227" t="s">
        <v>19</v>
      </c>
      <c r="F196" s="228" t="s">
        <v>465</v>
      </c>
      <c r="G196" s="225"/>
      <c r="H196" s="229">
        <v>10</v>
      </c>
      <c r="I196" s="230"/>
      <c r="J196" s="225"/>
      <c r="K196" s="225"/>
      <c r="L196" s="231"/>
      <c r="M196" s="232"/>
      <c r="N196" s="233"/>
      <c r="O196" s="233"/>
      <c r="P196" s="233"/>
      <c r="Q196" s="233"/>
      <c r="R196" s="233"/>
      <c r="S196" s="233"/>
      <c r="T196" s="23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5" t="s">
        <v>224</v>
      </c>
      <c r="AU196" s="235" t="s">
        <v>82</v>
      </c>
      <c r="AV196" s="13" t="s">
        <v>82</v>
      </c>
      <c r="AW196" s="13" t="s">
        <v>33</v>
      </c>
      <c r="AX196" s="13" t="s">
        <v>80</v>
      </c>
      <c r="AY196" s="235" t="s">
        <v>213</v>
      </c>
    </row>
    <row r="197" s="2" customFormat="1" ht="24.15" customHeight="1">
      <c r="A197" s="40"/>
      <c r="B197" s="41"/>
      <c r="C197" s="206" t="s">
        <v>470</v>
      </c>
      <c r="D197" s="206" t="s">
        <v>215</v>
      </c>
      <c r="E197" s="207" t="s">
        <v>471</v>
      </c>
      <c r="F197" s="208" t="s">
        <v>472</v>
      </c>
      <c r="G197" s="209" t="s">
        <v>473</v>
      </c>
      <c r="H197" s="210">
        <v>1896.3599999999999</v>
      </c>
      <c r="I197" s="211"/>
      <c r="J197" s="212">
        <f>ROUND(I197*H197,2)</f>
        <v>0</v>
      </c>
      <c r="K197" s="208" t="s">
        <v>219</v>
      </c>
      <c r="L197" s="46"/>
      <c r="M197" s="213" t="s">
        <v>19</v>
      </c>
      <c r="N197" s="214" t="s">
        <v>43</v>
      </c>
      <c r="O197" s="86"/>
      <c r="P197" s="215">
        <f>O197*H197</f>
        <v>0</v>
      </c>
      <c r="Q197" s="215">
        <v>0.0011574999999999999</v>
      </c>
      <c r="R197" s="215">
        <f>Q197*H197</f>
        <v>2.1950366999999997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220</v>
      </c>
      <c r="AT197" s="217" t="s">
        <v>215</v>
      </c>
      <c r="AU197" s="217" t="s">
        <v>82</v>
      </c>
      <c r="AY197" s="19" t="s">
        <v>213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80</v>
      </c>
      <c r="BK197" s="218">
        <f>ROUND(I197*H197,2)</f>
        <v>0</v>
      </c>
      <c r="BL197" s="19" t="s">
        <v>220</v>
      </c>
      <c r="BM197" s="217" t="s">
        <v>474</v>
      </c>
    </row>
    <row r="198" s="2" customFormat="1">
      <c r="A198" s="40"/>
      <c r="B198" s="41"/>
      <c r="C198" s="42"/>
      <c r="D198" s="219" t="s">
        <v>222</v>
      </c>
      <c r="E198" s="42"/>
      <c r="F198" s="220" t="s">
        <v>475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222</v>
      </c>
      <c r="AU198" s="19" t="s">
        <v>82</v>
      </c>
    </row>
    <row r="199" s="13" customFormat="1">
      <c r="A199" s="13"/>
      <c r="B199" s="224"/>
      <c r="C199" s="225"/>
      <c r="D199" s="226" t="s">
        <v>224</v>
      </c>
      <c r="E199" s="227" t="s">
        <v>19</v>
      </c>
      <c r="F199" s="228" t="s">
        <v>476</v>
      </c>
      <c r="G199" s="225"/>
      <c r="H199" s="229">
        <v>1896.3599999999999</v>
      </c>
      <c r="I199" s="230"/>
      <c r="J199" s="225"/>
      <c r="K199" s="225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224</v>
      </c>
      <c r="AU199" s="235" t="s">
        <v>82</v>
      </c>
      <c r="AV199" s="13" t="s">
        <v>82</v>
      </c>
      <c r="AW199" s="13" t="s">
        <v>33</v>
      </c>
      <c r="AX199" s="13" t="s">
        <v>80</v>
      </c>
      <c r="AY199" s="235" t="s">
        <v>213</v>
      </c>
    </row>
    <row r="200" s="2" customFormat="1" ht="16.5" customHeight="1">
      <c r="A200" s="40"/>
      <c r="B200" s="41"/>
      <c r="C200" s="236" t="s">
        <v>477</v>
      </c>
      <c r="D200" s="236" t="s">
        <v>241</v>
      </c>
      <c r="E200" s="237" t="s">
        <v>478</v>
      </c>
      <c r="F200" s="238" t="s">
        <v>479</v>
      </c>
      <c r="G200" s="239" t="s">
        <v>430</v>
      </c>
      <c r="H200" s="240">
        <v>12.943</v>
      </c>
      <c r="I200" s="241"/>
      <c r="J200" s="242">
        <f>ROUND(I200*H200,2)</f>
        <v>0</v>
      </c>
      <c r="K200" s="238" t="s">
        <v>219</v>
      </c>
      <c r="L200" s="243"/>
      <c r="M200" s="244" t="s">
        <v>19</v>
      </c>
      <c r="N200" s="245" t="s">
        <v>43</v>
      </c>
      <c r="O200" s="86"/>
      <c r="P200" s="215">
        <f>O200*H200</f>
        <v>0</v>
      </c>
      <c r="Q200" s="215">
        <v>0.65000000000000002</v>
      </c>
      <c r="R200" s="215">
        <f>Q200*H200</f>
        <v>8.4129500000000004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245</v>
      </c>
      <c r="AT200" s="217" t="s">
        <v>241</v>
      </c>
      <c r="AU200" s="217" t="s">
        <v>82</v>
      </c>
      <c r="AY200" s="19" t="s">
        <v>213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80</v>
      </c>
      <c r="BK200" s="218">
        <f>ROUND(I200*H200,2)</f>
        <v>0</v>
      </c>
      <c r="BL200" s="19" t="s">
        <v>220</v>
      </c>
      <c r="BM200" s="217" t="s">
        <v>480</v>
      </c>
    </row>
    <row r="201" s="13" customFormat="1">
      <c r="A201" s="13"/>
      <c r="B201" s="224"/>
      <c r="C201" s="225"/>
      <c r="D201" s="226" t="s">
        <v>224</v>
      </c>
      <c r="E201" s="227" t="s">
        <v>19</v>
      </c>
      <c r="F201" s="228" t="s">
        <v>481</v>
      </c>
      <c r="G201" s="225"/>
      <c r="H201" s="229">
        <v>9.4819999999999993</v>
      </c>
      <c r="I201" s="230"/>
      <c r="J201" s="225"/>
      <c r="K201" s="225"/>
      <c r="L201" s="231"/>
      <c r="M201" s="232"/>
      <c r="N201" s="233"/>
      <c r="O201" s="233"/>
      <c r="P201" s="233"/>
      <c r="Q201" s="233"/>
      <c r="R201" s="233"/>
      <c r="S201" s="233"/>
      <c r="T201" s="23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5" t="s">
        <v>224</v>
      </c>
      <c r="AU201" s="235" t="s">
        <v>82</v>
      </c>
      <c r="AV201" s="13" t="s">
        <v>82</v>
      </c>
      <c r="AW201" s="13" t="s">
        <v>33</v>
      </c>
      <c r="AX201" s="13" t="s">
        <v>72</v>
      </c>
      <c r="AY201" s="235" t="s">
        <v>213</v>
      </c>
    </row>
    <row r="202" s="13" customFormat="1">
      <c r="A202" s="13"/>
      <c r="B202" s="224"/>
      <c r="C202" s="225"/>
      <c r="D202" s="226" t="s">
        <v>224</v>
      </c>
      <c r="E202" s="227" t="s">
        <v>19</v>
      </c>
      <c r="F202" s="228" t="s">
        <v>482</v>
      </c>
      <c r="G202" s="225"/>
      <c r="H202" s="229">
        <v>3.4609999999999999</v>
      </c>
      <c r="I202" s="230"/>
      <c r="J202" s="225"/>
      <c r="K202" s="225"/>
      <c r="L202" s="231"/>
      <c r="M202" s="232"/>
      <c r="N202" s="233"/>
      <c r="O202" s="233"/>
      <c r="P202" s="233"/>
      <c r="Q202" s="233"/>
      <c r="R202" s="233"/>
      <c r="S202" s="233"/>
      <c r="T202" s="23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5" t="s">
        <v>224</v>
      </c>
      <c r="AU202" s="235" t="s">
        <v>82</v>
      </c>
      <c r="AV202" s="13" t="s">
        <v>82</v>
      </c>
      <c r="AW202" s="13" t="s">
        <v>33</v>
      </c>
      <c r="AX202" s="13" t="s">
        <v>72</v>
      </c>
      <c r="AY202" s="235" t="s">
        <v>213</v>
      </c>
    </row>
    <row r="203" s="14" customFormat="1">
      <c r="A203" s="14"/>
      <c r="B203" s="247"/>
      <c r="C203" s="248"/>
      <c r="D203" s="226" t="s">
        <v>224</v>
      </c>
      <c r="E203" s="249" t="s">
        <v>19</v>
      </c>
      <c r="F203" s="250" t="s">
        <v>483</v>
      </c>
      <c r="G203" s="248"/>
      <c r="H203" s="251">
        <v>12.943</v>
      </c>
      <c r="I203" s="252"/>
      <c r="J203" s="248"/>
      <c r="K203" s="248"/>
      <c r="L203" s="253"/>
      <c r="M203" s="254"/>
      <c r="N203" s="255"/>
      <c r="O203" s="255"/>
      <c r="P203" s="255"/>
      <c r="Q203" s="255"/>
      <c r="R203" s="255"/>
      <c r="S203" s="255"/>
      <c r="T203" s="25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7" t="s">
        <v>224</v>
      </c>
      <c r="AU203" s="257" t="s">
        <v>82</v>
      </c>
      <c r="AV203" s="14" t="s">
        <v>220</v>
      </c>
      <c r="AW203" s="14" t="s">
        <v>33</v>
      </c>
      <c r="AX203" s="14" t="s">
        <v>80</v>
      </c>
      <c r="AY203" s="257" t="s">
        <v>213</v>
      </c>
    </row>
    <row r="204" s="12" customFormat="1" ht="22.8" customHeight="1">
      <c r="A204" s="12"/>
      <c r="B204" s="190"/>
      <c r="C204" s="191"/>
      <c r="D204" s="192" t="s">
        <v>71</v>
      </c>
      <c r="E204" s="204" t="s">
        <v>484</v>
      </c>
      <c r="F204" s="204" t="s">
        <v>485</v>
      </c>
      <c r="G204" s="191"/>
      <c r="H204" s="191"/>
      <c r="I204" s="194"/>
      <c r="J204" s="205">
        <f>BK204</f>
        <v>0</v>
      </c>
      <c r="K204" s="191"/>
      <c r="L204" s="196"/>
      <c r="M204" s="197"/>
      <c r="N204" s="198"/>
      <c r="O204" s="198"/>
      <c r="P204" s="199">
        <f>SUM(P205:P206)</f>
        <v>0</v>
      </c>
      <c r="Q204" s="198"/>
      <c r="R204" s="199">
        <f>SUM(R205:R206)</f>
        <v>0</v>
      </c>
      <c r="S204" s="198"/>
      <c r="T204" s="200">
        <f>SUM(T205:T206)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1" t="s">
        <v>80</v>
      </c>
      <c r="AT204" s="202" t="s">
        <v>71</v>
      </c>
      <c r="AU204" s="202" t="s">
        <v>80</v>
      </c>
      <c r="AY204" s="201" t="s">
        <v>213</v>
      </c>
      <c r="BK204" s="203">
        <f>SUM(BK205:BK206)</f>
        <v>0</v>
      </c>
    </row>
    <row r="205" s="2" customFormat="1" ht="16.5" customHeight="1">
      <c r="A205" s="40"/>
      <c r="B205" s="41"/>
      <c r="C205" s="206" t="s">
        <v>486</v>
      </c>
      <c r="D205" s="206" t="s">
        <v>215</v>
      </c>
      <c r="E205" s="207" t="s">
        <v>487</v>
      </c>
      <c r="F205" s="208" t="s">
        <v>488</v>
      </c>
      <c r="G205" s="209" t="s">
        <v>489</v>
      </c>
      <c r="H205" s="210">
        <v>95.024000000000001</v>
      </c>
      <c r="I205" s="211"/>
      <c r="J205" s="212">
        <f>ROUND(I205*H205,2)</f>
        <v>0</v>
      </c>
      <c r="K205" s="208" t="s">
        <v>219</v>
      </c>
      <c r="L205" s="46"/>
      <c r="M205" s="213" t="s">
        <v>19</v>
      </c>
      <c r="N205" s="214" t="s">
        <v>43</v>
      </c>
      <c r="O205" s="86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220</v>
      </c>
      <c r="AT205" s="217" t="s">
        <v>215</v>
      </c>
      <c r="AU205" s="217" t="s">
        <v>82</v>
      </c>
      <c r="AY205" s="19" t="s">
        <v>213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80</v>
      </c>
      <c r="BK205" s="218">
        <f>ROUND(I205*H205,2)</f>
        <v>0</v>
      </c>
      <c r="BL205" s="19" t="s">
        <v>220</v>
      </c>
      <c r="BM205" s="217" t="s">
        <v>490</v>
      </c>
    </row>
    <row r="206" s="2" customFormat="1">
      <c r="A206" s="40"/>
      <c r="B206" s="41"/>
      <c r="C206" s="42"/>
      <c r="D206" s="219" t="s">
        <v>222</v>
      </c>
      <c r="E206" s="42"/>
      <c r="F206" s="220" t="s">
        <v>491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222</v>
      </c>
      <c r="AU206" s="19" t="s">
        <v>82</v>
      </c>
    </row>
    <row r="207" s="12" customFormat="1" ht="25.92" customHeight="1">
      <c r="A207" s="12"/>
      <c r="B207" s="190"/>
      <c r="C207" s="191"/>
      <c r="D207" s="192" t="s">
        <v>71</v>
      </c>
      <c r="E207" s="193" t="s">
        <v>492</v>
      </c>
      <c r="F207" s="193" t="s">
        <v>493</v>
      </c>
      <c r="G207" s="191"/>
      <c r="H207" s="191"/>
      <c r="I207" s="194"/>
      <c r="J207" s="195">
        <f>BK207</f>
        <v>0</v>
      </c>
      <c r="K207" s="191"/>
      <c r="L207" s="196"/>
      <c r="M207" s="197"/>
      <c r="N207" s="198"/>
      <c r="O207" s="198"/>
      <c r="P207" s="199">
        <f>P208+P217+P220+P223+P228+P231</f>
        <v>0</v>
      </c>
      <c r="Q207" s="198"/>
      <c r="R207" s="199">
        <f>R208+R217+R220+R223+R228+R231</f>
        <v>0</v>
      </c>
      <c r="S207" s="198"/>
      <c r="T207" s="200">
        <f>T208+T217+T220+T223+T228+T231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1" t="s">
        <v>240</v>
      </c>
      <c r="AT207" s="202" t="s">
        <v>71</v>
      </c>
      <c r="AU207" s="202" t="s">
        <v>72</v>
      </c>
      <c r="AY207" s="201" t="s">
        <v>213</v>
      </c>
      <c r="BK207" s="203">
        <f>BK208+BK217+BK220+BK223+BK228+BK231</f>
        <v>0</v>
      </c>
    </row>
    <row r="208" s="12" customFormat="1" ht="22.8" customHeight="1">
      <c r="A208" s="12"/>
      <c r="B208" s="190"/>
      <c r="C208" s="191"/>
      <c r="D208" s="192" t="s">
        <v>71</v>
      </c>
      <c r="E208" s="204" t="s">
        <v>494</v>
      </c>
      <c r="F208" s="204" t="s">
        <v>495</v>
      </c>
      <c r="G208" s="191"/>
      <c r="H208" s="191"/>
      <c r="I208" s="194"/>
      <c r="J208" s="205">
        <f>BK208</f>
        <v>0</v>
      </c>
      <c r="K208" s="191"/>
      <c r="L208" s="196"/>
      <c r="M208" s="197"/>
      <c r="N208" s="198"/>
      <c r="O208" s="198"/>
      <c r="P208" s="199">
        <f>SUM(P209:P216)</f>
        <v>0</v>
      </c>
      <c r="Q208" s="198"/>
      <c r="R208" s="199">
        <f>SUM(R209:R216)</f>
        <v>0</v>
      </c>
      <c r="S208" s="198"/>
      <c r="T208" s="200">
        <f>SUM(T209:T216)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01" t="s">
        <v>240</v>
      </c>
      <c r="AT208" s="202" t="s">
        <v>71</v>
      </c>
      <c r="AU208" s="202" t="s">
        <v>80</v>
      </c>
      <c r="AY208" s="201" t="s">
        <v>213</v>
      </c>
      <c r="BK208" s="203">
        <f>SUM(BK209:BK216)</f>
        <v>0</v>
      </c>
    </row>
    <row r="209" s="2" customFormat="1" ht="16.5" customHeight="1">
      <c r="A209" s="40"/>
      <c r="B209" s="41"/>
      <c r="C209" s="206" t="s">
        <v>496</v>
      </c>
      <c r="D209" s="206" t="s">
        <v>215</v>
      </c>
      <c r="E209" s="207" t="s">
        <v>497</v>
      </c>
      <c r="F209" s="208" t="s">
        <v>498</v>
      </c>
      <c r="G209" s="209" t="s">
        <v>499</v>
      </c>
      <c r="H209" s="210">
        <v>1</v>
      </c>
      <c r="I209" s="211"/>
      <c r="J209" s="212">
        <f>ROUND(I209*H209,2)</f>
        <v>0</v>
      </c>
      <c r="K209" s="208" t="s">
        <v>19</v>
      </c>
      <c r="L209" s="46"/>
      <c r="M209" s="213" t="s">
        <v>19</v>
      </c>
      <c r="N209" s="214" t="s">
        <v>43</v>
      </c>
      <c r="O209" s="86"/>
      <c r="P209" s="215">
        <f>O209*H209</f>
        <v>0</v>
      </c>
      <c r="Q209" s="215">
        <v>0</v>
      </c>
      <c r="R209" s="215">
        <f>Q209*H209</f>
        <v>0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500</v>
      </c>
      <c r="AT209" s="217" t="s">
        <v>215</v>
      </c>
      <c r="AU209" s="217" t="s">
        <v>82</v>
      </c>
      <c r="AY209" s="19" t="s">
        <v>213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80</v>
      </c>
      <c r="BK209" s="218">
        <f>ROUND(I209*H209,2)</f>
        <v>0</v>
      </c>
      <c r="BL209" s="19" t="s">
        <v>500</v>
      </c>
      <c r="BM209" s="217" t="s">
        <v>501</v>
      </c>
    </row>
    <row r="210" s="2" customFormat="1">
      <c r="A210" s="40"/>
      <c r="B210" s="41"/>
      <c r="C210" s="42"/>
      <c r="D210" s="226" t="s">
        <v>388</v>
      </c>
      <c r="E210" s="42"/>
      <c r="F210" s="246" t="s">
        <v>502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388</v>
      </c>
      <c r="AU210" s="19" t="s">
        <v>82</v>
      </c>
    </row>
    <row r="211" s="2" customFormat="1" ht="16.5" customHeight="1">
      <c r="A211" s="40"/>
      <c r="B211" s="41"/>
      <c r="C211" s="206" t="s">
        <v>503</v>
      </c>
      <c r="D211" s="206" t="s">
        <v>215</v>
      </c>
      <c r="E211" s="207" t="s">
        <v>504</v>
      </c>
      <c r="F211" s="208" t="s">
        <v>505</v>
      </c>
      <c r="G211" s="209" t="s">
        <v>499</v>
      </c>
      <c r="H211" s="210">
        <v>1</v>
      </c>
      <c r="I211" s="211"/>
      <c r="J211" s="212">
        <f>ROUND(I211*H211,2)</f>
        <v>0</v>
      </c>
      <c r="K211" s="208" t="s">
        <v>19</v>
      </c>
      <c r="L211" s="46"/>
      <c r="M211" s="213" t="s">
        <v>19</v>
      </c>
      <c r="N211" s="214" t="s">
        <v>43</v>
      </c>
      <c r="O211" s="86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500</v>
      </c>
      <c r="AT211" s="217" t="s">
        <v>215</v>
      </c>
      <c r="AU211" s="217" t="s">
        <v>82</v>
      </c>
      <c r="AY211" s="19" t="s">
        <v>213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80</v>
      </c>
      <c r="BK211" s="218">
        <f>ROUND(I211*H211,2)</f>
        <v>0</v>
      </c>
      <c r="BL211" s="19" t="s">
        <v>500</v>
      </c>
      <c r="BM211" s="217" t="s">
        <v>506</v>
      </c>
    </row>
    <row r="212" s="2" customFormat="1">
      <c r="A212" s="40"/>
      <c r="B212" s="41"/>
      <c r="C212" s="42"/>
      <c r="D212" s="226" t="s">
        <v>388</v>
      </c>
      <c r="E212" s="42"/>
      <c r="F212" s="246" t="s">
        <v>507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388</v>
      </c>
      <c r="AU212" s="19" t="s">
        <v>82</v>
      </c>
    </row>
    <row r="213" s="2" customFormat="1" ht="16.5" customHeight="1">
      <c r="A213" s="40"/>
      <c r="B213" s="41"/>
      <c r="C213" s="206" t="s">
        <v>508</v>
      </c>
      <c r="D213" s="206" t="s">
        <v>215</v>
      </c>
      <c r="E213" s="207" t="s">
        <v>509</v>
      </c>
      <c r="F213" s="208" t="s">
        <v>510</v>
      </c>
      <c r="G213" s="209" t="s">
        <v>499</v>
      </c>
      <c r="H213" s="210">
        <v>1</v>
      </c>
      <c r="I213" s="211"/>
      <c r="J213" s="212">
        <f>ROUND(I213*H213,2)</f>
        <v>0</v>
      </c>
      <c r="K213" s="208" t="s">
        <v>19</v>
      </c>
      <c r="L213" s="46"/>
      <c r="M213" s="213" t="s">
        <v>19</v>
      </c>
      <c r="N213" s="214" t="s">
        <v>43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500</v>
      </c>
      <c r="AT213" s="217" t="s">
        <v>215</v>
      </c>
      <c r="AU213" s="217" t="s">
        <v>82</v>
      </c>
      <c r="AY213" s="19" t="s">
        <v>213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80</v>
      </c>
      <c r="BK213" s="218">
        <f>ROUND(I213*H213,2)</f>
        <v>0</v>
      </c>
      <c r="BL213" s="19" t="s">
        <v>500</v>
      </c>
      <c r="BM213" s="217" t="s">
        <v>511</v>
      </c>
    </row>
    <row r="214" s="2" customFormat="1">
      <c r="A214" s="40"/>
      <c r="B214" s="41"/>
      <c r="C214" s="42"/>
      <c r="D214" s="226" t="s">
        <v>388</v>
      </c>
      <c r="E214" s="42"/>
      <c r="F214" s="246" t="s">
        <v>507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388</v>
      </c>
      <c r="AU214" s="19" t="s">
        <v>82</v>
      </c>
    </row>
    <row r="215" s="2" customFormat="1" ht="16.5" customHeight="1">
      <c r="A215" s="40"/>
      <c r="B215" s="41"/>
      <c r="C215" s="206" t="s">
        <v>512</v>
      </c>
      <c r="D215" s="206" t="s">
        <v>215</v>
      </c>
      <c r="E215" s="207" t="s">
        <v>513</v>
      </c>
      <c r="F215" s="208" t="s">
        <v>514</v>
      </c>
      <c r="G215" s="209" t="s">
        <v>499</v>
      </c>
      <c r="H215" s="210">
        <v>1</v>
      </c>
      <c r="I215" s="211"/>
      <c r="J215" s="212">
        <f>ROUND(I215*H215,2)</f>
        <v>0</v>
      </c>
      <c r="K215" s="208" t="s">
        <v>19</v>
      </c>
      <c r="L215" s="46"/>
      <c r="M215" s="213" t="s">
        <v>19</v>
      </c>
      <c r="N215" s="214" t="s">
        <v>43</v>
      </c>
      <c r="O215" s="86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500</v>
      </c>
      <c r="AT215" s="217" t="s">
        <v>215</v>
      </c>
      <c r="AU215" s="217" t="s">
        <v>82</v>
      </c>
      <c r="AY215" s="19" t="s">
        <v>213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80</v>
      </c>
      <c r="BK215" s="218">
        <f>ROUND(I215*H215,2)</f>
        <v>0</v>
      </c>
      <c r="BL215" s="19" t="s">
        <v>500</v>
      </c>
      <c r="BM215" s="217" t="s">
        <v>515</v>
      </c>
    </row>
    <row r="216" s="2" customFormat="1">
      <c r="A216" s="40"/>
      <c r="B216" s="41"/>
      <c r="C216" s="42"/>
      <c r="D216" s="226" t="s">
        <v>388</v>
      </c>
      <c r="E216" s="42"/>
      <c r="F216" s="246" t="s">
        <v>516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388</v>
      </c>
      <c r="AU216" s="19" t="s">
        <v>82</v>
      </c>
    </row>
    <row r="217" s="12" customFormat="1" ht="22.8" customHeight="1">
      <c r="A217" s="12"/>
      <c r="B217" s="190"/>
      <c r="C217" s="191"/>
      <c r="D217" s="192" t="s">
        <v>71</v>
      </c>
      <c r="E217" s="204" t="s">
        <v>517</v>
      </c>
      <c r="F217" s="204" t="s">
        <v>518</v>
      </c>
      <c r="G217" s="191"/>
      <c r="H217" s="191"/>
      <c r="I217" s="194"/>
      <c r="J217" s="205">
        <f>BK217</f>
        <v>0</v>
      </c>
      <c r="K217" s="191"/>
      <c r="L217" s="196"/>
      <c r="M217" s="197"/>
      <c r="N217" s="198"/>
      <c r="O217" s="198"/>
      <c r="P217" s="199">
        <f>SUM(P218:P219)</f>
        <v>0</v>
      </c>
      <c r="Q217" s="198"/>
      <c r="R217" s="199">
        <f>SUM(R218:R219)</f>
        <v>0</v>
      </c>
      <c r="S217" s="198"/>
      <c r="T217" s="200">
        <f>SUM(T218:T219)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1" t="s">
        <v>240</v>
      </c>
      <c r="AT217" s="202" t="s">
        <v>71</v>
      </c>
      <c r="AU217" s="202" t="s">
        <v>80</v>
      </c>
      <c r="AY217" s="201" t="s">
        <v>213</v>
      </c>
      <c r="BK217" s="203">
        <f>SUM(BK218:BK219)</f>
        <v>0</v>
      </c>
    </row>
    <row r="218" s="2" customFormat="1" ht="16.5" customHeight="1">
      <c r="A218" s="40"/>
      <c r="B218" s="41"/>
      <c r="C218" s="206" t="s">
        <v>519</v>
      </c>
      <c r="D218" s="206" t="s">
        <v>215</v>
      </c>
      <c r="E218" s="207" t="s">
        <v>520</v>
      </c>
      <c r="F218" s="208" t="s">
        <v>518</v>
      </c>
      <c r="G218" s="209" t="s">
        <v>499</v>
      </c>
      <c r="H218" s="210">
        <v>1</v>
      </c>
      <c r="I218" s="211"/>
      <c r="J218" s="212">
        <f>ROUND(I218*H218,2)</f>
        <v>0</v>
      </c>
      <c r="K218" s="208" t="s">
        <v>19</v>
      </c>
      <c r="L218" s="46"/>
      <c r="M218" s="213" t="s">
        <v>19</v>
      </c>
      <c r="N218" s="214" t="s">
        <v>43</v>
      </c>
      <c r="O218" s="86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500</v>
      </c>
      <c r="AT218" s="217" t="s">
        <v>215</v>
      </c>
      <c r="AU218" s="217" t="s">
        <v>82</v>
      </c>
      <c r="AY218" s="19" t="s">
        <v>213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80</v>
      </c>
      <c r="BK218" s="218">
        <f>ROUND(I218*H218,2)</f>
        <v>0</v>
      </c>
      <c r="BL218" s="19" t="s">
        <v>500</v>
      </c>
      <c r="BM218" s="217" t="s">
        <v>521</v>
      </c>
    </row>
    <row r="219" s="2" customFormat="1">
      <c r="A219" s="40"/>
      <c r="B219" s="41"/>
      <c r="C219" s="42"/>
      <c r="D219" s="226" t="s">
        <v>388</v>
      </c>
      <c r="E219" s="42"/>
      <c r="F219" s="246" t="s">
        <v>507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388</v>
      </c>
      <c r="AU219" s="19" t="s">
        <v>82</v>
      </c>
    </row>
    <row r="220" s="12" customFormat="1" ht="22.8" customHeight="1">
      <c r="A220" s="12"/>
      <c r="B220" s="190"/>
      <c r="C220" s="191"/>
      <c r="D220" s="192" t="s">
        <v>71</v>
      </c>
      <c r="E220" s="204" t="s">
        <v>522</v>
      </c>
      <c r="F220" s="204" t="s">
        <v>523</v>
      </c>
      <c r="G220" s="191"/>
      <c r="H220" s="191"/>
      <c r="I220" s="194"/>
      <c r="J220" s="205">
        <f>BK220</f>
        <v>0</v>
      </c>
      <c r="K220" s="191"/>
      <c r="L220" s="196"/>
      <c r="M220" s="197"/>
      <c r="N220" s="198"/>
      <c r="O220" s="198"/>
      <c r="P220" s="199">
        <f>SUM(P221:P222)</f>
        <v>0</v>
      </c>
      <c r="Q220" s="198"/>
      <c r="R220" s="199">
        <f>SUM(R221:R222)</f>
        <v>0</v>
      </c>
      <c r="S220" s="198"/>
      <c r="T220" s="200">
        <f>SUM(T221:T222)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1" t="s">
        <v>240</v>
      </c>
      <c r="AT220" s="202" t="s">
        <v>71</v>
      </c>
      <c r="AU220" s="202" t="s">
        <v>80</v>
      </c>
      <c r="AY220" s="201" t="s">
        <v>213</v>
      </c>
      <c r="BK220" s="203">
        <f>SUM(BK221:BK222)</f>
        <v>0</v>
      </c>
    </row>
    <row r="221" s="2" customFormat="1" ht="16.5" customHeight="1">
      <c r="A221" s="40"/>
      <c r="B221" s="41"/>
      <c r="C221" s="206" t="s">
        <v>524</v>
      </c>
      <c r="D221" s="206" t="s">
        <v>215</v>
      </c>
      <c r="E221" s="207" t="s">
        <v>525</v>
      </c>
      <c r="F221" s="208" t="s">
        <v>523</v>
      </c>
      <c r="G221" s="209" t="s">
        <v>499</v>
      </c>
      <c r="H221" s="210">
        <v>1</v>
      </c>
      <c r="I221" s="211"/>
      <c r="J221" s="212">
        <f>ROUND(I221*H221,2)</f>
        <v>0</v>
      </c>
      <c r="K221" s="208" t="s">
        <v>19</v>
      </c>
      <c r="L221" s="46"/>
      <c r="M221" s="213" t="s">
        <v>19</v>
      </c>
      <c r="N221" s="214" t="s">
        <v>43</v>
      </c>
      <c r="O221" s="86"/>
      <c r="P221" s="215">
        <f>O221*H221</f>
        <v>0</v>
      </c>
      <c r="Q221" s="215">
        <v>0</v>
      </c>
      <c r="R221" s="215">
        <f>Q221*H221</f>
        <v>0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500</v>
      </c>
      <c r="AT221" s="217" t="s">
        <v>215</v>
      </c>
      <c r="AU221" s="217" t="s">
        <v>82</v>
      </c>
      <c r="AY221" s="19" t="s">
        <v>213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80</v>
      </c>
      <c r="BK221" s="218">
        <f>ROUND(I221*H221,2)</f>
        <v>0</v>
      </c>
      <c r="BL221" s="19" t="s">
        <v>500</v>
      </c>
      <c r="BM221" s="217" t="s">
        <v>526</v>
      </c>
    </row>
    <row r="222" s="2" customFormat="1">
      <c r="A222" s="40"/>
      <c r="B222" s="41"/>
      <c r="C222" s="42"/>
      <c r="D222" s="226" t="s">
        <v>388</v>
      </c>
      <c r="E222" s="42"/>
      <c r="F222" s="246" t="s">
        <v>527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388</v>
      </c>
      <c r="AU222" s="19" t="s">
        <v>82</v>
      </c>
    </row>
    <row r="223" s="12" customFormat="1" ht="22.8" customHeight="1">
      <c r="A223" s="12"/>
      <c r="B223" s="190"/>
      <c r="C223" s="191"/>
      <c r="D223" s="192" t="s">
        <v>71</v>
      </c>
      <c r="E223" s="204" t="s">
        <v>528</v>
      </c>
      <c r="F223" s="204" t="s">
        <v>529</v>
      </c>
      <c r="G223" s="191"/>
      <c r="H223" s="191"/>
      <c r="I223" s="194"/>
      <c r="J223" s="205">
        <f>BK223</f>
        <v>0</v>
      </c>
      <c r="K223" s="191"/>
      <c r="L223" s="196"/>
      <c r="M223" s="197"/>
      <c r="N223" s="198"/>
      <c r="O223" s="198"/>
      <c r="P223" s="199">
        <f>SUM(P224:P227)</f>
        <v>0</v>
      </c>
      <c r="Q223" s="198"/>
      <c r="R223" s="199">
        <f>SUM(R224:R227)</f>
        <v>0</v>
      </c>
      <c r="S223" s="198"/>
      <c r="T223" s="200">
        <f>SUM(T224:T227)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1" t="s">
        <v>240</v>
      </c>
      <c r="AT223" s="202" t="s">
        <v>71</v>
      </c>
      <c r="AU223" s="202" t="s">
        <v>80</v>
      </c>
      <c r="AY223" s="201" t="s">
        <v>213</v>
      </c>
      <c r="BK223" s="203">
        <f>SUM(BK224:BK227)</f>
        <v>0</v>
      </c>
    </row>
    <row r="224" s="2" customFormat="1" ht="16.5" customHeight="1">
      <c r="A224" s="40"/>
      <c r="B224" s="41"/>
      <c r="C224" s="206" t="s">
        <v>530</v>
      </c>
      <c r="D224" s="206" t="s">
        <v>215</v>
      </c>
      <c r="E224" s="207" t="s">
        <v>531</v>
      </c>
      <c r="F224" s="208" t="s">
        <v>529</v>
      </c>
      <c r="G224" s="209" t="s">
        <v>499</v>
      </c>
      <c r="H224" s="210">
        <v>1</v>
      </c>
      <c r="I224" s="211"/>
      <c r="J224" s="212">
        <f>ROUND(I224*H224,2)</f>
        <v>0</v>
      </c>
      <c r="K224" s="208" t="s">
        <v>19</v>
      </c>
      <c r="L224" s="46"/>
      <c r="M224" s="213" t="s">
        <v>19</v>
      </c>
      <c r="N224" s="214" t="s">
        <v>43</v>
      </c>
      <c r="O224" s="86"/>
      <c r="P224" s="215">
        <f>O224*H224</f>
        <v>0</v>
      </c>
      <c r="Q224" s="215">
        <v>0</v>
      </c>
      <c r="R224" s="215">
        <f>Q224*H224</f>
        <v>0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500</v>
      </c>
      <c r="AT224" s="217" t="s">
        <v>215</v>
      </c>
      <c r="AU224" s="217" t="s">
        <v>82</v>
      </c>
      <c r="AY224" s="19" t="s">
        <v>213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80</v>
      </c>
      <c r="BK224" s="218">
        <f>ROUND(I224*H224,2)</f>
        <v>0</v>
      </c>
      <c r="BL224" s="19" t="s">
        <v>500</v>
      </c>
      <c r="BM224" s="217" t="s">
        <v>532</v>
      </c>
    </row>
    <row r="225" s="2" customFormat="1">
      <c r="A225" s="40"/>
      <c r="B225" s="41"/>
      <c r="C225" s="42"/>
      <c r="D225" s="226" t="s">
        <v>388</v>
      </c>
      <c r="E225" s="42"/>
      <c r="F225" s="246" t="s">
        <v>507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388</v>
      </c>
      <c r="AU225" s="19" t="s">
        <v>82</v>
      </c>
    </row>
    <row r="226" s="2" customFormat="1" ht="16.5" customHeight="1">
      <c r="A226" s="40"/>
      <c r="B226" s="41"/>
      <c r="C226" s="206" t="s">
        <v>533</v>
      </c>
      <c r="D226" s="206" t="s">
        <v>215</v>
      </c>
      <c r="E226" s="207" t="s">
        <v>534</v>
      </c>
      <c r="F226" s="208" t="s">
        <v>535</v>
      </c>
      <c r="G226" s="209" t="s">
        <v>499</v>
      </c>
      <c r="H226" s="210">
        <v>1</v>
      </c>
      <c r="I226" s="211"/>
      <c r="J226" s="212">
        <f>ROUND(I226*H226,2)</f>
        <v>0</v>
      </c>
      <c r="K226" s="208" t="s">
        <v>19</v>
      </c>
      <c r="L226" s="46"/>
      <c r="M226" s="213" t="s">
        <v>19</v>
      </c>
      <c r="N226" s="214" t="s">
        <v>43</v>
      </c>
      <c r="O226" s="86"/>
      <c r="P226" s="215">
        <f>O226*H226</f>
        <v>0</v>
      </c>
      <c r="Q226" s="215">
        <v>0</v>
      </c>
      <c r="R226" s="215">
        <f>Q226*H226</f>
        <v>0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500</v>
      </c>
      <c r="AT226" s="217" t="s">
        <v>215</v>
      </c>
      <c r="AU226" s="217" t="s">
        <v>82</v>
      </c>
      <c r="AY226" s="19" t="s">
        <v>213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80</v>
      </c>
      <c r="BK226" s="218">
        <f>ROUND(I226*H226,2)</f>
        <v>0</v>
      </c>
      <c r="BL226" s="19" t="s">
        <v>500</v>
      </c>
      <c r="BM226" s="217" t="s">
        <v>536</v>
      </c>
    </row>
    <row r="227" s="2" customFormat="1">
      <c r="A227" s="40"/>
      <c r="B227" s="41"/>
      <c r="C227" s="42"/>
      <c r="D227" s="226" t="s">
        <v>388</v>
      </c>
      <c r="E227" s="42"/>
      <c r="F227" s="246" t="s">
        <v>537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388</v>
      </c>
      <c r="AU227" s="19" t="s">
        <v>82</v>
      </c>
    </row>
    <row r="228" s="12" customFormat="1" ht="22.8" customHeight="1">
      <c r="A228" s="12"/>
      <c r="B228" s="190"/>
      <c r="C228" s="191"/>
      <c r="D228" s="192" t="s">
        <v>71</v>
      </c>
      <c r="E228" s="204" t="s">
        <v>538</v>
      </c>
      <c r="F228" s="204" t="s">
        <v>539</v>
      </c>
      <c r="G228" s="191"/>
      <c r="H228" s="191"/>
      <c r="I228" s="194"/>
      <c r="J228" s="205">
        <f>BK228</f>
        <v>0</v>
      </c>
      <c r="K228" s="191"/>
      <c r="L228" s="196"/>
      <c r="M228" s="197"/>
      <c r="N228" s="198"/>
      <c r="O228" s="198"/>
      <c r="P228" s="199">
        <f>SUM(P229:P230)</f>
        <v>0</v>
      </c>
      <c r="Q228" s="198"/>
      <c r="R228" s="199">
        <f>SUM(R229:R230)</f>
        <v>0</v>
      </c>
      <c r="S228" s="198"/>
      <c r="T228" s="200">
        <f>SUM(T229:T230)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1" t="s">
        <v>240</v>
      </c>
      <c r="AT228" s="202" t="s">
        <v>71</v>
      </c>
      <c r="AU228" s="202" t="s">
        <v>80</v>
      </c>
      <c r="AY228" s="201" t="s">
        <v>213</v>
      </c>
      <c r="BK228" s="203">
        <f>SUM(BK229:BK230)</f>
        <v>0</v>
      </c>
    </row>
    <row r="229" s="2" customFormat="1" ht="16.5" customHeight="1">
      <c r="A229" s="40"/>
      <c r="B229" s="41"/>
      <c r="C229" s="206" t="s">
        <v>540</v>
      </c>
      <c r="D229" s="206" t="s">
        <v>215</v>
      </c>
      <c r="E229" s="207" t="s">
        <v>541</v>
      </c>
      <c r="F229" s="208" t="s">
        <v>539</v>
      </c>
      <c r="G229" s="209" t="s">
        <v>499</v>
      </c>
      <c r="H229" s="210">
        <v>1</v>
      </c>
      <c r="I229" s="211"/>
      <c r="J229" s="212">
        <f>ROUND(I229*H229,2)</f>
        <v>0</v>
      </c>
      <c r="K229" s="208" t="s">
        <v>19</v>
      </c>
      <c r="L229" s="46"/>
      <c r="M229" s="213" t="s">
        <v>19</v>
      </c>
      <c r="N229" s="214" t="s">
        <v>43</v>
      </c>
      <c r="O229" s="86"/>
      <c r="P229" s="215">
        <f>O229*H229</f>
        <v>0</v>
      </c>
      <c r="Q229" s="215">
        <v>0</v>
      </c>
      <c r="R229" s="215">
        <f>Q229*H229</f>
        <v>0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500</v>
      </c>
      <c r="AT229" s="217" t="s">
        <v>215</v>
      </c>
      <c r="AU229" s="217" t="s">
        <v>82</v>
      </c>
      <c r="AY229" s="19" t="s">
        <v>213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80</v>
      </c>
      <c r="BK229" s="218">
        <f>ROUND(I229*H229,2)</f>
        <v>0</v>
      </c>
      <c r="BL229" s="19" t="s">
        <v>500</v>
      </c>
      <c r="BM229" s="217" t="s">
        <v>542</v>
      </c>
    </row>
    <row r="230" s="2" customFormat="1">
      <c r="A230" s="40"/>
      <c r="B230" s="41"/>
      <c r="C230" s="42"/>
      <c r="D230" s="226" t="s">
        <v>388</v>
      </c>
      <c r="E230" s="42"/>
      <c r="F230" s="246" t="s">
        <v>507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388</v>
      </c>
      <c r="AU230" s="19" t="s">
        <v>82</v>
      </c>
    </row>
    <row r="231" s="12" customFormat="1" ht="22.8" customHeight="1">
      <c r="A231" s="12"/>
      <c r="B231" s="190"/>
      <c r="C231" s="191"/>
      <c r="D231" s="192" t="s">
        <v>71</v>
      </c>
      <c r="E231" s="204" t="s">
        <v>543</v>
      </c>
      <c r="F231" s="204" t="s">
        <v>544</v>
      </c>
      <c r="G231" s="191"/>
      <c r="H231" s="191"/>
      <c r="I231" s="194"/>
      <c r="J231" s="205">
        <f>BK231</f>
        <v>0</v>
      </c>
      <c r="K231" s="191"/>
      <c r="L231" s="196"/>
      <c r="M231" s="197"/>
      <c r="N231" s="198"/>
      <c r="O231" s="198"/>
      <c r="P231" s="199">
        <f>SUM(P232:P233)</f>
        <v>0</v>
      </c>
      <c r="Q231" s="198"/>
      <c r="R231" s="199">
        <f>SUM(R232:R233)</f>
        <v>0</v>
      </c>
      <c r="S231" s="198"/>
      <c r="T231" s="200">
        <f>SUM(T232:T233)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1" t="s">
        <v>240</v>
      </c>
      <c r="AT231" s="202" t="s">
        <v>71</v>
      </c>
      <c r="AU231" s="202" t="s">
        <v>80</v>
      </c>
      <c r="AY231" s="201" t="s">
        <v>213</v>
      </c>
      <c r="BK231" s="203">
        <f>SUM(BK232:BK233)</f>
        <v>0</v>
      </c>
    </row>
    <row r="232" s="2" customFormat="1" ht="16.5" customHeight="1">
      <c r="A232" s="40"/>
      <c r="B232" s="41"/>
      <c r="C232" s="206" t="s">
        <v>545</v>
      </c>
      <c r="D232" s="206" t="s">
        <v>215</v>
      </c>
      <c r="E232" s="207" t="s">
        <v>546</v>
      </c>
      <c r="F232" s="208" t="s">
        <v>544</v>
      </c>
      <c r="G232" s="209" t="s">
        <v>499</v>
      </c>
      <c r="H232" s="210">
        <v>1</v>
      </c>
      <c r="I232" s="211"/>
      <c r="J232" s="212">
        <f>ROUND(I232*H232,2)</f>
        <v>0</v>
      </c>
      <c r="K232" s="208" t="s">
        <v>19</v>
      </c>
      <c r="L232" s="46"/>
      <c r="M232" s="213" t="s">
        <v>19</v>
      </c>
      <c r="N232" s="214" t="s">
        <v>43</v>
      </c>
      <c r="O232" s="86"/>
      <c r="P232" s="215">
        <f>O232*H232</f>
        <v>0</v>
      </c>
      <c r="Q232" s="215">
        <v>0</v>
      </c>
      <c r="R232" s="215">
        <f>Q232*H232</f>
        <v>0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500</v>
      </c>
      <c r="AT232" s="217" t="s">
        <v>215</v>
      </c>
      <c r="AU232" s="217" t="s">
        <v>82</v>
      </c>
      <c r="AY232" s="19" t="s">
        <v>213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80</v>
      </c>
      <c r="BK232" s="218">
        <f>ROUND(I232*H232,2)</f>
        <v>0</v>
      </c>
      <c r="BL232" s="19" t="s">
        <v>500</v>
      </c>
      <c r="BM232" s="217" t="s">
        <v>547</v>
      </c>
    </row>
    <row r="233" s="2" customFormat="1">
      <c r="A233" s="40"/>
      <c r="B233" s="41"/>
      <c r="C233" s="42"/>
      <c r="D233" s="226" t="s">
        <v>388</v>
      </c>
      <c r="E233" s="42"/>
      <c r="F233" s="246" t="s">
        <v>507</v>
      </c>
      <c r="G233" s="42"/>
      <c r="H233" s="42"/>
      <c r="I233" s="221"/>
      <c r="J233" s="42"/>
      <c r="K233" s="42"/>
      <c r="L233" s="46"/>
      <c r="M233" s="258"/>
      <c r="N233" s="259"/>
      <c r="O233" s="260"/>
      <c r="P233" s="260"/>
      <c r="Q233" s="260"/>
      <c r="R233" s="260"/>
      <c r="S233" s="260"/>
      <c r="T233" s="261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388</v>
      </c>
      <c r="AU233" s="19" t="s">
        <v>82</v>
      </c>
    </row>
    <row r="234" s="2" customFormat="1" ht="6.96" customHeight="1">
      <c r="A234" s="40"/>
      <c r="B234" s="61"/>
      <c r="C234" s="62"/>
      <c r="D234" s="62"/>
      <c r="E234" s="62"/>
      <c r="F234" s="62"/>
      <c r="G234" s="62"/>
      <c r="H234" s="62"/>
      <c r="I234" s="62"/>
      <c r="J234" s="62"/>
      <c r="K234" s="62"/>
      <c r="L234" s="46"/>
      <c r="M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</row>
  </sheetData>
  <sheetProtection sheet="1" autoFilter="0" formatColumns="0" formatRows="0" objects="1" scenarios="1" spinCount="100000" saltValue="5ZJA3YDp3qt+K9gTwOJ6XexVtLls8l3C4b0Yb7BFw2XR+rXqHTQXutectHXraZPRcrsnU9vmI41aT/Rzmy7nAw==" hashValue="6Jwy/Hoo2ytHLyTjIA8scRuz1sNQiXNJZdZcEZox8ZuYp2TiGCxo1q89ccGNcCQ0agvcm21gzcQ9XvaHi27mkg==" algorithmName="SHA-512" password="CC35"/>
  <autoFilter ref="C89:K233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5_02/183403112"/>
    <hyperlink ref="F97" r:id="rId2" display="https://podminky.urs.cz/item/CS_URS_2025_02/183403151"/>
    <hyperlink ref="F100" r:id="rId3" display="https://podminky.urs.cz/item/CS_URS_2025_02/183403152"/>
    <hyperlink ref="F103" r:id="rId4" display="https://podminky.urs.cz/item/CS_URS_2025_02/181451121"/>
    <hyperlink ref="F110" r:id="rId5" display="https://podminky.urs.cz/item/CS_URS_2025_02/119005131"/>
    <hyperlink ref="F113" r:id="rId6" display="https://podminky.urs.cz/item/CS_URS_2025_02/183111114"/>
    <hyperlink ref="F116" r:id="rId7" display="https://podminky.urs.cz/item/CS_URS_2025_02/183101114"/>
    <hyperlink ref="F119" r:id="rId8" display="https://podminky.urs.cz/item/CS_URS_2025_02/184102111"/>
    <hyperlink ref="F131" r:id="rId9" display="https://podminky.urs.cz/item/CS_URS_2025_02/184102113"/>
    <hyperlink ref="F147" r:id="rId10" display="https://podminky.urs.cz/item/CS_URS_2025_02/184215133"/>
    <hyperlink ref="F150" r:id="rId11" display="https://podminky.urs.cz/item/CS_URS_2025_02/184808211"/>
    <hyperlink ref="F161" r:id="rId12" display="https://podminky.urs.cz/item/CS_URS_2025_02/184816111"/>
    <hyperlink ref="F172" r:id="rId13" display="https://podminky.urs.cz/item/CS_URS_2025_02/184911421"/>
    <hyperlink ref="F177" r:id="rId14" display="https://podminky.urs.cz/item/CS_URS_2025_02/185804312"/>
    <hyperlink ref="F181" r:id="rId15" display="https://podminky.urs.cz/item/CS_URS_2025_02/185851121"/>
    <hyperlink ref="F193" r:id="rId16" display="https://podminky.urs.cz/item/CS_URS_2025_02/348101320"/>
    <hyperlink ref="F198" r:id="rId17" display="https://podminky.urs.cz/item/CS_URS_2025_02/348951256"/>
    <hyperlink ref="F206" r:id="rId18" display="https://podminky.urs.cz/item/CS_URS_2025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180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Realizace větrolamu v k.ú. Moravský Žižkov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181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548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17. 9. 2025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ROUND((SUM(BE82:BE102)),  2)</f>
        <v>0</v>
      </c>
      <c r="G33" s="40"/>
      <c r="H33" s="40"/>
      <c r="I33" s="150">
        <v>0.20999999999999999</v>
      </c>
      <c r="J33" s="149">
        <f>ROUND(((SUM(BE82:BE102))*I33),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ROUND((SUM(BF82:BF102)),  2)</f>
        <v>0</v>
      </c>
      <c r="G34" s="40"/>
      <c r="H34" s="40"/>
      <c r="I34" s="150">
        <v>0.12</v>
      </c>
      <c r="J34" s="149">
        <f>ROUND(((SUM(BF82:BF102))*I34),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ROUND((SUM(BG82:BG102)),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ROUND((SUM(BH82:BH102)),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ROUND((SUM(BI82:BI102)),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183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Realizace větrolamu v k.ú. Moravský Žižkov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181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01.1 - 1. rok rozvojové péče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Moravský Žižkov</v>
      </c>
      <c r="G52" s="42"/>
      <c r="H52" s="42"/>
      <c r="I52" s="34" t="s">
        <v>23</v>
      </c>
      <c r="J52" s="74" t="str">
        <f>IF(J12="","",J12)</f>
        <v>17. 9. 2025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SPÚ, KPÚ pro JMK, pobočka Břeclav</v>
      </c>
      <c r="G54" s="42"/>
      <c r="H54" s="42"/>
      <c r="I54" s="34" t="s">
        <v>31</v>
      </c>
      <c r="J54" s="38" t="str">
        <f>E21</f>
        <v>Ing. Michal Pochop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Výzkumný ústav meliorací a ochrany půdy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184</v>
      </c>
      <c r="D57" s="164"/>
      <c r="E57" s="164"/>
      <c r="F57" s="164"/>
      <c r="G57" s="164"/>
      <c r="H57" s="164"/>
      <c r="I57" s="164"/>
      <c r="J57" s="165" t="s">
        <v>185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186</v>
      </c>
    </row>
    <row r="60" s="9" customFormat="1" ht="24.96" customHeight="1">
      <c r="A60" s="9"/>
      <c r="B60" s="167"/>
      <c r="C60" s="168"/>
      <c r="D60" s="169" t="s">
        <v>187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188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190</v>
      </c>
      <c r="E62" s="176"/>
      <c r="F62" s="176"/>
      <c r="G62" s="176"/>
      <c r="H62" s="176"/>
      <c r="I62" s="176"/>
      <c r="J62" s="177">
        <f>J100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198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Realizace větrolamu v k.ú. Moravský Žižkov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181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SO 01.1 - 1. rok rozvojové péče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Moravský Žižkov</v>
      </c>
      <c r="G76" s="42"/>
      <c r="H76" s="42"/>
      <c r="I76" s="34" t="s">
        <v>23</v>
      </c>
      <c r="J76" s="74" t="str">
        <f>IF(J12="","",J12)</f>
        <v>17. 9. 2025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SPÚ, KPÚ pro JMK, pobočka Břeclav</v>
      </c>
      <c r="G78" s="42"/>
      <c r="H78" s="42"/>
      <c r="I78" s="34" t="s">
        <v>31</v>
      </c>
      <c r="J78" s="38" t="str">
        <f>E21</f>
        <v>Ing. Michal Pochop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40.05" customHeight="1">
      <c r="A79" s="40"/>
      <c r="B79" s="41"/>
      <c r="C79" s="34" t="s">
        <v>29</v>
      </c>
      <c r="D79" s="42"/>
      <c r="E79" s="42"/>
      <c r="F79" s="29" t="str">
        <f>IF(E18="","",E18)</f>
        <v>Vyplň údaj</v>
      </c>
      <c r="G79" s="42"/>
      <c r="H79" s="42"/>
      <c r="I79" s="34" t="s">
        <v>34</v>
      </c>
      <c r="J79" s="38" t="str">
        <f>E24</f>
        <v>Výzkumný ústav meliorací a ochrany půdy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199</v>
      </c>
      <c r="D81" s="182" t="s">
        <v>57</v>
      </c>
      <c r="E81" s="182" t="s">
        <v>53</v>
      </c>
      <c r="F81" s="182" t="s">
        <v>54</v>
      </c>
      <c r="G81" s="182" t="s">
        <v>200</v>
      </c>
      <c r="H81" s="182" t="s">
        <v>201</v>
      </c>
      <c r="I81" s="182" t="s">
        <v>202</v>
      </c>
      <c r="J81" s="182" t="s">
        <v>185</v>
      </c>
      <c r="K81" s="183" t="s">
        <v>203</v>
      </c>
      <c r="L81" s="184"/>
      <c r="M81" s="94" t="s">
        <v>19</v>
      </c>
      <c r="N81" s="95" t="s">
        <v>42</v>
      </c>
      <c r="O81" s="95" t="s">
        <v>204</v>
      </c>
      <c r="P81" s="95" t="s">
        <v>205</v>
      </c>
      <c r="Q81" s="95" t="s">
        <v>206</v>
      </c>
      <c r="R81" s="95" t="s">
        <v>207</v>
      </c>
      <c r="S81" s="95" t="s">
        <v>208</v>
      </c>
      <c r="T81" s="96" t="s">
        <v>209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210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380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71</v>
      </c>
      <c r="AU82" s="19" t="s">
        <v>186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71</v>
      </c>
      <c r="E83" s="193" t="s">
        <v>211</v>
      </c>
      <c r="F83" s="193" t="s">
        <v>212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P84+P100</f>
        <v>0</v>
      </c>
      <c r="Q83" s="198"/>
      <c r="R83" s="199">
        <f>R84+R100</f>
        <v>380</v>
      </c>
      <c r="S83" s="198"/>
      <c r="T83" s="200">
        <f>T84+T100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80</v>
      </c>
      <c r="AT83" s="202" t="s">
        <v>71</v>
      </c>
      <c r="AU83" s="202" t="s">
        <v>72</v>
      </c>
      <c r="AY83" s="201" t="s">
        <v>213</v>
      </c>
      <c r="BK83" s="203">
        <f>BK84+BK100</f>
        <v>0</v>
      </c>
    </row>
    <row r="84" s="12" customFormat="1" ht="22.8" customHeight="1">
      <c r="A84" s="12"/>
      <c r="B84" s="190"/>
      <c r="C84" s="191"/>
      <c r="D84" s="192" t="s">
        <v>71</v>
      </c>
      <c r="E84" s="204" t="s">
        <v>80</v>
      </c>
      <c r="F84" s="204" t="s">
        <v>214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SUM(P85:P99)</f>
        <v>0</v>
      </c>
      <c r="Q84" s="198"/>
      <c r="R84" s="199">
        <f>SUM(R85:R99)</f>
        <v>380</v>
      </c>
      <c r="S84" s="198"/>
      <c r="T84" s="200">
        <f>SUM(T85:T99)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80</v>
      </c>
      <c r="AT84" s="202" t="s">
        <v>71</v>
      </c>
      <c r="AU84" s="202" t="s">
        <v>80</v>
      </c>
      <c r="AY84" s="201" t="s">
        <v>213</v>
      </c>
      <c r="BK84" s="203">
        <f>SUM(BK85:BK99)</f>
        <v>0</v>
      </c>
    </row>
    <row r="85" s="2" customFormat="1" ht="21.75" customHeight="1">
      <c r="A85" s="40"/>
      <c r="B85" s="41"/>
      <c r="C85" s="206" t="s">
        <v>80</v>
      </c>
      <c r="D85" s="206" t="s">
        <v>215</v>
      </c>
      <c r="E85" s="207" t="s">
        <v>549</v>
      </c>
      <c r="F85" s="208" t="s">
        <v>550</v>
      </c>
      <c r="G85" s="209" t="s">
        <v>218</v>
      </c>
      <c r="H85" s="210">
        <v>9576.9599999999991</v>
      </c>
      <c r="I85" s="211"/>
      <c r="J85" s="212">
        <f>ROUND(I85*H85,2)</f>
        <v>0</v>
      </c>
      <c r="K85" s="208" t="s">
        <v>219</v>
      </c>
      <c r="L85" s="46"/>
      <c r="M85" s="213" t="s">
        <v>19</v>
      </c>
      <c r="N85" s="214" t="s">
        <v>43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220</v>
      </c>
      <c r="AT85" s="217" t="s">
        <v>215</v>
      </c>
      <c r="AU85" s="217" t="s">
        <v>82</v>
      </c>
      <c r="AY85" s="19" t="s">
        <v>213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80</v>
      </c>
      <c r="BK85" s="218">
        <f>ROUND(I85*H85,2)</f>
        <v>0</v>
      </c>
      <c r="BL85" s="19" t="s">
        <v>220</v>
      </c>
      <c r="BM85" s="217" t="s">
        <v>551</v>
      </c>
    </row>
    <row r="86" s="2" customFormat="1">
      <c r="A86" s="40"/>
      <c r="B86" s="41"/>
      <c r="C86" s="42"/>
      <c r="D86" s="219" t="s">
        <v>222</v>
      </c>
      <c r="E86" s="42"/>
      <c r="F86" s="220" t="s">
        <v>552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222</v>
      </c>
      <c r="AU86" s="19" t="s">
        <v>82</v>
      </c>
    </row>
    <row r="87" s="13" customFormat="1">
      <c r="A87" s="13"/>
      <c r="B87" s="224"/>
      <c r="C87" s="225"/>
      <c r="D87" s="226" t="s">
        <v>224</v>
      </c>
      <c r="E87" s="227" t="s">
        <v>19</v>
      </c>
      <c r="F87" s="228" t="s">
        <v>553</v>
      </c>
      <c r="G87" s="225"/>
      <c r="H87" s="229">
        <v>9576.9599999999991</v>
      </c>
      <c r="I87" s="230"/>
      <c r="J87" s="225"/>
      <c r="K87" s="225"/>
      <c r="L87" s="231"/>
      <c r="M87" s="232"/>
      <c r="N87" s="233"/>
      <c r="O87" s="233"/>
      <c r="P87" s="233"/>
      <c r="Q87" s="233"/>
      <c r="R87" s="233"/>
      <c r="S87" s="233"/>
      <c r="T87" s="234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5" t="s">
        <v>224</v>
      </c>
      <c r="AU87" s="235" t="s">
        <v>82</v>
      </c>
      <c r="AV87" s="13" t="s">
        <v>82</v>
      </c>
      <c r="AW87" s="13" t="s">
        <v>33</v>
      </c>
      <c r="AX87" s="13" t="s">
        <v>80</v>
      </c>
      <c r="AY87" s="235" t="s">
        <v>213</v>
      </c>
    </row>
    <row r="88" s="2" customFormat="1" ht="16.5" customHeight="1">
      <c r="A88" s="40"/>
      <c r="B88" s="41"/>
      <c r="C88" s="206" t="s">
        <v>82</v>
      </c>
      <c r="D88" s="206" t="s">
        <v>215</v>
      </c>
      <c r="E88" s="207" t="s">
        <v>554</v>
      </c>
      <c r="F88" s="208" t="s">
        <v>555</v>
      </c>
      <c r="G88" s="209" t="s">
        <v>218</v>
      </c>
      <c r="H88" s="210">
        <v>1886.0999999999999</v>
      </c>
      <c r="I88" s="211"/>
      <c r="J88" s="212">
        <f>ROUND(I88*H88,2)</f>
        <v>0</v>
      </c>
      <c r="K88" s="208" t="s">
        <v>219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220</v>
      </c>
      <c r="AT88" s="217" t="s">
        <v>215</v>
      </c>
      <c r="AU88" s="217" t="s">
        <v>82</v>
      </c>
      <c r="AY88" s="19" t="s">
        <v>213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220</v>
      </c>
      <c r="BM88" s="217" t="s">
        <v>556</v>
      </c>
    </row>
    <row r="89" s="2" customFormat="1">
      <c r="A89" s="40"/>
      <c r="B89" s="41"/>
      <c r="C89" s="42"/>
      <c r="D89" s="219" t="s">
        <v>222</v>
      </c>
      <c r="E89" s="42"/>
      <c r="F89" s="220" t="s">
        <v>557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222</v>
      </c>
      <c r="AU89" s="19" t="s">
        <v>82</v>
      </c>
    </row>
    <row r="90" s="13" customFormat="1">
      <c r="A90" s="13"/>
      <c r="B90" s="224"/>
      <c r="C90" s="225"/>
      <c r="D90" s="226" t="s">
        <v>224</v>
      </c>
      <c r="E90" s="227" t="s">
        <v>19</v>
      </c>
      <c r="F90" s="228" t="s">
        <v>558</v>
      </c>
      <c r="G90" s="225"/>
      <c r="H90" s="229">
        <v>1886.0999999999999</v>
      </c>
      <c r="I90" s="230"/>
      <c r="J90" s="225"/>
      <c r="K90" s="225"/>
      <c r="L90" s="231"/>
      <c r="M90" s="232"/>
      <c r="N90" s="233"/>
      <c r="O90" s="233"/>
      <c r="P90" s="233"/>
      <c r="Q90" s="233"/>
      <c r="R90" s="233"/>
      <c r="S90" s="233"/>
      <c r="T90" s="23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5" t="s">
        <v>224</v>
      </c>
      <c r="AU90" s="235" t="s">
        <v>82</v>
      </c>
      <c r="AV90" s="13" t="s">
        <v>82</v>
      </c>
      <c r="AW90" s="13" t="s">
        <v>33</v>
      </c>
      <c r="AX90" s="13" t="s">
        <v>80</v>
      </c>
      <c r="AY90" s="235" t="s">
        <v>213</v>
      </c>
    </row>
    <row r="91" s="2" customFormat="1" ht="16.5" customHeight="1">
      <c r="A91" s="40"/>
      <c r="B91" s="41"/>
      <c r="C91" s="206" t="s">
        <v>265</v>
      </c>
      <c r="D91" s="206" t="s">
        <v>215</v>
      </c>
      <c r="E91" s="207" t="s">
        <v>434</v>
      </c>
      <c r="F91" s="208" t="s">
        <v>435</v>
      </c>
      <c r="G91" s="209" t="s">
        <v>430</v>
      </c>
      <c r="H91" s="210">
        <v>380</v>
      </c>
      <c r="I91" s="211"/>
      <c r="J91" s="212">
        <f>ROUND(I91*H91,2)</f>
        <v>0</v>
      </c>
      <c r="K91" s="208" t="s">
        <v>219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220</v>
      </c>
      <c r="AT91" s="217" t="s">
        <v>215</v>
      </c>
      <c r="AU91" s="217" t="s">
        <v>82</v>
      </c>
      <c r="AY91" s="19" t="s">
        <v>213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220</v>
      </c>
      <c r="BM91" s="217" t="s">
        <v>559</v>
      </c>
    </row>
    <row r="92" s="2" customFormat="1">
      <c r="A92" s="40"/>
      <c r="B92" s="41"/>
      <c r="C92" s="42"/>
      <c r="D92" s="219" t="s">
        <v>222</v>
      </c>
      <c r="E92" s="42"/>
      <c r="F92" s="220" t="s">
        <v>437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222</v>
      </c>
      <c r="AU92" s="19" t="s">
        <v>82</v>
      </c>
    </row>
    <row r="93" s="13" customFormat="1">
      <c r="A93" s="13"/>
      <c r="B93" s="224"/>
      <c r="C93" s="225"/>
      <c r="D93" s="226" t="s">
        <v>224</v>
      </c>
      <c r="E93" s="227" t="s">
        <v>19</v>
      </c>
      <c r="F93" s="228" t="s">
        <v>560</v>
      </c>
      <c r="G93" s="225"/>
      <c r="H93" s="229">
        <v>380</v>
      </c>
      <c r="I93" s="230"/>
      <c r="J93" s="225"/>
      <c r="K93" s="225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224</v>
      </c>
      <c r="AU93" s="235" t="s">
        <v>82</v>
      </c>
      <c r="AV93" s="13" t="s">
        <v>82</v>
      </c>
      <c r="AW93" s="13" t="s">
        <v>33</v>
      </c>
      <c r="AX93" s="13" t="s">
        <v>80</v>
      </c>
      <c r="AY93" s="235" t="s">
        <v>213</v>
      </c>
    </row>
    <row r="94" s="2" customFormat="1" ht="16.5" customHeight="1">
      <c r="A94" s="40"/>
      <c r="B94" s="41"/>
      <c r="C94" s="206" t="s">
        <v>240</v>
      </c>
      <c r="D94" s="206" t="s">
        <v>215</v>
      </c>
      <c r="E94" s="207" t="s">
        <v>441</v>
      </c>
      <c r="F94" s="208" t="s">
        <v>442</v>
      </c>
      <c r="G94" s="209" t="s">
        <v>430</v>
      </c>
      <c r="H94" s="210">
        <v>380</v>
      </c>
      <c r="I94" s="211"/>
      <c r="J94" s="212">
        <f>ROUND(I94*H94,2)</f>
        <v>0</v>
      </c>
      <c r="K94" s="208" t="s">
        <v>219</v>
      </c>
      <c r="L94" s="46"/>
      <c r="M94" s="213" t="s">
        <v>19</v>
      </c>
      <c r="N94" s="214" t="s">
        <v>43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220</v>
      </c>
      <c r="AT94" s="217" t="s">
        <v>215</v>
      </c>
      <c r="AU94" s="217" t="s">
        <v>82</v>
      </c>
      <c r="AY94" s="19" t="s">
        <v>213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220</v>
      </c>
      <c r="BM94" s="217" t="s">
        <v>561</v>
      </c>
    </row>
    <row r="95" s="2" customFormat="1">
      <c r="A95" s="40"/>
      <c r="B95" s="41"/>
      <c r="C95" s="42"/>
      <c r="D95" s="219" t="s">
        <v>222</v>
      </c>
      <c r="E95" s="42"/>
      <c r="F95" s="220" t="s">
        <v>444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222</v>
      </c>
      <c r="AU95" s="19" t="s">
        <v>82</v>
      </c>
    </row>
    <row r="96" s="13" customFormat="1">
      <c r="A96" s="13"/>
      <c r="B96" s="224"/>
      <c r="C96" s="225"/>
      <c r="D96" s="226" t="s">
        <v>224</v>
      </c>
      <c r="E96" s="227" t="s">
        <v>19</v>
      </c>
      <c r="F96" s="228" t="s">
        <v>562</v>
      </c>
      <c r="G96" s="225"/>
      <c r="H96" s="229">
        <v>380</v>
      </c>
      <c r="I96" s="230"/>
      <c r="J96" s="225"/>
      <c r="K96" s="225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224</v>
      </c>
      <c r="AU96" s="235" t="s">
        <v>82</v>
      </c>
      <c r="AV96" s="13" t="s">
        <v>82</v>
      </c>
      <c r="AW96" s="13" t="s">
        <v>33</v>
      </c>
      <c r="AX96" s="13" t="s">
        <v>80</v>
      </c>
      <c r="AY96" s="235" t="s">
        <v>213</v>
      </c>
    </row>
    <row r="97" s="2" customFormat="1" ht="16.5" customHeight="1">
      <c r="A97" s="40"/>
      <c r="B97" s="41"/>
      <c r="C97" s="236" t="s">
        <v>253</v>
      </c>
      <c r="D97" s="236" t="s">
        <v>241</v>
      </c>
      <c r="E97" s="237" t="s">
        <v>446</v>
      </c>
      <c r="F97" s="238" t="s">
        <v>447</v>
      </c>
      <c r="G97" s="239" t="s">
        <v>430</v>
      </c>
      <c r="H97" s="240">
        <v>380</v>
      </c>
      <c r="I97" s="241"/>
      <c r="J97" s="242">
        <f>ROUND(I97*H97,2)</f>
        <v>0</v>
      </c>
      <c r="K97" s="238" t="s">
        <v>219</v>
      </c>
      <c r="L97" s="243"/>
      <c r="M97" s="244" t="s">
        <v>19</v>
      </c>
      <c r="N97" s="245" t="s">
        <v>43</v>
      </c>
      <c r="O97" s="86"/>
      <c r="P97" s="215">
        <f>O97*H97</f>
        <v>0</v>
      </c>
      <c r="Q97" s="215">
        <v>1</v>
      </c>
      <c r="R97" s="215">
        <f>Q97*H97</f>
        <v>380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245</v>
      </c>
      <c r="AT97" s="217" t="s">
        <v>241</v>
      </c>
      <c r="AU97" s="217" t="s">
        <v>82</v>
      </c>
      <c r="AY97" s="19" t="s">
        <v>213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220</v>
      </c>
      <c r="BM97" s="217" t="s">
        <v>563</v>
      </c>
    </row>
    <row r="98" s="2" customFormat="1">
      <c r="A98" s="40"/>
      <c r="B98" s="41"/>
      <c r="C98" s="42"/>
      <c r="D98" s="226" t="s">
        <v>388</v>
      </c>
      <c r="E98" s="42"/>
      <c r="F98" s="246" t="s">
        <v>449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388</v>
      </c>
      <c r="AU98" s="19" t="s">
        <v>82</v>
      </c>
    </row>
    <row r="99" s="13" customFormat="1">
      <c r="A99" s="13"/>
      <c r="B99" s="224"/>
      <c r="C99" s="225"/>
      <c r="D99" s="226" t="s">
        <v>224</v>
      </c>
      <c r="E99" s="227" t="s">
        <v>19</v>
      </c>
      <c r="F99" s="228" t="s">
        <v>562</v>
      </c>
      <c r="G99" s="225"/>
      <c r="H99" s="229">
        <v>380</v>
      </c>
      <c r="I99" s="230"/>
      <c r="J99" s="225"/>
      <c r="K99" s="225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224</v>
      </c>
      <c r="AU99" s="235" t="s">
        <v>82</v>
      </c>
      <c r="AV99" s="13" t="s">
        <v>82</v>
      </c>
      <c r="AW99" s="13" t="s">
        <v>33</v>
      </c>
      <c r="AX99" s="13" t="s">
        <v>80</v>
      </c>
      <c r="AY99" s="235" t="s">
        <v>213</v>
      </c>
    </row>
    <row r="100" s="12" customFormat="1" ht="22.8" customHeight="1">
      <c r="A100" s="12"/>
      <c r="B100" s="190"/>
      <c r="C100" s="191"/>
      <c r="D100" s="192" t="s">
        <v>71</v>
      </c>
      <c r="E100" s="204" t="s">
        <v>484</v>
      </c>
      <c r="F100" s="204" t="s">
        <v>485</v>
      </c>
      <c r="G100" s="191"/>
      <c r="H100" s="191"/>
      <c r="I100" s="194"/>
      <c r="J100" s="205">
        <f>BK100</f>
        <v>0</v>
      </c>
      <c r="K100" s="191"/>
      <c r="L100" s="196"/>
      <c r="M100" s="197"/>
      <c r="N100" s="198"/>
      <c r="O100" s="198"/>
      <c r="P100" s="199">
        <f>SUM(P101:P102)</f>
        <v>0</v>
      </c>
      <c r="Q100" s="198"/>
      <c r="R100" s="199">
        <f>SUM(R101:R102)</f>
        <v>0</v>
      </c>
      <c r="S100" s="198"/>
      <c r="T100" s="200">
        <f>SUM(T101:T102)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80</v>
      </c>
      <c r="AT100" s="202" t="s">
        <v>71</v>
      </c>
      <c r="AU100" s="202" t="s">
        <v>80</v>
      </c>
      <c r="AY100" s="201" t="s">
        <v>213</v>
      </c>
      <c r="BK100" s="203">
        <f>SUM(BK101:BK102)</f>
        <v>0</v>
      </c>
    </row>
    <row r="101" s="2" customFormat="1" ht="16.5" customHeight="1">
      <c r="A101" s="40"/>
      <c r="B101" s="41"/>
      <c r="C101" s="206" t="s">
        <v>245</v>
      </c>
      <c r="D101" s="206" t="s">
        <v>215</v>
      </c>
      <c r="E101" s="207" t="s">
        <v>487</v>
      </c>
      <c r="F101" s="208" t="s">
        <v>488</v>
      </c>
      <c r="G101" s="209" t="s">
        <v>489</v>
      </c>
      <c r="H101" s="210">
        <v>380</v>
      </c>
      <c r="I101" s="211"/>
      <c r="J101" s="212">
        <f>ROUND(I101*H101,2)</f>
        <v>0</v>
      </c>
      <c r="K101" s="208" t="s">
        <v>219</v>
      </c>
      <c r="L101" s="46"/>
      <c r="M101" s="213" t="s">
        <v>19</v>
      </c>
      <c r="N101" s="214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220</v>
      </c>
      <c r="AT101" s="217" t="s">
        <v>215</v>
      </c>
      <c r="AU101" s="217" t="s">
        <v>82</v>
      </c>
      <c r="AY101" s="19" t="s">
        <v>213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220</v>
      </c>
      <c r="BM101" s="217" t="s">
        <v>564</v>
      </c>
    </row>
    <row r="102" s="2" customFormat="1">
      <c r="A102" s="40"/>
      <c r="B102" s="41"/>
      <c r="C102" s="42"/>
      <c r="D102" s="219" t="s">
        <v>222</v>
      </c>
      <c r="E102" s="42"/>
      <c r="F102" s="220" t="s">
        <v>491</v>
      </c>
      <c r="G102" s="42"/>
      <c r="H102" s="42"/>
      <c r="I102" s="221"/>
      <c r="J102" s="42"/>
      <c r="K102" s="42"/>
      <c r="L102" s="46"/>
      <c r="M102" s="258"/>
      <c r="N102" s="259"/>
      <c r="O102" s="260"/>
      <c r="P102" s="260"/>
      <c r="Q102" s="260"/>
      <c r="R102" s="260"/>
      <c r="S102" s="260"/>
      <c r="T102" s="261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222</v>
      </c>
      <c r="AU102" s="19" t="s">
        <v>82</v>
      </c>
    </row>
    <row r="103" s="2" customFormat="1" ht="6.96" customHeight="1">
      <c r="A103" s="40"/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46"/>
      <c r="M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</sheetData>
  <sheetProtection sheet="1" autoFilter="0" formatColumns="0" formatRows="0" objects="1" scenarios="1" spinCount="100000" saltValue="KEXtTUfeYW2ppSYyit6IafhyBeqjmsOJ7K1bLV8VI/sq4G/OSyxnWW+FYYCoi2KGfGpV/EwXrH/BtH1aH7QqKw==" hashValue="BvdNjLpiIXr0guoBexCtJW7I5FQfIgrpXAXLzPiOq/3+9ED4GAXPwImYAY/P7AmDw01tYHCkTivNze8e+XbuDQ==" algorithmName="SHA-512" password="CC35"/>
  <autoFilter ref="C81:K102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5_02/111151231"/>
    <hyperlink ref="F89" r:id="rId2" display="https://podminky.urs.cz/item/CS_URS_2025_02/184801131"/>
    <hyperlink ref="F92" r:id="rId3" display="https://podminky.urs.cz/item/CS_URS_2025_02/185804312"/>
    <hyperlink ref="F95" r:id="rId4" display="https://podminky.urs.cz/item/CS_URS_2025_02/185851121"/>
    <hyperlink ref="F102" r:id="rId5" display="https://podminky.urs.cz/item/CS_URS_2025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180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Realizace větrolamu v k.ú. Moravský Žižkov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181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565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17. 9. 2025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ROUND((SUM(BE82:BE102)),  2)</f>
        <v>0</v>
      </c>
      <c r="G33" s="40"/>
      <c r="H33" s="40"/>
      <c r="I33" s="150">
        <v>0.20999999999999999</v>
      </c>
      <c r="J33" s="149">
        <f>ROUND(((SUM(BE82:BE102))*I33),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ROUND((SUM(BF82:BF102)),  2)</f>
        <v>0</v>
      </c>
      <c r="G34" s="40"/>
      <c r="H34" s="40"/>
      <c r="I34" s="150">
        <v>0.12</v>
      </c>
      <c r="J34" s="149">
        <f>ROUND(((SUM(BF82:BF102))*I34),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ROUND((SUM(BG82:BG102)),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ROUND((SUM(BH82:BH102)),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ROUND((SUM(BI82:BI102)),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183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Realizace větrolamu v k.ú. Moravský Žižkov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181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01.2 - 2. rok rozvojové péče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Moravský Žižkov</v>
      </c>
      <c r="G52" s="42"/>
      <c r="H52" s="42"/>
      <c r="I52" s="34" t="s">
        <v>23</v>
      </c>
      <c r="J52" s="74" t="str">
        <f>IF(J12="","",J12)</f>
        <v>17. 9. 2025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SPÚ, KPÚ pro JMK, pobočka Břeclav</v>
      </c>
      <c r="G54" s="42"/>
      <c r="H54" s="42"/>
      <c r="I54" s="34" t="s">
        <v>31</v>
      </c>
      <c r="J54" s="38" t="str">
        <f>E21</f>
        <v>Ing. Michal Pochop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Výzkumný ústav meliorací a ochrany půdy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184</v>
      </c>
      <c r="D57" s="164"/>
      <c r="E57" s="164"/>
      <c r="F57" s="164"/>
      <c r="G57" s="164"/>
      <c r="H57" s="164"/>
      <c r="I57" s="164"/>
      <c r="J57" s="165" t="s">
        <v>185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186</v>
      </c>
    </row>
    <row r="60" s="9" customFormat="1" ht="24.96" customHeight="1">
      <c r="A60" s="9"/>
      <c r="B60" s="167"/>
      <c r="C60" s="168"/>
      <c r="D60" s="169" t="s">
        <v>187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188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190</v>
      </c>
      <c r="E62" s="176"/>
      <c r="F62" s="176"/>
      <c r="G62" s="176"/>
      <c r="H62" s="176"/>
      <c r="I62" s="176"/>
      <c r="J62" s="177">
        <f>J100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198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Realizace větrolamu v k.ú. Moravský Žižkov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181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SO 01.2 - 2. rok rozvojové péče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Moravský Žižkov</v>
      </c>
      <c r="G76" s="42"/>
      <c r="H76" s="42"/>
      <c r="I76" s="34" t="s">
        <v>23</v>
      </c>
      <c r="J76" s="74" t="str">
        <f>IF(J12="","",J12)</f>
        <v>17. 9. 2025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SPÚ, KPÚ pro JMK, pobočka Břeclav</v>
      </c>
      <c r="G78" s="42"/>
      <c r="H78" s="42"/>
      <c r="I78" s="34" t="s">
        <v>31</v>
      </c>
      <c r="J78" s="38" t="str">
        <f>E21</f>
        <v>Ing. Michal Pochop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40.05" customHeight="1">
      <c r="A79" s="40"/>
      <c r="B79" s="41"/>
      <c r="C79" s="34" t="s">
        <v>29</v>
      </c>
      <c r="D79" s="42"/>
      <c r="E79" s="42"/>
      <c r="F79" s="29" t="str">
        <f>IF(E18="","",E18)</f>
        <v>Vyplň údaj</v>
      </c>
      <c r="G79" s="42"/>
      <c r="H79" s="42"/>
      <c r="I79" s="34" t="s">
        <v>34</v>
      </c>
      <c r="J79" s="38" t="str">
        <f>E24</f>
        <v>Výzkumný ústav meliorací a ochrany půdy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199</v>
      </c>
      <c r="D81" s="182" t="s">
        <v>57</v>
      </c>
      <c r="E81" s="182" t="s">
        <v>53</v>
      </c>
      <c r="F81" s="182" t="s">
        <v>54</v>
      </c>
      <c r="G81" s="182" t="s">
        <v>200</v>
      </c>
      <c r="H81" s="182" t="s">
        <v>201</v>
      </c>
      <c r="I81" s="182" t="s">
        <v>202</v>
      </c>
      <c r="J81" s="182" t="s">
        <v>185</v>
      </c>
      <c r="K81" s="183" t="s">
        <v>203</v>
      </c>
      <c r="L81" s="184"/>
      <c r="M81" s="94" t="s">
        <v>19</v>
      </c>
      <c r="N81" s="95" t="s">
        <v>42</v>
      </c>
      <c r="O81" s="95" t="s">
        <v>204</v>
      </c>
      <c r="P81" s="95" t="s">
        <v>205</v>
      </c>
      <c r="Q81" s="95" t="s">
        <v>206</v>
      </c>
      <c r="R81" s="95" t="s">
        <v>207</v>
      </c>
      <c r="S81" s="95" t="s">
        <v>208</v>
      </c>
      <c r="T81" s="96" t="s">
        <v>209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210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304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71</v>
      </c>
      <c r="AU82" s="19" t="s">
        <v>186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71</v>
      </c>
      <c r="E83" s="193" t="s">
        <v>211</v>
      </c>
      <c r="F83" s="193" t="s">
        <v>212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P84+P100</f>
        <v>0</v>
      </c>
      <c r="Q83" s="198"/>
      <c r="R83" s="199">
        <f>R84+R100</f>
        <v>304</v>
      </c>
      <c r="S83" s="198"/>
      <c r="T83" s="200">
        <f>T84+T100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80</v>
      </c>
      <c r="AT83" s="202" t="s">
        <v>71</v>
      </c>
      <c r="AU83" s="202" t="s">
        <v>72</v>
      </c>
      <c r="AY83" s="201" t="s">
        <v>213</v>
      </c>
      <c r="BK83" s="203">
        <f>BK84+BK100</f>
        <v>0</v>
      </c>
    </row>
    <row r="84" s="12" customFormat="1" ht="22.8" customHeight="1">
      <c r="A84" s="12"/>
      <c r="B84" s="190"/>
      <c r="C84" s="191"/>
      <c r="D84" s="192" t="s">
        <v>71</v>
      </c>
      <c r="E84" s="204" t="s">
        <v>80</v>
      </c>
      <c r="F84" s="204" t="s">
        <v>214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SUM(P85:P99)</f>
        <v>0</v>
      </c>
      <c r="Q84" s="198"/>
      <c r="R84" s="199">
        <f>SUM(R85:R99)</f>
        <v>304</v>
      </c>
      <c r="S84" s="198"/>
      <c r="T84" s="200">
        <f>SUM(T85:T99)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80</v>
      </c>
      <c r="AT84" s="202" t="s">
        <v>71</v>
      </c>
      <c r="AU84" s="202" t="s">
        <v>80</v>
      </c>
      <c r="AY84" s="201" t="s">
        <v>213</v>
      </c>
      <c r="BK84" s="203">
        <f>SUM(BK85:BK99)</f>
        <v>0</v>
      </c>
    </row>
    <row r="85" s="2" customFormat="1" ht="21.75" customHeight="1">
      <c r="A85" s="40"/>
      <c r="B85" s="41"/>
      <c r="C85" s="206" t="s">
        <v>80</v>
      </c>
      <c r="D85" s="206" t="s">
        <v>215</v>
      </c>
      <c r="E85" s="207" t="s">
        <v>549</v>
      </c>
      <c r="F85" s="208" t="s">
        <v>550</v>
      </c>
      <c r="G85" s="209" t="s">
        <v>218</v>
      </c>
      <c r="H85" s="210">
        <v>9576.9599999999991</v>
      </c>
      <c r="I85" s="211"/>
      <c r="J85" s="212">
        <f>ROUND(I85*H85,2)</f>
        <v>0</v>
      </c>
      <c r="K85" s="208" t="s">
        <v>219</v>
      </c>
      <c r="L85" s="46"/>
      <c r="M85" s="213" t="s">
        <v>19</v>
      </c>
      <c r="N85" s="214" t="s">
        <v>43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220</v>
      </c>
      <c r="AT85" s="217" t="s">
        <v>215</v>
      </c>
      <c r="AU85" s="217" t="s">
        <v>82</v>
      </c>
      <c r="AY85" s="19" t="s">
        <v>213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80</v>
      </c>
      <c r="BK85" s="218">
        <f>ROUND(I85*H85,2)</f>
        <v>0</v>
      </c>
      <c r="BL85" s="19" t="s">
        <v>220</v>
      </c>
      <c r="BM85" s="217" t="s">
        <v>566</v>
      </c>
    </row>
    <row r="86" s="2" customFormat="1">
      <c r="A86" s="40"/>
      <c r="B86" s="41"/>
      <c r="C86" s="42"/>
      <c r="D86" s="219" t="s">
        <v>222</v>
      </c>
      <c r="E86" s="42"/>
      <c r="F86" s="220" t="s">
        <v>552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222</v>
      </c>
      <c r="AU86" s="19" t="s">
        <v>82</v>
      </c>
    </row>
    <row r="87" s="13" customFormat="1">
      <c r="A87" s="13"/>
      <c r="B87" s="224"/>
      <c r="C87" s="225"/>
      <c r="D87" s="226" t="s">
        <v>224</v>
      </c>
      <c r="E87" s="227" t="s">
        <v>19</v>
      </c>
      <c r="F87" s="228" t="s">
        <v>567</v>
      </c>
      <c r="G87" s="225"/>
      <c r="H87" s="229">
        <v>9576.9599999999991</v>
      </c>
      <c r="I87" s="230"/>
      <c r="J87" s="225"/>
      <c r="K87" s="225"/>
      <c r="L87" s="231"/>
      <c r="M87" s="232"/>
      <c r="N87" s="233"/>
      <c r="O87" s="233"/>
      <c r="P87" s="233"/>
      <c r="Q87" s="233"/>
      <c r="R87" s="233"/>
      <c r="S87" s="233"/>
      <c r="T87" s="234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5" t="s">
        <v>224</v>
      </c>
      <c r="AU87" s="235" t="s">
        <v>82</v>
      </c>
      <c r="AV87" s="13" t="s">
        <v>82</v>
      </c>
      <c r="AW87" s="13" t="s">
        <v>33</v>
      </c>
      <c r="AX87" s="13" t="s">
        <v>80</v>
      </c>
      <c r="AY87" s="235" t="s">
        <v>213</v>
      </c>
    </row>
    <row r="88" s="2" customFormat="1" ht="16.5" customHeight="1">
      <c r="A88" s="40"/>
      <c r="B88" s="41"/>
      <c r="C88" s="206" t="s">
        <v>82</v>
      </c>
      <c r="D88" s="206" t="s">
        <v>215</v>
      </c>
      <c r="E88" s="207" t="s">
        <v>554</v>
      </c>
      <c r="F88" s="208" t="s">
        <v>555</v>
      </c>
      <c r="G88" s="209" t="s">
        <v>218</v>
      </c>
      <c r="H88" s="210">
        <v>1886.0999999999999</v>
      </c>
      <c r="I88" s="211"/>
      <c r="J88" s="212">
        <f>ROUND(I88*H88,2)</f>
        <v>0</v>
      </c>
      <c r="K88" s="208" t="s">
        <v>219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220</v>
      </c>
      <c r="AT88" s="217" t="s">
        <v>215</v>
      </c>
      <c r="AU88" s="217" t="s">
        <v>82</v>
      </c>
      <c r="AY88" s="19" t="s">
        <v>213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220</v>
      </c>
      <c r="BM88" s="217" t="s">
        <v>568</v>
      </c>
    </row>
    <row r="89" s="2" customFormat="1">
      <c r="A89" s="40"/>
      <c r="B89" s="41"/>
      <c r="C89" s="42"/>
      <c r="D89" s="219" t="s">
        <v>222</v>
      </c>
      <c r="E89" s="42"/>
      <c r="F89" s="220" t="s">
        <v>557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222</v>
      </c>
      <c r="AU89" s="19" t="s">
        <v>82</v>
      </c>
    </row>
    <row r="90" s="13" customFormat="1">
      <c r="A90" s="13"/>
      <c r="B90" s="224"/>
      <c r="C90" s="225"/>
      <c r="D90" s="226" t="s">
        <v>224</v>
      </c>
      <c r="E90" s="227" t="s">
        <v>19</v>
      </c>
      <c r="F90" s="228" t="s">
        <v>569</v>
      </c>
      <c r="G90" s="225"/>
      <c r="H90" s="229">
        <v>1886.0999999999999</v>
      </c>
      <c r="I90" s="230"/>
      <c r="J90" s="225"/>
      <c r="K90" s="225"/>
      <c r="L90" s="231"/>
      <c r="M90" s="232"/>
      <c r="N90" s="233"/>
      <c r="O90" s="233"/>
      <c r="P90" s="233"/>
      <c r="Q90" s="233"/>
      <c r="R90" s="233"/>
      <c r="S90" s="233"/>
      <c r="T90" s="23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5" t="s">
        <v>224</v>
      </c>
      <c r="AU90" s="235" t="s">
        <v>82</v>
      </c>
      <c r="AV90" s="13" t="s">
        <v>82</v>
      </c>
      <c r="AW90" s="13" t="s">
        <v>33</v>
      </c>
      <c r="AX90" s="13" t="s">
        <v>80</v>
      </c>
      <c r="AY90" s="235" t="s">
        <v>213</v>
      </c>
    </row>
    <row r="91" s="2" customFormat="1" ht="16.5" customHeight="1">
      <c r="A91" s="40"/>
      <c r="B91" s="41"/>
      <c r="C91" s="206" t="s">
        <v>265</v>
      </c>
      <c r="D91" s="206" t="s">
        <v>215</v>
      </c>
      <c r="E91" s="207" t="s">
        <v>434</v>
      </c>
      <c r="F91" s="208" t="s">
        <v>435</v>
      </c>
      <c r="G91" s="209" t="s">
        <v>430</v>
      </c>
      <c r="H91" s="210">
        <v>304</v>
      </c>
      <c r="I91" s="211"/>
      <c r="J91" s="212">
        <f>ROUND(I91*H91,2)</f>
        <v>0</v>
      </c>
      <c r="K91" s="208" t="s">
        <v>219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220</v>
      </c>
      <c r="AT91" s="217" t="s">
        <v>215</v>
      </c>
      <c r="AU91" s="217" t="s">
        <v>82</v>
      </c>
      <c r="AY91" s="19" t="s">
        <v>213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220</v>
      </c>
      <c r="BM91" s="217" t="s">
        <v>570</v>
      </c>
    </row>
    <row r="92" s="2" customFormat="1">
      <c r="A92" s="40"/>
      <c r="B92" s="41"/>
      <c r="C92" s="42"/>
      <c r="D92" s="219" t="s">
        <v>222</v>
      </c>
      <c r="E92" s="42"/>
      <c r="F92" s="220" t="s">
        <v>437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222</v>
      </c>
      <c r="AU92" s="19" t="s">
        <v>82</v>
      </c>
    </row>
    <row r="93" s="13" customFormat="1">
      <c r="A93" s="13"/>
      <c r="B93" s="224"/>
      <c r="C93" s="225"/>
      <c r="D93" s="226" t="s">
        <v>224</v>
      </c>
      <c r="E93" s="227" t="s">
        <v>19</v>
      </c>
      <c r="F93" s="228" t="s">
        <v>571</v>
      </c>
      <c r="G93" s="225"/>
      <c r="H93" s="229">
        <v>304</v>
      </c>
      <c r="I93" s="230"/>
      <c r="J93" s="225"/>
      <c r="K93" s="225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224</v>
      </c>
      <c r="AU93" s="235" t="s">
        <v>82</v>
      </c>
      <c r="AV93" s="13" t="s">
        <v>82</v>
      </c>
      <c r="AW93" s="13" t="s">
        <v>33</v>
      </c>
      <c r="AX93" s="13" t="s">
        <v>80</v>
      </c>
      <c r="AY93" s="235" t="s">
        <v>213</v>
      </c>
    </row>
    <row r="94" s="2" customFormat="1" ht="16.5" customHeight="1">
      <c r="A94" s="40"/>
      <c r="B94" s="41"/>
      <c r="C94" s="206" t="s">
        <v>248</v>
      </c>
      <c r="D94" s="206" t="s">
        <v>215</v>
      </c>
      <c r="E94" s="207" t="s">
        <v>441</v>
      </c>
      <c r="F94" s="208" t="s">
        <v>442</v>
      </c>
      <c r="G94" s="209" t="s">
        <v>430</v>
      </c>
      <c r="H94" s="210">
        <v>304</v>
      </c>
      <c r="I94" s="211"/>
      <c r="J94" s="212">
        <f>ROUND(I94*H94,2)</f>
        <v>0</v>
      </c>
      <c r="K94" s="208" t="s">
        <v>219</v>
      </c>
      <c r="L94" s="46"/>
      <c r="M94" s="213" t="s">
        <v>19</v>
      </c>
      <c r="N94" s="214" t="s">
        <v>43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220</v>
      </c>
      <c r="AT94" s="217" t="s">
        <v>215</v>
      </c>
      <c r="AU94" s="217" t="s">
        <v>82</v>
      </c>
      <c r="AY94" s="19" t="s">
        <v>213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220</v>
      </c>
      <c r="BM94" s="217" t="s">
        <v>572</v>
      </c>
    </row>
    <row r="95" s="2" customFormat="1">
      <c r="A95" s="40"/>
      <c r="B95" s="41"/>
      <c r="C95" s="42"/>
      <c r="D95" s="219" t="s">
        <v>222</v>
      </c>
      <c r="E95" s="42"/>
      <c r="F95" s="220" t="s">
        <v>444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222</v>
      </c>
      <c r="AU95" s="19" t="s">
        <v>82</v>
      </c>
    </row>
    <row r="96" s="13" customFormat="1">
      <c r="A96" s="13"/>
      <c r="B96" s="224"/>
      <c r="C96" s="225"/>
      <c r="D96" s="226" t="s">
        <v>224</v>
      </c>
      <c r="E96" s="227" t="s">
        <v>19</v>
      </c>
      <c r="F96" s="228" t="s">
        <v>571</v>
      </c>
      <c r="G96" s="225"/>
      <c r="H96" s="229">
        <v>304</v>
      </c>
      <c r="I96" s="230"/>
      <c r="J96" s="225"/>
      <c r="K96" s="225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224</v>
      </c>
      <c r="AU96" s="235" t="s">
        <v>82</v>
      </c>
      <c r="AV96" s="13" t="s">
        <v>82</v>
      </c>
      <c r="AW96" s="13" t="s">
        <v>33</v>
      </c>
      <c r="AX96" s="13" t="s">
        <v>80</v>
      </c>
      <c r="AY96" s="235" t="s">
        <v>213</v>
      </c>
    </row>
    <row r="97" s="2" customFormat="1" ht="16.5" customHeight="1">
      <c r="A97" s="40"/>
      <c r="B97" s="41"/>
      <c r="C97" s="236" t="s">
        <v>253</v>
      </c>
      <c r="D97" s="236" t="s">
        <v>241</v>
      </c>
      <c r="E97" s="237" t="s">
        <v>446</v>
      </c>
      <c r="F97" s="238" t="s">
        <v>447</v>
      </c>
      <c r="G97" s="239" t="s">
        <v>430</v>
      </c>
      <c r="H97" s="240">
        <v>304</v>
      </c>
      <c r="I97" s="241"/>
      <c r="J97" s="242">
        <f>ROUND(I97*H97,2)</f>
        <v>0</v>
      </c>
      <c r="K97" s="238" t="s">
        <v>219</v>
      </c>
      <c r="L97" s="243"/>
      <c r="M97" s="244" t="s">
        <v>19</v>
      </c>
      <c r="N97" s="245" t="s">
        <v>43</v>
      </c>
      <c r="O97" s="86"/>
      <c r="P97" s="215">
        <f>O97*H97</f>
        <v>0</v>
      </c>
      <c r="Q97" s="215">
        <v>1</v>
      </c>
      <c r="R97" s="215">
        <f>Q97*H97</f>
        <v>304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245</v>
      </c>
      <c r="AT97" s="217" t="s">
        <v>241</v>
      </c>
      <c r="AU97" s="217" t="s">
        <v>82</v>
      </c>
      <c r="AY97" s="19" t="s">
        <v>213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220</v>
      </c>
      <c r="BM97" s="217" t="s">
        <v>573</v>
      </c>
    </row>
    <row r="98" s="2" customFormat="1">
      <c r="A98" s="40"/>
      <c r="B98" s="41"/>
      <c r="C98" s="42"/>
      <c r="D98" s="226" t="s">
        <v>388</v>
      </c>
      <c r="E98" s="42"/>
      <c r="F98" s="246" t="s">
        <v>449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388</v>
      </c>
      <c r="AU98" s="19" t="s">
        <v>82</v>
      </c>
    </row>
    <row r="99" s="13" customFormat="1">
      <c r="A99" s="13"/>
      <c r="B99" s="224"/>
      <c r="C99" s="225"/>
      <c r="D99" s="226" t="s">
        <v>224</v>
      </c>
      <c r="E99" s="227" t="s">
        <v>19</v>
      </c>
      <c r="F99" s="228" t="s">
        <v>571</v>
      </c>
      <c r="G99" s="225"/>
      <c r="H99" s="229">
        <v>304</v>
      </c>
      <c r="I99" s="230"/>
      <c r="J99" s="225"/>
      <c r="K99" s="225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224</v>
      </c>
      <c r="AU99" s="235" t="s">
        <v>82</v>
      </c>
      <c r="AV99" s="13" t="s">
        <v>82</v>
      </c>
      <c r="AW99" s="13" t="s">
        <v>33</v>
      </c>
      <c r="AX99" s="13" t="s">
        <v>80</v>
      </c>
      <c r="AY99" s="235" t="s">
        <v>213</v>
      </c>
    </row>
    <row r="100" s="12" customFormat="1" ht="22.8" customHeight="1">
      <c r="A100" s="12"/>
      <c r="B100" s="190"/>
      <c r="C100" s="191"/>
      <c r="D100" s="192" t="s">
        <v>71</v>
      </c>
      <c r="E100" s="204" t="s">
        <v>484</v>
      </c>
      <c r="F100" s="204" t="s">
        <v>485</v>
      </c>
      <c r="G100" s="191"/>
      <c r="H100" s="191"/>
      <c r="I100" s="194"/>
      <c r="J100" s="205">
        <f>BK100</f>
        <v>0</v>
      </c>
      <c r="K100" s="191"/>
      <c r="L100" s="196"/>
      <c r="M100" s="197"/>
      <c r="N100" s="198"/>
      <c r="O100" s="198"/>
      <c r="P100" s="199">
        <f>SUM(P101:P102)</f>
        <v>0</v>
      </c>
      <c r="Q100" s="198"/>
      <c r="R100" s="199">
        <f>SUM(R101:R102)</f>
        <v>0</v>
      </c>
      <c r="S100" s="198"/>
      <c r="T100" s="200">
        <f>SUM(T101:T102)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80</v>
      </c>
      <c r="AT100" s="202" t="s">
        <v>71</v>
      </c>
      <c r="AU100" s="202" t="s">
        <v>80</v>
      </c>
      <c r="AY100" s="201" t="s">
        <v>213</v>
      </c>
      <c r="BK100" s="203">
        <f>SUM(BK101:BK102)</f>
        <v>0</v>
      </c>
    </row>
    <row r="101" s="2" customFormat="1" ht="16.5" customHeight="1">
      <c r="A101" s="40"/>
      <c r="B101" s="41"/>
      <c r="C101" s="206" t="s">
        <v>245</v>
      </c>
      <c r="D101" s="206" t="s">
        <v>215</v>
      </c>
      <c r="E101" s="207" t="s">
        <v>487</v>
      </c>
      <c r="F101" s="208" t="s">
        <v>488</v>
      </c>
      <c r="G101" s="209" t="s">
        <v>489</v>
      </c>
      <c r="H101" s="210">
        <v>304</v>
      </c>
      <c r="I101" s="211"/>
      <c r="J101" s="212">
        <f>ROUND(I101*H101,2)</f>
        <v>0</v>
      </c>
      <c r="K101" s="208" t="s">
        <v>219</v>
      </c>
      <c r="L101" s="46"/>
      <c r="M101" s="213" t="s">
        <v>19</v>
      </c>
      <c r="N101" s="214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220</v>
      </c>
      <c r="AT101" s="217" t="s">
        <v>215</v>
      </c>
      <c r="AU101" s="217" t="s">
        <v>82</v>
      </c>
      <c r="AY101" s="19" t="s">
        <v>213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220</v>
      </c>
      <c r="BM101" s="217" t="s">
        <v>574</v>
      </c>
    </row>
    <row r="102" s="2" customFormat="1">
      <c r="A102" s="40"/>
      <c r="B102" s="41"/>
      <c r="C102" s="42"/>
      <c r="D102" s="219" t="s">
        <v>222</v>
      </c>
      <c r="E102" s="42"/>
      <c r="F102" s="220" t="s">
        <v>491</v>
      </c>
      <c r="G102" s="42"/>
      <c r="H102" s="42"/>
      <c r="I102" s="221"/>
      <c r="J102" s="42"/>
      <c r="K102" s="42"/>
      <c r="L102" s="46"/>
      <c r="M102" s="258"/>
      <c r="N102" s="259"/>
      <c r="O102" s="260"/>
      <c r="P102" s="260"/>
      <c r="Q102" s="260"/>
      <c r="R102" s="260"/>
      <c r="S102" s="260"/>
      <c r="T102" s="261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222</v>
      </c>
      <c r="AU102" s="19" t="s">
        <v>82</v>
      </c>
    </row>
    <row r="103" s="2" customFormat="1" ht="6.96" customHeight="1">
      <c r="A103" s="40"/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46"/>
      <c r="M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</sheetData>
  <sheetProtection sheet="1" autoFilter="0" formatColumns="0" formatRows="0" objects="1" scenarios="1" spinCount="100000" saltValue="7nzx0ut75kjCtAbW9JD3GXOBooEuH6tC68qTFWvKksofGQY/H7/VA9dSm9jgpQNTd5NBycicSRMlBD3r/NiGXg==" hashValue="4Pnhi7b9Q3aw2KNZcZ9yvCzkwwHCVA279tJ9NcQ8fmvUj9oAWOtvT9jnvPRkE61v+SdUwZA1HHnJqUcWvVQ+Og==" algorithmName="SHA-512" password="CC35"/>
  <autoFilter ref="C81:K102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5_02/111151231"/>
    <hyperlink ref="F89" r:id="rId2" display="https://podminky.urs.cz/item/CS_URS_2025_02/184801131"/>
    <hyperlink ref="F92" r:id="rId3" display="https://podminky.urs.cz/item/CS_URS_2025_02/185804312"/>
    <hyperlink ref="F95" r:id="rId4" display="https://podminky.urs.cz/item/CS_URS_2025_02/185851121"/>
    <hyperlink ref="F102" r:id="rId5" display="https://podminky.urs.cz/item/CS_URS_2025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180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Realizace větrolamu v k.ú. Moravský Žižkov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181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575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17. 9. 2025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ROUND((SUM(BE82:BE102)),  2)</f>
        <v>0</v>
      </c>
      <c r="G33" s="40"/>
      <c r="H33" s="40"/>
      <c r="I33" s="150">
        <v>0.20999999999999999</v>
      </c>
      <c r="J33" s="149">
        <f>ROUND(((SUM(BE82:BE102))*I33),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ROUND((SUM(BF82:BF102)),  2)</f>
        <v>0</v>
      </c>
      <c r="G34" s="40"/>
      <c r="H34" s="40"/>
      <c r="I34" s="150">
        <v>0.12</v>
      </c>
      <c r="J34" s="149">
        <f>ROUND(((SUM(BF82:BF102))*I34),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ROUND((SUM(BG82:BG102)),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ROUND((SUM(BH82:BH102)),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ROUND((SUM(BI82:BI102)),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183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Realizace větrolamu v k.ú. Moravský Žižkov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181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01.3 - 3. rok rozvojové péče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Moravský Žižkov</v>
      </c>
      <c r="G52" s="42"/>
      <c r="H52" s="42"/>
      <c r="I52" s="34" t="s">
        <v>23</v>
      </c>
      <c r="J52" s="74" t="str">
        <f>IF(J12="","",J12)</f>
        <v>17. 9. 2025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SPÚ, KPÚ pro JMK, pobočka Břeclav</v>
      </c>
      <c r="G54" s="42"/>
      <c r="H54" s="42"/>
      <c r="I54" s="34" t="s">
        <v>31</v>
      </c>
      <c r="J54" s="38" t="str">
        <f>E21</f>
        <v>Ing. Michal Pochop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Výzkumný ústav meliorací a ochrany půdy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184</v>
      </c>
      <c r="D57" s="164"/>
      <c r="E57" s="164"/>
      <c r="F57" s="164"/>
      <c r="G57" s="164"/>
      <c r="H57" s="164"/>
      <c r="I57" s="164"/>
      <c r="J57" s="165" t="s">
        <v>185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186</v>
      </c>
    </row>
    <row r="60" s="9" customFormat="1" ht="24.96" customHeight="1">
      <c r="A60" s="9"/>
      <c r="B60" s="167"/>
      <c r="C60" s="168"/>
      <c r="D60" s="169" t="s">
        <v>187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188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190</v>
      </c>
      <c r="E62" s="176"/>
      <c r="F62" s="176"/>
      <c r="G62" s="176"/>
      <c r="H62" s="176"/>
      <c r="I62" s="176"/>
      <c r="J62" s="177">
        <f>J100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198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Realizace větrolamu v k.ú. Moravský Žižkov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181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SO 01.3 - 3. rok rozvojové péče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Moravský Žižkov</v>
      </c>
      <c r="G76" s="42"/>
      <c r="H76" s="42"/>
      <c r="I76" s="34" t="s">
        <v>23</v>
      </c>
      <c r="J76" s="74" t="str">
        <f>IF(J12="","",J12)</f>
        <v>17. 9. 2025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SPÚ, KPÚ pro JMK, pobočka Břeclav</v>
      </c>
      <c r="G78" s="42"/>
      <c r="H78" s="42"/>
      <c r="I78" s="34" t="s">
        <v>31</v>
      </c>
      <c r="J78" s="38" t="str">
        <f>E21</f>
        <v>Ing. Michal Pochop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40.05" customHeight="1">
      <c r="A79" s="40"/>
      <c r="B79" s="41"/>
      <c r="C79" s="34" t="s">
        <v>29</v>
      </c>
      <c r="D79" s="42"/>
      <c r="E79" s="42"/>
      <c r="F79" s="29" t="str">
        <f>IF(E18="","",E18)</f>
        <v>Vyplň údaj</v>
      </c>
      <c r="G79" s="42"/>
      <c r="H79" s="42"/>
      <c r="I79" s="34" t="s">
        <v>34</v>
      </c>
      <c r="J79" s="38" t="str">
        <f>E24</f>
        <v>Výzkumný ústav meliorací a ochrany půdy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199</v>
      </c>
      <c r="D81" s="182" t="s">
        <v>57</v>
      </c>
      <c r="E81" s="182" t="s">
        <v>53</v>
      </c>
      <c r="F81" s="182" t="s">
        <v>54</v>
      </c>
      <c r="G81" s="182" t="s">
        <v>200</v>
      </c>
      <c r="H81" s="182" t="s">
        <v>201</v>
      </c>
      <c r="I81" s="182" t="s">
        <v>202</v>
      </c>
      <c r="J81" s="182" t="s">
        <v>185</v>
      </c>
      <c r="K81" s="183" t="s">
        <v>203</v>
      </c>
      <c r="L81" s="184"/>
      <c r="M81" s="94" t="s">
        <v>19</v>
      </c>
      <c r="N81" s="95" t="s">
        <v>42</v>
      </c>
      <c r="O81" s="95" t="s">
        <v>204</v>
      </c>
      <c r="P81" s="95" t="s">
        <v>205</v>
      </c>
      <c r="Q81" s="95" t="s">
        <v>206</v>
      </c>
      <c r="R81" s="95" t="s">
        <v>207</v>
      </c>
      <c r="S81" s="95" t="s">
        <v>208</v>
      </c>
      <c r="T81" s="96" t="s">
        <v>209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210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228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71</v>
      </c>
      <c r="AU82" s="19" t="s">
        <v>186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71</v>
      </c>
      <c r="E83" s="193" t="s">
        <v>211</v>
      </c>
      <c r="F83" s="193" t="s">
        <v>212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P84+P100</f>
        <v>0</v>
      </c>
      <c r="Q83" s="198"/>
      <c r="R83" s="199">
        <f>R84+R100</f>
        <v>228</v>
      </c>
      <c r="S83" s="198"/>
      <c r="T83" s="200">
        <f>T84+T100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80</v>
      </c>
      <c r="AT83" s="202" t="s">
        <v>71</v>
      </c>
      <c r="AU83" s="202" t="s">
        <v>72</v>
      </c>
      <c r="AY83" s="201" t="s">
        <v>213</v>
      </c>
      <c r="BK83" s="203">
        <f>BK84+BK100</f>
        <v>0</v>
      </c>
    </row>
    <row r="84" s="12" customFormat="1" ht="22.8" customHeight="1">
      <c r="A84" s="12"/>
      <c r="B84" s="190"/>
      <c r="C84" s="191"/>
      <c r="D84" s="192" t="s">
        <v>71</v>
      </c>
      <c r="E84" s="204" t="s">
        <v>80</v>
      </c>
      <c r="F84" s="204" t="s">
        <v>214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SUM(P85:P99)</f>
        <v>0</v>
      </c>
      <c r="Q84" s="198"/>
      <c r="R84" s="199">
        <f>SUM(R85:R99)</f>
        <v>228</v>
      </c>
      <c r="S84" s="198"/>
      <c r="T84" s="200">
        <f>SUM(T85:T99)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80</v>
      </c>
      <c r="AT84" s="202" t="s">
        <v>71</v>
      </c>
      <c r="AU84" s="202" t="s">
        <v>80</v>
      </c>
      <c r="AY84" s="201" t="s">
        <v>213</v>
      </c>
      <c r="BK84" s="203">
        <f>SUM(BK85:BK99)</f>
        <v>0</v>
      </c>
    </row>
    <row r="85" s="2" customFormat="1" ht="21.75" customHeight="1">
      <c r="A85" s="40"/>
      <c r="B85" s="41"/>
      <c r="C85" s="206" t="s">
        <v>271</v>
      </c>
      <c r="D85" s="206" t="s">
        <v>215</v>
      </c>
      <c r="E85" s="207" t="s">
        <v>549</v>
      </c>
      <c r="F85" s="208" t="s">
        <v>550</v>
      </c>
      <c r="G85" s="209" t="s">
        <v>218</v>
      </c>
      <c r="H85" s="210">
        <v>9576.9599999999991</v>
      </c>
      <c r="I85" s="211"/>
      <c r="J85" s="212">
        <f>ROUND(I85*H85,2)</f>
        <v>0</v>
      </c>
      <c r="K85" s="208" t="s">
        <v>219</v>
      </c>
      <c r="L85" s="46"/>
      <c r="M85" s="213" t="s">
        <v>19</v>
      </c>
      <c r="N85" s="214" t="s">
        <v>43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220</v>
      </c>
      <c r="AT85" s="217" t="s">
        <v>215</v>
      </c>
      <c r="AU85" s="217" t="s">
        <v>82</v>
      </c>
      <c r="AY85" s="19" t="s">
        <v>213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80</v>
      </c>
      <c r="BK85" s="218">
        <f>ROUND(I85*H85,2)</f>
        <v>0</v>
      </c>
      <c r="BL85" s="19" t="s">
        <v>220</v>
      </c>
      <c r="BM85" s="217" t="s">
        <v>576</v>
      </c>
    </row>
    <row r="86" s="2" customFormat="1">
      <c r="A86" s="40"/>
      <c r="B86" s="41"/>
      <c r="C86" s="42"/>
      <c r="D86" s="219" t="s">
        <v>222</v>
      </c>
      <c r="E86" s="42"/>
      <c r="F86" s="220" t="s">
        <v>552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222</v>
      </c>
      <c r="AU86" s="19" t="s">
        <v>82</v>
      </c>
    </row>
    <row r="87" s="13" customFormat="1">
      <c r="A87" s="13"/>
      <c r="B87" s="224"/>
      <c r="C87" s="225"/>
      <c r="D87" s="226" t="s">
        <v>224</v>
      </c>
      <c r="E87" s="227" t="s">
        <v>19</v>
      </c>
      <c r="F87" s="228" t="s">
        <v>553</v>
      </c>
      <c r="G87" s="225"/>
      <c r="H87" s="229">
        <v>9576.9599999999991</v>
      </c>
      <c r="I87" s="230"/>
      <c r="J87" s="225"/>
      <c r="K87" s="225"/>
      <c r="L87" s="231"/>
      <c r="M87" s="232"/>
      <c r="N87" s="233"/>
      <c r="O87" s="233"/>
      <c r="P87" s="233"/>
      <c r="Q87" s="233"/>
      <c r="R87" s="233"/>
      <c r="S87" s="233"/>
      <c r="T87" s="234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5" t="s">
        <v>224</v>
      </c>
      <c r="AU87" s="235" t="s">
        <v>82</v>
      </c>
      <c r="AV87" s="13" t="s">
        <v>82</v>
      </c>
      <c r="AW87" s="13" t="s">
        <v>33</v>
      </c>
      <c r="AX87" s="13" t="s">
        <v>80</v>
      </c>
      <c r="AY87" s="235" t="s">
        <v>213</v>
      </c>
    </row>
    <row r="88" s="2" customFormat="1" ht="16.5" customHeight="1">
      <c r="A88" s="40"/>
      <c r="B88" s="41"/>
      <c r="C88" s="206" t="s">
        <v>82</v>
      </c>
      <c r="D88" s="206" t="s">
        <v>215</v>
      </c>
      <c r="E88" s="207" t="s">
        <v>554</v>
      </c>
      <c r="F88" s="208" t="s">
        <v>555</v>
      </c>
      <c r="G88" s="209" t="s">
        <v>218</v>
      </c>
      <c r="H88" s="210">
        <v>1886.0999999999999</v>
      </c>
      <c r="I88" s="211"/>
      <c r="J88" s="212">
        <f>ROUND(I88*H88,2)</f>
        <v>0</v>
      </c>
      <c r="K88" s="208" t="s">
        <v>219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220</v>
      </c>
      <c r="AT88" s="217" t="s">
        <v>215</v>
      </c>
      <c r="AU88" s="217" t="s">
        <v>82</v>
      </c>
      <c r="AY88" s="19" t="s">
        <v>213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220</v>
      </c>
      <c r="BM88" s="217" t="s">
        <v>577</v>
      </c>
    </row>
    <row r="89" s="2" customFormat="1">
      <c r="A89" s="40"/>
      <c r="B89" s="41"/>
      <c r="C89" s="42"/>
      <c r="D89" s="219" t="s">
        <v>222</v>
      </c>
      <c r="E89" s="42"/>
      <c r="F89" s="220" t="s">
        <v>557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222</v>
      </c>
      <c r="AU89" s="19" t="s">
        <v>82</v>
      </c>
    </row>
    <row r="90" s="13" customFormat="1">
      <c r="A90" s="13"/>
      <c r="B90" s="224"/>
      <c r="C90" s="225"/>
      <c r="D90" s="226" t="s">
        <v>224</v>
      </c>
      <c r="E90" s="227" t="s">
        <v>19</v>
      </c>
      <c r="F90" s="228" t="s">
        <v>578</v>
      </c>
      <c r="G90" s="225"/>
      <c r="H90" s="229">
        <v>1886.0999999999999</v>
      </c>
      <c r="I90" s="230"/>
      <c r="J90" s="225"/>
      <c r="K90" s="225"/>
      <c r="L90" s="231"/>
      <c r="M90" s="232"/>
      <c r="N90" s="233"/>
      <c r="O90" s="233"/>
      <c r="P90" s="233"/>
      <c r="Q90" s="233"/>
      <c r="R90" s="233"/>
      <c r="S90" s="233"/>
      <c r="T90" s="23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5" t="s">
        <v>224</v>
      </c>
      <c r="AU90" s="235" t="s">
        <v>82</v>
      </c>
      <c r="AV90" s="13" t="s">
        <v>82</v>
      </c>
      <c r="AW90" s="13" t="s">
        <v>33</v>
      </c>
      <c r="AX90" s="13" t="s">
        <v>80</v>
      </c>
      <c r="AY90" s="235" t="s">
        <v>213</v>
      </c>
    </row>
    <row r="91" s="2" customFormat="1" ht="16.5" customHeight="1">
      <c r="A91" s="40"/>
      <c r="B91" s="41"/>
      <c r="C91" s="206" t="s">
        <v>265</v>
      </c>
      <c r="D91" s="206" t="s">
        <v>215</v>
      </c>
      <c r="E91" s="207" t="s">
        <v>434</v>
      </c>
      <c r="F91" s="208" t="s">
        <v>435</v>
      </c>
      <c r="G91" s="209" t="s">
        <v>430</v>
      </c>
      <c r="H91" s="210">
        <v>228</v>
      </c>
      <c r="I91" s="211"/>
      <c r="J91" s="212">
        <f>ROUND(I91*H91,2)</f>
        <v>0</v>
      </c>
      <c r="K91" s="208" t="s">
        <v>219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220</v>
      </c>
      <c r="AT91" s="217" t="s">
        <v>215</v>
      </c>
      <c r="AU91" s="217" t="s">
        <v>82</v>
      </c>
      <c r="AY91" s="19" t="s">
        <v>213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220</v>
      </c>
      <c r="BM91" s="217" t="s">
        <v>579</v>
      </c>
    </row>
    <row r="92" s="2" customFormat="1">
      <c r="A92" s="40"/>
      <c r="B92" s="41"/>
      <c r="C92" s="42"/>
      <c r="D92" s="219" t="s">
        <v>222</v>
      </c>
      <c r="E92" s="42"/>
      <c r="F92" s="220" t="s">
        <v>437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222</v>
      </c>
      <c r="AU92" s="19" t="s">
        <v>82</v>
      </c>
    </row>
    <row r="93" s="13" customFormat="1">
      <c r="A93" s="13"/>
      <c r="B93" s="224"/>
      <c r="C93" s="225"/>
      <c r="D93" s="226" t="s">
        <v>224</v>
      </c>
      <c r="E93" s="227" t="s">
        <v>19</v>
      </c>
      <c r="F93" s="228" t="s">
        <v>580</v>
      </c>
      <c r="G93" s="225"/>
      <c r="H93" s="229">
        <v>228</v>
      </c>
      <c r="I93" s="230"/>
      <c r="J93" s="225"/>
      <c r="K93" s="225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224</v>
      </c>
      <c r="AU93" s="235" t="s">
        <v>82</v>
      </c>
      <c r="AV93" s="13" t="s">
        <v>82</v>
      </c>
      <c r="AW93" s="13" t="s">
        <v>33</v>
      </c>
      <c r="AX93" s="13" t="s">
        <v>80</v>
      </c>
      <c r="AY93" s="235" t="s">
        <v>213</v>
      </c>
    </row>
    <row r="94" s="2" customFormat="1" ht="16.5" customHeight="1">
      <c r="A94" s="40"/>
      <c r="B94" s="41"/>
      <c r="C94" s="206" t="s">
        <v>248</v>
      </c>
      <c r="D94" s="206" t="s">
        <v>215</v>
      </c>
      <c r="E94" s="207" t="s">
        <v>441</v>
      </c>
      <c r="F94" s="208" t="s">
        <v>442</v>
      </c>
      <c r="G94" s="209" t="s">
        <v>430</v>
      </c>
      <c r="H94" s="210">
        <v>228</v>
      </c>
      <c r="I94" s="211"/>
      <c r="J94" s="212">
        <f>ROUND(I94*H94,2)</f>
        <v>0</v>
      </c>
      <c r="K94" s="208" t="s">
        <v>219</v>
      </c>
      <c r="L94" s="46"/>
      <c r="M94" s="213" t="s">
        <v>19</v>
      </c>
      <c r="N94" s="214" t="s">
        <v>43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220</v>
      </c>
      <c r="AT94" s="217" t="s">
        <v>215</v>
      </c>
      <c r="AU94" s="217" t="s">
        <v>82</v>
      </c>
      <c r="AY94" s="19" t="s">
        <v>213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220</v>
      </c>
      <c r="BM94" s="217" t="s">
        <v>581</v>
      </c>
    </row>
    <row r="95" s="2" customFormat="1">
      <c r="A95" s="40"/>
      <c r="B95" s="41"/>
      <c r="C95" s="42"/>
      <c r="D95" s="219" t="s">
        <v>222</v>
      </c>
      <c r="E95" s="42"/>
      <c r="F95" s="220" t="s">
        <v>444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222</v>
      </c>
      <c r="AU95" s="19" t="s">
        <v>82</v>
      </c>
    </row>
    <row r="96" s="13" customFormat="1">
      <c r="A96" s="13"/>
      <c r="B96" s="224"/>
      <c r="C96" s="225"/>
      <c r="D96" s="226" t="s">
        <v>224</v>
      </c>
      <c r="E96" s="227" t="s">
        <v>19</v>
      </c>
      <c r="F96" s="228" t="s">
        <v>580</v>
      </c>
      <c r="G96" s="225"/>
      <c r="H96" s="229">
        <v>228</v>
      </c>
      <c r="I96" s="230"/>
      <c r="J96" s="225"/>
      <c r="K96" s="225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224</v>
      </c>
      <c r="AU96" s="235" t="s">
        <v>82</v>
      </c>
      <c r="AV96" s="13" t="s">
        <v>82</v>
      </c>
      <c r="AW96" s="13" t="s">
        <v>33</v>
      </c>
      <c r="AX96" s="13" t="s">
        <v>80</v>
      </c>
      <c r="AY96" s="235" t="s">
        <v>213</v>
      </c>
    </row>
    <row r="97" s="2" customFormat="1" ht="16.5" customHeight="1">
      <c r="A97" s="40"/>
      <c r="B97" s="41"/>
      <c r="C97" s="236" t="s">
        <v>253</v>
      </c>
      <c r="D97" s="236" t="s">
        <v>241</v>
      </c>
      <c r="E97" s="237" t="s">
        <v>446</v>
      </c>
      <c r="F97" s="238" t="s">
        <v>447</v>
      </c>
      <c r="G97" s="239" t="s">
        <v>430</v>
      </c>
      <c r="H97" s="240">
        <v>228</v>
      </c>
      <c r="I97" s="241"/>
      <c r="J97" s="242">
        <f>ROUND(I97*H97,2)</f>
        <v>0</v>
      </c>
      <c r="K97" s="238" t="s">
        <v>219</v>
      </c>
      <c r="L97" s="243"/>
      <c r="M97" s="244" t="s">
        <v>19</v>
      </c>
      <c r="N97" s="245" t="s">
        <v>43</v>
      </c>
      <c r="O97" s="86"/>
      <c r="P97" s="215">
        <f>O97*H97</f>
        <v>0</v>
      </c>
      <c r="Q97" s="215">
        <v>1</v>
      </c>
      <c r="R97" s="215">
        <f>Q97*H97</f>
        <v>228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245</v>
      </c>
      <c r="AT97" s="217" t="s">
        <v>241</v>
      </c>
      <c r="AU97" s="217" t="s">
        <v>82</v>
      </c>
      <c r="AY97" s="19" t="s">
        <v>213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220</v>
      </c>
      <c r="BM97" s="217" t="s">
        <v>582</v>
      </c>
    </row>
    <row r="98" s="2" customFormat="1">
      <c r="A98" s="40"/>
      <c r="B98" s="41"/>
      <c r="C98" s="42"/>
      <c r="D98" s="226" t="s">
        <v>388</v>
      </c>
      <c r="E98" s="42"/>
      <c r="F98" s="246" t="s">
        <v>449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388</v>
      </c>
      <c r="AU98" s="19" t="s">
        <v>82</v>
      </c>
    </row>
    <row r="99" s="13" customFormat="1">
      <c r="A99" s="13"/>
      <c r="B99" s="224"/>
      <c r="C99" s="225"/>
      <c r="D99" s="226" t="s">
        <v>224</v>
      </c>
      <c r="E99" s="227" t="s">
        <v>19</v>
      </c>
      <c r="F99" s="228" t="s">
        <v>583</v>
      </c>
      <c r="G99" s="225"/>
      <c r="H99" s="229">
        <v>228</v>
      </c>
      <c r="I99" s="230"/>
      <c r="J99" s="225"/>
      <c r="K99" s="225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224</v>
      </c>
      <c r="AU99" s="235" t="s">
        <v>82</v>
      </c>
      <c r="AV99" s="13" t="s">
        <v>82</v>
      </c>
      <c r="AW99" s="13" t="s">
        <v>33</v>
      </c>
      <c r="AX99" s="13" t="s">
        <v>80</v>
      </c>
      <c r="AY99" s="235" t="s">
        <v>213</v>
      </c>
    </row>
    <row r="100" s="12" customFormat="1" ht="22.8" customHeight="1">
      <c r="A100" s="12"/>
      <c r="B100" s="190"/>
      <c r="C100" s="191"/>
      <c r="D100" s="192" t="s">
        <v>71</v>
      </c>
      <c r="E100" s="204" t="s">
        <v>484</v>
      </c>
      <c r="F100" s="204" t="s">
        <v>485</v>
      </c>
      <c r="G100" s="191"/>
      <c r="H100" s="191"/>
      <c r="I100" s="194"/>
      <c r="J100" s="205">
        <f>BK100</f>
        <v>0</v>
      </c>
      <c r="K100" s="191"/>
      <c r="L100" s="196"/>
      <c r="M100" s="197"/>
      <c r="N100" s="198"/>
      <c r="O100" s="198"/>
      <c r="P100" s="199">
        <f>SUM(P101:P102)</f>
        <v>0</v>
      </c>
      <c r="Q100" s="198"/>
      <c r="R100" s="199">
        <f>SUM(R101:R102)</f>
        <v>0</v>
      </c>
      <c r="S100" s="198"/>
      <c r="T100" s="200">
        <f>SUM(T101:T102)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80</v>
      </c>
      <c r="AT100" s="202" t="s">
        <v>71</v>
      </c>
      <c r="AU100" s="202" t="s">
        <v>80</v>
      </c>
      <c r="AY100" s="201" t="s">
        <v>213</v>
      </c>
      <c r="BK100" s="203">
        <f>SUM(BK101:BK102)</f>
        <v>0</v>
      </c>
    </row>
    <row r="101" s="2" customFormat="1" ht="16.5" customHeight="1">
      <c r="A101" s="40"/>
      <c r="B101" s="41"/>
      <c r="C101" s="206" t="s">
        <v>245</v>
      </c>
      <c r="D101" s="206" t="s">
        <v>215</v>
      </c>
      <c r="E101" s="207" t="s">
        <v>487</v>
      </c>
      <c r="F101" s="208" t="s">
        <v>488</v>
      </c>
      <c r="G101" s="209" t="s">
        <v>489</v>
      </c>
      <c r="H101" s="210">
        <v>228</v>
      </c>
      <c r="I101" s="211"/>
      <c r="J101" s="212">
        <f>ROUND(I101*H101,2)</f>
        <v>0</v>
      </c>
      <c r="K101" s="208" t="s">
        <v>219</v>
      </c>
      <c r="L101" s="46"/>
      <c r="M101" s="213" t="s">
        <v>19</v>
      </c>
      <c r="N101" s="214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220</v>
      </c>
      <c r="AT101" s="217" t="s">
        <v>215</v>
      </c>
      <c r="AU101" s="217" t="s">
        <v>82</v>
      </c>
      <c r="AY101" s="19" t="s">
        <v>213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220</v>
      </c>
      <c r="BM101" s="217" t="s">
        <v>584</v>
      </c>
    </row>
    <row r="102" s="2" customFormat="1">
      <c r="A102" s="40"/>
      <c r="B102" s="41"/>
      <c r="C102" s="42"/>
      <c r="D102" s="219" t="s">
        <v>222</v>
      </c>
      <c r="E102" s="42"/>
      <c r="F102" s="220" t="s">
        <v>491</v>
      </c>
      <c r="G102" s="42"/>
      <c r="H102" s="42"/>
      <c r="I102" s="221"/>
      <c r="J102" s="42"/>
      <c r="K102" s="42"/>
      <c r="L102" s="46"/>
      <c r="M102" s="258"/>
      <c r="N102" s="259"/>
      <c r="O102" s="260"/>
      <c r="P102" s="260"/>
      <c r="Q102" s="260"/>
      <c r="R102" s="260"/>
      <c r="S102" s="260"/>
      <c r="T102" s="261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222</v>
      </c>
      <c r="AU102" s="19" t="s">
        <v>82</v>
      </c>
    </row>
    <row r="103" s="2" customFormat="1" ht="6.96" customHeight="1">
      <c r="A103" s="40"/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46"/>
      <c r="M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</sheetData>
  <sheetProtection sheet="1" autoFilter="0" formatColumns="0" formatRows="0" objects="1" scenarios="1" spinCount="100000" saltValue="JYsMFRHmS7syhUeRBwhLo+SZ2RZybNjnbYi1by+5Kjfj3o1J93VLSd9pPFUkIM7LlokL6MKyxX6idRYIshJdkQ==" hashValue="aHcjIf5GqMv0U2fOrwOaPSTdker4txxv5sF/8yCWkZmCSAxiUj3zFZtvMbJlFDLhO2gKVeK24rlSVikoJzj0dw==" algorithmName="SHA-512" password="CC35"/>
  <autoFilter ref="C81:K102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5_02/111151231"/>
    <hyperlink ref="F89" r:id="rId2" display="https://podminky.urs.cz/item/CS_URS_2025_02/184801131"/>
    <hyperlink ref="F92" r:id="rId3" display="https://podminky.urs.cz/item/CS_URS_2025_02/185804312"/>
    <hyperlink ref="F95" r:id="rId4" display="https://podminky.urs.cz/item/CS_URS_2025_02/185851121"/>
    <hyperlink ref="F102" r:id="rId5" display="https://podminky.urs.cz/item/CS_URS_2025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180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Realizace větrolamu v k.ú. Moravský Žižkov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181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585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17. 9. 2025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ROUND((SUM(BE90:BE242)),  2)</f>
        <v>0</v>
      </c>
      <c r="G33" s="40"/>
      <c r="H33" s="40"/>
      <c r="I33" s="150">
        <v>0.20999999999999999</v>
      </c>
      <c r="J33" s="149">
        <f>ROUND(((SUM(BE90:BE242))*I33),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ROUND((SUM(BF90:BF242)),  2)</f>
        <v>0</v>
      </c>
      <c r="G34" s="40"/>
      <c r="H34" s="40"/>
      <c r="I34" s="150">
        <v>0.12</v>
      </c>
      <c r="J34" s="149">
        <f>ROUND(((SUM(BF90:BF242))*I34),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ROUND((SUM(BG90:BG242)),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ROUND((SUM(BH90:BH242)),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ROUND((SUM(BI90:BI242)),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183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Realizace větrolamu v k.ú. Moravský Žižkov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181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02 - Větrolam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Moravský Žižkov</v>
      </c>
      <c r="G52" s="42"/>
      <c r="H52" s="42"/>
      <c r="I52" s="34" t="s">
        <v>23</v>
      </c>
      <c r="J52" s="74" t="str">
        <f>IF(J12="","",J12)</f>
        <v>17. 9. 2025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SPÚ, KPÚ pro JMK, pobočka Břeclav</v>
      </c>
      <c r="G54" s="42"/>
      <c r="H54" s="42"/>
      <c r="I54" s="34" t="s">
        <v>31</v>
      </c>
      <c r="J54" s="38" t="str">
        <f>E21</f>
        <v>Ing. Michal Pochop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Výzkumný ústav meliorací a ochrany půdy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184</v>
      </c>
      <c r="D57" s="164"/>
      <c r="E57" s="164"/>
      <c r="F57" s="164"/>
      <c r="G57" s="164"/>
      <c r="H57" s="164"/>
      <c r="I57" s="164"/>
      <c r="J57" s="165" t="s">
        <v>185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186</v>
      </c>
    </row>
    <row r="60" s="9" customFormat="1" ht="24.96" customHeight="1">
      <c r="A60" s="9"/>
      <c r="B60" s="167"/>
      <c r="C60" s="168"/>
      <c r="D60" s="169" t="s">
        <v>187</v>
      </c>
      <c r="E60" s="170"/>
      <c r="F60" s="170"/>
      <c r="G60" s="170"/>
      <c r="H60" s="170"/>
      <c r="I60" s="170"/>
      <c r="J60" s="171">
        <f>J91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188</v>
      </c>
      <c r="E61" s="176"/>
      <c r="F61" s="176"/>
      <c r="G61" s="176"/>
      <c r="H61" s="176"/>
      <c r="I61" s="176"/>
      <c r="J61" s="177">
        <f>J92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189</v>
      </c>
      <c r="E62" s="176"/>
      <c r="F62" s="176"/>
      <c r="G62" s="176"/>
      <c r="H62" s="176"/>
      <c r="I62" s="176"/>
      <c r="J62" s="177">
        <f>J185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190</v>
      </c>
      <c r="E63" s="176"/>
      <c r="F63" s="176"/>
      <c r="G63" s="176"/>
      <c r="H63" s="176"/>
      <c r="I63" s="176"/>
      <c r="J63" s="177">
        <f>J203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7"/>
      <c r="C64" s="168"/>
      <c r="D64" s="169" t="s">
        <v>191</v>
      </c>
      <c r="E64" s="170"/>
      <c r="F64" s="170"/>
      <c r="G64" s="170"/>
      <c r="H64" s="170"/>
      <c r="I64" s="170"/>
      <c r="J64" s="171">
        <f>J206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3"/>
      <c r="C65" s="174"/>
      <c r="D65" s="175" t="s">
        <v>192</v>
      </c>
      <c r="E65" s="176"/>
      <c r="F65" s="176"/>
      <c r="G65" s="176"/>
      <c r="H65" s="176"/>
      <c r="I65" s="176"/>
      <c r="J65" s="177">
        <f>J207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193</v>
      </c>
      <c r="E66" s="176"/>
      <c r="F66" s="176"/>
      <c r="G66" s="176"/>
      <c r="H66" s="176"/>
      <c r="I66" s="176"/>
      <c r="J66" s="177">
        <f>J220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194</v>
      </c>
      <c r="E67" s="176"/>
      <c r="F67" s="176"/>
      <c r="G67" s="176"/>
      <c r="H67" s="176"/>
      <c r="I67" s="176"/>
      <c r="J67" s="177">
        <f>J224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195</v>
      </c>
      <c r="E68" s="176"/>
      <c r="F68" s="176"/>
      <c r="G68" s="176"/>
      <c r="H68" s="176"/>
      <c r="I68" s="176"/>
      <c r="J68" s="177">
        <f>J228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196</v>
      </c>
      <c r="E69" s="176"/>
      <c r="F69" s="176"/>
      <c r="G69" s="176"/>
      <c r="H69" s="176"/>
      <c r="I69" s="176"/>
      <c r="J69" s="177">
        <f>J235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197</v>
      </c>
      <c r="E70" s="176"/>
      <c r="F70" s="176"/>
      <c r="G70" s="176"/>
      <c r="H70" s="176"/>
      <c r="I70" s="176"/>
      <c r="J70" s="177">
        <f>J239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198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62" t="str">
        <f>E7</f>
        <v>Realizace větrolamu v k.ú. Moravský Žižkov</v>
      </c>
      <c r="F80" s="34"/>
      <c r="G80" s="34"/>
      <c r="H80" s="34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181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E9</f>
        <v>SO 02 - Větrolam</v>
      </c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F12</f>
        <v>Moravský Žižkov</v>
      </c>
      <c r="G84" s="42"/>
      <c r="H84" s="42"/>
      <c r="I84" s="34" t="s">
        <v>23</v>
      </c>
      <c r="J84" s="74" t="str">
        <f>IF(J12="","",J12)</f>
        <v>17. 9. 2025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E15</f>
        <v>SPÚ, KPÚ pro JMK, pobočka Břeclav</v>
      </c>
      <c r="G86" s="42"/>
      <c r="H86" s="42"/>
      <c r="I86" s="34" t="s">
        <v>31</v>
      </c>
      <c r="J86" s="38" t="str">
        <f>E21</f>
        <v>Ing. Michal Pochop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40.05" customHeight="1">
      <c r="A87" s="40"/>
      <c r="B87" s="41"/>
      <c r="C87" s="34" t="s">
        <v>29</v>
      </c>
      <c r="D87" s="42"/>
      <c r="E87" s="42"/>
      <c r="F87" s="29" t="str">
        <f>IF(E18="","",E18)</f>
        <v>Vyplň údaj</v>
      </c>
      <c r="G87" s="42"/>
      <c r="H87" s="42"/>
      <c r="I87" s="34" t="s">
        <v>34</v>
      </c>
      <c r="J87" s="38" t="str">
        <f>E24</f>
        <v>Výzkumný ústav meliorací a ochrany půdy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79"/>
      <c r="B89" s="180"/>
      <c r="C89" s="181" t="s">
        <v>199</v>
      </c>
      <c r="D89" s="182" t="s">
        <v>57</v>
      </c>
      <c r="E89" s="182" t="s">
        <v>53</v>
      </c>
      <c r="F89" s="182" t="s">
        <v>54</v>
      </c>
      <c r="G89" s="182" t="s">
        <v>200</v>
      </c>
      <c r="H89" s="182" t="s">
        <v>201</v>
      </c>
      <c r="I89" s="182" t="s">
        <v>202</v>
      </c>
      <c r="J89" s="182" t="s">
        <v>185</v>
      </c>
      <c r="K89" s="183" t="s">
        <v>203</v>
      </c>
      <c r="L89" s="184"/>
      <c r="M89" s="94" t="s">
        <v>19</v>
      </c>
      <c r="N89" s="95" t="s">
        <v>42</v>
      </c>
      <c r="O89" s="95" t="s">
        <v>204</v>
      </c>
      <c r="P89" s="95" t="s">
        <v>205</v>
      </c>
      <c r="Q89" s="95" t="s">
        <v>206</v>
      </c>
      <c r="R89" s="95" t="s">
        <v>207</v>
      </c>
      <c r="S89" s="95" t="s">
        <v>208</v>
      </c>
      <c r="T89" s="96" t="s">
        <v>209</v>
      </c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</row>
    <row r="90" s="2" customFormat="1" ht="22.8" customHeight="1">
      <c r="A90" s="40"/>
      <c r="B90" s="41"/>
      <c r="C90" s="101" t="s">
        <v>210</v>
      </c>
      <c r="D90" s="42"/>
      <c r="E90" s="42"/>
      <c r="F90" s="42"/>
      <c r="G90" s="42"/>
      <c r="H90" s="42"/>
      <c r="I90" s="42"/>
      <c r="J90" s="185">
        <f>BK90</f>
        <v>0</v>
      </c>
      <c r="K90" s="42"/>
      <c r="L90" s="46"/>
      <c r="M90" s="97"/>
      <c r="N90" s="186"/>
      <c r="O90" s="98"/>
      <c r="P90" s="187">
        <f>P91+P206</f>
        <v>0</v>
      </c>
      <c r="Q90" s="98"/>
      <c r="R90" s="187">
        <f>R91+R206</f>
        <v>167.94834225</v>
      </c>
      <c r="S90" s="98"/>
      <c r="T90" s="188">
        <f>T91+T206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71</v>
      </c>
      <c r="AU90" s="19" t="s">
        <v>186</v>
      </c>
      <c r="BK90" s="189">
        <f>BK91+BK206</f>
        <v>0</v>
      </c>
    </row>
    <row r="91" s="12" customFormat="1" ht="25.92" customHeight="1">
      <c r="A91" s="12"/>
      <c r="B91" s="190"/>
      <c r="C91" s="191"/>
      <c r="D91" s="192" t="s">
        <v>71</v>
      </c>
      <c r="E91" s="193" t="s">
        <v>211</v>
      </c>
      <c r="F91" s="193" t="s">
        <v>212</v>
      </c>
      <c r="G91" s="191"/>
      <c r="H91" s="191"/>
      <c r="I91" s="194"/>
      <c r="J91" s="195">
        <f>BK91</f>
        <v>0</v>
      </c>
      <c r="K91" s="191"/>
      <c r="L91" s="196"/>
      <c r="M91" s="197"/>
      <c r="N91" s="198"/>
      <c r="O91" s="198"/>
      <c r="P91" s="199">
        <f>P92+P185+P203</f>
        <v>0</v>
      </c>
      <c r="Q91" s="198"/>
      <c r="R91" s="199">
        <f>R92+R185+R203</f>
        <v>167.94834225</v>
      </c>
      <c r="S91" s="198"/>
      <c r="T91" s="200">
        <f>T92+T185+T203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80</v>
      </c>
      <c r="AT91" s="202" t="s">
        <v>71</v>
      </c>
      <c r="AU91" s="202" t="s">
        <v>72</v>
      </c>
      <c r="AY91" s="201" t="s">
        <v>213</v>
      </c>
      <c r="BK91" s="203">
        <f>BK92+BK185+BK203</f>
        <v>0</v>
      </c>
    </row>
    <row r="92" s="12" customFormat="1" ht="22.8" customHeight="1">
      <c r="A92" s="12"/>
      <c r="B92" s="190"/>
      <c r="C92" s="191"/>
      <c r="D92" s="192" t="s">
        <v>71</v>
      </c>
      <c r="E92" s="204" t="s">
        <v>80</v>
      </c>
      <c r="F92" s="204" t="s">
        <v>214</v>
      </c>
      <c r="G92" s="191"/>
      <c r="H92" s="191"/>
      <c r="I92" s="194"/>
      <c r="J92" s="205">
        <f>BK92</f>
        <v>0</v>
      </c>
      <c r="K92" s="191"/>
      <c r="L92" s="196"/>
      <c r="M92" s="197"/>
      <c r="N92" s="198"/>
      <c r="O92" s="198"/>
      <c r="P92" s="199">
        <f>SUM(P93:P184)</f>
        <v>0</v>
      </c>
      <c r="Q92" s="198"/>
      <c r="R92" s="199">
        <f>SUM(R93:R184)</f>
        <v>147.212616</v>
      </c>
      <c r="S92" s="198"/>
      <c r="T92" s="200">
        <f>SUM(T93:T184)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80</v>
      </c>
      <c r="AT92" s="202" t="s">
        <v>71</v>
      </c>
      <c r="AU92" s="202" t="s">
        <v>80</v>
      </c>
      <c r="AY92" s="201" t="s">
        <v>213</v>
      </c>
      <c r="BK92" s="203">
        <f>SUM(BK93:BK184)</f>
        <v>0</v>
      </c>
    </row>
    <row r="93" s="2" customFormat="1" ht="16.5" customHeight="1">
      <c r="A93" s="40"/>
      <c r="B93" s="41"/>
      <c r="C93" s="206" t="s">
        <v>80</v>
      </c>
      <c r="D93" s="206" t="s">
        <v>215</v>
      </c>
      <c r="E93" s="207" t="s">
        <v>216</v>
      </c>
      <c r="F93" s="208" t="s">
        <v>217</v>
      </c>
      <c r="G93" s="209" t="s">
        <v>218</v>
      </c>
      <c r="H93" s="210">
        <v>10552.43</v>
      </c>
      <c r="I93" s="211"/>
      <c r="J93" s="212">
        <f>ROUND(I93*H93,2)</f>
        <v>0</v>
      </c>
      <c r="K93" s="208" t="s">
        <v>219</v>
      </c>
      <c r="L93" s="46"/>
      <c r="M93" s="213" t="s">
        <v>19</v>
      </c>
      <c r="N93" s="214" t="s">
        <v>43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220</v>
      </c>
      <c r="AT93" s="217" t="s">
        <v>215</v>
      </c>
      <c r="AU93" s="217" t="s">
        <v>82</v>
      </c>
      <c r="AY93" s="19" t="s">
        <v>213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80</v>
      </c>
      <c r="BK93" s="218">
        <f>ROUND(I93*H93,2)</f>
        <v>0</v>
      </c>
      <c r="BL93" s="19" t="s">
        <v>220</v>
      </c>
      <c r="BM93" s="217" t="s">
        <v>221</v>
      </c>
    </row>
    <row r="94" s="2" customFormat="1">
      <c r="A94" s="40"/>
      <c r="B94" s="41"/>
      <c r="C94" s="42"/>
      <c r="D94" s="219" t="s">
        <v>222</v>
      </c>
      <c r="E94" s="42"/>
      <c r="F94" s="220" t="s">
        <v>223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222</v>
      </c>
      <c r="AU94" s="19" t="s">
        <v>82</v>
      </c>
    </row>
    <row r="95" s="13" customFormat="1">
      <c r="A95" s="13"/>
      <c r="B95" s="224"/>
      <c r="C95" s="225"/>
      <c r="D95" s="226" t="s">
        <v>224</v>
      </c>
      <c r="E95" s="227" t="s">
        <v>19</v>
      </c>
      <c r="F95" s="228" t="s">
        <v>586</v>
      </c>
      <c r="G95" s="225"/>
      <c r="H95" s="229">
        <v>10552.43</v>
      </c>
      <c r="I95" s="230"/>
      <c r="J95" s="225"/>
      <c r="K95" s="225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224</v>
      </c>
      <c r="AU95" s="235" t="s">
        <v>82</v>
      </c>
      <c r="AV95" s="13" t="s">
        <v>82</v>
      </c>
      <c r="AW95" s="13" t="s">
        <v>33</v>
      </c>
      <c r="AX95" s="13" t="s">
        <v>80</v>
      </c>
      <c r="AY95" s="235" t="s">
        <v>213</v>
      </c>
    </row>
    <row r="96" s="2" customFormat="1" ht="16.5" customHeight="1">
      <c r="A96" s="40"/>
      <c r="B96" s="41"/>
      <c r="C96" s="206" t="s">
        <v>82</v>
      </c>
      <c r="D96" s="206" t="s">
        <v>215</v>
      </c>
      <c r="E96" s="207" t="s">
        <v>226</v>
      </c>
      <c r="F96" s="208" t="s">
        <v>227</v>
      </c>
      <c r="G96" s="209" t="s">
        <v>218</v>
      </c>
      <c r="H96" s="210">
        <v>10552.43</v>
      </c>
      <c r="I96" s="211"/>
      <c r="J96" s="212">
        <f>ROUND(I96*H96,2)</f>
        <v>0</v>
      </c>
      <c r="K96" s="208" t="s">
        <v>219</v>
      </c>
      <c r="L96" s="46"/>
      <c r="M96" s="213" t="s">
        <v>19</v>
      </c>
      <c r="N96" s="214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220</v>
      </c>
      <c r="AT96" s="217" t="s">
        <v>215</v>
      </c>
      <c r="AU96" s="217" t="s">
        <v>82</v>
      </c>
      <c r="AY96" s="19" t="s">
        <v>213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80</v>
      </c>
      <c r="BK96" s="218">
        <f>ROUND(I96*H96,2)</f>
        <v>0</v>
      </c>
      <c r="BL96" s="19" t="s">
        <v>220</v>
      </c>
      <c r="BM96" s="217" t="s">
        <v>228</v>
      </c>
    </row>
    <row r="97" s="2" customFormat="1">
      <c r="A97" s="40"/>
      <c r="B97" s="41"/>
      <c r="C97" s="42"/>
      <c r="D97" s="219" t="s">
        <v>222</v>
      </c>
      <c r="E97" s="42"/>
      <c r="F97" s="220" t="s">
        <v>229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222</v>
      </c>
      <c r="AU97" s="19" t="s">
        <v>82</v>
      </c>
    </row>
    <row r="98" s="13" customFormat="1">
      <c r="A98" s="13"/>
      <c r="B98" s="224"/>
      <c r="C98" s="225"/>
      <c r="D98" s="226" t="s">
        <v>224</v>
      </c>
      <c r="E98" s="227" t="s">
        <v>19</v>
      </c>
      <c r="F98" s="228" t="s">
        <v>586</v>
      </c>
      <c r="G98" s="225"/>
      <c r="H98" s="229">
        <v>10552.43</v>
      </c>
      <c r="I98" s="230"/>
      <c r="J98" s="225"/>
      <c r="K98" s="225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224</v>
      </c>
      <c r="AU98" s="235" t="s">
        <v>82</v>
      </c>
      <c r="AV98" s="13" t="s">
        <v>82</v>
      </c>
      <c r="AW98" s="13" t="s">
        <v>33</v>
      </c>
      <c r="AX98" s="13" t="s">
        <v>80</v>
      </c>
      <c r="AY98" s="235" t="s">
        <v>213</v>
      </c>
    </row>
    <row r="99" s="2" customFormat="1" ht="16.5" customHeight="1">
      <c r="A99" s="40"/>
      <c r="B99" s="41"/>
      <c r="C99" s="206" t="s">
        <v>230</v>
      </c>
      <c r="D99" s="206" t="s">
        <v>215</v>
      </c>
      <c r="E99" s="207" t="s">
        <v>231</v>
      </c>
      <c r="F99" s="208" t="s">
        <v>232</v>
      </c>
      <c r="G99" s="209" t="s">
        <v>218</v>
      </c>
      <c r="H99" s="210">
        <v>10552.43</v>
      </c>
      <c r="I99" s="211"/>
      <c r="J99" s="212">
        <f>ROUND(I99*H99,2)</f>
        <v>0</v>
      </c>
      <c r="K99" s="208" t="s">
        <v>219</v>
      </c>
      <c r="L99" s="46"/>
      <c r="M99" s="213" t="s">
        <v>19</v>
      </c>
      <c r="N99" s="214" t="s">
        <v>43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220</v>
      </c>
      <c r="AT99" s="217" t="s">
        <v>215</v>
      </c>
      <c r="AU99" s="217" t="s">
        <v>82</v>
      </c>
      <c r="AY99" s="19" t="s">
        <v>213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80</v>
      </c>
      <c r="BK99" s="218">
        <f>ROUND(I99*H99,2)</f>
        <v>0</v>
      </c>
      <c r="BL99" s="19" t="s">
        <v>220</v>
      </c>
      <c r="BM99" s="217" t="s">
        <v>233</v>
      </c>
    </row>
    <row r="100" s="2" customFormat="1">
      <c r="A100" s="40"/>
      <c r="B100" s="41"/>
      <c r="C100" s="42"/>
      <c r="D100" s="219" t="s">
        <v>222</v>
      </c>
      <c r="E100" s="42"/>
      <c r="F100" s="220" t="s">
        <v>234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222</v>
      </c>
      <c r="AU100" s="19" t="s">
        <v>82</v>
      </c>
    </row>
    <row r="101" s="13" customFormat="1">
      <c r="A101" s="13"/>
      <c r="B101" s="224"/>
      <c r="C101" s="225"/>
      <c r="D101" s="226" t="s">
        <v>224</v>
      </c>
      <c r="E101" s="227" t="s">
        <v>19</v>
      </c>
      <c r="F101" s="228" t="s">
        <v>586</v>
      </c>
      <c r="G101" s="225"/>
      <c r="H101" s="229">
        <v>10552.43</v>
      </c>
      <c r="I101" s="230"/>
      <c r="J101" s="225"/>
      <c r="K101" s="225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224</v>
      </c>
      <c r="AU101" s="235" t="s">
        <v>82</v>
      </c>
      <c r="AV101" s="13" t="s">
        <v>82</v>
      </c>
      <c r="AW101" s="13" t="s">
        <v>33</v>
      </c>
      <c r="AX101" s="13" t="s">
        <v>80</v>
      </c>
      <c r="AY101" s="235" t="s">
        <v>213</v>
      </c>
    </row>
    <row r="102" s="2" customFormat="1" ht="24.15" customHeight="1">
      <c r="A102" s="40"/>
      <c r="B102" s="41"/>
      <c r="C102" s="206" t="s">
        <v>220</v>
      </c>
      <c r="D102" s="206" t="s">
        <v>215</v>
      </c>
      <c r="E102" s="207" t="s">
        <v>235</v>
      </c>
      <c r="F102" s="208" t="s">
        <v>236</v>
      </c>
      <c r="G102" s="209" t="s">
        <v>218</v>
      </c>
      <c r="H102" s="210">
        <v>7273.1300000000001</v>
      </c>
      <c r="I102" s="211"/>
      <c r="J102" s="212">
        <f>ROUND(I102*H102,2)</f>
        <v>0</v>
      </c>
      <c r="K102" s="208" t="s">
        <v>219</v>
      </c>
      <c r="L102" s="46"/>
      <c r="M102" s="213" t="s">
        <v>19</v>
      </c>
      <c r="N102" s="214" t="s">
        <v>43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220</v>
      </c>
      <c r="AT102" s="217" t="s">
        <v>215</v>
      </c>
      <c r="AU102" s="217" t="s">
        <v>82</v>
      </c>
      <c r="AY102" s="19" t="s">
        <v>213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80</v>
      </c>
      <c r="BK102" s="218">
        <f>ROUND(I102*H102,2)</f>
        <v>0</v>
      </c>
      <c r="BL102" s="19" t="s">
        <v>220</v>
      </c>
      <c r="BM102" s="217" t="s">
        <v>237</v>
      </c>
    </row>
    <row r="103" s="2" customFormat="1">
      <c r="A103" s="40"/>
      <c r="B103" s="41"/>
      <c r="C103" s="42"/>
      <c r="D103" s="219" t="s">
        <v>222</v>
      </c>
      <c r="E103" s="42"/>
      <c r="F103" s="220" t="s">
        <v>238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222</v>
      </c>
      <c r="AU103" s="19" t="s">
        <v>82</v>
      </c>
    </row>
    <row r="104" s="13" customFormat="1">
      <c r="A104" s="13"/>
      <c r="B104" s="224"/>
      <c r="C104" s="225"/>
      <c r="D104" s="226" t="s">
        <v>224</v>
      </c>
      <c r="E104" s="227" t="s">
        <v>19</v>
      </c>
      <c r="F104" s="228" t="s">
        <v>587</v>
      </c>
      <c r="G104" s="225"/>
      <c r="H104" s="229">
        <v>7273.1300000000001</v>
      </c>
      <c r="I104" s="230"/>
      <c r="J104" s="225"/>
      <c r="K104" s="225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224</v>
      </c>
      <c r="AU104" s="235" t="s">
        <v>82</v>
      </c>
      <c r="AV104" s="13" t="s">
        <v>82</v>
      </c>
      <c r="AW104" s="13" t="s">
        <v>33</v>
      </c>
      <c r="AX104" s="13" t="s">
        <v>80</v>
      </c>
      <c r="AY104" s="235" t="s">
        <v>213</v>
      </c>
    </row>
    <row r="105" s="2" customFormat="1" ht="24.15" customHeight="1">
      <c r="A105" s="40"/>
      <c r="B105" s="41"/>
      <c r="C105" s="206" t="s">
        <v>240</v>
      </c>
      <c r="D105" s="206" t="s">
        <v>215</v>
      </c>
      <c r="E105" s="207" t="s">
        <v>254</v>
      </c>
      <c r="F105" s="208" t="s">
        <v>255</v>
      </c>
      <c r="G105" s="209" t="s">
        <v>218</v>
      </c>
      <c r="H105" s="210">
        <v>6573</v>
      </c>
      <c r="I105" s="211"/>
      <c r="J105" s="212">
        <f>ROUND(I105*H105,2)</f>
        <v>0</v>
      </c>
      <c r="K105" s="208" t="s">
        <v>219</v>
      </c>
      <c r="L105" s="46"/>
      <c r="M105" s="213" t="s">
        <v>19</v>
      </c>
      <c r="N105" s="214" t="s">
        <v>43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220</v>
      </c>
      <c r="AT105" s="217" t="s">
        <v>215</v>
      </c>
      <c r="AU105" s="217" t="s">
        <v>82</v>
      </c>
      <c r="AY105" s="19" t="s">
        <v>213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80</v>
      </c>
      <c r="BK105" s="218">
        <f>ROUND(I105*H105,2)</f>
        <v>0</v>
      </c>
      <c r="BL105" s="19" t="s">
        <v>220</v>
      </c>
      <c r="BM105" s="217" t="s">
        <v>256</v>
      </c>
    </row>
    <row r="106" s="2" customFormat="1">
      <c r="A106" s="40"/>
      <c r="B106" s="41"/>
      <c r="C106" s="42"/>
      <c r="D106" s="219" t="s">
        <v>222</v>
      </c>
      <c r="E106" s="42"/>
      <c r="F106" s="220" t="s">
        <v>257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222</v>
      </c>
      <c r="AU106" s="19" t="s">
        <v>82</v>
      </c>
    </row>
    <row r="107" s="13" customFormat="1">
      <c r="A107" s="13"/>
      <c r="B107" s="224"/>
      <c r="C107" s="225"/>
      <c r="D107" s="226" t="s">
        <v>224</v>
      </c>
      <c r="E107" s="227" t="s">
        <v>19</v>
      </c>
      <c r="F107" s="228" t="s">
        <v>588</v>
      </c>
      <c r="G107" s="225"/>
      <c r="H107" s="229">
        <v>6573</v>
      </c>
      <c r="I107" s="230"/>
      <c r="J107" s="225"/>
      <c r="K107" s="225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224</v>
      </c>
      <c r="AU107" s="235" t="s">
        <v>82</v>
      </c>
      <c r="AV107" s="13" t="s">
        <v>82</v>
      </c>
      <c r="AW107" s="13" t="s">
        <v>33</v>
      </c>
      <c r="AX107" s="13" t="s">
        <v>80</v>
      </c>
      <c r="AY107" s="235" t="s">
        <v>213</v>
      </c>
    </row>
    <row r="108" s="2" customFormat="1" ht="24.15" customHeight="1">
      <c r="A108" s="40"/>
      <c r="B108" s="41"/>
      <c r="C108" s="206" t="s">
        <v>248</v>
      </c>
      <c r="D108" s="206" t="s">
        <v>215</v>
      </c>
      <c r="E108" s="207" t="s">
        <v>259</v>
      </c>
      <c r="F108" s="208" t="s">
        <v>260</v>
      </c>
      <c r="G108" s="209" t="s">
        <v>261</v>
      </c>
      <c r="H108" s="210">
        <v>4346</v>
      </c>
      <c r="I108" s="211"/>
      <c r="J108" s="212">
        <f>ROUND(I108*H108,2)</f>
        <v>0</v>
      </c>
      <c r="K108" s="208" t="s">
        <v>219</v>
      </c>
      <c r="L108" s="46"/>
      <c r="M108" s="213" t="s">
        <v>19</v>
      </c>
      <c r="N108" s="214" t="s">
        <v>43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220</v>
      </c>
      <c r="AT108" s="217" t="s">
        <v>215</v>
      </c>
      <c r="AU108" s="217" t="s">
        <v>82</v>
      </c>
      <c r="AY108" s="19" t="s">
        <v>213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80</v>
      </c>
      <c r="BK108" s="218">
        <f>ROUND(I108*H108,2)</f>
        <v>0</v>
      </c>
      <c r="BL108" s="19" t="s">
        <v>220</v>
      </c>
      <c r="BM108" s="217" t="s">
        <v>262</v>
      </c>
    </row>
    <row r="109" s="2" customFormat="1">
      <c r="A109" s="40"/>
      <c r="B109" s="41"/>
      <c r="C109" s="42"/>
      <c r="D109" s="219" t="s">
        <v>222</v>
      </c>
      <c r="E109" s="42"/>
      <c r="F109" s="220" t="s">
        <v>263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222</v>
      </c>
      <c r="AU109" s="19" t="s">
        <v>82</v>
      </c>
    </row>
    <row r="110" s="13" customFormat="1">
      <c r="A110" s="13"/>
      <c r="B110" s="224"/>
      <c r="C110" s="225"/>
      <c r="D110" s="226" t="s">
        <v>224</v>
      </c>
      <c r="E110" s="227" t="s">
        <v>19</v>
      </c>
      <c r="F110" s="228" t="s">
        <v>589</v>
      </c>
      <c r="G110" s="225"/>
      <c r="H110" s="229">
        <v>4346</v>
      </c>
      <c r="I110" s="230"/>
      <c r="J110" s="225"/>
      <c r="K110" s="225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224</v>
      </c>
      <c r="AU110" s="235" t="s">
        <v>82</v>
      </c>
      <c r="AV110" s="13" t="s">
        <v>82</v>
      </c>
      <c r="AW110" s="13" t="s">
        <v>33</v>
      </c>
      <c r="AX110" s="13" t="s">
        <v>80</v>
      </c>
      <c r="AY110" s="235" t="s">
        <v>213</v>
      </c>
    </row>
    <row r="111" s="2" customFormat="1" ht="24.15" customHeight="1">
      <c r="A111" s="40"/>
      <c r="B111" s="41"/>
      <c r="C111" s="206" t="s">
        <v>253</v>
      </c>
      <c r="D111" s="206" t="s">
        <v>215</v>
      </c>
      <c r="E111" s="207" t="s">
        <v>266</v>
      </c>
      <c r="F111" s="208" t="s">
        <v>267</v>
      </c>
      <c r="G111" s="209" t="s">
        <v>261</v>
      </c>
      <c r="H111" s="210">
        <v>36</v>
      </c>
      <c r="I111" s="211"/>
      <c r="J111" s="212">
        <f>ROUND(I111*H111,2)</f>
        <v>0</v>
      </c>
      <c r="K111" s="208" t="s">
        <v>219</v>
      </c>
      <c r="L111" s="46"/>
      <c r="M111" s="213" t="s">
        <v>19</v>
      </c>
      <c r="N111" s="214" t="s">
        <v>43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220</v>
      </c>
      <c r="AT111" s="217" t="s">
        <v>215</v>
      </c>
      <c r="AU111" s="217" t="s">
        <v>82</v>
      </c>
      <c r="AY111" s="19" t="s">
        <v>213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80</v>
      </c>
      <c r="BK111" s="218">
        <f>ROUND(I111*H111,2)</f>
        <v>0</v>
      </c>
      <c r="BL111" s="19" t="s">
        <v>220</v>
      </c>
      <c r="BM111" s="217" t="s">
        <v>268</v>
      </c>
    </row>
    <row r="112" s="2" customFormat="1">
      <c r="A112" s="40"/>
      <c r="B112" s="41"/>
      <c r="C112" s="42"/>
      <c r="D112" s="219" t="s">
        <v>222</v>
      </c>
      <c r="E112" s="42"/>
      <c r="F112" s="220" t="s">
        <v>269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222</v>
      </c>
      <c r="AU112" s="19" t="s">
        <v>82</v>
      </c>
    </row>
    <row r="113" s="13" customFormat="1">
      <c r="A113" s="13"/>
      <c r="B113" s="224"/>
      <c r="C113" s="225"/>
      <c r="D113" s="226" t="s">
        <v>224</v>
      </c>
      <c r="E113" s="227" t="s">
        <v>19</v>
      </c>
      <c r="F113" s="228" t="s">
        <v>590</v>
      </c>
      <c r="G113" s="225"/>
      <c r="H113" s="229">
        <v>36</v>
      </c>
      <c r="I113" s="230"/>
      <c r="J113" s="225"/>
      <c r="K113" s="225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224</v>
      </c>
      <c r="AU113" s="235" t="s">
        <v>82</v>
      </c>
      <c r="AV113" s="13" t="s">
        <v>82</v>
      </c>
      <c r="AW113" s="13" t="s">
        <v>33</v>
      </c>
      <c r="AX113" s="13" t="s">
        <v>80</v>
      </c>
      <c r="AY113" s="235" t="s">
        <v>213</v>
      </c>
    </row>
    <row r="114" s="2" customFormat="1" ht="16.5" customHeight="1">
      <c r="A114" s="40"/>
      <c r="B114" s="41"/>
      <c r="C114" s="236" t="s">
        <v>245</v>
      </c>
      <c r="D114" s="236" t="s">
        <v>241</v>
      </c>
      <c r="E114" s="237" t="s">
        <v>242</v>
      </c>
      <c r="F114" s="238" t="s">
        <v>243</v>
      </c>
      <c r="G114" s="239" t="s">
        <v>244</v>
      </c>
      <c r="H114" s="240">
        <v>71.265000000000001</v>
      </c>
      <c r="I114" s="241"/>
      <c r="J114" s="242">
        <f>ROUND(I114*H114,2)</f>
        <v>0</v>
      </c>
      <c r="K114" s="238" t="s">
        <v>19</v>
      </c>
      <c r="L114" s="243"/>
      <c r="M114" s="244" t="s">
        <v>19</v>
      </c>
      <c r="N114" s="245" t="s">
        <v>43</v>
      </c>
      <c r="O114" s="86"/>
      <c r="P114" s="215">
        <f>O114*H114</f>
        <v>0</v>
      </c>
      <c r="Q114" s="215">
        <v>0.001</v>
      </c>
      <c r="R114" s="215">
        <f>Q114*H114</f>
        <v>0.071265000000000009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245</v>
      </c>
      <c r="AT114" s="217" t="s">
        <v>241</v>
      </c>
      <c r="AU114" s="217" t="s">
        <v>82</v>
      </c>
      <c r="AY114" s="19" t="s">
        <v>213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80</v>
      </c>
      <c r="BK114" s="218">
        <f>ROUND(I114*H114,2)</f>
        <v>0</v>
      </c>
      <c r="BL114" s="19" t="s">
        <v>220</v>
      </c>
      <c r="BM114" s="217" t="s">
        <v>246</v>
      </c>
    </row>
    <row r="115" s="13" customFormat="1">
      <c r="A115" s="13"/>
      <c r="B115" s="224"/>
      <c r="C115" s="225"/>
      <c r="D115" s="226" t="s">
        <v>224</v>
      </c>
      <c r="E115" s="227" t="s">
        <v>19</v>
      </c>
      <c r="F115" s="228" t="s">
        <v>591</v>
      </c>
      <c r="G115" s="225"/>
      <c r="H115" s="229">
        <v>71.265000000000001</v>
      </c>
      <c r="I115" s="230"/>
      <c r="J115" s="225"/>
      <c r="K115" s="225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224</v>
      </c>
      <c r="AU115" s="235" t="s">
        <v>82</v>
      </c>
      <c r="AV115" s="13" t="s">
        <v>82</v>
      </c>
      <c r="AW115" s="13" t="s">
        <v>33</v>
      </c>
      <c r="AX115" s="13" t="s">
        <v>80</v>
      </c>
      <c r="AY115" s="235" t="s">
        <v>213</v>
      </c>
    </row>
    <row r="116" s="2" customFormat="1" ht="16.5" customHeight="1">
      <c r="A116" s="40"/>
      <c r="B116" s="41"/>
      <c r="C116" s="236" t="s">
        <v>265</v>
      </c>
      <c r="D116" s="236" t="s">
        <v>241</v>
      </c>
      <c r="E116" s="237" t="s">
        <v>249</v>
      </c>
      <c r="F116" s="238" t="s">
        <v>250</v>
      </c>
      <c r="G116" s="239" t="s">
        <v>244</v>
      </c>
      <c r="H116" s="240">
        <v>0.73299999999999998</v>
      </c>
      <c r="I116" s="241"/>
      <c r="J116" s="242">
        <f>ROUND(I116*H116,2)</f>
        <v>0</v>
      </c>
      <c r="K116" s="238" t="s">
        <v>19</v>
      </c>
      <c r="L116" s="243"/>
      <c r="M116" s="244" t="s">
        <v>19</v>
      </c>
      <c r="N116" s="245" t="s">
        <v>43</v>
      </c>
      <c r="O116" s="86"/>
      <c r="P116" s="215">
        <f>O116*H116</f>
        <v>0</v>
      </c>
      <c r="Q116" s="215">
        <v>0.001</v>
      </c>
      <c r="R116" s="215">
        <f>Q116*H116</f>
        <v>0.00073300000000000004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245</v>
      </c>
      <c r="AT116" s="217" t="s">
        <v>241</v>
      </c>
      <c r="AU116" s="217" t="s">
        <v>82</v>
      </c>
      <c r="AY116" s="19" t="s">
        <v>213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80</v>
      </c>
      <c r="BK116" s="218">
        <f>ROUND(I116*H116,2)</f>
        <v>0</v>
      </c>
      <c r="BL116" s="19" t="s">
        <v>220</v>
      </c>
      <c r="BM116" s="217" t="s">
        <v>251</v>
      </c>
    </row>
    <row r="117" s="13" customFormat="1">
      <c r="A117" s="13"/>
      <c r="B117" s="224"/>
      <c r="C117" s="225"/>
      <c r="D117" s="226" t="s">
        <v>224</v>
      </c>
      <c r="E117" s="227" t="s">
        <v>19</v>
      </c>
      <c r="F117" s="228" t="s">
        <v>592</v>
      </c>
      <c r="G117" s="225"/>
      <c r="H117" s="229">
        <v>0.73299999999999998</v>
      </c>
      <c r="I117" s="230"/>
      <c r="J117" s="225"/>
      <c r="K117" s="225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224</v>
      </c>
      <c r="AU117" s="235" t="s">
        <v>82</v>
      </c>
      <c r="AV117" s="13" t="s">
        <v>82</v>
      </c>
      <c r="AW117" s="13" t="s">
        <v>33</v>
      </c>
      <c r="AX117" s="13" t="s">
        <v>80</v>
      </c>
      <c r="AY117" s="235" t="s">
        <v>213</v>
      </c>
    </row>
    <row r="118" s="2" customFormat="1" ht="24.15" customHeight="1">
      <c r="A118" s="40"/>
      <c r="B118" s="41"/>
      <c r="C118" s="206" t="s">
        <v>271</v>
      </c>
      <c r="D118" s="206" t="s">
        <v>215</v>
      </c>
      <c r="E118" s="207" t="s">
        <v>272</v>
      </c>
      <c r="F118" s="208" t="s">
        <v>273</v>
      </c>
      <c r="G118" s="209" t="s">
        <v>261</v>
      </c>
      <c r="H118" s="210">
        <v>4346</v>
      </c>
      <c r="I118" s="211"/>
      <c r="J118" s="212">
        <f>ROUND(I118*H118,2)</f>
        <v>0</v>
      </c>
      <c r="K118" s="208" t="s">
        <v>219</v>
      </c>
      <c r="L118" s="46"/>
      <c r="M118" s="213" t="s">
        <v>19</v>
      </c>
      <c r="N118" s="214" t="s">
        <v>43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220</v>
      </c>
      <c r="AT118" s="217" t="s">
        <v>215</v>
      </c>
      <c r="AU118" s="217" t="s">
        <v>82</v>
      </c>
      <c r="AY118" s="19" t="s">
        <v>213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80</v>
      </c>
      <c r="BK118" s="218">
        <f>ROUND(I118*H118,2)</f>
        <v>0</v>
      </c>
      <c r="BL118" s="19" t="s">
        <v>220</v>
      </c>
      <c r="BM118" s="217" t="s">
        <v>274</v>
      </c>
    </row>
    <row r="119" s="2" customFormat="1">
      <c r="A119" s="40"/>
      <c r="B119" s="41"/>
      <c r="C119" s="42"/>
      <c r="D119" s="219" t="s">
        <v>222</v>
      </c>
      <c r="E119" s="42"/>
      <c r="F119" s="220" t="s">
        <v>275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222</v>
      </c>
      <c r="AU119" s="19" t="s">
        <v>82</v>
      </c>
    </row>
    <row r="120" s="13" customFormat="1">
      <c r="A120" s="13"/>
      <c r="B120" s="224"/>
      <c r="C120" s="225"/>
      <c r="D120" s="226" t="s">
        <v>224</v>
      </c>
      <c r="E120" s="227" t="s">
        <v>19</v>
      </c>
      <c r="F120" s="228" t="s">
        <v>593</v>
      </c>
      <c r="G120" s="225"/>
      <c r="H120" s="229">
        <v>4346</v>
      </c>
      <c r="I120" s="230"/>
      <c r="J120" s="225"/>
      <c r="K120" s="225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224</v>
      </c>
      <c r="AU120" s="235" t="s">
        <v>82</v>
      </c>
      <c r="AV120" s="13" t="s">
        <v>82</v>
      </c>
      <c r="AW120" s="13" t="s">
        <v>33</v>
      </c>
      <c r="AX120" s="13" t="s">
        <v>80</v>
      </c>
      <c r="AY120" s="235" t="s">
        <v>213</v>
      </c>
    </row>
    <row r="121" s="2" customFormat="1" ht="16.5" customHeight="1">
      <c r="A121" s="40"/>
      <c r="B121" s="41"/>
      <c r="C121" s="236" t="s">
        <v>277</v>
      </c>
      <c r="D121" s="236" t="s">
        <v>241</v>
      </c>
      <c r="E121" s="237" t="s">
        <v>278</v>
      </c>
      <c r="F121" s="238" t="s">
        <v>279</v>
      </c>
      <c r="G121" s="239" t="s">
        <v>261</v>
      </c>
      <c r="H121" s="240">
        <v>269</v>
      </c>
      <c r="I121" s="241"/>
      <c r="J121" s="242">
        <f>ROUND(I121*H121,2)</f>
        <v>0</v>
      </c>
      <c r="K121" s="238" t="s">
        <v>19</v>
      </c>
      <c r="L121" s="243"/>
      <c r="M121" s="244" t="s">
        <v>19</v>
      </c>
      <c r="N121" s="245" t="s">
        <v>43</v>
      </c>
      <c r="O121" s="86"/>
      <c r="P121" s="215">
        <f>O121*H121</f>
        <v>0</v>
      </c>
      <c r="Q121" s="215">
        <v>0.001</v>
      </c>
      <c r="R121" s="215">
        <f>Q121*H121</f>
        <v>0.26900000000000002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245</v>
      </c>
      <c r="AT121" s="217" t="s">
        <v>241</v>
      </c>
      <c r="AU121" s="217" t="s">
        <v>82</v>
      </c>
      <c r="AY121" s="19" t="s">
        <v>213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80</v>
      </c>
      <c r="BK121" s="218">
        <f>ROUND(I121*H121,2)</f>
        <v>0</v>
      </c>
      <c r="BL121" s="19" t="s">
        <v>220</v>
      </c>
      <c r="BM121" s="217" t="s">
        <v>280</v>
      </c>
    </row>
    <row r="122" s="2" customFormat="1" ht="16.5" customHeight="1">
      <c r="A122" s="40"/>
      <c r="B122" s="41"/>
      <c r="C122" s="236" t="s">
        <v>8</v>
      </c>
      <c r="D122" s="236" t="s">
        <v>241</v>
      </c>
      <c r="E122" s="237" t="s">
        <v>281</v>
      </c>
      <c r="F122" s="238" t="s">
        <v>282</v>
      </c>
      <c r="G122" s="239" t="s">
        <v>261</v>
      </c>
      <c r="H122" s="240">
        <v>287</v>
      </c>
      <c r="I122" s="241"/>
      <c r="J122" s="242">
        <f>ROUND(I122*H122,2)</f>
        <v>0</v>
      </c>
      <c r="K122" s="238" t="s">
        <v>19</v>
      </c>
      <c r="L122" s="243"/>
      <c r="M122" s="244" t="s">
        <v>19</v>
      </c>
      <c r="N122" s="245" t="s">
        <v>43</v>
      </c>
      <c r="O122" s="86"/>
      <c r="P122" s="215">
        <f>O122*H122</f>
        <v>0</v>
      </c>
      <c r="Q122" s="215">
        <v>0.001</v>
      </c>
      <c r="R122" s="215">
        <f>Q122*H122</f>
        <v>0.28700000000000003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245</v>
      </c>
      <c r="AT122" s="217" t="s">
        <v>241</v>
      </c>
      <c r="AU122" s="217" t="s">
        <v>82</v>
      </c>
      <c r="AY122" s="19" t="s">
        <v>213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80</v>
      </c>
      <c r="BK122" s="218">
        <f>ROUND(I122*H122,2)</f>
        <v>0</v>
      </c>
      <c r="BL122" s="19" t="s">
        <v>220</v>
      </c>
      <c r="BM122" s="217" t="s">
        <v>283</v>
      </c>
    </row>
    <row r="123" s="2" customFormat="1" ht="16.5" customHeight="1">
      <c r="A123" s="40"/>
      <c r="B123" s="41"/>
      <c r="C123" s="236" t="s">
        <v>284</v>
      </c>
      <c r="D123" s="236" t="s">
        <v>241</v>
      </c>
      <c r="E123" s="237" t="s">
        <v>285</v>
      </c>
      <c r="F123" s="238" t="s">
        <v>286</v>
      </c>
      <c r="G123" s="239" t="s">
        <v>261</v>
      </c>
      <c r="H123" s="240">
        <v>273</v>
      </c>
      <c r="I123" s="241"/>
      <c r="J123" s="242">
        <f>ROUND(I123*H123,2)</f>
        <v>0</v>
      </c>
      <c r="K123" s="238" t="s">
        <v>19</v>
      </c>
      <c r="L123" s="243"/>
      <c r="M123" s="244" t="s">
        <v>19</v>
      </c>
      <c r="N123" s="245" t="s">
        <v>43</v>
      </c>
      <c r="O123" s="86"/>
      <c r="P123" s="215">
        <f>O123*H123</f>
        <v>0</v>
      </c>
      <c r="Q123" s="215">
        <v>0.001</v>
      </c>
      <c r="R123" s="215">
        <f>Q123*H123</f>
        <v>0.27300000000000002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245</v>
      </c>
      <c r="AT123" s="217" t="s">
        <v>241</v>
      </c>
      <c r="AU123" s="217" t="s">
        <v>82</v>
      </c>
      <c r="AY123" s="19" t="s">
        <v>213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80</v>
      </c>
      <c r="BK123" s="218">
        <f>ROUND(I123*H123,2)</f>
        <v>0</v>
      </c>
      <c r="BL123" s="19" t="s">
        <v>220</v>
      </c>
      <c r="BM123" s="217" t="s">
        <v>287</v>
      </c>
    </row>
    <row r="124" s="2" customFormat="1" ht="16.5" customHeight="1">
      <c r="A124" s="40"/>
      <c r="B124" s="41"/>
      <c r="C124" s="236" t="s">
        <v>288</v>
      </c>
      <c r="D124" s="236" t="s">
        <v>241</v>
      </c>
      <c r="E124" s="237" t="s">
        <v>289</v>
      </c>
      <c r="F124" s="238" t="s">
        <v>290</v>
      </c>
      <c r="G124" s="239" t="s">
        <v>261</v>
      </c>
      <c r="H124" s="240">
        <v>168</v>
      </c>
      <c r="I124" s="241"/>
      <c r="J124" s="242">
        <f>ROUND(I124*H124,2)</f>
        <v>0</v>
      </c>
      <c r="K124" s="238" t="s">
        <v>19</v>
      </c>
      <c r="L124" s="243"/>
      <c r="M124" s="244" t="s">
        <v>19</v>
      </c>
      <c r="N124" s="245" t="s">
        <v>43</v>
      </c>
      <c r="O124" s="86"/>
      <c r="P124" s="215">
        <f>O124*H124</f>
        <v>0</v>
      </c>
      <c r="Q124" s="215">
        <v>0.001</v>
      </c>
      <c r="R124" s="215">
        <f>Q124*H124</f>
        <v>0.16800000000000001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245</v>
      </c>
      <c r="AT124" s="217" t="s">
        <v>241</v>
      </c>
      <c r="AU124" s="217" t="s">
        <v>82</v>
      </c>
      <c r="AY124" s="19" t="s">
        <v>213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80</v>
      </c>
      <c r="BK124" s="218">
        <f>ROUND(I124*H124,2)</f>
        <v>0</v>
      </c>
      <c r="BL124" s="19" t="s">
        <v>220</v>
      </c>
      <c r="BM124" s="217" t="s">
        <v>291</v>
      </c>
    </row>
    <row r="125" s="2" customFormat="1" ht="16.5" customHeight="1">
      <c r="A125" s="40"/>
      <c r="B125" s="41"/>
      <c r="C125" s="236" t="s">
        <v>292</v>
      </c>
      <c r="D125" s="236" t="s">
        <v>241</v>
      </c>
      <c r="E125" s="237" t="s">
        <v>293</v>
      </c>
      <c r="F125" s="238" t="s">
        <v>294</v>
      </c>
      <c r="G125" s="239" t="s">
        <v>261</v>
      </c>
      <c r="H125" s="240">
        <v>254</v>
      </c>
      <c r="I125" s="241"/>
      <c r="J125" s="242">
        <f>ROUND(I125*H125,2)</f>
        <v>0</v>
      </c>
      <c r="K125" s="238" t="s">
        <v>19</v>
      </c>
      <c r="L125" s="243"/>
      <c r="M125" s="244" t="s">
        <v>19</v>
      </c>
      <c r="N125" s="245" t="s">
        <v>43</v>
      </c>
      <c r="O125" s="86"/>
      <c r="P125" s="215">
        <f>O125*H125</f>
        <v>0</v>
      </c>
      <c r="Q125" s="215">
        <v>0.001</v>
      </c>
      <c r="R125" s="215">
        <f>Q125*H125</f>
        <v>0.254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245</v>
      </c>
      <c r="AT125" s="217" t="s">
        <v>241</v>
      </c>
      <c r="AU125" s="217" t="s">
        <v>82</v>
      </c>
      <c r="AY125" s="19" t="s">
        <v>213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80</v>
      </c>
      <c r="BK125" s="218">
        <f>ROUND(I125*H125,2)</f>
        <v>0</v>
      </c>
      <c r="BL125" s="19" t="s">
        <v>220</v>
      </c>
      <c r="BM125" s="217" t="s">
        <v>295</v>
      </c>
    </row>
    <row r="126" s="2" customFormat="1" ht="16.5" customHeight="1">
      <c r="A126" s="40"/>
      <c r="B126" s="41"/>
      <c r="C126" s="236" t="s">
        <v>296</v>
      </c>
      <c r="D126" s="236" t="s">
        <v>241</v>
      </c>
      <c r="E126" s="237" t="s">
        <v>297</v>
      </c>
      <c r="F126" s="238" t="s">
        <v>298</v>
      </c>
      <c r="G126" s="239" t="s">
        <v>261</v>
      </c>
      <c r="H126" s="240">
        <v>275</v>
      </c>
      <c r="I126" s="241"/>
      <c r="J126" s="242">
        <f>ROUND(I126*H126,2)</f>
        <v>0</v>
      </c>
      <c r="K126" s="238" t="s">
        <v>19</v>
      </c>
      <c r="L126" s="243"/>
      <c r="M126" s="244" t="s">
        <v>19</v>
      </c>
      <c r="N126" s="245" t="s">
        <v>43</v>
      </c>
      <c r="O126" s="86"/>
      <c r="P126" s="215">
        <f>O126*H126</f>
        <v>0</v>
      </c>
      <c r="Q126" s="215">
        <v>0.001</v>
      </c>
      <c r="R126" s="215">
        <f>Q126*H126</f>
        <v>0.27500000000000002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245</v>
      </c>
      <c r="AT126" s="217" t="s">
        <v>241</v>
      </c>
      <c r="AU126" s="217" t="s">
        <v>82</v>
      </c>
      <c r="AY126" s="19" t="s">
        <v>213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80</v>
      </c>
      <c r="BK126" s="218">
        <f>ROUND(I126*H126,2)</f>
        <v>0</v>
      </c>
      <c r="BL126" s="19" t="s">
        <v>220</v>
      </c>
      <c r="BM126" s="217" t="s">
        <v>299</v>
      </c>
    </row>
    <row r="127" s="2" customFormat="1" ht="16.5" customHeight="1">
      <c r="A127" s="40"/>
      <c r="B127" s="41"/>
      <c r="C127" s="236" t="s">
        <v>300</v>
      </c>
      <c r="D127" s="236" t="s">
        <v>241</v>
      </c>
      <c r="E127" s="237" t="s">
        <v>301</v>
      </c>
      <c r="F127" s="238" t="s">
        <v>302</v>
      </c>
      <c r="G127" s="239" t="s">
        <v>261</v>
      </c>
      <c r="H127" s="240">
        <v>184</v>
      </c>
      <c r="I127" s="241"/>
      <c r="J127" s="242">
        <f>ROUND(I127*H127,2)</f>
        <v>0</v>
      </c>
      <c r="K127" s="238" t="s">
        <v>19</v>
      </c>
      <c r="L127" s="243"/>
      <c r="M127" s="244" t="s">
        <v>19</v>
      </c>
      <c r="N127" s="245" t="s">
        <v>43</v>
      </c>
      <c r="O127" s="86"/>
      <c r="P127" s="215">
        <f>O127*H127</f>
        <v>0</v>
      </c>
      <c r="Q127" s="215">
        <v>0.001</v>
      </c>
      <c r="R127" s="215">
        <f>Q127*H127</f>
        <v>0.184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245</v>
      </c>
      <c r="AT127" s="217" t="s">
        <v>241</v>
      </c>
      <c r="AU127" s="217" t="s">
        <v>82</v>
      </c>
      <c r="AY127" s="19" t="s">
        <v>213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80</v>
      </c>
      <c r="BK127" s="218">
        <f>ROUND(I127*H127,2)</f>
        <v>0</v>
      </c>
      <c r="BL127" s="19" t="s">
        <v>220</v>
      </c>
      <c r="BM127" s="217" t="s">
        <v>303</v>
      </c>
    </row>
    <row r="128" s="2" customFormat="1" ht="16.5" customHeight="1">
      <c r="A128" s="40"/>
      <c r="B128" s="41"/>
      <c r="C128" s="236" t="s">
        <v>304</v>
      </c>
      <c r="D128" s="236" t="s">
        <v>241</v>
      </c>
      <c r="E128" s="237" t="s">
        <v>305</v>
      </c>
      <c r="F128" s="238" t="s">
        <v>306</v>
      </c>
      <c r="G128" s="239" t="s">
        <v>261</v>
      </c>
      <c r="H128" s="240">
        <v>290</v>
      </c>
      <c r="I128" s="241"/>
      <c r="J128" s="242">
        <f>ROUND(I128*H128,2)</f>
        <v>0</v>
      </c>
      <c r="K128" s="238" t="s">
        <v>19</v>
      </c>
      <c r="L128" s="243"/>
      <c r="M128" s="244" t="s">
        <v>19</v>
      </c>
      <c r="N128" s="245" t="s">
        <v>43</v>
      </c>
      <c r="O128" s="86"/>
      <c r="P128" s="215">
        <f>O128*H128</f>
        <v>0</v>
      </c>
      <c r="Q128" s="215">
        <v>0.001</v>
      </c>
      <c r="R128" s="215">
        <f>Q128*H128</f>
        <v>0.28999999999999998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245</v>
      </c>
      <c r="AT128" s="217" t="s">
        <v>241</v>
      </c>
      <c r="AU128" s="217" t="s">
        <v>82</v>
      </c>
      <c r="AY128" s="19" t="s">
        <v>213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80</v>
      </c>
      <c r="BK128" s="218">
        <f>ROUND(I128*H128,2)</f>
        <v>0</v>
      </c>
      <c r="BL128" s="19" t="s">
        <v>220</v>
      </c>
      <c r="BM128" s="217" t="s">
        <v>307</v>
      </c>
    </row>
    <row r="129" s="2" customFormat="1" ht="16.5" customHeight="1">
      <c r="A129" s="40"/>
      <c r="B129" s="41"/>
      <c r="C129" s="236" t="s">
        <v>308</v>
      </c>
      <c r="D129" s="236" t="s">
        <v>241</v>
      </c>
      <c r="E129" s="237" t="s">
        <v>309</v>
      </c>
      <c r="F129" s="238" t="s">
        <v>310</v>
      </c>
      <c r="G129" s="239" t="s">
        <v>261</v>
      </c>
      <c r="H129" s="240">
        <v>215</v>
      </c>
      <c r="I129" s="241"/>
      <c r="J129" s="242">
        <f>ROUND(I129*H129,2)</f>
        <v>0</v>
      </c>
      <c r="K129" s="238" t="s">
        <v>19</v>
      </c>
      <c r="L129" s="243"/>
      <c r="M129" s="244" t="s">
        <v>19</v>
      </c>
      <c r="N129" s="245" t="s">
        <v>43</v>
      </c>
      <c r="O129" s="86"/>
      <c r="P129" s="215">
        <f>O129*H129</f>
        <v>0</v>
      </c>
      <c r="Q129" s="215">
        <v>0.001</v>
      </c>
      <c r="R129" s="215">
        <f>Q129*H129</f>
        <v>0.215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245</v>
      </c>
      <c r="AT129" s="217" t="s">
        <v>241</v>
      </c>
      <c r="AU129" s="217" t="s">
        <v>82</v>
      </c>
      <c r="AY129" s="19" t="s">
        <v>213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80</v>
      </c>
      <c r="BK129" s="218">
        <f>ROUND(I129*H129,2)</f>
        <v>0</v>
      </c>
      <c r="BL129" s="19" t="s">
        <v>220</v>
      </c>
      <c r="BM129" s="217" t="s">
        <v>311</v>
      </c>
    </row>
    <row r="130" s="2" customFormat="1" ht="24.15" customHeight="1">
      <c r="A130" s="40"/>
      <c r="B130" s="41"/>
      <c r="C130" s="206" t="s">
        <v>312</v>
      </c>
      <c r="D130" s="206" t="s">
        <v>215</v>
      </c>
      <c r="E130" s="207" t="s">
        <v>313</v>
      </c>
      <c r="F130" s="208" t="s">
        <v>314</v>
      </c>
      <c r="G130" s="209" t="s">
        <v>261</v>
      </c>
      <c r="H130" s="210">
        <v>36</v>
      </c>
      <c r="I130" s="211"/>
      <c r="J130" s="212">
        <f>ROUND(I130*H130,2)</f>
        <v>0</v>
      </c>
      <c r="K130" s="208" t="s">
        <v>219</v>
      </c>
      <c r="L130" s="46"/>
      <c r="M130" s="213" t="s">
        <v>19</v>
      </c>
      <c r="N130" s="214" t="s">
        <v>43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220</v>
      </c>
      <c r="AT130" s="217" t="s">
        <v>215</v>
      </c>
      <c r="AU130" s="217" t="s">
        <v>82</v>
      </c>
      <c r="AY130" s="19" t="s">
        <v>213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80</v>
      </c>
      <c r="BK130" s="218">
        <f>ROUND(I130*H130,2)</f>
        <v>0</v>
      </c>
      <c r="BL130" s="19" t="s">
        <v>220</v>
      </c>
      <c r="BM130" s="217" t="s">
        <v>315</v>
      </c>
    </row>
    <row r="131" s="2" customFormat="1">
      <c r="A131" s="40"/>
      <c r="B131" s="41"/>
      <c r="C131" s="42"/>
      <c r="D131" s="219" t="s">
        <v>222</v>
      </c>
      <c r="E131" s="42"/>
      <c r="F131" s="220" t="s">
        <v>316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222</v>
      </c>
      <c r="AU131" s="19" t="s">
        <v>82</v>
      </c>
    </row>
    <row r="132" s="13" customFormat="1">
      <c r="A132" s="13"/>
      <c r="B132" s="224"/>
      <c r="C132" s="225"/>
      <c r="D132" s="226" t="s">
        <v>224</v>
      </c>
      <c r="E132" s="227" t="s">
        <v>19</v>
      </c>
      <c r="F132" s="228" t="s">
        <v>594</v>
      </c>
      <c r="G132" s="225"/>
      <c r="H132" s="229">
        <v>36</v>
      </c>
      <c r="I132" s="230"/>
      <c r="J132" s="225"/>
      <c r="K132" s="225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224</v>
      </c>
      <c r="AU132" s="235" t="s">
        <v>82</v>
      </c>
      <c r="AV132" s="13" t="s">
        <v>82</v>
      </c>
      <c r="AW132" s="13" t="s">
        <v>33</v>
      </c>
      <c r="AX132" s="13" t="s">
        <v>80</v>
      </c>
      <c r="AY132" s="235" t="s">
        <v>213</v>
      </c>
    </row>
    <row r="133" s="2" customFormat="1" ht="16.5" customHeight="1">
      <c r="A133" s="40"/>
      <c r="B133" s="41"/>
      <c r="C133" s="236" t="s">
        <v>7</v>
      </c>
      <c r="D133" s="236" t="s">
        <v>241</v>
      </c>
      <c r="E133" s="237" t="s">
        <v>318</v>
      </c>
      <c r="F133" s="238" t="s">
        <v>319</v>
      </c>
      <c r="G133" s="239" t="s">
        <v>261</v>
      </c>
      <c r="H133" s="240">
        <v>128</v>
      </c>
      <c r="I133" s="241"/>
      <c r="J133" s="242">
        <f>ROUND(I133*H133,2)</f>
        <v>0</v>
      </c>
      <c r="K133" s="238" t="s">
        <v>19</v>
      </c>
      <c r="L133" s="243"/>
      <c r="M133" s="244" t="s">
        <v>19</v>
      </c>
      <c r="N133" s="245" t="s">
        <v>43</v>
      </c>
      <c r="O133" s="86"/>
      <c r="P133" s="215">
        <f>O133*H133</f>
        <v>0</v>
      </c>
      <c r="Q133" s="215">
        <v>0.0050000000000000001</v>
      </c>
      <c r="R133" s="215">
        <f>Q133*H133</f>
        <v>0.64000000000000001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245</v>
      </c>
      <c r="AT133" s="217" t="s">
        <v>241</v>
      </c>
      <c r="AU133" s="217" t="s">
        <v>82</v>
      </c>
      <c r="AY133" s="19" t="s">
        <v>213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80</v>
      </c>
      <c r="BK133" s="218">
        <f>ROUND(I133*H133,2)</f>
        <v>0</v>
      </c>
      <c r="BL133" s="19" t="s">
        <v>220</v>
      </c>
      <c r="BM133" s="217" t="s">
        <v>320</v>
      </c>
    </row>
    <row r="134" s="2" customFormat="1" ht="16.5" customHeight="1">
      <c r="A134" s="40"/>
      <c r="B134" s="41"/>
      <c r="C134" s="236" t="s">
        <v>321</v>
      </c>
      <c r="D134" s="236" t="s">
        <v>241</v>
      </c>
      <c r="E134" s="237" t="s">
        <v>322</v>
      </c>
      <c r="F134" s="238" t="s">
        <v>323</v>
      </c>
      <c r="G134" s="239" t="s">
        <v>261</v>
      </c>
      <c r="H134" s="240">
        <v>8</v>
      </c>
      <c r="I134" s="241"/>
      <c r="J134" s="242">
        <f>ROUND(I134*H134,2)</f>
        <v>0</v>
      </c>
      <c r="K134" s="238" t="s">
        <v>19</v>
      </c>
      <c r="L134" s="243"/>
      <c r="M134" s="244" t="s">
        <v>19</v>
      </c>
      <c r="N134" s="245" t="s">
        <v>43</v>
      </c>
      <c r="O134" s="86"/>
      <c r="P134" s="215">
        <f>O134*H134</f>
        <v>0</v>
      </c>
      <c r="Q134" s="215">
        <v>0.0050000000000000001</v>
      </c>
      <c r="R134" s="215">
        <f>Q134*H134</f>
        <v>0.040000000000000001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245</v>
      </c>
      <c r="AT134" s="217" t="s">
        <v>241</v>
      </c>
      <c r="AU134" s="217" t="s">
        <v>82</v>
      </c>
      <c r="AY134" s="19" t="s">
        <v>213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80</v>
      </c>
      <c r="BK134" s="218">
        <f>ROUND(I134*H134,2)</f>
        <v>0</v>
      </c>
      <c r="BL134" s="19" t="s">
        <v>220</v>
      </c>
      <c r="BM134" s="217" t="s">
        <v>595</v>
      </c>
    </row>
    <row r="135" s="2" customFormat="1" ht="16.5" customHeight="1">
      <c r="A135" s="40"/>
      <c r="B135" s="41"/>
      <c r="C135" s="236" t="s">
        <v>325</v>
      </c>
      <c r="D135" s="236" t="s">
        <v>241</v>
      </c>
      <c r="E135" s="237" t="s">
        <v>326</v>
      </c>
      <c r="F135" s="238" t="s">
        <v>327</v>
      </c>
      <c r="G135" s="239" t="s">
        <v>261</v>
      </c>
      <c r="H135" s="240">
        <v>356</v>
      </c>
      <c r="I135" s="241"/>
      <c r="J135" s="242">
        <f>ROUND(I135*H135,2)</f>
        <v>0</v>
      </c>
      <c r="K135" s="238" t="s">
        <v>19</v>
      </c>
      <c r="L135" s="243"/>
      <c r="M135" s="244" t="s">
        <v>19</v>
      </c>
      <c r="N135" s="245" t="s">
        <v>43</v>
      </c>
      <c r="O135" s="86"/>
      <c r="P135" s="215">
        <f>O135*H135</f>
        <v>0</v>
      </c>
      <c r="Q135" s="215">
        <v>0.0050000000000000001</v>
      </c>
      <c r="R135" s="215">
        <f>Q135*H135</f>
        <v>1.78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245</v>
      </c>
      <c r="AT135" s="217" t="s">
        <v>241</v>
      </c>
      <c r="AU135" s="217" t="s">
        <v>82</v>
      </c>
      <c r="AY135" s="19" t="s">
        <v>213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80</v>
      </c>
      <c r="BK135" s="218">
        <f>ROUND(I135*H135,2)</f>
        <v>0</v>
      </c>
      <c r="BL135" s="19" t="s">
        <v>220</v>
      </c>
      <c r="BM135" s="217" t="s">
        <v>328</v>
      </c>
    </row>
    <row r="136" s="2" customFormat="1" ht="16.5" customHeight="1">
      <c r="A136" s="40"/>
      <c r="B136" s="41"/>
      <c r="C136" s="236" t="s">
        <v>329</v>
      </c>
      <c r="D136" s="236" t="s">
        <v>241</v>
      </c>
      <c r="E136" s="237" t="s">
        <v>330</v>
      </c>
      <c r="F136" s="238" t="s">
        <v>331</v>
      </c>
      <c r="G136" s="239" t="s">
        <v>261</v>
      </c>
      <c r="H136" s="240">
        <v>368</v>
      </c>
      <c r="I136" s="241"/>
      <c r="J136" s="242">
        <f>ROUND(I136*H136,2)</f>
        <v>0</v>
      </c>
      <c r="K136" s="238" t="s">
        <v>19</v>
      </c>
      <c r="L136" s="243"/>
      <c r="M136" s="244" t="s">
        <v>19</v>
      </c>
      <c r="N136" s="245" t="s">
        <v>43</v>
      </c>
      <c r="O136" s="86"/>
      <c r="P136" s="215">
        <f>O136*H136</f>
        <v>0</v>
      </c>
      <c r="Q136" s="215">
        <v>0.0050000000000000001</v>
      </c>
      <c r="R136" s="215">
        <f>Q136*H136</f>
        <v>1.8400000000000001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245</v>
      </c>
      <c r="AT136" s="217" t="s">
        <v>241</v>
      </c>
      <c r="AU136" s="217" t="s">
        <v>82</v>
      </c>
      <c r="AY136" s="19" t="s">
        <v>213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80</v>
      </c>
      <c r="BK136" s="218">
        <f>ROUND(I136*H136,2)</f>
        <v>0</v>
      </c>
      <c r="BL136" s="19" t="s">
        <v>220</v>
      </c>
      <c r="BM136" s="217" t="s">
        <v>332</v>
      </c>
    </row>
    <row r="137" s="2" customFormat="1" ht="16.5" customHeight="1">
      <c r="A137" s="40"/>
      <c r="B137" s="41"/>
      <c r="C137" s="236" t="s">
        <v>333</v>
      </c>
      <c r="D137" s="236" t="s">
        <v>241</v>
      </c>
      <c r="E137" s="237" t="s">
        <v>334</v>
      </c>
      <c r="F137" s="238" t="s">
        <v>335</v>
      </c>
      <c r="G137" s="239" t="s">
        <v>261</v>
      </c>
      <c r="H137" s="240">
        <v>171</v>
      </c>
      <c r="I137" s="241"/>
      <c r="J137" s="242">
        <f>ROUND(I137*H137,2)</f>
        <v>0</v>
      </c>
      <c r="K137" s="238" t="s">
        <v>19</v>
      </c>
      <c r="L137" s="243"/>
      <c r="M137" s="244" t="s">
        <v>19</v>
      </c>
      <c r="N137" s="245" t="s">
        <v>43</v>
      </c>
      <c r="O137" s="86"/>
      <c r="P137" s="215">
        <f>O137*H137</f>
        <v>0</v>
      </c>
      <c r="Q137" s="215">
        <v>0.0050000000000000001</v>
      </c>
      <c r="R137" s="215">
        <f>Q137*H137</f>
        <v>0.85499999999999998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245</v>
      </c>
      <c r="AT137" s="217" t="s">
        <v>241</v>
      </c>
      <c r="AU137" s="217" t="s">
        <v>82</v>
      </c>
      <c r="AY137" s="19" t="s">
        <v>213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80</v>
      </c>
      <c r="BK137" s="218">
        <f>ROUND(I137*H137,2)</f>
        <v>0</v>
      </c>
      <c r="BL137" s="19" t="s">
        <v>220</v>
      </c>
      <c r="BM137" s="217" t="s">
        <v>336</v>
      </c>
    </row>
    <row r="138" s="2" customFormat="1" ht="16.5" customHeight="1">
      <c r="A138" s="40"/>
      <c r="B138" s="41"/>
      <c r="C138" s="236" t="s">
        <v>337</v>
      </c>
      <c r="D138" s="236" t="s">
        <v>241</v>
      </c>
      <c r="E138" s="237" t="s">
        <v>338</v>
      </c>
      <c r="F138" s="238" t="s">
        <v>339</v>
      </c>
      <c r="G138" s="239" t="s">
        <v>261</v>
      </c>
      <c r="H138" s="240">
        <v>10</v>
      </c>
      <c r="I138" s="241"/>
      <c r="J138" s="242">
        <f>ROUND(I138*H138,2)</f>
        <v>0</v>
      </c>
      <c r="K138" s="238" t="s">
        <v>19</v>
      </c>
      <c r="L138" s="243"/>
      <c r="M138" s="244" t="s">
        <v>19</v>
      </c>
      <c r="N138" s="245" t="s">
        <v>43</v>
      </c>
      <c r="O138" s="86"/>
      <c r="P138" s="215">
        <f>O138*H138</f>
        <v>0</v>
      </c>
      <c r="Q138" s="215">
        <v>0.0050000000000000001</v>
      </c>
      <c r="R138" s="215">
        <f>Q138*H138</f>
        <v>0.050000000000000003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245</v>
      </c>
      <c r="AT138" s="217" t="s">
        <v>241</v>
      </c>
      <c r="AU138" s="217" t="s">
        <v>82</v>
      </c>
      <c r="AY138" s="19" t="s">
        <v>213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80</v>
      </c>
      <c r="BK138" s="218">
        <f>ROUND(I138*H138,2)</f>
        <v>0</v>
      </c>
      <c r="BL138" s="19" t="s">
        <v>220</v>
      </c>
      <c r="BM138" s="217" t="s">
        <v>596</v>
      </c>
    </row>
    <row r="139" s="2" customFormat="1" ht="16.5" customHeight="1">
      <c r="A139" s="40"/>
      <c r="B139" s="41"/>
      <c r="C139" s="236" t="s">
        <v>341</v>
      </c>
      <c r="D139" s="236" t="s">
        <v>241</v>
      </c>
      <c r="E139" s="237" t="s">
        <v>342</v>
      </c>
      <c r="F139" s="238" t="s">
        <v>343</v>
      </c>
      <c r="G139" s="239" t="s">
        <v>261</v>
      </c>
      <c r="H139" s="240">
        <v>291</v>
      </c>
      <c r="I139" s="241"/>
      <c r="J139" s="242">
        <f>ROUND(I139*H139,2)</f>
        <v>0</v>
      </c>
      <c r="K139" s="238" t="s">
        <v>19</v>
      </c>
      <c r="L139" s="243"/>
      <c r="M139" s="244" t="s">
        <v>19</v>
      </c>
      <c r="N139" s="245" t="s">
        <v>43</v>
      </c>
      <c r="O139" s="86"/>
      <c r="P139" s="215">
        <f>O139*H139</f>
        <v>0</v>
      </c>
      <c r="Q139" s="215">
        <v>0.0050000000000000001</v>
      </c>
      <c r="R139" s="215">
        <f>Q139*H139</f>
        <v>1.4550000000000001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245</v>
      </c>
      <c r="AT139" s="217" t="s">
        <v>241</v>
      </c>
      <c r="AU139" s="217" t="s">
        <v>82</v>
      </c>
      <c r="AY139" s="19" t="s">
        <v>213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80</v>
      </c>
      <c r="BK139" s="218">
        <f>ROUND(I139*H139,2)</f>
        <v>0</v>
      </c>
      <c r="BL139" s="19" t="s">
        <v>220</v>
      </c>
      <c r="BM139" s="217" t="s">
        <v>597</v>
      </c>
    </row>
    <row r="140" s="2" customFormat="1" ht="16.5" customHeight="1">
      <c r="A140" s="40"/>
      <c r="B140" s="41"/>
      <c r="C140" s="236" t="s">
        <v>345</v>
      </c>
      <c r="D140" s="236" t="s">
        <v>241</v>
      </c>
      <c r="E140" s="237" t="s">
        <v>346</v>
      </c>
      <c r="F140" s="238" t="s">
        <v>347</v>
      </c>
      <c r="G140" s="239" t="s">
        <v>261</v>
      </c>
      <c r="H140" s="240">
        <v>292</v>
      </c>
      <c r="I140" s="241"/>
      <c r="J140" s="242">
        <f>ROUND(I140*H140,2)</f>
        <v>0</v>
      </c>
      <c r="K140" s="238" t="s">
        <v>19</v>
      </c>
      <c r="L140" s="243"/>
      <c r="M140" s="244" t="s">
        <v>19</v>
      </c>
      <c r="N140" s="245" t="s">
        <v>43</v>
      </c>
      <c r="O140" s="86"/>
      <c r="P140" s="215">
        <f>O140*H140</f>
        <v>0</v>
      </c>
      <c r="Q140" s="215">
        <v>0.0050000000000000001</v>
      </c>
      <c r="R140" s="215">
        <f>Q140*H140</f>
        <v>1.46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245</v>
      </c>
      <c r="AT140" s="217" t="s">
        <v>241</v>
      </c>
      <c r="AU140" s="217" t="s">
        <v>82</v>
      </c>
      <c r="AY140" s="19" t="s">
        <v>213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80</v>
      </c>
      <c r="BK140" s="218">
        <f>ROUND(I140*H140,2)</f>
        <v>0</v>
      </c>
      <c r="BL140" s="19" t="s">
        <v>220</v>
      </c>
      <c r="BM140" s="217" t="s">
        <v>348</v>
      </c>
    </row>
    <row r="141" s="2" customFormat="1" ht="16.5" customHeight="1">
      <c r="A141" s="40"/>
      <c r="B141" s="41"/>
      <c r="C141" s="236" t="s">
        <v>349</v>
      </c>
      <c r="D141" s="236" t="s">
        <v>241</v>
      </c>
      <c r="E141" s="237" t="s">
        <v>350</v>
      </c>
      <c r="F141" s="238" t="s">
        <v>351</v>
      </c>
      <c r="G141" s="239" t="s">
        <v>261</v>
      </c>
      <c r="H141" s="240">
        <v>276</v>
      </c>
      <c r="I141" s="241"/>
      <c r="J141" s="242">
        <f>ROUND(I141*H141,2)</f>
        <v>0</v>
      </c>
      <c r="K141" s="238" t="s">
        <v>19</v>
      </c>
      <c r="L141" s="243"/>
      <c r="M141" s="244" t="s">
        <v>19</v>
      </c>
      <c r="N141" s="245" t="s">
        <v>43</v>
      </c>
      <c r="O141" s="86"/>
      <c r="P141" s="215">
        <f>O141*H141</f>
        <v>0</v>
      </c>
      <c r="Q141" s="215">
        <v>0.0050000000000000001</v>
      </c>
      <c r="R141" s="215">
        <f>Q141*H141</f>
        <v>1.3800000000000001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245</v>
      </c>
      <c r="AT141" s="217" t="s">
        <v>241</v>
      </c>
      <c r="AU141" s="217" t="s">
        <v>82</v>
      </c>
      <c r="AY141" s="19" t="s">
        <v>213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80</v>
      </c>
      <c r="BK141" s="218">
        <f>ROUND(I141*H141,2)</f>
        <v>0</v>
      </c>
      <c r="BL141" s="19" t="s">
        <v>220</v>
      </c>
      <c r="BM141" s="217" t="s">
        <v>352</v>
      </c>
    </row>
    <row r="142" s="2" customFormat="1" ht="16.5" customHeight="1">
      <c r="A142" s="40"/>
      <c r="B142" s="41"/>
      <c r="C142" s="236" t="s">
        <v>353</v>
      </c>
      <c r="D142" s="236" t="s">
        <v>241</v>
      </c>
      <c r="E142" s="237" t="s">
        <v>354</v>
      </c>
      <c r="F142" s="238" t="s">
        <v>355</v>
      </c>
      <c r="G142" s="239" t="s">
        <v>261</v>
      </c>
      <c r="H142" s="240">
        <v>101</v>
      </c>
      <c r="I142" s="241"/>
      <c r="J142" s="242">
        <f>ROUND(I142*H142,2)</f>
        <v>0</v>
      </c>
      <c r="K142" s="238" t="s">
        <v>19</v>
      </c>
      <c r="L142" s="243"/>
      <c r="M142" s="244" t="s">
        <v>19</v>
      </c>
      <c r="N142" s="245" t="s">
        <v>43</v>
      </c>
      <c r="O142" s="86"/>
      <c r="P142" s="215">
        <f>O142*H142</f>
        <v>0</v>
      </c>
      <c r="Q142" s="215">
        <v>0.0050000000000000001</v>
      </c>
      <c r="R142" s="215">
        <f>Q142*H142</f>
        <v>0.505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245</v>
      </c>
      <c r="AT142" s="217" t="s">
        <v>241</v>
      </c>
      <c r="AU142" s="217" t="s">
        <v>82</v>
      </c>
      <c r="AY142" s="19" t="s">
        <v>213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80</v>
      </c>
      <c r="BK142" s="218">
        <f>ROUND(I142*H142,2)</f>
        <v>0</v>
      </c>
      <c r="BL142" s="19" t="s">
        <v>220</v>
      </c>
      <c r="BM142" s="217" t="s">
        <v>356</v>
      </c>
    </row>
    <row r="143" s="2" customFormat="1" ht="16.5" customHeight="1">
      <c r="A143" s="40"/>
      <c r="B143" s="41"/>
      <c r="C143" s="236" t="s">
        <v>357</v>
      </c>
      <c r="D143" s="236" t="s">
        <v>241</v>
      </c>
      <c r="E143" s="237" t="s">
        <v>358</v>
      </c>
      <c r="F143" s="238" t="s">
        <v>359</v>
      </c>
      <c r="G143" s="239" t="s">
        <v>261</v>
      </c>
      <c r="H143" s="240">
        <v>4</v>
      </c>
      <c r="I143" s="241"/>
      <c r="J143" s="242">
        <f>ROUND(I143*H143,2)</f>
        <v>0</v>
      </c>
      <c r="K143" s="238" t="s">
        <v>19</v>
      </c>
      <c r="L143" s="243"/>
      <c r="M143" s="244" t="s">
        <v>19</v>
      </c>
      <c r="N143" s="245" t="s">
        <v>43</v>
      </c>
      <c r="O143" s="86"/>
      <c r="P143" s="215">
        <f>O143*H143</f>
        <v>0</v>
      </c>
      <c r="Q143" s="215">
        <v>0.0050000000000000001</v>
      </c>
      <c r="R143" s="215">
        <f>Q143*H143</f>
        <v>0.02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245</v>
      </c>
      <c r="AT143" s="217" t="s">
        <v>241</v>
      </c>
      <c r="AU143" s="217" t="s">
        <v>82</v>
      </c>
      <c r="AY143" s="19" t="s">
        <v>213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80</v>
      </c>
      <c r="BK143" s="218">
        <f>ROUND(I143*H143,2)</f>
        <v>0</v>
      </c>
      <c r="BL143" s="19" t="s">
        <v>220</v>
      </c>
      <c r="BM143" s="217" t="s">
        <v>598</v>
      </c>
    </row>
    <row r="144" s="2" customFormat="1" ht="16.5" customHeight="1">
      <c r="A144" s="40"/>
      <c r="B144" s="41"/>
      <c r="C144" s="236" t="s">
        <v>361</v>
      </c>
      <c r="D144" s="236" t="s">
        <v>241</v>
      </c>
      <c r="E144" s="237" t="s">
        <v>362</v>
      </c>
      <c r="F144" s="238" t="s">
        <v>363</v>
      </c>
      <c r="G144" s="239" t="s">
        <v>261</v>
      </c>
      <c r="H144" s="240">
        <v>112</v>
      </c>
      <c r="I144" s="241"/>
      <c r="J144" s="242">
        <f>ROUND(I144*H144,2)</f>
        <v>0</v>
      </c>
      <c r="K144" s="238" t="s">
        <v>19</v>
      </c>
      <c r="L144" s="243"/>
      <c r="M144" s="244" t="s">
        <v>19</v>
      </c>
      <c r="N144" s="245" t="s">
        <v>43</v>
      </c>
      <c r="O144" s="86"/>
      <c r="P144" s="215">
        <f>O144*H144</f>
        <v>0</v>
      </c>
      <c r="Q144" s="215">
        <v>0.0050000000000000001</v>
      </c>
      <c r="R144" s="215">
        <f>Q144*H144</f>
        <v>0.56000000000000005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245</v>
      </c>
      <c r="AT144" s="217" t="s">
        <v>241</v>
      </c>
      <c r="AU144" s="217" t="s">
        <v>82</v>
      </c>
      <c r="AY144" s="19" t="s">
        <v>213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80</v>
      </c>
      <c r="BK144" s="218">
        <f>ROUND(I144*H144,2)</f>
        <v>0</v>
      </c>
      <c r="BL144" s="19" t="s">
        <v>220</v>
      </c>
      <c r="BM144" s="217" t="s">
        <v>599</v>
      </c>
    </row>
    <row r="145" s="2" customFormat="1" ht="16.5" customHeight="1">
      <c r="A145" s="40"/>
      <c r="B145" s="41"/>
      <c r="C145" s="236" t="s">
        <v>365</v>
      </c>
      <c r="D145" s="236" t="s">
        <v>241</v>
      </c>
      <c r="E145" s="237" t="s">
        <v>366</v>
      </c>
      <c r="F145" s="238" t="s">
        <v>367</v>
      </c>
      <c r="G145" s="239" t="s">
        <v>261</v>
      </c>
      <c r="H145" s="240">
        <v>14</v>
      </c>
      <c r="I145" s="241"/>
      <c r="J145" s="242">
        <f>ROUND(I145*H145,2)</f>
        <v>0</v>
      </c>
      <c r="K145" s="238" t="s">
        <v>19</v>
      </c>
      <c r="L145" s="243"/>
      <c r="M145" s="244" t="s">
        <v>19</v>
      </c>
      <c r="N145" s="245" t="s">
        <v>43</v>
      </c>
      <c r="O145" s="86"/>
      <c r="P145" s="215">
        <f>O145*H145</f>
        <v>0</v>
      </c>
      <c r="Q145" s="215">
        <v>0.0050000000000000001</v>
      </c>
      <c r="R145" s="215">
        <f>Q145*H145</f>
        <v>0.070000000000000007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245</v>
      </c>
      <c r="AT145" s="217" t="s">
        <v>241</v>
      </c>
      <c r="AU145" s="217" t="s">
        <v>82</v>
      </c>
      <c r="AY145" s="19" t="s">
        <v>213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80</v>
      </c>
      <c r="BK145" s="218">
        <f>ROUND(I145*H145,2)</f>
        <v>0</v>
      </c>
      <c r="BL145" s="19" t="s">
        <v>220</v>
      </c>
      <c r="BM145" s="217" t="s">
        <v>600</v>
      </c>
    </row>
    <row r="146" s="2" customFormat="1" ht="16.5" customHeight="1">
      <c r="A146" s="40"/>
      <c r="B146" s="41"/>
      <c r="C146" s="206" t="s">
        <v>369</v>
      </c>
      <c r="D146" s="206" t="s">
        <v>215</v>
      </c>
      <c r="E146" s="207" t="s">
        <v>370</v>
      </c>
      <c r="F146" s="208" t="s">
        <v>371</v>
      </c>
      <c r="G146" s="209" t="s">
        <v>261</v>
      </c>
      <c r="H146" s="210">
        <v>36</v>
      </c>
      <c r="I146" s="211"/>
      <c r="J146" s="212">
        <f>ROUND(I146*H146,2)</f>
        <v>0</v>
      </c>
      <c r="K146" s="208" t="s">
        <v>219</v>
      </c>
      <c r="L146" s="46"/>
      <c r="M146" s="213" t="s">
        <v>19</v>
      </c>
      <c r="N146" s="214" t="s">
        <v>43</v>
      </c>
      <c r="O146" s="86"/>
      <c r="P146" s="215">
        <f>O146*H146</f>
        <v>0</v>
      </c>
      <c r="Q146" s="215">
        <v>5.8E-05</v>
      </c>
      <c r="R146" s="215">
        <f>Q146*H146</f>
        <v>0.002088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220</v>
      </c>
      <c r="AT146" s="217" t="s">
        <v>215</v>
      </c>
      <c r="AU146" s="217" t="s">
        <v>82</v>
      </c>
      <c r="AY146" s="19" t="s">
        <v>213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80</v>
      </c>
      <c r="BK146" s="218">
        <f>ROUND(I146*H146,2)</f>
        <v>0</v>
      </c>
      <c r="BL146" s="19" t="s">
        <v>220</v>
      </c>
      <c r="BM146" s="217" t="s">
        <v>601</v>
      </c>
    </row>
    <row r="147" s="2" customFormat="1">
      <c r="A147" s="40"/>
      <c r="B147" s="41"/>
      <c r="C147" s="42"/>
      <c r="D147" s="219" t="s">
        <v>222</v>
      </c>
      <c r="E147" s="42"/>
      <c r="F147" s="220" t="s">
        <v>373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222</v>
      </c>
      <c r="AU147" s="19" t="s">
        <v>82</v>
      </c>
    </row>
    <row r="148" s="2" customFormat="1" ht="16.5" customHeight="1">
      <c r="A148" s="40"/>
      <c r="B148" s="41"/>
      <c r="C148" s="236" t="s">
        <v>374</v>
      </c>
      <c r="D148" s="236" t="s">
        <v>241</v>
      </c>
      <c r="E148" s="237" t="s">
        <v>375</v>
      </c>
      <c r="F148" s="238" t="s">
        <v>376</v>
      </c>
      <c r="G148" s="239" t="s">
        <v>261</v>
      </c>
      <c r="H148" s="240">
        <v>108</v>
      </c>
      <c r="I148" s="241"/>
      <c r="J148" s="242">
        <f>ROUND(I148*H148,2)</f>
        <v>0</v>
      </c>
      <c r="K148" s="238" t="s">
        <v>219</v>
      </c>
      <c r="L148" s="243"/>
      <c r="M148" s="244" t="s">
        <v>19</v>
      </c>
      <c r="N148" s="245" t="s">
        <v>43</v>
      </c>
      <c r="O148" s="86"/>
      <c r="P148" s="215">
        <f>O148*H148</f>
        <v>0</v>
      </c>
      <c r="Q148" s="215">
        <v>0.0070899999999999999</v>
      </c>
      <c r="R148" s="215">
        <f>Q148*H148</f>
        <v>0.76571999999999996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245</v>
      </c>
      <c r="AT148" s="217" t="s">
        <v>241</v>
      </c>
      <c r="AU148" s="217" t="s">
        <v>82</v>
      </c>
      <c r="AY148" s="19" t="s">
        <v>213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80</v>
      </c>
      <c r="BK148" s="218">
        <f>ROUND(I148*H148,2)</f>
        <v>0</v>
      </c>
      <c r="BL148" s="19" t="s">
        <v>220</v>
      </c>
      <c r="BM148" s="217" t="s">
        <v>377</v>
      </c>
    </row>
    <row r="149" s="2" customFormat="1" ht="16.5" customHeight="1">
      <c r="A149" s="40"/>
      <c r="B149" s="41"/>
      <c r="C149" s="206" t="s">
        <v>378</v>
      </c>
      <c r="D149" s="206" t="s">
        <v>215</v>
      </c>
      <c r="E149" s="207" t="s">
        <v>379</v>
      </c>
      <c r="F149" s="208" t="s">
        <v>380</v>
      </c>
      <c r="G149" s="209" t="s">
        <v>261</v>
      </c>
      <c r="H149" s="210">
        <v>4382</v>
      </c>
      <c r="I149" s="211"/>
      <c r="J149" s="212">
        <f>ROUND(I149*H149,2)</f>
        <v>0</v>
      </c>
      <c r="K149" s="208" t="s">
        <v>219</v>
      </c>
      <c r="L149" s="46"/>
      <c r="M149" s="213" t="s">
        <v>19</v>
      </c>
      <c r="N149" s="214" t="s">
        <v>43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220</v>
      </c>
      <c r="AT149" s="217" t="s">
        <v>215</v>
      </c>
      <c r="AU149" s="217" t="s">
        <v>82</v>
      </c>
      <c r="AY149" s="19" t="s">
        <v>213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80</v>
      </c>
      <c r="BK149" s="218">
        <f>ROUND(I149*H149,2)</f>
        <v>0</v>
      </c>
      <c r="BL149" s="19" t="s">
        <v>220</v>
      </c>
      <c r="BM149" s="217" t="s">
        <v>381</v>
      </c>
    </row>
    <row r="150" s="2" customFormat="1">
      <c r="A150" s="40"/>
      <c r="B150" s="41"/>
      <c r="C150" s="42"/>
      <c r="D150" s="219" t="s">
        <v>222</v>
      </c>
      <c r="E150" s="42"/>
      <c r="F150" s="220" t="s">
        <v>382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222</v>
      </c>
      <c r="AU150" s="19" t="s">
        <v>82</v>
      </c>
    </row>
    <row r="151" s="13" customFormat="1">
      <c r="A151" s="13"/>
      <c r="B151" s="224"/>
      <c r="C151" s="225"/>
      <c r="D151" s="226" t="s">
        <v>224</v>
      </c>
      <c r="E151" s="227" t="s">
        <v>19</v>
      </c>
      <c r="F151" s="228" t="s">
        <v>602</v>
      </c>
      <c r="G151" s="225"/>
      <c r="H151" s="229">
        <v>4382</v>
      </c>
      <c r="I151" s="230"/>
      <c r="J151" s="225"/>
      <c r="K151" s="225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224</v>
      </c>
      <c r="AU151" s="235" t="s">
        <v>82</v>
      </c>
      <c r="AV151" s="13" t="s">
        <v>82</v>
      </c>
      <c r="AW151" s="13" t="s">
        <v>33</v>
      </c>
      <c r="AX151" s="13" t="s">
        <v>80</v>
      </c>
      <c r="AY151" s="235" t="s">
        <v>213</v>
      </c>
    </row>
    <row r="152" s="2" customFormat="1" ht="16.5" customHeight="1">
      <c r="A152" s="40"/>
      <c r="B152" s="41"/>
      <c r="C152" s="236" t="s">
        <v>384</v>
      </c>
      <c r="D152" s="236" t="s">
        <v>241</v>
      </c>
      <c r="E152" s="237" t="s">
        <v>385</v>
      </c>
      <c r="F152" s="238" t="s">
        <v>386</v>
      </c>
      <c r="G152" s="239" t="s">
        <v>244</v>
      </c>
      <c r="H152" s="240">
        <v>21.91</v>
      </c>
      <c r="I152" s="241"/>
      <c r="J152" s="242">
        <f>ROUND(I152*H152,2)</f>
        <v>0</v>
      </c>
      <c r="K152" s="238" t="s">
        <v>19</v>
      </c>
      <c r="L152" s="243"/>
      <c r="M152" s="244" t="s">
        <v>19</v>
      </c>
      <c r="N152" s="245" t="s">
        <v>43</v>
      </c>
      <c r="O152" s="86"/>
      <c r="P152" s="215">
        <f>O152*H152</f>
        <v>0</v>
      </c>
      <c r="Q152" s="215">
        <v>0.001</v>
      </c>
      <c r="R152" s="215">
        <f>Q152*H152</f>
        <v>0.021909999999999999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245</v>
      </c>
      <c r="AT152" s="217" t="s">
        <v>241</v>
      </c>
      <c r="AU152" s="217" t="s">
        <v>82</v>
      </c>
      <c r="AY152" s="19" t="s">
        <v>213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80</v>
      </c>
      <c r="BK152" s="218">
        <f>ROUND(I152*H152,2)</f>
        <v>0</v>
      </c>
      <c r="BL152" s="19" t="s">
        <v>220</v>
      </c>
      <c r="BM152" s="217" t="s">
        <v>387</v>
      </c>
    </row>
    <row r="153" s="2" customFormat="1">
      <c r="A153" s="40"/>
      <c r="B153" s="41"/>
      <c r="C153" s="42"/>
      <c r="D153" s="226" t="s">
        <v>388</v>
      </c>
      <c r="E153" s="42"/>
      <c r="F153" s="246" t="s">
        <v>389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388</v>
      </c>
      <c r="AU153" s="19" t="s">
        <v>82</v>
      </c>
    </row>
    <row r="154" s="13" customFormat="1">
      <c r="A154" s="13"/>
      <c r="B154" s="224"/>
      <c r="C154" s="225"/>
      <c r="D154" s="226" t="s">
        <v>224</v>
      </c>
      <c r="E154" s="227" t="s">
        <v>19</v>
      </c>
      <c r="F154" s="228" t="s">
        <v>603</v>
      </c>
      <c r="G154" s="225"/>
      <c r="H154" s="229">
        <v>21.91</v>
      </c>
      <c r="I154" s="230"/>
      <c r="J154" s="225"/>
      <c r="K154" s="225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224</v>
      </c>
      <c r="AU154" s="235" t="s">
        <v>82</v>
      </c>
      <c r="AV154" s="13" t="s">
        <v>82</v>
      </c>
      <c r="AW154" s="13" t="s">
        <v>33</v>
      </c>
      <c r="AX154" s="13" t="s">
        <v>80</v>
      </c>
      <c r="AY154" s="235" t="s">
        <v>213</v>
      </c>
    </row>
    <row r="155" s="2" customFormat="1" ht="16.5" customHeight="1">
      <c r="A155" s="40"/>
      <c r="B155" s="41"/>
      <c r="C155" s="206" t="s">
        <v>391</v>
      </c>
      <c r="D155" s="206" t="s">
        <v>215</v>
      </c>
      <c r="E155" s="207" t="s">
        <v>392</v>
      </c>
      <c r="F155" s="208" t="s">
        <v>393</v>
      </c>
      <c r="G155" s="209" t="s">
        <v>261</v>
      </c>
      <c r="H155" s="210">
        <v>36</v>
      </c>
      <c r="I155" s="211"/>
      <c r="J155" s="212">
        <f>ROUND(I155*H155,2)</f>
        <v>0</v>
      </c>
      <c r="K155" s="208" t="s">
        <v>19</v>
      </c>
      <c r="L155" s="46"/>
      <c r="M155" s="213" t="s">
        <v>19</v>
      </c>
      <c r="N155" s="214" t="s">
        <v>43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220</v>
      </c>
      <c r="AT155" s="217" t="s">
        <v>215</v>
      </c>
      <c r="AU155" s="217" t="s">
        <v>82</v>
      </c>
      <c r="AY155" s="19" t="s">
        <v>213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80</v>
      </c>
      <c r="BK155" s="218">
        <f>ROUND(I155*H155,2)</f>
        <v>0</v>
      </c>
      <c r="BL155" s="19" t="s">
        <v>220</v>
      </c>
      <c r="BM155" s="217" t="s">
        <v>604</v>
      </c>
    </row>
    <row r="156" s="2" customFormat="1" ht="16.5" customHeight="1">
      <c r="A156" s="40"/>
      <c r="B156" s="41"/>
      <c r="C156" s="236" t="s">
        <v>395</v>
      </c>
      <c r="D156" s="236" t="s">
        <v>241</v>
      </c>
      <c r="E156" s="237" t="s">
        <v>396</v>
      </c>
      <c r="F156" s="238" t="s">
        <v>397</v>
      </c>
      <c r="G156" s="239" t="s">
        <v>244</v>
      </c>
      <c r="H156" s="240">
        <v>4.3200000000000003</v>
      </c>
      <c r="I156" s="241"/>
      <c r="J156" s="242">
        <f>ROUND(I156*H156,2)</f>
        <v>0</v>
      </c>
      <c r="K156" s="238" t="s">
        <v>19</v>
      </c>
      <c r="L156" s="243"/>
      <c r="M156" s="244" t="s">
        <v>19</v>
      </c>
      <c r="N156" s="245" t="s">
        <v>43</v>
      </c>
      <c r="O156" s="86"/>
      <c r="P156" s="215">
        <f>O156*H156</f>
        <v>0</v>
      </c>
      <c r="Q156" s="215">
        <v>0.001</v>
      </c>
      <c r="R156" s="215">
        <f>Q156*H156</f>
        <v>0.0043200000000000001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245</v>
      </c>
      <c r="AT156" s="217" t="s">
        <v>241</v>
      </c>
      <c r="AU156" s="217" t="s">
        <v>82</v>
      </c>
      <c r="AY156" s="19" t="s">
        <v>213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80</v>
      </c>
      <c r="BK156" s="218">
        <f>ROUND(I156*H156,2)</f>
        <v>0</v>
      </c>
      <c r="BL156" s="19" t="s">
        <v>220</v>
      </c>
      <c r="BM156" s="217" t="s">
        <v>605</v>
      </c>
    </row>
    <row r="157" s="2" customFormat="1">
      <c r="A157" s="40"/>
      <c r="B157" s="41"/>
      <c r="C157" s="42"/>
      <c r="D157" s="226" t="s">
        <v>388</v>
      </c>
      <c r="E157" s="42"/>
      <c r="F157" s="246" t="s">
        <v>389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388</v>
      </c>
      <c r="AU157" s="19" t="s">
        <v>82</v>
      </c>
    </row>
    <row r="158" s="13" customFormat="1">
      <c r="A158" s="13"/>
      <c r="B158" s="224"/>
      <c r="C158" s="225"/>
      <c r="D158" s="226" t="s">
        <v>224</v>
      </c>
      <c r="E158" s="227" t="s">
        <v>19</v>
      </c>
      <c r="F158" s="228" t="s">
        <v>606</v>
      </c>
      <c r="G158" s="225"/>
      <c r="H158" s="229">
        <v>4.3200000000000003</v>
      </c>
      <c r="I158" s="230"/>
      <c r="J158" s="225"/>
      <c r="K158" s="225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224</v>
      </c>
      <c r="AU158" s="235" t="s">
        <v>82</v>
      </c>
      <c r="AV158" s="13" t="s">
        <v>82</v>
      </c>
      <c r="AW158" s="13" t="s">
        <v>33</v>
      </c>
      <c r="AX158" s="13" t="s">
        <v>80</v>
      </c>
      <c r="AY158" s="235" t="s">
        <v>213</v>
      </c>
    </row>
    <row r="159" s="2" customFormat="1" ht="16.5" customHeight="1">
      <c r="A159" s="40"/>
      <c r="B159" s="41"/>
      <c r="C159" s="206" t="s">
        <v>400</v>
      </c>
      <c r="D159" s="206" t="s">
        <v>215</v>
      </c>
      <c r="E159" s="207" t="s">
        <v>401</v>
      </c>
      <c r="F159" s="208" t="s">
        <v>402</v>
      </c>
      <c r="G159" s="209" t="s">
        <v>261</v>
      </c>
      <c r="H159" s="210">
        <v>4382</v>
      </c>
      <c r="I159" s="211"/>
      <c r="J159" s="212">
        <f>ROUND(I159*H159,2)</f>
        <v>0</v>
      </c>
      <c r="K159" s="208" t="s">
        <v>219</v>
      </c>
      <c r="L159" s="46"/>
      <c r="M159" s="213" t="s">
        <v>19</v>
      </c>
      <c r="N159" s="214" t="s">
        <v>43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220</v>
      </c>
      <c r="AT159" s="217" t="s">
        <v>215</v>
      </c>
      <c r="AU159" s="217" t="s">
        <v>82</v>
      </c>
      <c r="AY159" s="19" t="s">
        <v>213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80</v>
      </c>
      <c r="BK159" s="218">
        <f>ROUND(I159*H159,2)</f>
        <v>0</v>
      </c>
      <c r="BL159" s="19" t="s">
        <v>220</v>
      </c>
      <c r="BM159" s="217" t="s">
        <v>403</v>
      </c>
    </row>
    <row r="160" s="2" customFormat="1">
      <c r="A160" s="40"/>
      <c r="B160" s="41"/>
      <c r="C160" s="42"/>
      <c r="D160" s="219" t="s">
        <v>222</v>
      </c>
      <c r="E160" s="42"/>
      <c r="F160" s="220" t="s">
        <v>404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222</v>
      </c>
      <c r="AU160" s="19" t="s">
        <v>82</v>
      </c>
    </row>
    <row r="161" s="13" customFormat="1">
      <c r="A161" s="13"/>
      <c r="B161" s="224"/>
      <c r="C161" s="225"/>
      <c r="D161" s="226" t="s">
        <v>224</v>
      </c>
      <c r="E161" s="227" t="s">
        <v>19</v>
      </c>
      <c r="F161" s="228" t="s">
        <v>607</v>
      </c>
      <c r="G161" s="225"/>
      <c r="H161" s="229">
        <v>4382</v>
      </c>
      <c r="I161" s="230"/>
      <c r="J161" s="225"/>
      <c r="K161" s="225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224</v>
      </c>
      <c r="AU161" s="235" t="s">
        <v>82</v>
      </c>
      <c r="AV161" s="13" t="s">
        <v>82</v>
      </c>
      <c r="AW161" s="13" t="s">
        <v>33</v>
      </c>
      <c r="AX161" s="13" t="s">
        <v>80</v>
      </c>
      <c r="AY161" s="235" t="s">
        <v>213</v>
      </c>
    </row>
    <row r="162" s="2" customFormat="1" ht="16.5" customHeight="1">
      <c r="A162" s="40"/>
      <c r="B162" s="41"/>
      <c r="C162" s="236" t="s">
        <v>406</v>
      </c>
      <c r="D162" s="236" t="s">
        <v>241</v>
      </c>
      <c r="E162" s="237" t="s">
        <v>407</v>
      </c>
      <c r="F162" s="238" t="s">
        <v>408</v>
      </c>
      <c r="G162" s="239" t="s">
        <v>244</v>
      </c>
      <c r="H162" s="240">
        <v>219.09999999999999</v>
      </c>
      <c r="I162" s="241"/>
      <c r="J162" s="242">
        <f>ROUND(I162*H162,2)</f>
        <v>0</v>
      </c>
      <c r="K162" s="238" t="s">
        <v>219</v>
      </c>
      <c r="L162" s="243"/>
      <c r="M162" s="244" t="s">
        <v>19</v>
      </c>
      <c r="N162" s="245" t="s">
        <v>43</v>
      </c>
      <c r="O162" s="86"/>
      <c r="P162" s="215">
        <f>O162*H162</f>
        <v>0</v>
      </c>
      <c r="Q162" s="215">
        <v>0.001</v>
      </c>
      <c r="R162" s="215">
        <f>Q162*H162</f>
        <v>0.21909999999999999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245</v>
      </c>
      <c r="AT162" s="217" t="s">
        <v>241</v>
      </c>
      <c r="AU162" s="217" t="s">
        <v>82</v>
      </c>
      <c r="AY162" s="19" t="s">
        <v>213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80</v>
      </c>
      <c r="BK162" s="218">
        <f>ROUND(I162*H162,2)</f>
        <v>0</v>
      </c>
      <c r="BL162" s="19" t="s">
        <v>220</v>
      </c>
      <c r="BM162" s="217" t="s">
        <v>409</v>
      </c>
    </row>
    <row r="163" s="2" customFormat="1">
      <c r="A163" s="40"/>
      <c r="B163" s="41"/>
      <c r="C163" s="42"/>
      <c r="D163" s="226" t="s">
        <v>388</v>
      </c>
      <c r="E163" s="42"/>
      <c r="F163" s="246" t="s">
        <v>410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388</v>
      </c>
      <c r="AU163" s="19" t="s">
        <v>82</v>
      </c>
    </row>
    <row r="164" s="13" customFormat="1">
      <c r="A164" s="13"/>
      <c r="B164" s="224"/>
      <c r="C164" s="225"/>
      <c r="D164" s="226" t="s">
        <v>224</v>
      </c>
      <c r="E164" s="227" t="s">
        <v>19</v>
      </c>
      <c r="F164" s="228" t="s">
        <v>608</v>
      </c>
      <c r="G164" s="225"/>
      <c r="H164" s="229">
        <v>219.09999999999999</v>
      </c>
      <c r="I164" s="230"/>
      <c r="J164" s="225"/>
      <c r="K164" s="225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224</v>
      </c>
      <c r="AU164" s="235" t="s">
        <v>82</v>
      </c>
      <c r="AV164" s="13" t="s">
        <v>82</v>
      </c>
      <c r="AW164" s="13" t="s">
        <v>33</v>
      </c>
      <c r="AX164" s="13" t="s">
        <v>80</v>
      </c>
      <c r="AY164" s="235" t="s">
        <v>213</v>
      </c>
    </row>
    <row r="165" s="2" customFormat="1" ht="16.5" customHeight="1">
      <c r="A165" s="40"/>
      <c r="B165" s="41"/>
      <c r="C165" s="206" t="s">
        <v>412</v>
      </c>
      <c r="D165" s="206" t="s">
        <v>215</v>
      </c>
      <c r="E165" s="207" t="s">
        <v>413</v>
      </c>
      <c r="F165" s="208" t="s">
        <v>414</v>
      </c>
      <c r="G165" s="209" t="s">
        <v>261</v>
      </c>
      <c r="H165" s="210">
        <v>4382</v>
      </c>
      <c r="I165" s="211"/>
      <c r="J165" s="212">
        <f>ROUND(I165*H165,2)</f>
        <v>0</v>
      </c>
      <c r="K165" s="208" t="s">
        <v>19</v>
      </c>
      <c r="L165" s="46"/>
      <c r="M165" s="213" t="s">
        <v>19</v>
      </c>
      <c r="N165" s="214" t="s">
        <v>43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220</v>
      </c>
      <c r="AT165" s="217" t="s">
        <v>215</v>
      </c>
      <c r="AU165" s="217" t="s">
        <v>82</v>
      </c>
      <c r="AY165" s="19" t="s">
        <v>213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80</v>
      </c>
      <c r="BK165" s="218">
        <f>ROUND(I165*H165,2)</f>
        <v>0</v>
      </c>
      <c r="BL165" s="19" t="s">
        <v>220</v>
      </c>
      <c r="BM165" s="217" t="s">
        <v>415</v>
      </c>
    </row>
    <row r="166" s="13" customFormat="1">
      <c r="A166" s="13"/>
      <c r="B166" s="224"/>
      <c r="C166" s="225"/>
      <c r="D166" s="226" t="s">
        <v>224</v>
      </c>
      <c r="E166" s="227" t="s">
        <v>19</v>
      </c>
      <c r="F166" s="228" t="s">
        <v>602</v>
      </c>
      <c r="G166" s="225"/>
      <c r="H166" s="229">
        <v>4382</v>
      </c>
      <c r="I166" s="230"/>
      <c r="J166" s="225"/>
      <c r="K166" s="225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224</v>
      </c>
      <c r="AU166" s="235" t="s">
        <v>82</v>
      </c>
      <c r="AV166" s="13" t="s">
        <v>82</v>
      </c>
      <c r="AW166" s="13" t="s">
        <v>33</v>
      </c>
      <c r="AX166" s="13" t="s">
        <v>80</v>
      </c>
      <c r="AY166" s="235" t="s">
        <v>213</v>
      </c>
    </row>
    <row r="167" s="2" customFormat="1" ht="16.5" customHeight="1">
      <c r="A167" s="40"/>
      <c r="B167" s="41"/>
      <c r="C167" s="236" t="s">
        <v>416</v>
      </c>
      <c r="D167" s="236" t="s">
        <v>241</v>
      </c>
      <c r="E167" s="237" t="s">
        <v>417</v>
      </c>
      <c r="F167" s="238" t="s">
        <v>418</v>
      </c>
      <c r="G167" s="239" t="s">
        <v>244</v>
      </c>
      <c r="H167" s="240">
        <v>261.48000000000002</v>
      </c>
      <c r="I167" s="241"/>
      <c r="J167" s="242">
        <f>ROUND(I167*H167,2)</f>
        <v>0</v>
      </c>
      <c r="K167" s="238" t="s">
        <v>19</v>
      </c>
      <c r="L167" s="243"/>
      <c r="M167" s="244" t="s">
        <v>19</v>
      </c>
      <c r="N167" s="245" t="s">
        <v>43</v>
      </c>
      <c r="O167" s="86"/>
      <c r="P167" s="215">
        <f>O167*H167</f>
        <v>0</v>
      </c>
      <c r="Q167" s="215">
        <v>0.001</v>
      </c>
      <c r="R167" s="215">
        <f>Q167*H167</f>
        <v>0.26148000000000005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245</v>
      </c>
      <c r="AT167" s="217" t="s">
        <v>241</v>
      </c>
      <c r="AU167" s="217" t="s">
        <v>82</v>
      </c>
      <c r="AY167" s="19" t="s">
        <v>213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80</v>
      </c>
      <c r="BK167" s="218">
        <f>ROUND(I167*H167,2)</f>
        <v>0</v>
      </c>
      <c r="BL167" s="19" t="s">
        <v>220</v>
      </c>
      <c r="BM167" s="217" t="s">
        <v>419</v>
      </c>
    </row>
    <row r="168" s="2" customFormat="1">
      <c r="A168" s="40"/>
      <c r="B168" s="41"/>
      <c r="C168" s="42"/>
      <c r="D168" s="226" t="s">
        <v>388</v>
      </c>
      <c r="E168" s="42"/>
      <c r="F168" s="246" t="s">
        <v>389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388</v>
      </c>
      <c r="AU168" s="19" t="s">
        <v>82</v>
      </c>
    </row>
    <row r="169" s="13" customFormat="1">
      <c r="A169" s="13"/>
      <c r="B169" s="224"/>
      <c r="C169" s="225"/>
      <c r="D169" s="226" t="s">
        <v>224</v>
      </c>
      <c r="E169" s="227" t="s">
        <v>19</v>
      </c>
      <c r="F169" s="228" t="s">
        <v>609</v>
      </c>
      <c r="G169" s="225"/>
      <c r="H169" s="229">
        <v>261.48000000000002</v>
      </c>
      <c r="I169" s="230"/>
      <c r="J169" s="225"/>
      <c r="K169" s="225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224</v>
      </c>
      <c r="AU169" s="235" t="s">
        <v>82</v>
      </c>
      <c r="AV169" s="13" t="s">
        <v>82</v>
      </c>
      <c r="AW169" s="13" t="s">
        <v>33</v>
      </c>
      <c r="AX169" s="13" t="s">
        <v>80</v>
      </c>
      <c r="AY169" s="235" t="s">
        <v>213</v>
      </c>
    </row>
    <row r="170" s="2" customFormat="1" ht="16.5" customHeight="1">
      <c r="A170" s="40"/>
      <c r="B170" s="41"/>
      <c r="C170" s="206" t="s">
        <v>421</v>
      </c>
      <c r="D170" s="206" t="s">
        <v>215</v>
      </c>
      <c r="E170" s="207" t="s">
        <v>422</v>
      </c>
      <c r="F170" s="208" t="s">
        <v>423</v>
      </c>
      <c r="G170" s="209" t="s">
        <v>218</v>
      </c>
      <c r="H170" s="210">
        <v>3279.3000000000002</v>
      </c>
      <c r="I170" s="211"/>
      <c r="J170" s="212">
        <f>ROUND(I170*H170,2)</f>
        <v>0</v>
      </c>
      <c r="K170" s="208" t="s">
        <v>219</v>
      </c>
      <c r="L170" s="46"/>
      <c r="M170" s="213" t="s">
        <v>19</v>
      </c>
      <c r="N170" s="214" t="s">
        <v>43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220</v>
      </c>
      <c r="AT170" s="217" t="s">
        <v>215</v>
      </c>
      <c r="AU170" s="217" t="s">
        <v>82</v>
      </c>
      <c r="AY170" s="19" t="s">
        <v>213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80</v>
      </c>
      <c r="BK170" s="218">
        <f>ROUND(I170*H170,2)</f>
        <v>0</v>
      </c>
      <c r="BL170" s="19" t="s">
        <v>220</v>
      </c>
      <c r="BM170" s="217" t="s">
        <v>424</v>
      </c>
    </row>
    <row r="171" s="2" customFormat="1">
      <c r="A171" s="40"/>
      <c r="B171" s="41"/>
      <c r="C171" s="42"/>
      <c r="D171" s="219" t="s">
        <v>222</v>
      </c>
      <c r="E171" s="42"/>
      <c r="F171" s="220" t="s">
        <v>425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222</v>
      </c>
      <c r="AU171" s="19" t="s">
        <v>82</v>
      </c>
    </row>
    <row r="172" s="13" customFormat="1">
      <c r="A172" s="13"/>
      <c r="B172" s="224"/>
      <c r="C172" s="225"/>
      <c r="D172" s="226" t="s">
        <v>224</v>
      </c>
      <c r="E172" s="227" t="s">
        <v>19</v>
      </c>
      <c r="F172" s="228" t="s">
        <v>610</v>
      </c>
      <c r="G172" s="225"/>
      <c r="H172" s="229">
        <v>3279.3000000000002</v>
      </c>
      <c r="I172" s="230"/>
      <c r="J172" s="225"/>
      <c r="K172" s="225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224</v>
      </c>
      <c r="AU172" s="235" t="s">
        <v>82</v>
      </c>
      <c r="AV172" s="13" t="s">
        <v>82</v>
      </c>
      <c r="AW172" s="13" t="s">
        <v>33</v>
      </c>
      <c r="AX172" s="13" t="s">
        <v>80</v>
      </c>
      <c r="AY172" s="235" t="s">
        <v>213</v>
      </c>
    </row>
    <row r="173" s="2" customFormat="1" ht="16.5" customHeight="1">
      <c r="A173" s="40"/>
      <c r="B173" s="41"/>
      <c r="C173" s="236" t="s">
        <v>427</v>
      </c>
      <c r="D173" s="236" t="s">
        <v>241</v>
      </c>
      <c r="E173" s="237" t="s">
        <v>428</v>
      </c>
      <c r="F173" s="238" t="s">
        <v>429</v>
      </c>
      <c r="G173" s="239" t="s">
        <v>430</v>
      </c>
      <c r="H173" s="240">
        <v>327.93000000000001</v>
      </c>
      <c r="I173" s="241"/>
      <c r="J173" s="242">
        <f>ROUND(I173*H173,2)</f>
        <v>0</v>
      </c>
      <c r="K173" s="238" t="s">
        <v>219</v>
      </c>
      <c r="L173" s="243"/>
      <c r="M173" s="244" t="s">
        <v>19</v>
      </c>
      <c r="N173" s="245" t="s">
        <v>43</v>
      </c>
      <c r="O173" s="86"/>
      <c r="P173" s="215">
        <f>O173*H173</f>
        <v>0</v>
      </c>
      <c r="Q173" s="215">
        <v>0.20000000000000001</v>
      </c>
      <c r="R173" s="215">
        <f>Q173*H173</f>
        <v>65.585999999999999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245</v>
      </c>
      <c r="AT173" s="217" t="s">
        <v>241</v>
      </c>
      <c r="AU173" s="217" t="s">
        <v>82</v>
      </c>
      <c r="AY173" s="19" t="s">
        <v>213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80</v>
      </c>
      <c r="BK173" s="218">
        <f>ROUND(I173*H173,2)</f>
        <v>0</v>
      </c>
      <c r="BL173" s="19" t="s">
        <v>220</v>
      </c>
      <c r="BM173" s="217" t="s">
        <v>431</v>
      </c>
    </row>
    <row r="174" s="13" customFormat="1">
      <c r="A174" s="13"/>
      <c r="B174" s="224"/>
      <c r="C174" s="225"/>
      <c r="D174" s="226" t="s">
        <v>224</v>
      </c>
      <c r="E174" s="227" t="s">
        <v>19</v>
      </c>
      <c r="F174" s="228" t="s">
        <v>611</v>
      </c>
      <c r="G174" s="225"/>
      <c r="H174" s="229">
        <v>327.93000000000001</v>
      </c>
      <c r="I174" s="230"/>
      <c r="J174" s="225"/>
      <c r="K174" s="225"/>
      <c r="L174" s="231"/>
      <c r="M174" s="232"/>
      <c r="N174" s="233"/>
      <c r="O174" s="233"/>
      <c r="P174" s="233"/>
      <c r="Q174" s="233"/>
      <c r="R174" s="233"/>
      <c r="S174" s="233"/>
      <c r="T174" s="23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5" t="s">
        <v>224</v>
      </c>
      <c r="AU174" s="235" t="s">
        <v>82</v>
      </c>
      <c r="AV174" s="13" t="s">
        <v>82</v>
      </c>
      <c r="AW174" s="13" t="s">
        <v>33</v>
      </c>
      <c r="AX174" s="13" t="s">
        <v>80</v>
      </c>
      <c r="AY174" s="235" t="s">
        <v>213</v>
      </c>
    </row>
    <row r="175" s="2" customFormat="1" ht="16.5" customHeight="1">
      <c r="A175" s="40"/>
      <c r="B175" s="41"/>
      <c r="C175" s="206" t="s">
        <v>433</v>
      </c>
      <c r="D175" s="206" t="s">
        <v>215</v>
      </c>
      <c r="E175" s="207" t="s">
        <v>434</v>
      </c>
      <c r="F175" s="208" t="s">
        <v>435</v>
      </c>
      <c r="G175" s="209" t="s">
        <v>430</v>
      </c>
      <c r="H175" s="210">
        <v>66.569999999999993</v>
      </c>
      <c r="I175" s="211"/>
      <c r="J175" s="212">
        <f>ROUND(I175*H175,2)</f>
        <v>0</v>
      </c>
      <c r="K175" s="208" t="s">
        <v>219</v>
      </c>
      <c r="L175" s="46"/>
      <c r="M175" s="213" t="s">
        <v>19</v>
      </c>
      <c r="N175" s="214" t="s">
        <v>43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220</v>
      </c>
      <c r="AT175" s="217" t="s">
        <v>215</v>
      </c>
      <c r="AU175" s="217" t="s">
        <v>82</v>
      </c>
      <c r="AY175" s="19" t="s">
        <v>213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80</v>
      </c>
      <c r="BK175" s="218">
        <f>ROUND(I175*H175,2)</f>
        <v>0</v>
      </c>
      <c r="BL175" s="19" t="s">
        <v>220</v>
      </c>
      <c r="BM175" s="217" t="s">
        <v>436</v>
      </c>
    </row>
    <row r="176" s="2" customFormat="1">
      <c r="A176" s="40"/>
      <c r="B176" s="41"/>
      <c r="C176" s="42"/>
      <c r="D176" s="219" t="s">
        <v>222</v>
      </c>
      <c r="E176" s="42"/>
      <c r="F176" s="220" t="s">
        <v>437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222</v>
      </c>
      <c r="AU176" s="19" t="s">
        <v>82</v>
      </c>
    </row>
    <row r="177" s="2" customFormat="1">
      <c r="A177" s="40"/>
      <c r="B177" s="41"/>
      <c r="C177" s="42"/>
      <c r="D177" s="226" t="s">
        <v>388</v>
      </c>
      <c r="E177" s="42"/>
      <c r="F177" s="246" t="s">
        <v>438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388</v>
      </c>
      <c r="AU177" s="19" t="s">
        <v>82</v>
      </c>
    </row>
    <row r="178" s="13" customFormat="1">
      <c r="A178" s="13"/>
      <c r="B178" s="224"/>
      <c r="C178" s="225"/>
      <c r="D178" s="226" t="s">
        <v>224</v>
      </c>
      <c r="E178" s="227" t="s">
        <v>19</v>
      </c>
      <c r="F178" s="228" t="s">
        <v>612</v>
      </c>
      <c r="G178" s="225"/>
      <c r="H178" s="229">
        <v>66.569999999999993</v>
      </c>
      <c r="I178" s="230"/>
      <c r="J178" s="225"/>
      <c r="K178" s="225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224</v>
      </c>
      <c r="AU178" s="235" t="s">
        <v>82</v>
      </c>
      <c r="AV178" s="13" t="s">
        <v>82</v>
      </c>
      <c r="AW178" s="13" t="s">
        <v>33</v>
      </c>
      <c r="AX178" s="13" t="s">
        <v>80</v>
      </c>
      <c r="AY178" s="235" t="s">
        <v>213</v>
      </c>
    </row>
    <row r="179" s="2" customFormat="1" ht="16.5" customHeight="1">
      <c r="A179" s="40"/>
      <c r="B179" s="41"/>
      <c r="C179" s="206" t="s">
        <v>440</v>
      </c>
      <c r="D179" s="206" t="s">
        <v>215</v>
      </c>
      <c r="E179" s="207" t="s">
        <v>441</v>
      </c>
      <c r="F179" s="208" t="s">
        <v>442</v>
      </c>
      <c r="G179" s="209" t="s">
        <v>430</v>
      </c>
      <c r="H179" s="210">
        <v>67.409999999999997</v>
      </c>
      <c r="I179" s="211"/>
      <c r="J179" s="212">
        <f>ROUND(I179*H179,2)</f>
        <v>0</v>
      </c>
      <c r="K179" s="208" t="s">
        <v>219</v>
      </c>
      <c r="L179" s="46"/>
      <c r="M179" s="213" t="s">
        <v>19</v>
      </c>
      <c r="N179" s="214" t="s">
        <v>43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220</v>
      </c>
      <c r="AT179" s="217" t="s">
        <v>215</v>
      </c>
      <c r="AU179" s="217" t="s">
        <v>82</v>
      </c>
      <c r="AY179" s="19" t="s">
        <v>213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80</v>
      </c>
      <c r="BK179" s="218">
        <f>ROUND(I179*H179,2)</f>
        <v>0</v>
      </c>
      <c r="BL179" s="19" t="s">
        <v>220</v>
      </c>
      <c r="BM179" s="217" t="s">
        <v>443</v>
      </c>
    </row>
    <row r="180" s="2" customFormat="1">
      <c r="A180" s="40"/>
      <c r="B180" s="41"/>
      <c r="C180" s="42"/>
      <c r="D180" s="219" t="s">
        <v>222</v>
      </c>
      <c r="E180" s="42"/>
      <c r="F180" s="220" t="s">
        <v>444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222</v>
      </c>
      <c r="AU180" s="19" t="s">
        <v>82</v>
      </c>
    </row>
    <row r="181" s="13" customFormat="1">
      <c r="A181" s="13"/>
      <c r="B181" s="224"/>
      <c r="C181" s="225"/>
      <c r="D181" s="226" t="s">
        <v>224</v>
      </c>
      <c r="E181" s="227" t="s">
        <v>19</v>
      </c>
      <c r="F181" s="228" t="s">
        <v>613</v>
      </c>
      <c r="G181" s="225"/>
      <c r="H181" s="229">
        <v>67.409999999999997</v>
      </c>
      <c r="I181" s="230"/>
      <c r="J181" s="225"/>
      <c r="K181" s="225"/>
      <c r="L181" s="231"/>
      <c r="M181" s="232"/>
      <c r="N181" s="233"/>
      <c r="O181" s="233"/>
      <c r="P181" s="233"/>
      <c r="Q181" s="233"/>
      <c r="R181" s="233"/>
      <c r="S181" s="233"/>
      <c r="T181" s="23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5" t="s">
        <v>224</v>
      </c>
      <c r="AU181" s="235" t="s">
        <v>82</v>
      </c>
      <c r="AV181" s="13" t="s">
        <v>82</v>
      </c>
      <c r="AW181" s="13" t="s">
        <v>33</v>
      </c>
      <c r="AX181" s="13" t="s">
        <v>80</v>
      </c>
      <c r="AY181" s="235" t="s">
        <v>213</v>
      </c>
    </row>
    <row r="182" s="2" customFormat="1" ht="16.5" customHeight="1">
      <c r="A182" s="40"/>
      <c r="B182" s="41"/>
      <c r="C182" s="236" t="s">
        <v>445</v>
      </c>
      <c r="D182" s="236" t="s">
        <v>241</v>
      </c>
      <c r="E182" s="237" t="s">
        <v>446</v>
      </c>
      <c r="F182" s="238" t="s">
        <v>447</v>
      </c>
      <c r="G182" s="239" t="s">
        <v>430</v>
      </c>
      <c r="H182" s="240">
        <v>67.409999999999997</v>
      </c>
      <c r="I182" s="241"/>
      <c r="J182" s="242">
        <f>ROUND(I182*H182,2)</f>
        <v>0</v>
      </c>
      <c r="K182" s="238" t="s">
        <v>219</v>
      </c>
      <c r="L182" s="243"/>
      <c r="M182" s="244" t="s">
        <v>19</v>
      </c>
      <c r="N182" s="245" t="s">
        <v>43</v>
      </c>
      <c r="O182" s="86"/>
      <c r="P182" s="215">
        <f>O182*H182</f>
        <v>0</v>
      </c>
      <c r="Q182" s="215">
        <v>1</v>
      </c>
      <c r="R182" s="215">
        <f>Q182*H182</f>
        <v>67.409999999999997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245</v>
      </c>
      <c r="AT182" s="217" t="s">
        <v>241</v>
      </c>
      <c r="AU182" s="217" t="s">
        <v>82</v>
      </c>
      <c r="AY182" s="19" t="s">
        <v>213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80</v>
      </c>
      <c r="BK182" s="218">
        <f>ROUND(I182*H182,2)</f>
        <v>0</v>
      </c>
      <c r="BL182" s="19" t="s">
        <v>220</v>
      </c>
      <c r="BM182" s="217" t="s">
        <v>448</v>
      </c>
    </row>
    <row r="183" s="2" customFormat="1">
      <c r="A183" s="40"/>
      <c r="B183" s="41"/>
      <c r="C183" s="42"/>
      <c r="D183" s="226" t="s">
        <v>388</v>
      </c>
      <c r="E183" s="42"/>
      <c r="F183" s="246" t="s">
        <v>449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388</v>
      </c>
      <c r="AU183" s="19" t="s">
        <v>82</v>
      </c>
    </row>
    <row r="184" s="13" customFormat="1">
      <c r="A184" s="13"/>
      <c r="B184" s="224"/>
      <c r="C184" s="225"/>
      <c r="D184" s="226" t="s">
        <v>224</v>
      </c>
      <c r="E184" s="227" t="s">
        <v>19</v>
      </c>
      <c r="F184" s="228" t="s">
        <v>613</v>
      </c>
      <c r="G184" s="225"/>
      <c r="H184" s="229">
        <v>67.409999999999997</v>
      </c>
      <c r="I184" s="230"/>
      <c r="J184" s="225"/>
      <c r="K184" s="225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224</v>
      </c>
      <c r="AU184" s="235" t="s">
        <v>82</v>
      </c>
      <c r="AV184" s="13" t="s">
        <v>82</v>
      </c>
      <c r="AW184" s="13" t="s">
        <v>33</v>
      </c>
      <c r="AX184" s="13" t="s">
        <v>80</v>
      </c>
      <c r="AY184" s="235" t="s">
        <v>213</v>
      </c>
    </row>
    <row r="185" s="12" customFormat="1" ht="22.8" customHeight="1">
      <c r="A185" s="12"/>
      <c r="B185" s="190"/>
      <c r="C185" s="191"/>
      <c r="D185" s="192" t="s">
        <v>71</v>
      </c>
      <c r="E185" s="204" t="s">
        <v>230</v>
      </c>
      <c r="F185" s="204" t="s">
        <v>450</v>
      </c>
      <c r="G185" s="191"/>
      <c r="H185" s="191"/>
      <c r="I185" s="194"/>
      <c r="J185" s="205">
        <f>BK185</f>
        <v>0</v>
      </c>
      <c r="K185" s="191"/>
      <c r="L185" s="196"/>
      <c r="M185" s="197"/>
      <c r="N185" s="198"/>
      <c r="O185" s="198"/>
      <c r="P185" s="199">
        <f>SUM(P186:P202)</f>
        <v>0</v>
      </c>
      <c r="Q185" s="198"/>
      <c r="R185" s="199">
        <f>SUM(R186:R202)</f>
        <v>20.735726249999999</v>
      </c>
      <c r="S185" s="198"/>
      <c r="T185" s="200">
        <f>SUM(T186:T202)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1" t="s">
        <v>80</v>
      </c>
      <c r="AT185" s="202" t="s">
        <v>71</v>
      </c>
      <c r="AU185" s="202" t="s">
        <v>80</v>
      </c>
      <c r="AY185" s="201" t="s">
        <v>213</v>
      </c>
      <c r="BK185" s="203">
        <f>SUM(BK186:BK202)</f>
        <v>0</v>
      </c>
    </row>
    <row r="186" s="2" customFormat="1" ht="24.15" customHeight="1">
      <c r="A186" s="40"/>
      <c r="B186" s="41"/>
      <c r="C186" s="206" t="s">
        <v>451</v>
      </c>
      <c r="D186" s="206" t="s">
        <v>215</v>
      </c>
      <c r="E186" s="207" t="s">
        <v>452</v>
      </c>
      <c r="F186" s="208" t="s">
        <v>453</v>
      </c>
      <c r="G186" s="209" t="s">
        <v>261</v>
      </c>
      <c r="H186" s="210">
        <v>72</v>
      </c>
      <c r="I186" s="211"/>
      <c r="J186" s="212">
        <f>ROUND(I186*H186,2)</f>
        <v>0</v>
      </c>
      <c r="K186" s="208" t="s">
        <v>19</v>
      </c>
      <c r="L186" s="46"/>
      <c r="M186" s="213" t="s">
        <v>19</v>
      </c>
      <c r="N186" s="214" t="s">
        <v>43</v>
      </c>
      <c r="O186" s="86"/>
      <c r="P186" s="215">
        <f>O186*H186</f>
        <v>0</v>
      </c>
      <c r="Q186" s="215">
        <v>2.0000000000000002E-05</v>
      </c>
      <c r="R186" s="215">
        <f>Q186*H186</f>
        <v>0.0014400000000000001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220</v>
      </c>
      <c r="AT186" s="217" t="s">
        <v>215</v>
      </c>
      <c r="AU186" s="217" t="s">
        <v>82</v>
      </c>
      <c r="AY186" s="19" t="s">
        <v>213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80</v>
      </c>
      <c r="BK186" s="218">
        <f>ROUND(I186*H186,2)</f>
        <v>0</v>
      </c>
      <c r="BL186" s="19" t="s">
        <v>220</v>
      </c>
      <c r="BM186" s="217" t="s">
        <v>454</v>
      </c>
    </row>
    <row r="187" s="2" customFormat="1">
      <c r="A187" s="40"/>
      <c r="B187" s="41"/>
      <c r="C187" s="42"/>
      <c r="D187" s="226" t="s">
        <v>388</v>
      </c>
      <c r="E187" s="42"/>
      <c r="F187" s="246" t="s">
        <v>455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388</v>
      </c>
      <c r="AU187" s="19" t="s">
        <v>82</v>
      </c>
    </row>
    <row r="188" s="13" customFormat="1">
      <c r="A188" s="13"/>
      <c r="B188" s="224"/>
      <c r="C188" s="225"/>
      <c r="D188" s="226" t="s">
        <v>224</v>
      </c>
      <c r="E188" s="227" t="s">
        <v>19</v>
      </c>
      <c r="F188" s="228" t="s">
        <v>530</v>
      </c>
      <c r="G188" s="225"/>
      <c r="H188" s="229">
        <v>72</v>
      </c>
      <c r="I188" s="230"/>
      <c r="J188" s="225"/>
      <c r="K188" s="225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224</v>
      </c>
      <c r="AU188" s="235" t="s">
        <v>82</v>
      </c>
      <c r="AV188" s="13" t="s">
        <v>82</v>
      </c>
      <c r="AW188" s="13" t="s">
        <v>33</v>
      </c>
      <c r="AX188" s="13" t="s">
        <v>80</v>
      </c>
      <c r="AY188" s="235" t="s">
        <v>213</v>
      </c>
    </row>
    <row r="189" s="2" customFormat="1" ht="16.5" customHeight="1">
      <c r="A189" s="40"/>
      <c r="B189" s="41"/>
      <c r="C189" s="236" t="s">
        <v>456</v>
      </c>
      <c r="D189" s="236" t="s">
        <v>241</v>
      </c>
      <c r="E189" s="237" t="s">
        <v>457</v>
      </c>
      <c r="F189" s="238" t="s">
        <v>458</v>
      </c>
      <c r="G189" s="239" t="s">
        <v>261</v>
      </c>
      <c r="H189" s="240">
        <v>72</v>
      </c>
      <c r="I189" s="241"/>
      <c r="J189" s="242">
        <f>ROUND(I189*H189,2)</f>
        <v>0</v>
      </c>
      <c r="K189" s="238" t="s">
        <v>19</v>
      </c>
      <c r="L189" s="243"/>
      <c r="M189" s="244" t="s">
        <v>19</v>
      </c>
      <c r="N189" s="245" t="s">
        <v>43</v>
      </c>
      <c r="O189" s="86"/>
      <c r="P189" s="215">
        <f>O189*H189</f>
        <v>0</v>
      </c>
      <c r="Q189" s="215">
        <v>0.0051500000000000001</v>
      </c>
      <c r="R189" s="215">
        <f>Q189*H189</f>
        <v>0.37080000000000002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245</v>
      </c>
      <c r="AT189" s="217" t="s">
        <v>241</v>
      </c>
      <c r="AU189" s="217" t="s">
        <v>82</v>
      </c>
      <c r="AY189" s="19" t="s">
        <v>213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80</v>
      </c>
      <c r="BK189" s="218">
        <f>ROUND(I189*H189,2)</f>
        <v>0</v>
      </c>
      <c r="BL189" s="19" t="s">
        <v>220</v>
      </c>
      <c r="BM189" s="217" t="s">
        <v>459</v>
      </c>
    </row>
    <row r="190" s="13" customFormat="1">
      <c r="A190" s="13"/>
      <c r="B190" s="224"/>
      <c r="C190" s="225"/>
      <c r="D190" s="226" t="s">
        <v>224</v>
      </c>
      <c r="E190" s="227" t="s">
        <v>19</v>
      </c>
      <c r="F190" s="228" t="s">
        <v>530</v>
      </c>
      <c r="G190" s="225"/>
      <c r="H190" s="229">
        <v>72</v>
      </c>
      <c r="I190" s="230"/>
      <c r="J190" s="225"/>
      <c r="K190" s="225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224</v>
      </c>
      <c r="AU190" s="235" t="s">
        <v>82</v>
      </c>
      <c r="AV190" s="13" t="s">
        <v>82</v>
      </c>
      <c r="AW190" s="13" t="s">
        <v>33</v>
      </c>
      <c r="AX190" s="13" t="s">
        <v>80</v>
      </c>
      <c r="AY190" s="235" t="s">
        <v>213</v>
      </c>
    </row>
    <row r="191" s="2" customFormat="1" ht="16.5" customHeight="1">
      <c r="A191" s="40"/>
      <c r="B191" s="41"/>
      <c r="C191" s="206" t="s">
        <v>460</v>
      </c>
      <c r="D191" s="206" t="s">
        <v>215</v>
      </c>
      <c r="E191" s="207" t="s">
        <v>461</v>
      </c>
      <c r="F191" s="208" t="s">
        <v>462</v>
      </c>
      <c r="G191" s="209" t="s">
        <v>261</v>
      </c>
      <c r="H191" s="210">
        <v>17</v>
      </c>
      <c r="I191" s="211"/>
      <c r="J191" s="212">
        <f>ROUND(I191*H191,2)</f>
        <v>0</v>
      </c>
      <c r="K191" s="208" t="s">
        <v>219</v>
      </c>
      <c r="L191" s="46"/>
      <c r="M191" s="213" t="s">
        <v>19</v>
      </c>
      <c r="N191" s="214" t="s">
        <v>43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220</v>
      </c>
      <c r="AT191" s="217" t="s">
        <v>215</v>
      </c>
      <c r="AU191" s="217" t="s">
        <v>82</v>
      </c>
      <c r="AY191" s="19" t="s">
        <v>213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80</v>
      </c>
      <c r="BK191" s="218">
        <f>ROUND(I191*H191,2)</f>
        <v>0</v>
      </c>
      <c r="BL191" s="19" t="s">
        <v>220</v>
      </c>
      <c r="BM191" s="217" t="s">
        <v>463</v>
      </c>
    </row>
    <row r="192" s="2" customFormat="1">
      <c r="A192" s="40"/>
      <c r="B192" s="41"/>
      <c r="C192" s="42"/>
      <c r="D192" s="219" t="s">
        <v>222</v>
      </c>
      <c r="E192" s="42"/>
      <c r="F192" s="220" t="s">
        <v>464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222</v>
      </c>
      <c r="AU192" s="19" t="s">
        <v>82</v>
      </c>
    </row>
    <row r="193" s="13" customFormat="1">
      <c r="A193" s="13"/>
      <c r="B193" s="224"/>
      <c r="C193" s="225"/>
      <c r="D193" s="226" t="s">
        <v>224</v>
      </c>
      <c r="E193" s="227" t="s">
        <v>19</v>
      </c>
      <c r="F193" s="228" t="s">
        <v>614</v>
      </c>
      <c r="G193" s="225"/>
      <c r="H193" s="229">
        <v>17</v>
      </c>
      <c r="I193" s="230"/>
      <c r="J193" s="225"/>
      <c r="K193" s="225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224</v>
      </c>
      <c r="AU193" s="235" t="s">
        <v>82</v>
      </c>
      <c r="AV193" s="13" t="s">
        <v>82</v>
      </c>
      <c r="AW193" s="13" t="s">
        <v>33</v>
      </c>
      <c r="AX193" s="13" t="s">
        <v>80</v>
      </c>
      <c r="AY193" s="235" t="s">
        <v>213</v>
      </c>
    </row>
    <row r="194" s="2" customFormat="1" ht="16.5" customHeight="1">
      <c r="A194" s="40"/>
      <c r="B194" s="41"/>
      <c r="C194" s="236" t="s">
        <v>466</v>
      </c>
      <c r="D194" s="236" t="s">
        <v>241</v>
      </c>
      <c r="E194" s="237" t="s">
        <v>467</v>
      </c>
      <c r="F194" s="238" t="s">
        <v>468</v>
      </c>
      <c r="G194" s="239" t="s">
        <v>261</v>
      </c>
      <c r="H194" s="240">
        <v>17</v>
      </c>
      <c r="I194" s="241"/>
      <c r="J194" s="242">
        <f>ROUND(I194*H194,2)</f>
        <v>0</v>
      </c>
      <c r="K194" s="238" t="s">
        <v>219</v>
      </c>
      <c r="L194" s="243"/>
      <c r="M194" s="244" t="s">
        <v>19</v>
      </c>
      <c r="N194" s="245" t="s">
        <v>43</v>
      </c>
      <c r="O194" s="86"/>
      <c r="P194" s="215">
        <f>O194*H194</f>
        <v>0</v>
      </c>
      <c r="Q194" s="215">
        <v>0.051529999999999999</v>
      </c>
      <c r="R194" s="215">
        <f>Q194*H194</f>
        <v>0.87600999999999996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245</v>
      </c>
      <c r="AT194" s="217" t="s">
        <v>241</v>
      </c>
      <c r="AU194" s="217" t="s">
        <v>82</v>
      </c>
      <c r="AY194" s="19" t="s">
        <v>213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80</v>
      </c>
      <c r="BK194" s="218">
        <f>ROUND(I194*H194,2)</f>
        <v>0</v>
      </c>
      <c r="BL194" s="19" t="s">
        <v>220</v>
      </c>
      <c r="BM194" s="217" t="s">
        <v>469</v>
      </c>
    </row>
    <row r="195" s="13" customFormat="1">
      <c r="A195" s="13"/>
      <c r="B195" s="224"/>
      <c r="C195" s="225"/>
      <c r="D195" s="226" t="s">
        <v>224</v>
      </c>
      <c r="E195" s="227" t="s">
        <v>19</v>
      </c>
      <c r="F195" s="228" t="s">
        <v>614</v>
      </c>
      <c r="G195" s="225"/>
      <c r="H195" s="229">
        <v>17</v>
      </c>
      <c r="I195" s="230"/>
      <c r="J195" s="225"/>
      <c r="K195" s="225"/>
      <c r="L195" s="231"/>
      <c r="M195" s="232"/>
      <c r="N195" s="233"/>
      <c r="O195" s="233"/>
      <c r="P195" s="233"/>
      <c r="Q195" s="233"/>
      <c r="R195" s="233"/>
      <c r="S195" s="233"/>
      <c r="T195" s="23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5" t="s">
        <v>224</v>
      </c>
      <c r="AU195" s="235" t="s">
        <v>82</v>
      </c>
      <c r="AV195" s="13" t="s">
        <v>82</v>
      </c>
      <c r="AW195" s="13" t="s">
        <v>33</v>
      </c>
      <c r="AX195" s="13" t="s">
        <v>80</v>
      </c>
      <c r="AY195" s="235" t="s">
        <v>213</v>
      </c>
    </row>
    <row r="196" s="2" customFormat="1" ht="24.15" customHeight="1">
      <c r="A196" s="40"/>
      <c r="B196" s="41"/>
      <c r="C196" s="206" t="s">
        <v>470</v>
      </c>
      <c r="D196" s="206" t="s">
        <v>215</v>
      </c>
      <c r="E196" s="207" t="s">
        <v>471</v>
      </c>
      <c r="F196" s="208" t="s">
        <v>472</v>
      </c>
      <c r="G196" s="209" t="s">
        <v>473</v>
      </c>
      <c r="H196" s="210">
        <v>3513.5</v>
      </c>
      <c r="I196" s="211"/>
      <c r="J196" s="212">
        <f>ROUND(I196*H196,2)</f>
        <v>0</v>
      </c>
      <c r="K196" s="208" t="s">
        <v>219</v>
      </c>
      <c r="L196" s="46"/>
      <c r="M196" s="213" t="s">
        <v>19</v>
      </c>
      <c r="N196" s="214" t="s">
        <v>43</v>
      </c>
      <c r="O196" s="86"/>
      <c r="P196" s="215">
        <f>O196*H196</f>
        <v>0</v>
      </c>
      <c r="Q196" s="215">
        <v>0.0011574999999999999</v>
      </c>
      <c r="R196" s="215">
        <f>Q196*H196</f>
        <v>4.06687625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220</v>
      </c>
      <c r="AT196" s="217" t="s">
        <v>215</v>
      </c>
      <c r="AU196" s="217" t="s">
        <v>82</v>
      </c>
      <c r="AY196" s="19" t="s">
        <v>213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80</v>
      </c>
      <c r="BK196" s="218">
        <f>ROUND(I196*H196,2)</f>
        <v>0</v>
      </c>
      <c r="BL196" s="19" t="s">
        <v>220</v>
      </c>
      <c r="BM196" s="217" t="s">
        <v>474</v>
      </c>
    </row>
    <row r="197" s="2" customFormat="1">
      <c r="A197" s="40"/>
      <c r="B197" s="41"/>
      <c r="C197" s="42"/>
      <c r="D197" s="219" t="s">
        <v>222</v>
      </c>
      <c r="E197" s="42"/>
      <c r="F197" s="220" t="s">
        <v>475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222</v>
      </c>
      <c r="AU197" s="19" t="s">
        <v>82</v>
      </c>
    </row>
    <row r="198" s="13" customFormat="1">
      <c r="A198" s="13"/>
      <c r="B198" s="224"/>
      <c r="C198" s="225"/>
      <c r="D198" s="226" t="s">
        <v>224</v>
      </c>
      <c r="E198" s="227" t="s">
        <v>19</v>
      </c>
      <c r="F198" s="228" t="s">
        <v>615</v>
      </c>
      <c r="G198" s="225"/>
      <c r="H198" s="229">
        <v>3513.5</v>
      </c>
      <c r="I198" s="230"/>
      <c r="J198" s="225"/>
      <c r="K198" s="225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224</v>
      </c>
      <c r="AU198" s="235" t="s">
        <v>82</v>
      </c>
      <c r="AV198" s="13" t="s">
        <v>82</v>
      </c>
      <c r="AW198" s="13" t="s">
        <v>33</v>
      </c>
      <c r="AX198" s="13" t="s">
        <v>80</v>
      </c>
      <c r="AY198" s="235" t="s">
        <v>213</v>
      </c>
    </row>
    <row r="199" s="2" customFormat="1" ht="16.5" customHeight="1">
      <c r="A199" s="40"/>
      <c r="B199" s="41"/>
      <c r="C199" s="236" t="s">
        <v>477</v>
      </c>
      <c r="D199" s="236" t="s">
        <v>241</v>
      </c>
      <c r="E199" s="237" t="s">
        <v>478</v>
      </c>
      <c r="F199" s="238" t="s">
        <v>479</v>
      </c>
      <c r="G199" s="239" t="s">
        <v>430</v>
      </c>
      <c r="H199" s="240">
        <v>23.724</v>
      </c>
      <c r="I199" s="241"/>
      <c r="J199" s="242">
        <f>ROUND(I199*H199,2)</f>
        <v>0</v>
      </c>
      <c r="K199" s="238" t="s">
        <v>219</v>
      </c>
      <c r="L199" s="243"/>
      <c r="M199" s="244" t="s">
        <v>19</v>
      </c>
      <c r="N199" s="245" t="s">
        <v>43</v>
      </c>
      <c r="O199" s="86"/>
      <c r="P199" s="215">
        <f>O199*H199</f>
        <v>0</v>
      </c>
      <c r="Q199" s="215">
        <v>0.65000000000000002</v>
      </c>
      <c r="R199" s="215">
        <f>Q199*H199</f>
        <v>15.4206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245</v>
      </c>
      <c r="AT199" s="217" t="s">
        <v>241</v>
      </c>
      <c r="AU199" s="217" t="s">
        <v>82</v>
      </c>
      <c r="AY199" s="19" t="s">
        <v>213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80</v>
      </c>
      <c r="BK199" s="218">
        <f>ROUND(I199*H199,2)</f>
        <v>0</v>
      </c>
      <c r="BL199" s="19" t="s">
        <v>220</v>
      </c>
      <c r="BM199" s="217" t="s">
        <v>480</v>
      </c>
    </row>
    <row r="200" s="13" customFormat="1">
      <c r="A200" s="13"/>
      <c r="B200" s="224"/>
      <c r="C200" s="225"/>
      <c r="D200" s="226" t="s">
        <v>224</v>
      </c>
      <c r="E200" s="227" t="s">
        <v>19</v>
      </c>
      <c r="F200" s="228" t="s">
        <v>616</v>
      </c>
      <c r="G200" s="225"/>
      <c r="H200" s="229">
        <v>17.568000000000001</v>
      </c>
      <c r="I200" s="230"/>
      <c r="J200" s="225"/>
      <c r="K200" s="225"/>
      <c r="L200" s="231"/>
      <c r="M200" s="232"/>
      <c r="N200" s="233"/>
      <c r="O200" s="233"/>
      <c r="P200" s="233"/>
      <c r="Q200" s="233"/>
      <c r="R200" s="233"/>
      <c r="S200" s="233"/>
      <c r="T200" s="23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224</v>
      </c>
      <c r="AU200" s="235" t="s">
        <v>82</v>
      </c>
      <c r="AV200" s="13" t="s">
        <v>82</v>
      </c>
      <c r="AW200" s="13" t="s">
        <v>33</v>
      </c>
      <c r="AX200" s="13" t="s">
        <v>72</v>
      </c>
      <c r="AY200" s="235" t="s">
        <v>213</v>
      </c>
    </row>
    <row r="201" s="13" customFormat="1">
      <c r="A201" s="13"/>
      <c r="B201" s="224"/>
      <c r="C201" s="225"/>
      <c r="D201" s="226" t="s">
        <v>224</v>
      </c>
      <c r="E201" s="227" t="s">
        <v>19</v>
      </c>
      <c r="F201" s="228" t="s">
        <v>617</v>
      </c>
      <c r="G201" s="225"/>
      <c r="H201" s="229">
        <v>6.1559999999999997</v>
      </c>
      <c r="I201" s="230"/>
      <c r="J201" s="225"/>
      <c r="K201" s="225"/>
      <c r="L201" s="231"/>
      <c r="M201" s="232"/>
      <c r="N201" s="233"/>
      <c r="O201" s="233"/>
      <c r="P201" s="233"/>
      <c r="Q201" s="233"/>
      <c r="R201" s="233"/>
      <c r="S201" s="233"/>
      <c r="T201" s="23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5" t="s">
        <v>224</v>
      </c>
      <c r="AU201" s="235" t="s">
        <v>82</v>
      </c>
      <c r="AV201" s="13" t="s">
        <v>82</v>
      </c>
      <c r="AW201" s="13" t="s">
        <v>33</v>
      </c>
      <c r="AX201" s="13" t="s">
        <v>72</v>
      </c>
      <c r="AY201" s="235" t="s">
        <v>213</v>
      </c>
    </row>
    <row r="202" s="14" customFormat="1">
      <c r="A202" s="14"/>
      <c r="B202" s="247"/>
      <c r="C202" s="248"/>
      <c r="D202" s="226" t="s">
        <v>224</v>
      </c>
      <c r="E202" s="249" t="s">
        <v>19</v>
      </c>
      <c r="F202" s="250" t="s">
        <v>483</v>
      </c>
      <c r="G202" s="248"/>
      <c r="H202" s="251">
        <v>23.724</v>
      </c>
      <c r="I202" s="252"/>
      <c r="J202" s="248"/>
      <c r="K202" s="248"/>
      <c r="L202" s="253"/>
      <c r="M202" s="254"/>
      <c r="N202" s="255"/>
      <c r="O202" s="255"/>
      <c r="P202" s="255"/>
      <c r="Q202" s="255"/>
      <c r="R202" s="255"/>
      <c r="S202" s="255"/>
      <c r="T202" s="25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7" t="s">
        <v>224</v>
      </c>
      <c r="AU202" s="257" t="s">
        <v>82</v>
      </c>
      <c r="AV202" s="14" t="s">
        <v>220</v>
      </c>
      <c r="AW202" s="14" t="s">
        <v>33</v>
      </c>
      <c r="AX202" s="14" t="s">
        <v>80</v>
      </c>
      <c r="AY202" s="257" t="s">
        <v>213</v>
      </c>
    </row>
    <row r="203" s="12" customFormat="1" ht="22.8" customHeight="1">
      <c r="A203" s="12"/>
      <c r="B203" s="190"/>
      <c r="C203" s="191"/>
      <c r="D203" s="192" t="s">
        <v>71</v>
      </c>
      <c r="E203" s="204" t="s">
        <v>484</v>
      </c>
      <c r="F203" s="204" t="s">
        <v>485</v>
      </c>
      <c r="G203" s="191"/>
      <c r="H203" s="191"/>
      <c r="I203" s="194"/>
      <c r="J203" s="205">
        <f>BK203</f>
        <v>0</v>
      </c>
      <c r="K203" s="191"/>
      <c r="L203" s="196"/>
      <c r="M203" s="197"/>
      <c r="N203" s="198"/>
      <c r="O203" s="198"/>
      <c r="P203" s="199">
        <f>SUM(P204:P205)</f>
        <v>0</v>
      </c>
      <c r="Q203" s="198"/>
      <c r="R203" s="199">
        <f>SUM(R204:R205)</f>
        <v>0</v>
      </c>
      <c r="S203" s="198"/>
      <c r="T203" s="200">
        <f>SUM(T204:T205)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1" t="s">
        <v>80</v>
      </c>
      <c r="AT203" s="202" t="s">
        <v>71</v>
      </c>
      <c r="AU203" s="202" t="s">
        <v>80</v>
      </c>
      <c r="AY203" s="201" t="s">
        <v>213</v>
      </c>
      <c r="BK203" s="203">
        <f>SUM(BK204:BK205)</f>
        <v>0</v>
      </c>
    </row>
    <row r="204" s="2" customFormat="1" ht="16.5" customHeight="1">
      <c r="A204" s="40"/>
      <c r="B204" s="41"/>
      <c r="C204" s="206" t="s">
        <v>486</v>
      </c>
      <c r="D204" s="206" t="s">
        <v>215</v>
      </c>
      <c r="E204" s="207" t="s">
        <v>487</v>
      </c>
      <c r="F204" s="208" t="s">
        <v>488</v>
      </c>
      <c r="G204" s="209" t="s">
        <v>489</v>
      </c>
      <c r="H204" s="210">
        <v>167.94800000000001</v>
      </c>
      <c r="I204" s="211"/>
      <c r="J204" s="212">
        <f>ROUND(I204*H204,2)</f>
        <v>0</v>
      </c>
      <c r="K204" s="208" t="s">
        <v>219</v>
      </c>
      <c r="L204" s="46"/>
      <c r="M204" s="213" t="s">
        <v>19</v>
      </c>
      <c r="N204" s="214" t="s">
        <v>43</v>
      </c>
      <c r="O204" s="86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220</v>
      </c>
      <c r="AT204" s="217" t="s">
        <v>215</v>
      </c>
      <c r="AU204" s="217" t="s">
        <v>82</v>
      </c>
      <c r="AY204" s="19" t="s">
        <v>213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80</v>
      </c>
      <c r="BK204" s="218">
        <f>ROUND(I204*H204,2)</f>
        <v>0</v>
      </c>
      <c r="BL204" s="19" t="s">
        <v>220</v>
      </c>
      <c r="BM204" s="217" t="s">
        <v>490</v>
      </c>
    </row>
    <row r="205" s="2" customFormat="1">
      <c r="A205" s="40"/>
      <c r="B205" s="41"/>
      <c r="C205" s="42"/>
      <c r="D205" s="219" t="s">
        <v>222</v>
      </c>
      <c r="E205" s="42"/>
      <c r="F205" s="220" t="s">
        <v>491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222</v>
      </c>
      <c r="AU205" s="19" t="s">
        <v>82</v>
      </c>
    </row>
    <row r="206" s="12" customFormat="1" ht="25.92" customHeight="1">
      <c r="A206" s="12"/>
      <c r="B206" s="190"/>
      <c r="C206" s="191"/>
      <c r="D206" s="192" t="s">
        <v>71</v>
      </c>
      <c r="E206" s="193" t="s">
        <v>492</v>
      </c>
      <c r="F206" s="193" t="s">
        <v>493</v>
      </c>
      <c r="G206" s="191"/>
      <c r="H206" s="191"/>
      <c r="I206" s="194"/>
      <c r="J206" s="195">
        <f>BK206</f>
        <v>0</v>
      </c>
      <c r="K206" s="191"/>
      <c r="L206" s="196"/>
      <c r="M206" s="197"/>
      <c r="N206" s="198"/>
      <c r="O206" s="198"/>
      <c r="P206" s="199">
        <f>P207+P220+P224+P228+P235+P239</f>
        <v>0</v>
      </c>
      <c r="Q206" s="198"/>
      <c r="R206" s="199">
        <f>R207+R220+R224+R228+R235+R239</f>
        <v>0</v>
      </c>
      <c r="S206" s="198"/>
      <c r="T206" s="200">
        <f>T207+T220+T224+T228+T235+T239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1" t="s">
        <v>240</v>
      </c>
      <c r="AT206" s="202" t="s">
        <v>71</v>
      </c>
      <c r="AU206" s="202" t="s">
        <v>72</v>
      </c>
      <c r="AY206" s="201" t="s">
        <v>213</v>
      </c>
      <c r="BK206" s="203">
        <f>BK207+BK220+BK224+BK228+BK235+BK239</f>
        <v>0</v>
      </c>
    </row>
    <row r="207" s="12" customFormat="1" ht="22.8" customHeight="1">
      <c r="A207" s="12"/>
      <c r="B207" s="190"/>
      <c r="C207" s="191"/>
      <c r="D207" s="192" t="s">
        <v>71</v>
      </c>
      <c r="E207" s="204" t="s">
        <v>494</v>
      </c>
      <c r="F207" s="204" t="s">
        <v>495</v>
      </c>
      <c r="G207" s="191"/>
      <c r="H207" s="191"/>
      <c r="I207" s="194"/>
      <c r="J207" s="205">
        <f>BK207</f>
        <v>0</v>
      </c>
      <c r="K207" s="191"/>
      <c r="L207" s="196"/>
      <c r="M207" s="197"/>
      <c r="N207" s="198"/>
      <c r="O207" s="198"/>
      <c r="P207" s="199">
        <f>SUM(P208:P219)</f>
        <v>0</v>
      </c>
      <c r="Q207" s="198"/>
      <c r="R207" s="199">
        <f>SUM(R208:R219)</f>
        <v>0</v>
      </c>
      <c r="S207" s="198"/>
      <c r="T207" s="200">
        <f>SUM(T208:T219)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1" t="s">
        <v>240</v>
      </c>
      <c r="AT207" s="202" t="s">
        <v>71</v>
      </c>
      <c r="AU207" s="202" t="s">
        <v>80</v>
      </c>
      <c r="AY207" s="201" t="s">
        <v>213</v>
      </c>
      <c r="BK207" s="203">
        <f>SUM(BK208:BK219)</f>
        <v>0</v>
      </c>
    </row>
    <row r="208" s="2" customFormat="1" ht="16.5" customHeight="1">
      <c r="A208" s="40"/>
      <c r="B208" s="41"/>
      <c r="C208" s="206" t="s">
        <v>618</v>
      </c>
      <c r="D208" s="206" t="s">
        <v>215</v>
      </c>
      <c r="E208" s="207" t="s">
        <v>497</v>
      </c>
      <c r="F208" s="208" t="s">
        <v>498</v>
      </c>
      <c r="G208" s="209" t="s">
        <v>499</v>
      </c>
      <c r="H208" s="210">
        <v>1</v>
      </c>
      <c r="I208" s="211"/>
      <c r="J208" s="212">
        <f>ROUND(I208*H208,2)</f>
        <v>0</v>
      </c>
      <c r="K208" s="208" t="s">
        <v>219</v>
      </c>
      <c r="L208" s="46"/>
      <c r="M208" s="213" t="s">
        <v>19</v>
      </c>
      <c r="N208" s="214" t="s">
        <v>43</v>
      </c>
      <c r="O208" s="86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500</v>
      </c>
      <c r="AT208" s="217" t="s">
        <v>215</v>
      </c>
      <c r="AU208" s="217" t="s">
        <v>82</v>
      </c>
      <c r="AY208" s="19" t="s">
        <v>213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80</v>
      </c>
      <c r="BK208" s="218">
        <f>ROUND(I208*H208,2)</f>
        <v>0</v>
      </c>
      <c r="BL208" s="19" t="s">
        <v>500</v>
      </c>
      <c r="BM208" s="217" t="s">
        <v>619</v>
      </c>
    </row>
    <row r="209" s="2" customFormat="1">
      <c r="A209" s="40"/>
      <c r="B209" s="41"/>
      <c r="C209" s="42"/>
      <c r="D209" s="219" t="s">
        <v>222</v>
      </c>
      <c r="E209" s="42"/>
      <c r="F209" s="220" t="s">
        <v>620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222</v>
      </c>
      <c r="AU209" s="19" t="s">
        <v>82</v>
      </c>
    </row>
    <row r="210" s="2" customFormat="1">
      <c r="A210" s="40"/>
      <c r="B210" s="41"/>
      <c r="C210" s="42"/>
      <c r="D210" s="226" t="s">
        <v>388</v>
      </c>
      <c r="E210" s="42"/>
      <c r="F210" s="246" t="s">
        <v>502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388</v>
      </c>
      <c r="AU210" s="19" t="s">
        <v>82</v>
      </c>
    </row>
    <row r="211" s="2" customFormat="1" ht="16.5" customHeight="1">
      <c r="A211" s="40"/>
      <c r="B211" s="41"/>
      <c r="C211" s="206" t="s">
        <v>621</v>
      </c>
      <c r="D211" s="206" t="s">
        <v>215</v>
      </c>
      <c r="E211" s="207" t="s">
        <v>622</v>
      </c>
      <c r="F211" s="208" t="s">
        <v>505</v>
      </c>
      <c r="G211" s="209" t="s">
        <v>499</v>
      </c>
      <c r="H211" s="210">
        <v>1</v>
      </c>
      <c r="I211" s="211"/>
      <c r="J211" s="212">
        <f>ROUND(I211*H211,2)</f>
        <v>0</v>
      </c>
      <c r="K211" s="208" t="s">
        <v>219</v>
      </c>
      <c r="L211" s="46"/>
      <c r="M211" s="213" t="s">
        <v>19</v>
      </c>
      <c r="N211" s="214" t="s">
        <v>43</v>
      </c>
      <c r="O211" s="86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500</v>
      </c>
      <c r="AT211" s="217" t="s">
        <v>215</v>
      </c>
      <c r="AU211" s="217" t="s">
        <v>82</v>
      </c>
      <c r="AY211" s="19" t="s">
        <v>213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80</v>
      </c>
      <c r="BK211" s="218">
        <f>ROUND(I211*H211,2)</f>
        <v>0</v>
      </c>
      <c r="BL211" s="19" t="s">
        <v>500</v>
      </c>
      <c r="BM211" s="217" t="s">
        <v>623</v>
      </c>
    </row>
    <row r="212" s="2" customFormat="1">
      <c r="A212" s="40"/>
      <c r="B212" s="41"/>
      <c r="C212" s="42"/>
      <c r="D212" s="219" t="s">
        <v>222</v>
      </c>
      <c r="E212" s="42"/>
      <c r="F212" s="220" t="s">
        <v>624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222</v>
      </c>
      <c r="AU212" s="19" t="s">
        <v>82</v>
      </c>
    </row>
    <row r="213" s="2" customFormat="1">
      <c r="A213" s="40"/>
      <c r="B213" s="41"/>
      <c r="C213" s="42"/>
      <c r="D213" s="226" t="s">
        <v>388</v>
      </c>
      <c r="E213" s="42"/>
      <c r="F213" s="246" t="s">
        <v>507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388</v>
      </c>
      <c r="AU213" s="19" t="s">
        <v>82</v>
      </c>
    </row>
    <row r="214" s="2" customFormat="1" ht="16.5" customHeight="1">
      <c r="A214" s="40"/>
      <c r="B214" s="41"/>
      <c r="C214" s="206" t="s">
        <v>625</v>
      </c>
      <c r="D214" s="206" t="s">
        <v>215</v>
      </c>
      <c r="E214" s="207" t="s">
        <v>626</v>
      </c>
      <c r="F214" s="208" t="s">
        <v>510</v>
      </c>
      <c r="G214" s="209" t="s">
        <v>499</v>
      </c>
      <c r="H214" s="210">
        <v>1</v>
      </c>
      <c r="I214" s="211"/>
      <c r="J214" s="212">
        <f>ROUND(I214*H214,2)</f>
        <v>0</v>
      </c>
      <c r="K214" s="208" t="s">
        <v>219</v>
      </c>
      <c r="L214" s="46"/>
      <c r="M214" s="213" t="s">
        <v>19</v>
      </c>
      <c r="N214" s="214" t="s">
        <v>43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500</v>
      </c>
      <c r="AT214" s="217" t="s">
        <v>215</v>
      </c>
      <c r="AU214" s="217" t="s">
        <v>82</v>
      </c>
      <c r="AY214" s="19" t="s">
        <v>213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80</v>
      </c>
      <c r="BK214" s="218">
        <f>ROUND(I214*H214,2)</f>
        <v>0</v>
      </c>
      <c r="BL214" s="19" t="s">
        <v>500</v>
      </c>
      <c r="BM214" s="217" t="s">
        <v>627</v>
      </c>
    </row>
    <row r="215" s="2" customFormat="1">
      <c r="A215" s="40"/>
      <c r="B215" s="41"/>
      <c r="C215" s="42"/>
      <c r="D215" s="219" t="s">
        <v>222</v>
      </c>
      <c r="E215" s="42"/>
      <c r="F215" s="220" t="s">
        <v>628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222</v>
      </c>
      <c r="AU215" s="19" t="s">
        <v>82</v>
      </c>
    </row>
    <row r="216" s="2" customFormat="1">
      <c r="A216" s="40"/>
      <c r="B216" s="41"/>
      <c r="C216" s="42"/>
      <c r="D216" s="226" t="s">
        <v>388</v>
      </c>
      <c r="E216" s="42"/>
      <c r="F216" s="246" t="s">
        <v>507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388</v>
      </c>
      <c r="AU216" s="19" t="s">
        <v>82</v>
      </c>
    </row>
    <row r="217" s="2" customFormat="1" ht="16.5" customHeight="1">
      <c r="A217" s="40"/>
      <c r="B217" s="41"/>
      <c r="C217" s="206" t="s">
        <v>629</v>
      </c>
      <c r="D217" s="206" t="s">
        <v>215</v>
      </c>
      <c r="E217" s="207" t="s">
        <v>630</v>
      </c>
      <c r="F217" s="208" t="s">
        <v>514</v>
      </c>
      <c r="G217" s="209" t="s">
        <v>499</v>
      </c>
      <c r="H217" s="210">
        <v>1</v>
      </c>
      <c r="I217" s="211"/>
      <c r="J217" s="212">
        <f>ROUND(I217*H217,2)</f>
        <v>0</v>
      </c>
      <c r="K217" s="208" t="s">
        <v>219</v>
      </c>
      <c r="L217" s="46"/>
      <c r="M217" s="213" t="s">
        <v>19</v>
      </c>
      <c r="N217" s="214" t="s">
        <v>43</v>
      </c>
      <c r="O217" s="86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500</v>
      </c>
      <c r="AT217" s="217" t="s">
        <v>215</v>
      </c>
      <c r="AU217" s="217" t="s">
        <v>82</v>
      </c>
      <c r="AY217" s="19" t="s">
        <v>213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80</v>
      </c>
      <c r="BK217" s="218">
        <f>ROUND(I217*H217,2)</f>
        <v>0</v>
      </c>
      <c r="BL217" s="19" t="s">
        <v>500</v>
      </c>
      <c r="BM217" s="217" t="s">
        <v>631</v>
      </c>
    </row>
    <row r="218" s="2" customFormat="1">
      <c r="A218" s="40"/>
      <c r="B218" s="41"/>
      <c r="C218" s="42"/>
      <c r="D218" s="219" t="s">
        <v>222</v>
      </c>
      <c r="E218" s="42"/>
      <c r="F218" s="220" t="s">
        <v>632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222</v>
      </c>
      <c r="AU218" s="19" t="s">
        <v>82</v>
      </c>
    </row>
    <row r="219" s="2" customFormat="1">
      <c r="A219" s="40"/>
      <c r="B219" s="41"/>
      <c r="C219" s="42"/>
      <c r="D219" s="226" t="s">
        <v>388</v>
      </c>
      <c r="E219" s="42"/>
      <c r="F219" s="246" t="s">
        <v>516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388</v>
      </c>
      <c r="AU219" s="19" t="s">
        <v>82</v>
      </c>
    </row>
    <row r="220" s="12" customFormat="1" ht="22.8" customHeight="1">
      <c r="A220" s="12"/>
      <c r="B220" s="190"/>
      <c r="C220" s="191"/>
      <c r="D220" s="192" t="s">
        <v>71</v>
      </c>
      <c r="E220" s="204" t="s">
        <v>517</v>
      </c>
      <c r="F220" s="204" t="s">
        <v>518</v>
      </c>
      <c r="G220" s="191"/>
      <c r="H220" s="191"/>
      <c r="I220" s="194"/>
      <c r="J220" s="205">
        <f>BK220</f>
        <v>0</v>
      </c>
      <c r="K220" s="191"/>
      <c r="L220" s="196"/>
      <c r="M220" s="197"/>
      <c r="N220" s="198"/>
      <c r="O220" s="198"/>
      <c r="P220" s="199">
        <f>SUM(P221:P223)</f>
        <v>0</v>
      </c>
      <c r="Q220" s="198"/>
      <c r="R220" s="199">
        <f>SUM(R221:R223)</f>
        <v>0</v>
      </c>
      <c r="S220" s="198"/>
      <c r="T220" s="200">
        <f>SUM(T221:T223)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1" t="s">
        <v>240</v>
      </c>
      <c r="AT220" s="202" t="s">
        <v>71</v>
      </c>
      <c r="AU220" s="202" t="s">
        <v>80</v>
      </c>
      <c r="AY220" s="201" t="s">
        <v>213</v>
      </c>
      <c r="BK220" s="203">
        <f>SUM(BK221:BK223)</f>
        <v>0</v>
      </c>
    </row>
    <row r="221" s="2" customFormat="1" ht="16.5" customHeight="1">
      <c r="A221" s="40"/>
      <c r="B221" s="41"/>
      <c r="C221" s="206" t="s">
        <v>633</v>
      </c>
      <c r="D221" s="206" t="s">
        <v>215</v>
      </c>
      <c r="E221" s="207" t="s">
        <v>634</v>
      </c>
      <c r="F221" s="208" t="s">
        <v>518</v>
      </c>
      <c r="G221" s="209" t="s">
        <v>499</v>
      </c>
      <c r="H221" s="210">
        <v>1</v>
      </c>
      <c r="I221" s="211"/>
      <c r="J221" s="212">
        <f>ROUND(I221*H221,2)</f>
        <v>0</v>
      </c>
      <c r="K221" s="208" t="s">
        <v>219</v>
      </c>
      <c r="L221" s="46"/>
      <c r="M221" s="213" t="s">
        <v>19</v>
      </c>
      <c r="N221" s="214" t="s">
        <v>43</v>
      </c>
      <c r="O221" s="86"/>
      <c r="P221" s="215">
        <f>O221*H221</f>
        <v>0</v>
      </c>
      <c r="Q221" s="215">
        <v>0</v>
      </c>
      <c r="R221" s="215">
        <f>Q221*H221</f>
        <v>0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500</v>
      </c>
      <c r="AT221" s="217" t="s">
        <v>215</v>
      </c>
      <c r="AU221" s="217" t="s">
        <v>82</v>
      </c>
      <c r="AY221" s="19" t="s">
        <v>213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80</v>
      </c>
      <c r="BK221" s="218">
        <f>ROUND(I221*H221,2)</f>
        <v>0</v>
      </c>
      <c r="BL221" s="19" t="s">
        <v>500</v>
      </c>
      <c r="BM221" s="217" t="s">
        <v>635</v>
      </c>
    </row>
    <row r="222" s="2" customFormat="1">
      <c r="A222" s="40"/>
      <c r="B222" s="41"/>
      <c r="C222" s="42"/>
      <c r="D222" s="219" t="s">
        <v>222</v>
      </c>
      <c r="E222" s="42"/>
      <c r="F222" s="220" t="s">
        <v>636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222</v>
      </c>
      <c r="AU222" s="19" t="s">
        <v>82</v>
      </c>
    </row>
    <row r="223" s="2" customFormat="1">
      <c r="A223" s="40"/>
      <c r="B223" s="41"/>
      <c r="C223" s="42"/>
      <c r="D223" s="226" t="s">
        <v>388</v>
      </c>
      <c r="E223" s="42"/>
      <c r="F223" s="246" t="s">
        <v>507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388</v>
      </c>
      <c r="AU223" s="19" t="s">
        <v>82</v>
      </c>
    </row>
    <row r="224" s="12" customFormat="1" ht="22.8" customHeight="1">
      <c r="A224" s="12"/>
      <c r="B224" s="190"/>
      <c r="C224" s="191"/>
      <c r="D224" s="192" t="s">
        <v>71</v>
      </c>
      <c r="E224" s="204" t="s">
        <v>522</v>
      </c>
      <c r="F224" s="204" t="s">
        <v>523</v>
      </c>
      <c r="G224" s="191"/>
      <c r="H224" s="191"/>
      <c r="I224" s="194"/>
      <c r="J224" s="205">
        <f>BK224</f>
        <v>0</v>
      </c>
      <c r="K224" s="191"/>
      <c r="L224" s="196"/>
      <c r="M224" s="197"/>
      <c r="N224" s="198"/>
      <c r="O224" s="198"/>
      <c r="P224" s="199">
        <f>SUM(P225:P227)</f>
        <v>0</v>
      </c>
      <c r="Q224" s="198"/>
      <c r="R224" s="199">
        <f>SUM(R225:R227)</f>
        <v>0</v>
      </c>
      <c r="S224" s="198"/>
      <c r="T224" s="200">
        <f>SUM(T225:T227)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1" t="s">
        <v>240</v>
      </c>
      <c r="AT224" s="202" t="s">
        <v>71</v>
      </c>
      <c r="AU224" s="202" t="s">
        <v>80</v>
      </c>
      <c r="AY224" s="201" t="s">
        <v>213</v>
      </c>
      <c r="BK224" s="203">
        <f>SUM(BK225:BK227)</f>
        <v>0</v>
      </c>
    </row>
    <row r="225" s="2" customFormat="1" ht="16.5" customHeight="1">
      <c r="A225" s="40"/>
      <c r="B225" s="41"/>
      <c r="C225" s="206" t="s">
        <v>637</v>
      </c>
      <c r="D225" s="206" t="s">
        <v>215</v>
      </c>
      <c r="E225" s="207" t="s">
        <v>638</v>
      </c>
      <c r="F225" s="208" t="s">
        <v>523</v>
      </c>
      <c r="G225" s="209" t="s">
        <v>499</v>
      </c>
      <c r="H225" s="210">
        <v>1</v>
      </c>
      <c r="I225" s="211"/>
      <c r="J225" s="212">
        <f>ROUND(I225*H225,2)</f>
        <v>0</v>
      </c>
      <c r="K225" s="208" t="s">
        <v>219</v>
      </c>
      <c r="L225" s="46"/>
      <c r="M225" s="213" t="s">
        <v>19</v>
      </c>
      <c r="N225" s="214" t="s">
        <v>43</v>
      </c>
      <c r="O225" s="86"/>
      <c r="P225" s="215">
        <f>O225*H225</f>
        <v>0</v>
      </c>
      <c r="Q225" s="215">
        <v>0</v>
      </c>
      <c r="R225" s="215">
        <f>Q225*H225</f>
        <v>0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500</v>
      </c>
      <c r="AT225" s="217" t="s">
        <v>215</v>
      </c>
      <c r="AU225" s="217" t="s">
        <v>82</v>
      </c>
      <c r="AY225" s="19" t="s">
        <v>213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80</v>
      </c>
      <c r="BK225" s="218">
        <f>ROUND(I225*H225,2)</f>
        <v>0</v>
      </c>
      <c r="BL225" s="19" t="s">
        <v>500</v>
      </c>
      <c r="BM225" s="217" t="s">
        <v>639</v>
      </c>
    </row>
    <row r="226" s="2" customFormat="1">
      <c r="A226" s="40"/>
      <c r="B226" s="41"/>
      <c r="C226" s="42"/>
      <c r="D226" s="219" t="s">
        <v>222</v>
      </c>
      <c r="E226" s="42"/>
      <c r="F226" s="220" t="s">
        <v>640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222</v>
      </c>
      <c r="AU226" s="19" t="s">
        <v>82</v>
      </c>
    </row>
    <row r="227" s="2" customFormat="1">
      <c r="A227" s="40"/>
      <c r="B227" s="41"/>
      <c r="C227" s="42"/>
      <c r="D227" s="226" t="s">
        <v>388</v>
      </c>
      <c r="E227" s="42"/>
      <c r="F227" s="246" t="s">
        <v>527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388</v>
      </c>
      <c r="AU227" s="19" t="s">
        <v>82</v>
      </c>
    </row>
    <row r="228" s="12" customFormat="1" ht="22.8" customHeight="1">
      <c r="A228" s="12"/>
      <c r="B228" s="190"/>
      <c r="C228" s="191"/>
      <c r="D228" s="192" t="s">
        <v>71</v>
      </c>
      <c r="E228" s="204" t="s">
        <v>528</v>
      </c>
      <c r="F228" s="204" t="s">
        <v>529</v>
      </c>
      <c r="G228" s="191"/>
      <c r="H228" s="191"/>
      <c r="I228" s="194"/>
      <c r="J228" s="205">
        <f>BK228</f>
        <v>0</v>
      </c>
      <c r="K228" s="191"/>
      <c r="L228" s="196"/>
      <c r="M228" s="197"/>
      <c r="N228" s="198"/>
      <c r="O228" s="198"/>
      <c r="P228" s="199">
        <f>SUM(P229:P234)</f>
        <v>0</v>
      </c>
      <c r="Q228" s="198"/>
      <c r="R228" s="199">
        <f>SUM(R229:R234)</f>
        <v>0</v>
      </c>
      <c r="S228" s="198"/>
      <c r="T228" s="200">
        <f>SUM(T229:T234)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1" t="s">
        <v>240</v>
      </c>
      <c r="AT228" s="202" t="s">
        <v>71</v>
      </c>
      <c r="AU228" s="202" t="s">
        <v>80</v>
      </c>
      <c r="AY228" s="201" t="s">
        <v>213</v>
      </c>
      <c r="BK228" s="203">
        <f>SUM(BK229:BK234)</f>
        <v>0</v>
      </c>
    </row>
    <row r="229" s="2" customFormat="1" ht="16.5" customHeight="1">
      <c r="A229" s="40"/>
      <c r="B229" s="41"/>
      <c r="C229" s="206" t="s">
        <v>641</v>
      </c>
      <c r="D229" s="206" t="s">
        <v>215</v>
      </c>
      <c r="E229" s="207" t="s">
        <v>642</v>
      </c>
      <c r="F229" s="208" t="s">
        <v>529</v>
      </c>
      <c r="G229" s="209" t="s">
        <v>499</v>
      </c>
      <c r="H229" s="210">
        <v>1</v>
      </c>
      <c r="I229" s="211"/>
      <c r="J229" s="212">
        <f>ROUND(I229*H229,2)</f>
        <v>0</v>
      </c>
      <c r="K229" s="208" t="s">
        <v>219</v>
      </c>
      <c r="L229" s="46"/>
      <c r="M229" s="213" t="s">
        <v>19</v>
      </c>
      <c r="N229" s="214" t="s">
        <v>43</v>
      </c>
      <c r="O229" s="86"/>
      <c r="P229" s="215">
        <f>O229*H229</f>
        <v>0</v>
      </c>
      <c r="Q229" s="215">
        <v>0</v>
      </c>
      <c r="R229" s="215">
        <f>Q229*H229</f>
        <v>0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500</v>
      </c>
      <c r="AT229" s="217" t="s">
        <v>215</v>
      </c>
      <c r="AU229" s="217" t="s">
        <v>82</v>
      </c>
      <c r="AY229" s="19" t="s">
        <v>213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80</v>
      </c>
      <c r="BK229" s="218">
        <f>ROUND(I229*H229,2)</f>
        <v>0</v>
      </c>
      <c r="BL229" s="19" t="s">
        <v>500</v>
      </c>
      <c r="BM229" s="217" t="s">
        <v>643</v>
      </c>
    </row>
    <row r="230" s="2" customFormat="1">
      <c r="A230" s="40"/>
      <c r="B230" s="41"/>
      <c r="C230" s="42"/>
      <c r="D230" s="219" t="s">
        <v>222</v>
      </c>
      <c r="E230" s="42"/>
      <c r="F230" s="220" t="s">
        <v>644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222</v>
      </c>
      <c r="AU230" s="19" t="s">
        <v>82</v>
      </c>
    </row>
    <row r="231" s="2" customFormat="1">
      <c r="A231" s="40"/>
      <c r="B231" s="41"/>
      <c r="C231" s="42"/>
      <c r="D231" s="226" t="s">
        <v>388</v>
      </c>
      <c r="E231" s="42"/>
      <c r="F231" s="246" t="s">
        <v>507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388</v>
      </c>
      <c r="AU231" s="19" t="s">
        <v>82</v>
      </c>
    </row>
    <row r="232" s="2" customFormat="1" ht="16.5" customHeight="1">
      <c r="A232" s="40"/>
      <c r="B232" s="41"/>
      <c r="C232" s="206" t="s">
        <v>645</v>
      </c>
      <c r="D232" s="206" t="s">
        <v>215</v>
      </c>
      <c r="E232" s="207" t="s">
        <v>646</v>
      </c>
      <c r="F232" s="208" t="s">
        <v>535</v>
      </c>
      <c r="G232" s="209" t="s">
        <v>499</v>
      </c>
      <c r="H232" s="210">
        <v>1</v>
      </c>
      <c r="I232" s="211"/>
      <c r="J232" s="212">
        <f>ROUND(I232*H232,2)</f>
        <v>0</v>
      </c>
      <c r="K232" s="208" t="s">
        <v>219</v>
      </c>
      <c r="L232" s="46"/>
      <c r="M232" s="213" t="s">
        <v>19</v>
      </c>
      <c r="N232" s="214" t="s">
        <v>43</v>
      </c>
      <c r="O232" s="86"/>
      <c r="P232" s="215">
        <f>O232*H232</f>
        <v>0</v>
      </c>
      <c r="Q232" s="215">
        <v>0</v>
      </c>
      <c r="R232" s="215">
        <f>Q232*H232</f>
        <v>0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500</v>
      </c>
      <c r="AT232" s="217" t="s">
        <v>215</v>
      </c>
      <c r="AU232" s="217" t="s">
        <v>82</v>
      </c>
      <c r="AY232" s="19" t="s">
        <v>213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80</v>
      </c>
      <c r="BK232" s="218">
        <f>ROUND(I232*H232,2)</f>
        <v>0</v>
      </c>
      <c r="BL232" s="19" t="s">
        <v>500</v>
      </c>
      <c r="BM232" s="217" t="s">
        <v>647</v>
      </c>
    </row>
    <row r="233" s="2" customFormat="1">
      <c r="A233" s="40"/>
      <c r="B233" s="41"/>
      <c r="C233" s="42"/>
      <c r="D233" s="219" t="s">
        <v>222</v>
      </c>
      <c r="E233" s="42"/>
      <c r="F233" s="220" t="s">
        <v>648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222</v>
      </c>
      <c r="AU233" s="19" t="s">
        <v>82</v>
      </c>
    </row>
    <row r="234" s="2" customFormat="1">
      <c r="A234" s="40"/>
      <c r="B234" s="41"/>
      <c r="C234" s="42"/>
      <c r="D234" s="226" t="s">
        <v>388</v>
      </c>
      <c r="E234" s="42"/>
      <c r="F234" s="246" t="s">
        <v>537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388</v>
      </c>
      <c r="AU234" s="19" t="s">
        <v>82</v>
      </c>
    </row>
    <row r="235" s="12" customFormat="1" ht="22.8" customHeight="1">
      <c r="A235" s="12"/>
      <c r="B235" s="190"/>
      <c r="C235" s="191"/>
      <c r="D235" s="192" t="s">
        <v>71</v>
      </c>
      <c r="E235" s="204" t="s">
        <v>538</v>
      </c>
      <c r="F235" s="204" t="s">
        <v>539</v>
      </c>
      <c r="G235" s="191"/>
      <c r="H235" s="191"/>
      <c r="I235" s="194"/>
      <c r="J235" s="205">
        <f>BK235</f>
        <v>0</v>
      </c>
      <c r="K235" s="191"/>
      <c r="L235" s="196"/>
      <c r="M235" s="197"/>
      <c r="N235" s="198"/>
      <c r="O235" s="198"/>
      <c r="P235" s="199">
        <f>SUM(P236:P238)</f>
        <v>0</v>
      </c>
      <c r="Q235" s="198"/>
      <c r="R235" s="199">
        <f>SUM(R236:R238)</f>
        <v>0</v>
      </c>
      <c r="S235" s="198"/>
      <c r="T235" s="200">
        <f>SUM(T236:T238)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01" t="s">
        <v>240</v>
      </c>
      <c r="AT235" s="202" t="s">
        <v>71</v>
      </c>
      <c r="AU235" s="202" t="s">
        <v>80</v>
      </c>
      <c r="AY235" s="201" t="s">
        <v>213</v>
      </c>
      <c r="BK235" s="203">
        <f>SUM(BK236:BK238)</f>
        <v>0</v>
      </c>
    </row>
    <row r="236" s="2" customFormat="1" ht="16.5" customHeight="1">
      <c r="A236" s="40"/>
      <c r="B236" s="41"/>
      <c r="C236" s="206" t="s">
        <v>649</v>
      </c>
      <c r="D236" s="206" t="s">
        <v>215</v>
      </c>
      <c r="E236" s="207" t="s">
        <v>650</v>
      </c>
      <c r="F236" s="208" t="s">
        <v>539</v>
      </c>
      <c r="G236" s="209" t="s">
        <v>499</v>
      </c>
      <c r="H236" s="210">
        <v>1</v>
      </c>
      <c r="I236" s="211"/>
      <c r="J236" s="212">
        <f>ROUND(I236*H236,2)</f>
        <v>0</v>
      </c>
      <c r="K236" s="208" t="s">
        <v>219</v>
      </c>
      <c r="L236" s="46"/>
      <c r="M236" s="213" t="s">
        <v>19</v>
      </c>
      <c r="N236" s="214" t="s">
        <v>43</v>
      </c>
      <c r="O236" s="86"/>
      <c r="P236" s="215">
        <f>O236*H236</f>
        <v>0</v>
      </c>
      <c r="Q236" s="215">
        <v>0</v>
      </c>
      <c r="R236" s="215">
        <f>Q236*H236</f>
        <v>0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500</v>
      </c>
      <c r="AT236" s="217" t="s">
        <v>215</v>
      </c>
      <c r="AU236" s="217" t="s">
        <v>82</v>
      </c>
      <c r="AY236" s="19" t="s">
        <v>213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80</v>
      </c>
      <c r="BK236" s="218">
        <f>ROUND(I236*H236,2)</f>
        <v>0</v>
      </c>
      <c r="BL236" s="19" t="s">
        <v>500</v>
      </c>
      <c r="BM236" s="217" t="s">
        <v>651</v>
      </c>
    </row>
    <row r="237" s="2" customFormat="1">
      <c r="A237" s="40"/>
      <c r="B237" s="41"/>
      <c r="C237" s="42"/>
      <c r="D237" s="219" t="s">
        <v>222</v>
      </c>
      <c r="E237" s="42"/>
      <c r="F237" s="220" t="s">
        <v>652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222</v>
      </c>
      <c r="AU237" s="19" t="s">
        <v>82</v>
      </c>
    </row>
    <row r="238" s="2" customFormat="1">
      <c r="A238" s="40"/>
      <c r="B238" s="41"/>
      <c r="C238" s="42"/>
      <c r="D238" s="226" t="s">
        <v>388</v>
      </c>
      <c r="E238" s="42"/>
      <c r="F238" s="246" t="s">
        <v>507</v>
      </c>
      <c r="G238" s="42"/>
      <c r="H238" s="42"/>
      <c r="I238" s="221"/>
      <c r="J238" s="42"/>
      <c r="K238" s="42"/>
      <c r="L238" s="46"/>
      <c r="M238" s="222"/>
      <c r="N238" s="22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388</v>
      </c>
      <c r="AU238" s="19" t="s">
        <v>82</v>
      </c>
    </row>
    <row r="239" s="12" customFormat="1" ht="22.8" customHeight="1">
      <c r="A239" s="12"/>
      <c r="B239" s="190"/>
      <c r="C239" s="191"/>
      <c r="D239" s="192" t="s">
        <v>71</v>
      </c>
      <c r="E239" s="204" t="s">
        <v>543</v>
      </c>
      <c r="F239" s="204" t="s">
        <v>544</v>
      </c>
      <c r="G239" s="191"/>
      <c r="H239" s="191"/>
      <c r="I239" s="194"/>
      <c r="J239" s="205">
        <f>BK239</f>
        <v>0</v>
      </c>
      <c r="K239" s="191"/>
      <c r="L239" s="196"/>
      <c r="M239" s="197"/>
      <c r="N239" s="198"/>
      <c r="O239" s="198"/>
      <c r="P239" s="199">
        <f>SUM(P240:P242)</f>
        <v>0</v>
      </c>
      <c r="Q239" s="198"/>
      <c r="R239" s="199">
        <f>SUM(R240:R242)</f>
        <v>0</v>
      </c>
      <c r="S239" s="198"/>
      <c r="T239" s="200">
        <f>SUM(T240:T242)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1" t="s">
        <v>240</v>
      </c>
      <c r="AT239" s="202" t="s">
        <v>71</v>
      </c>
      <c r="AU239" s="202" t="s">
        <v>80</v>
      </c>
      <c r="AY239" s="201" t="s">
        <v>213</v>
      </c>
      <c r="BK239" s="203">
        <f>SUM(BK240:BK242)</f>
        <v>0</v>
      </c>
    </row>
    <row r="240" s="2" customFormat="1" ht="16.5" customHeight="1">
      <c r="A240" s="40"/>
      <c r="B240" s="41"/>
      <c r="C240" s="206" t="s">
        <v>653</v>
      </c>
      <c r="D240" s="206" t="s">
        <v>215</v>
      </c>
      <c r="E240" s="207" t="s">
        <v>654</v>
      </c>
      <c r="F240" s="208" t="s">
        <v>544</v>
      </c>
      <c r="G240" s="209" t="s">
        <v>499</v>
      </c>
      <c r="H240" s="210">
        <v>1</v>
      </c>
      <c r="I240" s="211"/>
      <c r="J240" s="212">
        <f>ROUND(I240*H240,2)</f>
        <v>0</v>
      </c>
      <c r="K240" s="208" t="s">
        <v>219</v>
      </c>
      <c r="L240" s="46"/>
      <c r="M240" s="213" t="s">
        <v>19</v>
      </c>
      <c r="N240" s="214" t="s">
        <v>43</v>
      </c>
      <c r="O240" s="86"/>
      <c r="P240" s="215">
        <f>O240*H240</f>
        <v>0</v>
      </c>
      <c r="Q240" s="215">
        <v>0</v>
      </c>
      <c r="R240" s="215">
        <f>Q240*H240</f>
        <v>0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500</v>
      </c>
      <c r="AT240" s="217" t="s">
        <v>215</v>
      </c>
      <c r="AU240" s="217" t="s">
        <v>82</v>
      </c>
      <c r="AY240" s="19" t="s">
        <v>213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80</v>
      </c>
      <c r="BK240" s="218">
        <f>ROUND(I240*H240,2)</f>
        <v>0</v>
      </c>
      <c r="BL240" s="19" t="s">
        <v>500</v>
      </c>
      <c r="BM240" s="217" t="s">
        <v>655</v>
      </c>
    </row>
    <row r="241" s="2" customFormat="1">
      <c r="A241" s="40"/>
      <c r="B241" s="41"/>
      <c r="C241" s="42"/>
      <c r="D241" s="219" t="s">
        <v>222</v>
      </c>
      <c r="E241" s="42"/>
      <c r="F241" s="220" t="s">
        <v>656</v>
      </c>
      <c r="G241" s="42"/>
      <c r="H241" s="42"/>
      <c r="I241" s="221"/>
      <c r="J241" s="42"/>
      <c r="K241" s="42"/>
      <c r="L241" s="46"/>
      <c r="M241" s="222"/>
      <c r="N241" s="223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222</v>
      </c>
      <c r="AU241" s="19" t="s">
        <v>82</v>
      </c>
    </row>
    <row r="242" s="2" customFormat="1">
      <c r="A242" s="40"/>
      <c r="B242" s="41"/>
      <c r="C242" s="42"/>
      <c r="D242" s="226" t="s">
        <v>388</v>
      </c>
      <c r="E242" s="42"/>
      <c r="F242" s="246" t="s">
        <v>507</v>
      </c>
      <c r="G242" s="42"/>
      <c r="H242" s="42"/>
      <c r="I242" s="221"/>
      <c r="J242" s="42"/>
      <c r="K242" s="42"/>
      <c r="L242" s="46"/>
      <c r="M242" s="258"/>
      <c r="N242" s="259"/>
      <c r="O242" s="260"/>
      <c r="P242" s="260"/>
      <c r="Q242" s="260"/>
      <c r="R242" s="260"/>
      <c r="S242" s="260"/>
      <c r="T242" s="261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388</v>
      </c>
      <c r="AU242" s="19" t="s">
        <v>82</v>
      </c>
    </row>
    <row r="243" s="2" customFormat="1" ht="6.96" customHeight="1">
      <c r="A243" s="40"/>
      <c r="B243" s="61"/>
      <c r="C243" s="62"/>
      <c r="D243" s="62"/>
      <c r="E243" s="62"/>
      <c r="F243" s="62"/>
      <c r="G243" s="62"/>
      <c r="H243" s="62"/>
      <c r="I243" s="62"/>
      <c r="J243" s="62"/>
      <c r="K243" s="62"/>
      <c r="L243" s="46"/>
      <c r="M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</row>
  </sheetData>
  <sheetProtection sheet="1" autoFilter="0" formatColumns="0" formatRows="0" objects="1" scenarios="1" spinCount="100000" saltValue="tCR2yKHQcnE6MU+N/vz3bAo2A3Ayvson8QN3YAbHL+a0uqKQzl4M3JK/bNwqelK9UsBaR9TCfZFiR0wyIvNq2Q==" hashValue="+aKgOW+32vnYBXX5TIYRp353btSmjEkEgoiskabpZtaul+rRxS0s0QenlmuwiVEPsoTJiZVsCCeyP50YIOevSQ==" algorithmName="SHA-512" password="CC35"/>
  <autoFilter ref="C89:K242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5_02/183403112"/>
    <hyperlink ref="F97" r:id="rId2" display="https://podminky.urs.cz/item/CS_URS_2025_02/183403151"/>
    <hyperlink ref="F100" r:id="rId3" display="https://podminky.urs.cz/item/CS_URS_2025_02/183403152"/>
    <hyperlink ref="F103" r:id="rId4" display="https://podminky.urs.cz/item/CS_URS_2025_02/181451121"/>
    <hyperlink ref="F106" r:id="rId5" display="https://podminky.urs.cz/item/CS_URS_2025_02/119005131"/>
    <hyperlink ref="F109" r:id="rId6" display="https://podminky.urs.cz/item/CS_URS_2025_02/183111114"/>
    <hyperlink ref="F112" r:id="rId7" display="https://podminky.urs.cz/item/CS_URS_2025_02/183101114"/>
    <hyperlink ref="F119" r:id="rId8" display="https://podminky.urs.cz/item/CS_URS_2025_02/184102111"/>
    <hyperlink ref="F131" r:id="rId9" display="https://podminky.urs.cz/item/CS_URS_2025_02/184102113"/>
    <hyperlink ref="F147" r:id="rId10" display="https://podminky.urs.cz/item/CS_URS_2025_02/184215133"/>
    <hyperlink ref="F150" r:id="rId11" display="https://podminky.urs.cz/item/CS_URS_2025_02/184808211"/>
    <hyperlink ref="F160" r:id="rId12" display="https://podminky.urs.cz/item/CS_URS_2025_02/184816111"/>
    <hyperlink ref="F171" r:id="rId13" display="https://podminky.urs.cz/item/CS_URS_2025_02/184911421"/>
    <hyperlink ref="F176" r:id="rId14" display="https://podminky.urs.cz/item/CS_URS_2025_02/185804312"/>
    <hyperlink ref="F180" r:id="rId15" display="https://podminky.urs.cz/item/CS_URS_2025_02/185851121"/>
    <hyperlink ref="F192" r:id="rId16" display="https://podminky.urs.cz/item/CS_URS_2025_02/348101320"/>
    <hyperlink ref="F197" r:id="rId17" display="https://podminky.urs.cz/item/CS_URS_2025_02/348951256"/>
    <hyperlink ref="F205" r:id="rId18" display="https://podminky.urs.cz/item/CS_URS_2025_02/998231311"/>
    <hyperlink ref="F209" r:id="rId19" display="https://podminky.urs.cz/item/CS_URS_2025_02/011002000"/>
    <hyperlink ref="F212" r:id="rId20" display="https://podminky.urs.cz/item/CS_URS_2025_02/011324000"/>
    <hyperlink ref="F215" r:id="rId21" display="https://podminky.urs.cz/item/CS_URS_2025_02/012002000"/>
    <hyperlink ref="F218" r:id="rId22" display="https://podminky.urs.cz/item/CS_URS_2025_02/013254000"/>
    <hyperlink ref="F222" r:id="rId23" display="https://podminky.urs.cz/item/CS_URS_2025_02/020001000"/>
    <hyperlink ref="F226" r:id="rId24" display="https://podminky.urs.cz/item/CS_URS_2025_02/030001000"/>
    <hyperlink ref="F230" r:id="rId25" display="https://podminky.urs.cz/item/CS_URS_2025_02/040001000"/>
    <hyperlink ref="F233" r:id="rId26" display="https://podminky.urs.cz/item/CS_URS_2025_02/045002000"/>
    <hyperlink ref="F237" r:id="rId27" display="https://podminky.urs.cz/item/CS_URS_2025_02/060001000"/>
    <hyperlink ref="F241" r:id="rId28" display="https://podminky.urs.cz/item/CS_URS_2025_02/07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9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180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Realizace větrolamu v k.ú. Moravský Žižkov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181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657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17. 9. 2025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ROUND((SUM(BE82:BE103)),  2)</f>
        <v>0</v>
      </c>
      <c r="G33" s="40"/>
      <c r="H33" s="40"/>
      <c r="I33" s="150">
        <v>0.20999999999999999</v>
      </c>
      <c r="J33" s="149">
        <f>ROUND(((SUM(BE82:BE103))*I33),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ROUND((SUM(BF82:BF103)),  2)</f>
        <v>0</v>
      </c>
      <c r="G34" s="40"/>
      <c r="H34" s="40"/>
      <c r="I34" s="150">
        <v>0.12</v>
      </c>
      <c r="J34" s="149">
        <f>ROUND(((SUM(BF82:BF103))*I34),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ROUND((SUM(BG82:BG103)),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ROUND((SUM(BH82:BH103)),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ROUND((SUM(BI82:BI103)),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183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Realizace větrolamu v k.ú. Moravský Žižkov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181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02.1 - 1. rok rozvojové péče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Moravský Žižkov</v>
      </c>
      <c r="G52" s="42"/>
      <c r="H52" s="42"/>
      <c r="I52" s="34" t="s">
        <v>23</v>
      </c>
      <c r="J52" s="74" t="str">
        <f>IF(J12="","",J12)</f>
        <v>17. 9. 2025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SPÚ, KPÚ pro JMK, pobočka Břeclav</v>
      </c>
      <c r="G54" s="42"/>
      <c r="H54" s="42"/>
      <c r="I54" s="34" t="s">
        <v>31</v>
      </c>
      <c r="J54" s="38" t="str">
        <f>E21</f>
        <v>Ing. Michal Pochop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Výzkumný ústav meliorací a ochrany půdy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184</v>
      </c>
      <c r="D57" s="164"/>
      <c r="E57" s="164"/>
      <c r="F57" s="164"/>
      <c r="G57" s="164"/>
      <c r="H57" s="164"/>
      <c r="I57" s="164"/>
      <c r="J57" s="165" t="s">
        <v>185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186</v>
      </c>
    </row>
    <row r="60" s="9" customFormat="1" ht="24.96" customHeight="1">
      <c r="A60" s="9"/>
      <c r="B60" s="167"/>
      <c r="C60" s="168"/>
      <c r="D60" s="169" t="s">
        <v>187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188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190</v>
      </c>
      <c r="E62" s="176"/>
      <c r="F62" s="176"/>
      <c r="G62" s="176"/>
      <c r="H62" s="176"/>
      <c r="I62" s="176"/>
      <c r="J62" s="177">
        <f>J101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198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Realizace větrolamu v k.ú. Moravský Žižkov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181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SO 02.1 - 1. rok rozvojové péče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Moravský Žižkov</v>
      </c>
      <c r="G76" s="42"/>
      <c r="H76" s="42"/>
      <c r="I76" s="34" t="s">
        <v>23</v>
      </c>
      <c r="J76" s="74" t="str">
        <f>IF(J12="","",J12)</f>
        <v>17. 9. 2025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SPÚ, KPÚ pro JMK, pobočka Břeclav</v>
      </c>
      <c r="G78" s="42"/>
      <c r="H78" s="42"/>
      <c r="I78" s="34" t="s">
        <v>31</v>
      </c>
      <c r="J78" s="38" t="str">
        <f>E21</f>
        <v>Ing. Michal Pochop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40.05" customHeight="1">
      <c r="A79" s="40"/>
      <c r="B79" s="41"/>
      <c r="C79" s="34" t="s">
        <v>29</v>
      </c>
      <c r="D79" s="42"/>
      <c r="E79" s="42"/>
      <c r="F79" s="29" t="str">
        <f>IF(E18="","",E18)</f>
        <v>Vyplň údaj</v>
      </c>
      <c r="G79" s="42"/>
      <c r="H79" s="42"/>
      <c r="I79" s="34" t="s">
        <v>34</v>
      </c>
      <c r="J79" s="38" t="str">
        <f>E24</f>
        <v>Výzkumný ústav meliorací a ochrany půdy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199</v>
      </c>
      <c r="D81" s="182" t="s">
        <v>57</v>
      </c>
      <c r="E81" s="182" t="s">
        <v>53</v>
      </c>
      <c r="F81" s="182" t="s">
        <v>54</v>
      </c>
      <c r="G81" s="182" t="s">
        <v>200</v>
      </c>
      <c r="H81" s="182" t="s">
        <v>201</v>
      </c>
      <c r="I81" s="182" t="s">
        <v>202</v>
      </c>
      <c r="J81" s="182" t="s">
        <v>185</v>
      </c>
      <c r="K81" s="183" t="s">
        <v>203</v>
      </c>
      <c r="L81" s="184"/>
      <c r="M81" s="94" t="s">
        <v>19</v>
      </c>
      <c r="N81" s="95" t="s">
        <v>42</v>
      </c>
      <c r="O81" s="95" t="s">
        <v>204</v>
      </c>
      <c r="P81" s="95" t="s">
        <v>205</v>
      </c>
      <c r="Q81" s="95" t="s">
        <v>206</v>
      </c>
      <c r="R81" s="95" t="s">
        <v>207</v>
      </c>
      <c r="S81" s="95" t="s">
        <v>208</v>
      </c>
      <c r="T81" s="96" t="s">
        <v>209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210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665.70000000000005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71</v>
      </c>
      <c r="AU82" s="19" t="s">
        <v>186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71</v>
      </c>
      <c r="E83" s="193" t="s">
        <v>211</v>
      </c>
      <c r="F83" s="193" t="s">
        <v>212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P84+P101</f>
        <v>0</v>
      </c>
      <c r="Q83" s="198"/>
      <c r="R83" s="199">
        <f>R84+R101</f>
        <v>665.70000000000005</v>
      </c>
      <c r="S83" s="198"/>
      <c r="T83" s="200">
        <f>T84+T101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80</v>
      </c>
      <c r="AT83" s="202" t="s">
        <v>71</v>
      </c>
      <c r="AU83" s="202" t="s">
        <v>72</v>
      </c>
      <c r="AY83" s="201" t="s">
        <v>213</v>
      </c>
      <c r="BK83" s="203">
        <f>BK84+BK101</f>
        <v>0</v>
      </c>
    </row>
    <row r="84" s="12" customFormat="1" ht="22.8" customHeight="1">
      <c r="A84" s="12"/>
      <c r="B84" s="190"/>
      <c r="C84" s="191"/>
      <c r="D84" s="192" t="s">
        <v>71</v>
      </c>
      <c r="E84" s="204" t="s">
        <v>80</v>
      </c>
      <c r="F84" s="204" t="s">
        <v>214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SUM(P85:P100)</f>
        <v>0</v>
      </c>
      <c r="Q84" s="198"/>
      <c r="R84" s="199">
        <f>SUM(R85:R100)</f>
        <v>665.70000000000005</v>
      </c>
      <c r="S84" s="198"/>
      <c r="T84" s="200">
        <f>SUM(T85:T100)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80</v>
      </c>
      <c r="AT84" s="202" t="s">
        <v>71</v>
      </c>
      <c r="AU84" s="202" t="s">
        <v>80</v>
      </c>
      <c r="AY84" s="201" t="s">
        <v>213</v>
      </c>
      <c r="BK84" s="203">
        <f>SUM(BK85:BK100)</f>
        <v>0</v>
      </c>
    </row>
    <row r="85" s="2" customFormat="1" ht="21.75" customHeight="1">
      <c r="A85" s="40"/>
      <c r="B85" s="41"/>
      <c r="C85" s="206" t="s">
        <v>80</v>
      </c>
      <c r="D85" s="206" t="s">
        <v>215</v>
      </c>
      <c r="E85" s="207" t="s">
        <v>549</v>
      </c>
      <c r="F85" s="208" t="s">
        <v>550</v>
      </c>
      <c r="G85" s="209" t="s">
        <v>218</v>
      </c>
      <c r="H85" s="210">
        <v>14546.26</v>
      </c>
      <c r="I85" s="211"/>
      <c r="J85" s="212">
        <f>ROUND(I85*H85,2)</f>
        <v>0</v>
      </c>
      <c r="K85" s="208" t="s">
        <v>219</v>
      </c>
      <c r="L85" s="46"/>
      <c r="M85" s="213" t="s">
        <v>19</v>
      </c>
      <c r="N85" s="214" t="s">
        <v>43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220</v>
      </c>
      <c r="AT85" s="217" t="s">
        <v>215</v>
      </c>
      <c r="AU85" s="217" t="s">
        <v>82</v>
      </c>
      <c r="AY85" s="19" t="s">
        <v>213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80</v>
      </c>
      <c r="BK85" s="218">
        <f>ROUND(I85*H85,2)</f>
        <v>0</v>
      </c>
      <c r="BL85" s="19" t="s">
        <v>220</v>
      </c>
      <c r="BM85" s="217" t="s">
        <v>551</v>
      </c>
    </row>
    <row r="86" s="2" customFormat="1">
      <c r="A86" s="40"/>
      <c r="B86" s="41"/>
      <c r="C86" s="42"/>
      <c r="D86" s="219" t="s">
        <v>222</v>
      </c>
      <c r="E86" s="42"/>
      <c r="F86" s="220" t="s">
        <v>552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222</v>
      </c>
      <c r="AU86" s="19" t="s">
        <v>82</v>
      </c>
    </row>
    <row r="87" s="13" customFormat="1">
      <c r="A87" s="13"/>
      <c r="B87" s="224"/>
      <c r="C87" s="225"/>
      <c r="D87" s="226" t="s">
        <v>224</v>
      </c>
      <c r="E87" s="227" t="s">
        <v>19</v>
      </c>
      <c r="F87" s="228" t="s">
        <v>658</v>
      </c>
      <c r="G87" s="225"/>
      <c r="H87" s="229">
        <v>14546.26</v>
      </c>
      <c r="I87" s="230"/>
      <c r="J87" s="225"/>
      <c r="K87" s="225"/>
      <c r="L87" s="231"/>
      <c r="M87" s="232"/>
      <c r="N87" s="233"/>
      <c r="O87" s="233"/>
      <c r="P87" s="233"/>
      <c r="Q87" s="233"/>
      <c r="R87" s="233"/>
      <c r="S87" s="233"/>
      <c r="T87" s="234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5" t="s">
        <v>224</v>
      </c>
      <c r="AU87" s="235" t="s">
        <v>82</v>
      </c>
      <c r="AV87" s="13" t="s">
        <v>82</v>
      </c>
      <c r="AW87" s="13" t="s">
        <v>33</v>
      </c>
      <c r="AX87" s="13" t="s">
        <v>80</v>
      </c>
      <c r="AY87" s="235" t="s">
        <v>213</v>
      </c>
    </row>
    <row r="88" s="2" customFormat="1" ht="16.5" customHeight="1">
      <c r="A88" s="40"/>
      <c r="B88" s="41"/>
      <c r="C88" s="206" t="s">
        <v>82</v>
      </c>
      <c r="D88" s="206" t="s">
        <v>215</v>
      </c>
      <c r="E88" s="207" t="s">
        <v>554</v>
      </c>
      <c r="F88" s="208" t="s">
        <v>555</v>
      </c>
      <c r="G88" s="209" t="s">
        <v>218</v>
      </c>
      <c r="H88" s="210">
        <v>3279.3000000000002</v>
      </c>
      <c r="I88" s="211"/>
      <c r="J88" s="212">
        <f>ROUND(I88*H88,2)</f>
        <v>0</v>
      </c>
      <c r="K88" s="208" t="s">
        <v>219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220</v>
      </c>
      <c r="AT88" s="217" t="s">
        <v>215</v>
      </c>
      <c r="AU88" s="217" t="s">
        <v>82</v>
      </c>
      <c r="AY88" s="19" t="s">
        <v>213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220</v>
      </c>
      <c r="BM88" s="217" t="s">
        <v>556</v>
      </c>
    </row>
    <row r="89" s="2" customFormat="1">
      <c r="A89" s="40"/>
      <c r="B89" s="41"/>
      <c r="C89" s="42"/>
      <c r="D89" s="219" t="s">
        <v>222</v>
      </c>
      <c r="E89" s="42"/>
      <c r="F89" s="220" t="s">
        <v>557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222</v>
      </c>
      <c r="AU89" s="19" t="s">
        <v>82</v>
      </c>
    </row>
    <row r="90" s="13" customFormat="1">
      <c r="A90" s="13"/>
      <c r="B90" s="224"/>
      <c r="C90" s="225"/>
      <c r="D90" s="226" t="s">
        <v>224</v>
      </c>
      <c r="E90" s="227" t="s">
        <v>19</v>
      </c>
      <c r="F90" s="228" t="s">
        <v>659</v>
      </c>
      <c r="G90" s="225"/>
      <c r="H90" s="229">
        <v>3279.3000000000002</v>
      </c>
      <c r="I90" s="230"/>
      <c r="J90" s="225"/>
      <c r="K90" s="225"/>
      <c r="L90" s="231"/>
      <c r="M90" s="232"/>
      <c r="N90" s="233"/>
      <c r="O90" s="233"/>
      <c r="P90" s="233"/>
      <c r="Q90" s="233"/>
      <c r="R90" s="233"/>
      <c r="S90" s="233"/>
      <c r="T90" s="23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5" t="s">
        <v>224</v>
      </c>
      <c r="AU90" s="235" t="s">
        <v>82</v>
      </c>
      <c r="AV90" s="13" t="s">
        <v>82</v>
      </c>
      <c r="AW90" s="13" t="s">
        <v>33</v>
      </c>
      <c r="AX90" s="13" t="s">
        <v>80</v>
      </c>
      <c r="AY90" s="235" t="s">
        <v>213</v>
      </c>
    </row>
    <row r="91" s="2" customFormat="1" ht="16.5" customHeight="1">
      <c r="A91" s="40"/>
      <c r="B91" s="41"/>
      <c r="C91" s="206" t="s">
        <v>265</v>
      </c>
      <c r="D91" s="206" t="s">
        <v>215</v>
      </c>
      <c r="E91" s="207" t="s">
        <v>434</v>
      </c>
      <c r="F91" s="208" t="s">
        <v>435</v>
      </c>
      <c r="G91" s="209" t="s">
        <v>430</v>
      </c>
      <c r="H91" s="210">
        <v>665.70000000000005</v>
      </c>
      <c r="I91" s="211"/>
      <c r="J91" s="212">
        <f>ROUND(I91*H91,2)</f>
        <v>0</v>
      </c>
      <c r="K91" s="208" t="s">
        <v>219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220</v>
      </c>
      <c r="AT91" s="217" t="s">
        <v>215</v>
      </c>
      <c r="AU91" s="217" t="s">
        <v>82</v>
      </c>
      <c r="AY91" s="19" t="s">
        <v>213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220</v>
      </c>
      <c r="BM91" s="217" t="s">
        <v>559</v>
      </c>
    </row>
    <row r="92" s="2" customFormat="1">
      <c r="A92" s="40"/>
      <c r="B92" s="41"/>
      <c r="C92" s="42"/>
      <c r="D92" s="219" t="s">
        <v>222</v>
      </c>
      <c r="E92" s="42"/>
      <c r="F92" s="220" t="s">
        <v>437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222</v>
      </c>
      <c r="AU92" s="19" t="s">
        <v>82</v>
      </c>
    </row>
    <row r="93" s="15" customFormat="1">
      <c r="A93" s="15"/>
      <c r="B93" s="262"/>
      <c r="C93" s="263"/>
      <c r="D93" s="226" t="s">
        <v>224</v>
      </c>
      <c r="E93" s="264" t="s">
        <v>19</v>
      </c>
      <c r="F93" s="265" t="s">
        <v>660</v>
      </c>
      <c r="G93" s="263"/>
      <c r="H93" s="264" t="s">
        <v>19</v>
      </c>
      <c r="I93" s="266"/>
      <c r="J93" s="263"/>
      <c r="K93" s="263"/>
      <c r="L93" s="267"/>
      <c r="M93" s="268"/>
      <c r="N93" s="269"/>
      <c r="O93" s="269"/>
      <c r="P93" s="269"/>
      <c r="Q93" s="269"/>
      <c r="R93" s="269"/>
      <c r="S93" s="269"/>
      <c r="T93" s="270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T93" s="271" t="s">
        <v>224</v>
      </c>
      <c r="AU93" s="271" t="s">
        <v>82</v>
      </c>
      <c r="AV93" s="15" t="s">
        <v>80</v>
      </c>
      <c r="AW93" s="15" t="s">
        <v>33</v>
      </c>
      <c r="AX93" s="15" t="s">
        <v>72</v>
      </c>
      <c r="AY93" s="271" t="s">
        <v>213</v>
      </c>
    </row>
    <row r="94" s="13" customFormat="1">
      <c r="A94" s="13"/>
      <c r="B94" s="224"/>
      <c r="C94" s="225"/>
      <c r="D94" s="226" t="s">
        <v>224</v>
      </c>
      <c r="E94" s="227" t="s">
        <v>19</v>
      </c>
      <c r="F94" s="228" t="s">
        <v>661</v>
      </c>
      <c r="G94" s="225"/>
      <c r="H94" s="229">
        <v>665.70000000000005</v>
      </c>
      <c r="I94" s="230"/>
      <c r="J94" s="225"/>
      <c r="K94" s="225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224</v>
      </c>
      <c r="AU94" s="235" t="s">
        <v>82</v>
      </c>
      <c r="AV94" s="13" t="s">
        <v>82</v>
      </c>
      <c r="AW94" s="13" t="s">
        <v>33</v>
      </c>
      <c r="AX94" s="13" t="s">
        <v>80</v>
      </c>
      <c r="AY94" s="235" t="s">
        <v>213</v>
      </c>
    </row>
    <row r="95" s="2" customFormat="1" ht="16.5" customHeight="1">
      <c r="A95" s="40"/>
      <c r="B95" s="41"/>
      <c r="C95" s="206" t="s">
        <v>240</v>
      </c>
      <c r="D95" s="206" t="s">
        <v>215</v>
      </c>
      <c r="E95" s="207" t="s">
        <v>441</v>
      </c>
      <c r="F95" s="208" t="s">
        <v>442</v>
      </c>
      <c r="G95" s="209" t="s">
        <v>430</v>
      </c>
      <c r="H95" s="210">
        <v>665.70000000000005</v>
      </c>
      <c r="I95" s="211"/>
      <c r="J95" s="212">
        <f>ROUND(I95*H95,2)</f>
        <v>0</v>
      </c>
      <c r="K95" s="208" t="s">
        <v>219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220</v>
      </c>
      <c r="AT95" s="217" t="s">
        <v>215</v>
      </c>
      <c r="AU95" s="217" t="s">
        <v>82</v>
      </c>
      <c r="AY95" s="19" t="s">
        <v>213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220</v>
      </c>
      <c r="BM95" s="217" t="s">
        <v>561</v>
      </c>
    </row>
    <row r="96" s="2" customFormat="1">
      <c r="A96" s="40"/>
      <c r="B96" s="41"/>
      <c r="C96" s="42"/>
      <c r="D96" s="219" t="s">
        <v>222</v>
      </c>
      <c r="E96" s="42"/>
      <c r="F96" s="220" t="s">
        <v>444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222</v>
      </c>
      <c r="AU96" s="19" t="s">
        <v>82</v>
      </c>
    </row>
    <row r="97" s="13" customFormat="1">
      <c r="A97" s="13"/>
      <c r="B97" s="224"/>
      <c r="C97" s="225"/>
      <c r="D97" s="226" t="s">
        <v>224</v>
      </c>
      <c r="E97" s="227" t="s">
        <v>19</v>
      </c>
      <c r="F97" s="228" t="s">
        <v>661</v>
      </c>
      <c r="G97" s="225"/>
      <c r="H97" s="229">
        <v>665.70000000000005</v>
      </c>
      <c r="I97" s="230"/>
      <c r="J97" s="225"/>
      <c r="K97" s="225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224</v>
      </c>
      <c r="AU97" s="235" t="s">
        <v>82</v>
      </c>
      <c r="AV97" s="13" t="s">
        <v>82</v>
      </c>
      <c r="AW97" s="13" t="s">
        <v>33</v>
      </c>
      <c r="AX97" s="13" t="s">
        <v>80</v>
      </c>
      <c r="AY97" s="235" t="s">
        <v>213</v>
      </c>
    </row>
    <row r="98" s="2" customFormat="1" ht="16.5" customHeight="1">
      <c r="A98" s="40"/>
      <c r="B98" s="41"/>
      <c r="C98" s="236" t="s">
        <v>253</v>
      </c>
      <c r="D98" s="236" t="s">
        <v>241</v>
      </c>
      <c r="E98" s="237" t="s">
        <v>446</v>
      </c>
      <c r="F98" s="238" t="s">
        <v>447</v>
      </c>
      <c r="G98" s="239" t="s">
        <v>430</v>
      </c>
      <c r="H98" s="240">
        <v>665.70000000000005</v>
      </c>
      <c r="I98" s="241"/>
      <c r="J98" s="242">
        <f>ROUND(I98*H98,2)</f>
        <v>0</v>
      </c>
      <c r="K98" s="238" t="s">
        <v>219</v>
      </c>
      <c r="L98" s="243"/>
      <c r="M98" s="244" t="s">
        <v>19</v>
      </c>
      <c r="N98" s="245" t="s">
        <v>43</v>
      </c>
      <c r="O98" s="86"/>
      <c r="P98" s="215">
        <f>O98*H98</f>
        <v>0</v>
      </c>
      <c r="Q98" s="215">
        <v>1</v>
      </c>
      <c r="R98" s="215">
        <f>Q98*H98</f>
        <v>665.70000000000005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245</v>
      </c>
      <c r="AT98" s="217" t="s">
        <v>241</v>
      </c>
      <c r="AU98" s="217" t="s">
        <v>82</v>
      </c>
      <c r="AY98" s="19" t="s">
        <v>213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80</v>
      </c>
      <c r="BK98" s="218">
        <f>ROUND(I98*H98,2)</f>
        <v>0</v>
      </c>
      <c r="BL98" s="19" t="s">
        <v>220</v>
      </c>
      <c r="BM98" s="217" t="s">
        <v>563</v>
      </c>
    </row>
    <row r="99" s="2" customFormat="1">
      <c r="A99" s="40"/>
      <c r="B99" s="41"/>
      <c r="C99" s="42"/>
      <c r="D99" s="226" t="s">
        <v>388</v>
      </c>
      <c r="E99" s="42"/>
      <c r="F99" s="246" t="s">
        <v>449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388</v>
      </c>
      <c r="AU99" s="19" t="s">
        <v>82</v>
      </c>
    </row>
    <row r="100" s="13" customFormat="1">
      <c r="A100" s="13"/>
      <c r="B100" s="224"/>
      <c r="C100" s="225"/>
      <c r="D100" s="226" t="s">
        <v>224</v>
      </c>
      <c r="E100" s="227" t="s">
        <v>19</v>
      </c>
      <c r="F100" s="228" t="s">
        <v>661</v>
      </c>
      <c r="G100" s="225"/>
      <c r="H100" s="229">
        <v>665.70000000000005</v>
      </c>
      <c r="I100" s="230"/>
      <c r="J100" s="225"/>
      <c r="K100" s="225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224</v>
      </c>
      <c r="AU100" s="235" t="s">
        <v>82</v>
      </c>
      <c r="AV100" s="13" t="s">
        <v>82</v>
      </c>
      <c r="AW100" s="13" t="s">
        <v>33</v>
      </c>
      <c r="AX100" s="13" t="s">
        <v>80</v>
      </c>
      <c r="AY100" s="235" t="s">
        <v>213</v>
      </c>
    </row>
    <row r="101" s="12" customFormat="1" ht="22.8" customHeight="1">
      <c r="A101" s="12"/>
      <c r="B101" s="190"/>
      <c r="C101" s="191"/>
      <c r="D101" s="192" t="s">
        <v>71</v>
      </c>
      <c r="E101" s="204" t="s">
        <v>484</v>
      </c>
      <c r="F101" s="204" t="s">
        <v>485</v>
      </c>
      <c r="G101" s="191"/>
      <c r="H101" s="191"/>
      <c r="I101" s="194"/>
      <c r="J101" s="205">
        <f>BK101</f>
        <v>0</v>
      </c>
      <c r="K101" s="191"/>
      <c r="L101" s="196"/>
      <c r="M101" s="197"/>
      <c r="N101" s="198"/>
      <c r="O101" s="198"/>
      <c r="P101" s="199">
        <f>SUM(P102:P103)</f>
        <v>0</v>
      </c>
      <c r="Q101" s="198"/>
      <c r="R101" s="199">
        <f>SUM(R102:R103)</f>
        <v>0</v>
      </c>
      <c r="S101" s="198"/>
      <c r="T101" s="200">
        <f>SUM(T102:T103)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1" t="s">
        <v>80</v>
      </c>
      <c r="AT101" s="202" t="s">
        <v>71</v>
      </c>
      <c r="AU101" s="202" t="s">
        <v>80</v>
      </c>
      <c r="AY101" s="201" t="s">
        <v>213</v>
      </c>
      <c r="BK101" s="203">
        <f>SUM(BK102:BK103)</f>
        <v>0</v>
      </c>
    </row>
    <row r="102" s="2" customFormat="1" ht="16.5" customHeight="1">
      <c r="A102" s="40"/>
      <c r="B102" s="41"/>
      <c r="C102" s="206" t="s">
        <v>245</v>
      </c>
      <c r="D102" s="206" t="s">
        <v>215</v>
      </c>
      <c r="E102" s="207" t="s">
        <v>487</v>
      </c>
      <c r="F102" s="208" t="s">
        <v>488</v>
      </c>
      <c r="G102" s="209" t="s">
        <v>489</v>
      </c>
      <c r="H102" s="210">
        <v>665.70000000000005</v>
      </c>
      <c r="I102" s="211"/>
      <c r="J102" s="212">
        <f>ROUND(I102*H102,2)</f>
        <v>0</v>
      </c>
      <c r="K102" s="208" t="s">
        <v>219</v>
      </c>
      <c r="L102" s="46"/>
      <c r="M102" s="213" t="s">
        <v>19</v>
      </c>
      <c r="N102" s="214" t="s">
        <v>43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220</v>
      </c>
      <c r="AT102" s="217" t="s">
        <v>215</v>
      </c>
      <c r="AU102" s="217" t="s">
        <v>82</v>
      </c>
      <c r="AY102" s="19" t="s">
        <v>213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80</v>
      </c>
      <c r="BK102" s="218">
        <f>ROUND(I102*H102,2)</f>
        <v>0</v>
      </c>
      <c r="BL102" s="19" t="s">
        <v>220</v>
      </c>
      <c r="BM102" s="217" t="s">
        <v>564</v>
      </c>
    </row>
    <row r="103" s="2" customFormat="1">
      <c r="A103" s="40"/>
      <c r="B103" s="41"/>
      <c r="C103" s="42"/>
      <c r="D103" s="219" t="s">
        <v>222</v>
      </c>
      <c r="E103" s="42"/>
      <c r="F103" s="220" t="s">
        <v>491</v>
      </c>
      <c r="G103" s="42"/>
      <c r="H103" s="42"/>
      <c r="I103" s="221"/>
      <c r="J103" s="42"/>
      <c r="K103" s="42"/>
      <c r="L103" s="46"/>
      <c r="M103" s="258"/>
      <c r="N103" s="259"/>
      <c r="O103" s="260"/>
      <c r="P103" s="260"/>
      <c r="Q103" s="260"/>
      <c r="R103" s="260"/>
      <c r="S103" s="260"/>
      <c r="T103" s="261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222</v>
      </c>
      <c r="AU103" s="19" t="s">
        <v>82</v>
      </c>
    </row>
    <row r="104" s="2" customFormat="1" ht="6.96" customHeight="1">
      <c r="A104" s="40"/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46"/>
      <c r="M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</sheetData>
  <sheetProtection sheet="1" autoFilter="0" formatColumns="0" formatRows="0" objects="1" scenarios="1" spinCount="100000" saltValue="0nDsjad90uTilFFJ59mAT32B1cx8Skg7LzNs38ovTIJnYn7ILG2Pq5F5vGFydZbQE6GzeqdstE8zVE9KU3qq7g==" hashValue="DvSpSiVKMJZ1avk2Gm9ND7Gah4vNpLCBd6fIh+NDN6cbDLBcML7pGfW8O5fr6AiZ1/fo+Ekqvn9INKv3MkIRVw==" algorithmName="SHA-512" password="CC35"/>
  <autoFilter ref="C81:K103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5_02/111151231"/>
    <hyperlink ref="F89" r:id="rId2" display="https://podminky.urs.cz/item/CS_URS_2025_02/184801131"/>
    <hyperlink ref="F92" r:id="rId3" display="https://podminky.urs.cz/item/CS_URS_2025_02/185804312"/>
    <hyperlink ref="F96" r:id="rId4" display="https://podminky.urs.cz/item/CS_URS_2025_02/185851121"/>
    <hyperlink ref="F103" r:id="rId5" display="https://podminky.urs.cz/item/CS_URS_2025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180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Realizace větrolamu v k.ú. Moravský Žižkov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181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662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17. 9. 2025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ROUND((SUM(BE82:BE102)),  2)</f>
        <v>0</v>
      </c>
      <c r="G33" s="40"/>
      <c r="H33" s="40"/>
      <c r="I33" s="150">
        <v>0.20999999999999999</v>
      </c>
      <c r="J33" s="149">
        <f>ROUND(((SUM(BE82:BE102))*I33),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ROUND((SUM(BF82:BF102)),  2)</f>
        <v>0</v>
      </c>
      <c r="G34" s="40"/>
      <c r="H34" s="40"/>
      <c r="I34" s="150">
        <v>0.12</v>
      </c>
      <c r="J34" s="149">
        <f>ROUND(((SUM(BF82:BF102))*I34),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ROUND((SUM(BG82:BG102)),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ROUND((SUM(BH82:BH102)),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ROUND((SUM(BI82:BI102)),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183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Realizace větrolamu v k.ú. Moravský Žižkov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181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02.2 - 2. rok rozvojové péče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Moravský Žižkov</v>
      </c>
      <c r="G52" s="42"/>
      <c r="H52" s="42"/>
      <c r="I52" s="34" t="s">
        <v>23</v>
      </c>
      <c r="J52" s="74" t="str">
        <f>IF(J12="","",J12)</f>
        <v>17. 9. 2025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SPÚ, KPÚ pro JMK, pobočka Břeclav</v>
      </c>
      <c r="G54" s="42"/>
      <c r="H54" s="42"/>
      <c r="I54" s="34" t="s">
        <v>31</v>
      </c>
      <c r="J54" s="38" t="str">
        <f>E21</f>
        <v>Ing. Michal Pochop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Výzkumný ústav meliorací a ochrany půdy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184</v>
      </c>
      <c r="D57" s="164"/>
      <c r="E57" s="164"/>
      <c r="F57" s="164"/>
      <c r="G57" s="164"/>
      <c r="H57" s="164"/>
      <c r="I57" s="164"/>
      <c r="J57" s="165" t="s">
        <v>185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186</v>
      </c>
    </row>
    <row r="60" s="9" customFormat="1" ht="24.96" customHeight="1">
      <c r="A60" s="9"/>
      <c r="B60" s="167"/>
      <c r="C60" s="168"/>
      <c r="D60" s="169" t="s">
        <v>187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188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190</v>
      </c>
      <c r="E62" s="176"/>
      <c r="F62" s="176"/>
      <c r="G62" s="176"/>
      <c r="H62" s="176"/>
      <c r="I62" s="176"/>
      <c r="J62" s="177">
        <f>J100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198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Realizace větrolamu v k.ú. Moravský Žižkov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181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SO 02.2 - 2. rok rozvojové péče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Moravský Žižkov</v>
      </c>
      <c r="G76" s="42"/>
      <c r="H76" s="42"/>
      <c r="I76" s="34" t="s">
        <v>23</v>
      </c>
      <c r="J76" s="74" t="str">
        <f>IF(J12="","",J12)</f>
        <v>17. 9. 2025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SPÚ, KPÚ pro JMK, pobočka Břeclav</v>
      </c>
      <c r="G78" s="42"/>
      <c r="H78" s="42"/>
      <c r="I78" s="34" t="s">
        <v>31</v>
      </c>
      <c r="J78" s="38" t="str">
        <f>E21</f>
        <v>Ing. Michal Pochop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40.05" customHeight="1">
      <c r="A79" s="40"/>
      <c r="B79" s="41"/>
      <c r="C79" s="34" t="s">
        <v>29</v>
      </c>
      <c r="D79" s="42"/>
      <c r="E79" s="42"/>
      <c r="F79" s="29" t="str">
        <f>IF(E18="","",E18)</f>
        <v>Vyplň údaj</v>
      </c>
      <c r="G79" s="42"/>
      <c r="H79" s="42"/>
      <c r="I79" s="34" t="s">
        <v>34</v>
      </c>
      <c r="J79" s="38" t="str">
        <f>E24</f>
        <v>Výzkumný ústav meliorací a ochrany půdy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199</v>
      </c>
      <c r="D81" s="182" t="s">
        <v>57</v>
      </c>
      <c r="E81" s="182" t="s">
        <v>53</v>
      </c>
      <c r="F81" s="182" t="s">
        <v>54</v>
      </c>
      <c r="G81" s="182" t="s">
        <v>200</v>
      </c>
      <c r="H81" s="182" t="s">
        <v>201</v>
      </c>
      <c r="I81" s="182" t="s">
        <v>202</v>
      </c>
      <c r="J81" s="182" t="s">
        <v>185</v>
      </c>
      <c r="K81" s="183" t="s">
        <v>203</v>
      </c>
      <c r="L81" s="184"/>
      <c r="M81" s="94" t="s">
        <v>19</v>
      </c>
      <c r="N81" s="95" t="s">
        <v>42</v>
      </c>
      <c r="O81" s="95" t="s">
        <v>204</v>
      </c>
      <c r="P81" s="95" t="s">
        <v>205</v>
      </c>
      <c r="Q81" s="95" t="s">
        <v>206</v>
      </c>
      <c r="R81" s="95" t="s">
        <v>207</v>
      </c>
      <c r="S81" s="95" t="s">
        <v>208</v>
      </c>
      <c r="T81" s="96" t="s">
        <v>209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210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532.55999999999995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71</v>
      </c>
      <c r="AU82" s="19" t="s">
        <v>186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71</v>
      </c>
      <c r="E83" s="193" t="s">
        <v>211</v>
      </c>
      <c r="F83" s="193" t="s">
        <v>212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P84+P100</f>
        <v>0</v>
      </c>
      <c r="Q83" s="198"/>
      <c r="R83" s="199">
        <f>R84+R100</f>
        <v>532.55999999999995</v>
      </c>
      <c r="S83" s="198"/>
      <c r="T83" s="200">
        <f>T84+T100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80</v>
      </c>
      <c r="AT83" s="202" t="s">
        <v>71</v>
      </c>
      <c r="AU83" s="202" t="s">
        <v>72</v>
      </c>
      <c r="AY83" s="201" t="s">
        <v>213</v>
      </c>
      <c r="BK83" s="203">
        <f>BK84+BK100</f>
        <v>0</v>
      </c>
    </row>
    <row r="84" s="12" customFormat="1" ht="22.8" customHeight="1">
      <c r="A84" s="12"/>
      <c r="B84" s="190"/>
      <c r="C84" s="191"/>
      <c r="D84" s="192" t="s">
        <v>71</v>
      </c>
      <c r="E84" s="204" t="s">
        <v>80</v>
      </c>
      <c r="F84" s="204" t="s">
        <v>214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SUM(P85:P99)</f>
        <v>0</v>
      </c>
      <c r="Q84" s="198"/>
      <c r="R84" s="199">
        <f>SUM(R85:R99)</f>
        <v>532.55999999999995</v>
      </c>
      <c r="S84" s="198"/>
      <c r="T84" s="200">
        <f>SUM(T85:T99)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80</v>
      </c>
      <c r="AT84" s="202" t="s">
        <v>71</v>
      </c>
      <c r="AU84" s="202" t="s">
        <v>80</v>
      </c>
      <c r="AY84" s="201" t="s">
        <v>213</v>
      </c>
      <c r="BK84" s="203">
        <f>SUM(BK85:BK99)</f>
        <v>0</v>
      </c>
    </row>
    <row r="85" s="2" customFormat="1" ht="21.75" customHeight="1">
      <c r="A85" s="40"/>
      <c r="B85" s="41"/>
      <c r="C85" s="206" t="s">
        <v>80</v>
      </c>
      <c r="D85" s="206" t="s">
        <v>215</v>
      </c>
      <c r="E85" s="207" t="s">
        <v>549</v>
      </c>
      <c r="F85" s="208" t="s">
        <v>550</v>
      </c>
      <c r="G85" s="209" t="s">
        <v>218</v>
      </c>
      <c r="H85" s="210">
        <v>14546.26</v>
      </c>
      <c r="I85" s="211"/>
      <c r="J85" s="212">
        <f>ROUND(I85*H85,2)</f>
        <v>0</v>
      </c>
      <c r="K85" s="208" t="s">
        <v>219</v>
      </c>
      <c r="L85" s="46"/>
      <c r="M85" s="213" t="s">
        <v>19</v>
      </c>
      <c r="N85" s="214" t="s">
        <v>43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220</v>
      </c>
      <c r="AT85" s="217" t="s">
        <v>215</v>
      </c>
      <c r="AU85" s="217" t="s">
        <v>82</v>
      </c>
      <c r="AY85" s="19" t="s">
        <v>213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80</v>
      </c>
      <c r="BK85" s="218">
        <f>ROUND(I85*H85,2)</f>
        <v>0</v>
      </c>
      <c r="BL85" s="19" t="s">
        <v>220</v>
      </c>
      <c r="BM85" s="217" t="s">
        <v>663</v>
      </c>
    </row>
    <row r="86" s="2" customFormat="1">
      <c r="A86" s="40"/>
      <c r="B86" s="41"/>
      <c r="C86" s="42"/>
      <c r="D86" s="219" t="s">
        <v>222</v>
      </c>
      <c r="E86" s="42"/>
      <c r="F86" s="220" t="s">
        <v>552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222</v>
      </c>
      <c r="AU86" s="19" t="s">
        <v>82</v>
      </c>
    </row>
    <row r="87" s="13" customFormat="1">
      <c r="A87" s="13"/>
      <c r="B87" s="224"/>
      <c r="C87" s="225"/>
      <c r="D87" s="226" t="s">
        <v>224</v>
      </c>
      <c r="E87" s="227" t="s">
        <v>19</v>
      </c>
      <c r="F87" s="228" t="s">
        <v>658</v>
      </c>
      <c r="G87" s="225"/>
      <c r="H87" s="229">
        <v>14546.26</v>
      </c>
      <c r="I87" s="230"/>
      <c r="J87" s="225"/>
      <c r="K87" s="225"/>
      <c r="L87" s="231"/>
      <c r="M87" s="232"/>
      <c r="N87" s="233"/>
      <c r="O87" s="233"/>
      <c r="P87" s="233"/>
      <c r="Q87" s="233"/>
      <c r="R87" s="233"/>
      <c r="S87" s="233"/>
      <c r="T87" s="234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5" t="s">
        <v>224</v>
      </c>
      <c r="AU87" s="235" t="s">
        <v>82</v>
      </c>
      <c r="AV87" s="13" t="s">
        <v>82</v>
      </c>
      <c r="AW87" s="13" t="s">
        <v>33</v>
      </c>
      <c r="AX87" s="13" t="s">
        <v>80</v>
      </c>
      <c r="AY87" s="235" t="s">
        <v>213</v>
      </c>
    </row>
    <row r="88" s="2" customFormat="1" ht="16.5" customHeight="1">
      <c r="A88" s="40"/>
      <c r="B88" s="41"/>
      <c r="C88" s="206" t="s">
        <v>82</v>
      </c>
      <c r="D88" s="206" t="s">
        <v>215</v>
      </c>
      <c r="E88" s="207" t="s">
        <v>554</v>
      </c>
      <c r="F88" s="208" t="s">
        <v>555</v>
      </c>
      <c r="G88" s="209" t="s">
        <v>218</v>
      </c>
      <c r="H88" s="210">
        <v>3279.3000000000002</v>
      </c>
      <c r="I88" s="211"/>
      <c r="J88" s="212">
        <f>ROUND(I88*H88,2)</f>
        <v>0</v>
      </c>
      <c r="K88" s="208" t="s">
        <v>219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220</v>
      </c>
      <c r="AT88" s="217" t="s">
        <v>215</v>
      </c>
      <c r="AU88" s="217" t="s">
        <v>82</v>
      </c>
      <c r="AY88" s="19" t="s">
        <v>213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220</v>
      </c>
      <c r="BM88" s="217" t="s">
        <v>664</v>
      </c>
    </row>
    <row r="89" s="2" customFormat="1">
      <c r="A89" s="40"/>
      <c r="B89" s="41"/>
      <c r="C89" s="42"/>
      <c r="D89" s="219" t="s">
        <v>222</v>
      </c>
      <c r="E89" s="42"/>
      <c r="F89" s="220" t="s">
        <v>557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222</v>
      </c>
      <c r="AU89" s="19" t="s">
        <v>82</v>
      </c>
    </row>
    <row r="90" s="13" customFormat="1">
      <c r="A90" s="13"/>
      <c r="B90" s="224"/>
      <c r="C90" s="225"/>
      <c r="D90" s="226" t="s">
        <v>224</v>
      </c>
      <c r="E90" s="227" t="s">
        <v>19</v>
      </c>
      <c r="F90" s="228" t="s">
        <v>659</v>
      </c>
      <c r="G90" s="225"/>
      <c r="H90" s="229">
        <v>3279.3000000000002</v>
      </c>
      <c r="I90" s="230"/>
      <c r="J90" s="225"/>
      <c r="K90" s="225"/>
      <c r="L90" s="231"/>
      <c r="M90" s="232"/>
      <c r="N90" s="233"/>
      <c r="O90" s="233"/>
      <c r="P90" s="233"/>
      <c r="Q90" s="233"/>
      <c r="R90" s="233"/>
      <c r="S90" s="233"/>
      <c r="T90" s="23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5" t="s">
        <v>224</v>
      </c>
      <c r="AU90" s="235" t="s">
        <v>82</v>
      </c>
      <c r="AV90" s="13" t="s">
        <v>82</v>
      </c>
      <c r="AW90" s="13" t="s">
        <v>33</v>
      </c>
      <c r="AX90" s="13" t="s">
        <v>80</v>
      </c>
      <c r="AY90" s="235" t="s">
        <v>213</v>
      </c>
    </row>
    <row r="91" s="2" customFormat="1" ht="16.5" customHeight="1">
      <c r="A91" s="40"/>
      <c r="B91" s="41"/>
      <c r="C91" s="206" t="s">
        <v>240</v>
      </c>
      <c r="D91" s="206" t="s">
        <v>215</v>
      </c>
      <c r="E91" s="207" t="s">
        <v>434</v>
      </c>
      <c r="F91" s="208" t="s">
        <v>435</v>
      </c>
      <c r="G91" s="209" t="s">
        <v>430</v>
      </c>
      <c r="H91" s="210">
        <v>532.55999999999995</v>
      </c>
      <c r="I91" s="211"/>
      <c r="J91" s="212">
        <f>ROUND(I91*H91,2)</f>
        <v>0</v>
      </c>
      <c r="K91" s="208" t="s">
        <v>219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220</v>
      </c>
      <c r="AT91" s="217" t="s">
        <v>215</v>
      </c>
      <c r="AU91" s="217" t="s">
        <v>82</v>
      </c>
      <c r="AY91" s="19" t="s">
        <v>213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220</v>
      </c>
      <c r="BM91" s="217" t="s">
        <v>665</v>
      </c>
    </row>
    <row r="92" s="2" customFormat="1">
      <c r="A92" s="40"/>
      <c r="B92" s="41"/>
      <c r="C92" s="42"/>
      <c r="D92" s="219" t="s">
        <v>222</v>
      </c>
      <c r="E92" s="42"/>
      <c r="F92" s="220" t="s">
        <v>437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222</v>
      </c>
      <c r="AU92" s="19" t="s">
        <v>82</v>
      </c>
    </row>
    <row r="93" s="13" customFormat="1">
      <c r="A93" s="13"/>
      <c r="B93" s="224"/>
      <c r="C93" s="225"/>
      <c r="D93" s="226" t="s">
        <v>224</v>
      </c>
      <c r="E93" s="227" t="s">
        <v>19</v>
      </c>
      <c r="F93" s="228" t="s">
        <v>666</v>
      </c>
      <c r="G93" s="225"/>
      <c r="H93" s="229">
        <v>532.55999999999995</v>
      </c>
      <c r="I93" s="230"/>
      <c r="J93" s="225"/>
      <c r="K93" s="225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224</v>
      </c>
      <c r="AU93" s="235" t="s">
        <v>82</v>
      </c>
      <c r="AV93" s="13" t="s">
        <v>82</v>
      </c>
      <c r="AW93" s="13" t="s">
        <v>33</v>
      </c>
      <c r="AX93" s="13" t="s">
        <v>80</v>
      </c>
      <c r="AY93" s="235" t="s">
        <v>213</v>
      </c>
    </row>
    <row r="94" s="2" customFormat="1" ht="16.5" customHeight="1">
      <c r="A94" s="40"/>
      <c r="B94" s="41"/>
      <c r="C94" s="206" t="s">
        <v>248</v>
      </c>
      <c r="D94" s="206" t="s">
        <v>215</v>
      </c>
      <c r="E94" s="207" t="s">
        <v>441</v>
      </c>
      <c r="F94" s="208" t="s">
        <v>442</v>
      </c>
      <c r="G94" s="209" t="s">
        <v>430</v>
      </c>
      <c r="H94" s="210">
        <v>532.55999999999995</v>
      </c>
      <c r="I94" s="211"/>
      <c r="J94" s="212">
        <f>ROUND(I94*H94,2)</f>
        <v>0</v>
      </c>
      <c r="K94" s="208" t="s">
        <v>219</v>
      </c>
      <c r="L94" s="46"/>
      <c r="M94" s="213" t="s">
        <v>19</v>
      </c>
      <c r="N94" s="214" t="s">
        <v>43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220</v>
      </c>
      <c r="AT94" s="217" t="s">
        <v>215</v>
      </c>
      <c r="AU94" s="217" t="s">
        <v>82</v>
      </c>
      <c r="AY94" s="19" t="s">
        <v>213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220</v>
      </c>
      <c r="BM94" s="217" t="s">
        <v>667</v>
      </c>
    </row>
    <row r="95" s="2" customFormat="1">
      <c r="A95" s="40"/>
      <c r="B95" s="41"/>
      <c r="C95" s="42"/>
      <c r="D95" s="219" t="s">
        <v>222</v>
      </c>
      <c r="E95" s="42"/>
      <c r="F95" s="220" t="s">
        <v>444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222</v>
      </c>
      <c r="AU95" s="19" t="s">
        <v>82</v>
      </c>
    </row>
    <row r="96" s="13" customFormat="1">
      <c r="A96" s="13"/>
      <c r="B96" s="224"/>
      <c r="C96" s="225"/>
      <c r="D96" s="226" t="s">
        <v>224</v>
      </c>
      <c r="E96" s="227" t="s">
        <v>19</v>
      </c>
      <c r="F96" s="228" t="s">
        <v>666</v>
      </c>
      <c r="G96" s="225"/>
      <c r="H96" s="229">
        <v>532.55999999999995</v>
      </c>
      <c r="I96" s="230"/>
      <c r="J96" s="225"/>
      <c r="K96" s="225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224</v>
      </c>
      <c r="AU96" s="235" t="s">
        <v>82</v>
      </c>
      <c r="AV96" s="13" t="s">
        <v>82</v>
      </c>
      <c r="AW96" s="13" t="s">
        <v>33</v>
      </c>
      <c r="AX96" s="13" t="s">
        <v>80</v>
      </c>
      <c r="AY96" s="235" t="s">
        <v>213</v>
      </c>
    </row>
    <row r="97" s="2" customFormat="1" ht="16.5" customHeight="1">
      <c r="A97" s="40"/>
      <c r="B97" s="41"/>
      <c r="C97" s="236" t="s">
        <v>253</v>
      </c>
      <c r="D97" s="236" t="s">
        <v>241</v>
      </c>
      <c r="E97" s="237" t="s">
        <v>446</v>
      </c>
      <c r="F97" s="238" t="s">
        <v>447</v>
      </c>
      <c r="G97" s="239" t="s">
        <v>430</v>
      </c>
      <c r="H97" s="240">
        <v>532.55999999999995</v>
      </c>
      <c r="I97" s="241"/>
      <c r="J97" s="242">
        <f>ROUND(I97*H97,2)</f>
        <v>0</v>
      </c>
      <c r="K97" s="238" t="s">
        <v>219</v>
      </c>
      <c r="L97" s="243"/>
      <c r="M97" s="244" t="s">
        <v>19</v>
      </c>
      <c r="N97" s="245" t="s">
        <v>43</v>
      </c>
      <c r="O97" s="86"/>
      <c r="P97" s="215">
        <f>O97*H97</f>
        <v>0</v>
      </c>
      <c r="Q97" s="215">
        <v>1</v>
      </c>
      <c r="R97" s="215">
        <f>Q97*H97</f>
        <v>532.55999999999995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245</v>
      </c>
      <c r="AT97" s="217" t="s">
        <v>241</v>
      </c>
      <c r="AU97" s="217" t="s">
        <v>82</v>
      </c>
      <c r="AY97" s="19" t="s">
        <v>213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220</v>
      </c>
      <c r="BM97" s="217" t="s">
        <v>668</v>
      </c>
    </row>
    <row r="98" s="2" customFormat="1">
      <c r="A98" s="40"/>
      <c r="B98" s="41"/>
      <c r="C98" s="42"/>
      <c r="D98" s="226" t="s">
        <v>388</v>
      </c>
      <c r="E98" s="42"/>
      <c r="F98" s="246" t="s">
        <v>449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388</v>
      </c>
      <c r="AU98" s="19" t="s">
        <v>82</v>
      </c>
    </row>
    <row r="99" s="13" customFormat="1">
      <c r="A99" s="13"/>
      <c r="B99" s="224"/>
      <c r="C99" s="225"/>
      <c r="D99" s="226" t="s">
        <v>224</v>
      </c>
      <c r="E99" s="227" t="s">
        <v>19</v>
      </c>
      <c r="F99" s="228" t="s">
        <v>666</v>
      </c>
      <c r="G99" s="225"/>
      <c r="H99" s="229">
        <v>532.55999999999995</v>
      </c>
      <c r="I99" s="230"/>
      <c r="J99" s="225"/>
      <c r="K99" s="225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224</v>
      </c>
      <c r="AU99" s="235" t="s">
        <v>82</v>
      </c>
      <c r="AV99" s="13" t="s">
        <v>82</v>
      </c>
      <c r="AW99" s="13" t="s">
        <v>33</v>
      </c>
      <c r="AX99" s="13" t="s">
        <v>80</v>
      </c>
      <c r="AY99" s="235" t="s">
        <v>213</v>
      </c>
    </row>
    <row r="100" s="12" customFormat="1" ht="22.8" customHeight="1">
      <c r="A100" s="12"/>
      <c r="B100" s="190"/>
      <c r="C100" s="191"/>
      <c r="D100" s="192" t="s">
        <v>71</v>
      </c>
      <c r="E100" s="204" t="s">
        <v>484</v>
      </c>
      <c r="F100" s="204" t="s">
        <v>485</v>
      </c>
      <c r="G100" s="191"/>
      <c r="H100" s="191"/>
      <c r="I100" s="194"/>
      <c r="J100" s="205">
        <f>BK100</f>
        <v>0</v>
      </c>
      <c r="K100" s="191"/>
      <c r="L100" s="196"/>
      <c r="M100" s="197"/>
      <c r="N100" s="198"/>
      <c r="O100" s="198"/>
      <c r="P100" s="199">
        <f>SUM(P101:P102)</f>
        <v>0</v>
      </c>
      <c r="Q100" s="198"/>
      <c r="R100" s="199">
        <f>SUM(R101:R102)</f>
        <v>0</v>
      </c>
      <c r="S100" s="198"/>
      <c r="T100" s="200">
        <f>SUM(T101:T102)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80</v>
      </c>
      <c r="AT100" s="202" t="s">
        <v>71</v>
      </c>
      <c r="AU100" s="202" t="s">
        <v>80</v>
      </c>
      <c r="AY100" s="201" t="s">
        <v>213</v>
      </c>
      <c r="BK100" s="203">
        <f>SUM(BK101:BK102)</f>
        <v>0</v>
      </c>
    </row>
    <row r="101" s="2" customFormat="1" ht="16.5" customHeight="1">
      <c r="A101" s="40"/>
      <c r="B101" s="41"/>
      <c r="C101" s="206" t="s">
        <v>245</v>
      </c>
      <c r="D101" s="206" t="s">
        <v>215</v>
      </c>
      <c r="E101" s="207" t="s">
        <v>487</v>
      </c>
      <c r="F101" s="208" t="s">
        <v>488</v>
      </c>
      <c r="G101" s="209" t="s">
        <v>489</v>
      </c>
      <c r="H101" s="210">
        <v>532.55999999999995</v>
      </c>
      <c r="I101" s="211"/>
      <c r="J101" s="212">
        <f>ROUND(I101*H101,2)</f>
        <v>0</v>
      </c>
      <c r="K101" s="208" t="s">
        <v>219</v>
      </c>
      <c r="L101" s="46"/>
      <c r="M101" s="213" t="s">
        <v>19</v>
      </c>
      <c r="N101" s="214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220</v>
      </c>
      <c r="AT101" s="217" t="s">
        <v>215</v>
      </c>
      <c r="AU101" s="217" t="s">
        <v>82</v>
      </c>
      <c r="AY101" s="19" t="s">
        <v>213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220</v>
      </c>
      <c r="BM101" s="217" t="s">
        <v>669</v>
      </c>
    </row>
    <row r="102" s="2" customFormat="1">
      <c r="A102" s="40"/>
      <c r="B102" s="41"/>
      <c r="C102" s="42"/>
      <c r="D102" s="219" t="s">
        <v>222</v>
      </c>
      <c r="E102" s="42"/>
      <c r="F102" s="220" t="s">
        <v>491</v>
      </c>
      <c r="G102" s="42"/>
      <c r="H102" s="42"/>
      <c r="I102" s="221"/>
      <c r="J102" s="42"/>
      <c r="K102" s="42"/>
      <c r="L102" s="46"/>
      <c r="M102" s="258"/>
      <c r="N102" s="259"/>
      <c r="O102" s="260"/>
      <c r="P102" s="260"/>
      <c r="Q102" s="260"/>
      <c r="R102" s="260"/>
      <c r="S102" s="260"/>
      <c r="T102" s="261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222</v>
      </c>
      <c r="AU102" s="19" t="s">
        <v>82</v>
      </c>
    </row>
    <row r="103" s="2" customFormat="1" ht="6.96" customHeight="1">
      <c r="A103" s="40"/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46"/>
      <c r="M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</sheetData>
  <sheetProtection sheet="1" autoFilter="0" formatColumns="0" formatRows="0" objects="1" scenarios="1" spinCount="100000" saltValue="isOMGjNvafsh7HNhoUhEjqysmhzR+HezC7QBq8J7c7v3RpJ+L547m3JIkrmsrs9yhrA0ZAKF2QMF7QGz2U2+mw==" hashValue="hsYhqwMR0yDxdcdclcgIV+DvUglRRda1tBA50+LwzDZU1jxOJe1Mi7GQAb3hJh3NC935e+6oGVYsU/Bti34uMA==" algorithmName="SHA-512" password="CC35"/>
  <autoFilter ref="C81:K102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5_02/111151231"/>
    <hyperlink ref="F89" r:id="rId2" display="https://podminky.urs.cz/item/CS_URS_2025_02/184801131"/>
    <hyperlink ref="F92" r:id="rId3" display="https://podminky.urs.cz/item/CS_URS_2025_02/185804312"/>
    <hyperlink ref="F95" r:id="rId4" display="https://podminky.urs.cz/item/CS_URS_2025_02/185851121"/>
    <hyperlink ref="F102" r:id="rId5" display="https://podminky.urs.cz/item/CS_URS_2025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180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Realizace větrolamu v k.ú. Moravský Žižkov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181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670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17. 9. 2025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ROUND((SUM(BE82:BE102)),  2)</f>
        <v>0</v>
      </c>
      <c r="G33" s="40"/>
      <c r="H33" s="40"/>
      <c r="I33" s="150">
        <v>0.20999999999999999</v>
      </c>
      <c r="J33" s="149">
        <f>ROUND(((SUM(BE82:BE102))*I33),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ROUND((SUM(BF82:BF102)),  2)</f>
        <v>0</v>
      </c>
      <c r="G34" s="40"/>
      <c r="H34" s="40"/>
      <c r="I34" s="150">
        <v>0.12</v>
      </c>
      <c r="J34" s="149">
        <f>ROUND(((SUM(BF82:BF102))*I34),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ROUND((SUM(BG82:BG102)),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ROUND((SUM(BH82:BH102)),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ROUND((SUM(BI82:BI102)),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183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Realizace větrolamu v k.ú. Moravský Žižkov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181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02.3 - 3. rok rozvojové péče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Moravský Žižkov</v>
      </c>
      <c r="G52" s="42"/>
      <c r="H52" s="42"/>
      <c r="I52" s="34" t="s">
        <v>23</v>
      </c>
      <c r="J52" s="74" t="str">
        <f>IF(J12="","",J12)</f>
        <v>17. 9. 2025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SPÚ, KPÚ pro JMK, pobočka Břeclav</v>
      </c>
      <c r="G54" s="42"/>
      <c r="H54" s="42"/>
      <c r="I54" s="34" t="s">
        <v>31</v>
      </c>
      <c r="J54" s="38" t="str">
        <f>E21</f>
        <v>Ing. Michal Pochop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Výzkumný ústav meliorací a ochrany půdy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184</v>
      </c>
      <c r="D57" s="164"/>
      <c r="E57" s="164"/>
      <c r="F57" s="164"/>
      <c r="G57" s="164"/>
      <c r="H57" s="164"/>
      <c r="I57" s="164"/>
      <c r="J57" s="165" t="s">
        <v>185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186</v>
      </c>
    </row>
    <row r="60" s="9" customFormat="1" ht="24.96" customHeight="1">
      <c r="A60" s="9"/>
      <c r="B60" s="167"/>
      <c r="C60" s="168"/>
      <c r="D60" s="169" t="s">
        <v>187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188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190</v>
      </c>
      <c r="E62" s="176"/>
      <c r="F62" s="176"/>
      <c r="G62" s="176"/>
      <c r="H62" s="176"/>
      <c r="I62" s="176"/>
      <c r="J62" s="177">
        <f>J100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198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Realizace větrolamu v k.ú. Moravský Žižkov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181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SO 02.3 - 3. rok rozvojové péče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Moravský Žižkov</v>
      </c>
      <c r="G76" s="42"/>
      <c r="H76" s="42"/>
      <c r="I76" s="34" t="s">
        <v>23</v>
      </c>
      <c r="J76" s="74" t="str">
        <f>IF(J12="","",J12)</f>
        <v>17. 9. 2025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SPÚ, KPÚ pro JMK, pobočka Břeclav</v>
      </c>
      <c r="G78" s="42"/>
      <c r="H78" s="42"/>
      <c r="I78" s="34" t="s">
        <v>31</v>
      </c>
      <c r="J78" s="38" t="str">
        <f>E21</f>
        <v>Ing. Michal Pochop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40.05" customHeight="1">
      <c r="A79" s="40"/>
      <c r="B79" s="41"/>
      <c r="C79" s="34" t="s">
        <v>29</v>
      </c>
      <c r="D79" s="42"/>
      <c r="E79" s="42"/>
      <c r="F79" s="29" t="str">
        <f>IF(E18="","",E18)</f>
        <v>Vyplň údaj</v>
      </c>
      <c r="G79" s="42"/>
      <c r="H79" s="42"/>
      <c r="I79" s="34" t="s">
        <v>34</v>
      </c>
      <c r="J79" s="38" t="str">
        <f>E24</f>
        <v>Výzkumný ústav meliorací a ochrany půdy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199</v>
      </c>
      <c r="D81" s="182" t="s">
        <v>57</v>
      </c>
      <c r="E81" s="182" t="s">
        <v>53</v>
      </c>
      <c r="F81" s="182" t="s">
        <v>54</v>
      </c>
      <c r="G81" s="182" t="s">
        <v>200</v>
      </c>
      <c r="H81" s="182" t="s">
        <v>201</v>
      </c>
      <c r="I81" s="182" t="s">
        <v>202</v>
      </c>
      <c r="J81" s="182" t="s">
        <v>185</v>
      </c>
      <c r="K81" s="183" t="s">
        <v>203</v>
      </c>
      <c r="L81" s="184"/>
      <c r="M81" s="94" t="s">
        <v>19</v>
      </c>
      <c r="N81" s="95" t="s">
        <v>42</v>
      </c>
      <c r="O81" s="95" t="s">
        <v>204</v>
      </c>
      <c r="P81" s="95" t="s">
        <v>205</v>
      </c>
      <c r="Q81" s="95" t="s">
        <v>206</v>
      </c>
      <c r="R81" s="95" t="s">
        <v>207</v>
      </c>
      <c r="S81" s="95" t="s">
        <v>208</v>
      </c>
      <c r="T81" s="96" t="s">
        <v>209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210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399.42000000000002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71</v>
      </c>
      <c r="AU82" s="19" t="s">
        <v>186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71</v>
      </c>
      <c r="E83" s="193" t="s">
        <v>211</v>
      </c>
      <c r="F83" s="193" t="s">
        <v>212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P84+P100</f>
        <v>0</v>
      </c>
      <c r="Q83" s="198"/>
      <c r="R83" s="199">
        <f>R84+R100</f>
        <v>399.42000000000002</v>
      </c>
      <c r="S83" s="198"/>
      <c r="T83" s="200">
        <f>T84+T100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80</v>
      </c>
      <c r="AT83" s="202" t="s">
        <v>71</v>
      </c>
      <c r="AU83" s="202" t="s">
        <v>72</v>
      </c>
      <c r="AY83" s="201" t="s">
        <v>213</v>
      </c>
      <c r="BK83" s="203">
        <f>BK84+BK100</f>
        <v>0</v>
      </c>
    </row>
    <row r="84" s="12" customFormat="1" ht="22.8" customHeight="1">
      <c r="A84" s="12"/>
      <c r="B84" s="190"/>
      <c r="C84" s="191"/>
      <c r="D84" s="192" t="s">
        <v>71</v>
      </c>
      <c r="E84" s="204" t="s">
        <v>80</v>
      </c>
      <c r="F84" s="204" t="s">
        <v>214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SUM(P85:P99)</f>
        <v>0</v>
      </c>
      <c r="Q84" s="198"/>
      <c r="R84" s="199">
        <f>SUM(R85:R99)</f>
        <v>399.42000000000002</v>
      </c>
      <c r="S84" s="198"/>
      <c r="T84" s="200">
        <f>SUM(T85:T99)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80</v>
      </c>
      <c r="AT84" s="202" t="s">
        <v>71</v>
      </c>
      <c r="AU84" s="202" t="s">
        <v>80</v>
      </c>
      <c r="AY84" s="201" t="s">
        <v>213</v>
      </c>
      <c r="BK84" s="203">
        <f>SUM(BK85:BK99)</f>
        <v>0</v>
      </c>
    </row>
    <row r="85" s="2" customFormat="1" ht="21.75" customHeight="1">
      <c r="A85" s="40"/>
      <c r="B85" s="41"/>
      <c r="C85" s="206" t="s">
        <v>80</v>
      </c>
      <c r="D85" s="206" t="s">
        <v>215</v>
      </c>
      <c r="E85" s="207" t="s">
        <v>549</v>
      </c>
      <c r="F85" s="208" t="s">
        <v>550</v>
      </c>
      <c r="G85" s="209" t="s">
        <v>218</v>
      </c>
      <c r="H85" s="210">
        <v>14546.26</v>
      </c>
      <c r="I85" s="211"/>
      <c r="J85" s="212">
        <f>ROUND(I85*H85,2)</f>
        <v>0</v>
      </c>
      <c r="K85" s="208" t="s">
        <v>219</v>
      </c>
      <c r="L85" s="46"/>
      <c r="M85" s="213" t="s">
        <v>19</v>
      </c>
      <c r="N85" s="214" t="s">
        <v>43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220</v>
      </c>
      <c r="AT85" s="217" t="s">
        <v>215</v>
      </c>
      <c r="AU85" s="217" t="s">
        <v>82</v>
      </c>
      <c r="AY85" s="19" t="s">
        <v>213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80</v>
      </c>
      <c r="BK85" s="218">
        <f>ROUND(I85*H85,2)</f>
        <v>0</v>
      </c>
      <c r="BL85" s="19" t="s">
        <v>220</v>
      </c>
      <c r="BM85" s="217" t="s">
        <v>671</v>
      </c>
    </row>
    <row r="86" s="2" customFormat="1">
      <c r="A86" s="40"/>
      <c r="B86" s="41"/>
      <c r="C86" s="42"/>
      <c r="D86" s="219" t="s">
        <v>222</v>
      </c>
      <c r="E86" s="42"/>
      <c r="F86" s="220" t="s">
        <v>552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222</v>
      </c>
      <c r="AU86" s="19" t="s">
        <v>82</v>
      </c>
    </row>
    <row r="87" s="13" customFormat="1">
      <c r="A87" s="13"/>
      <c r="B87" s="224"/>
      <c r="C87" s="225"/>
      <c r="D87" s="226" t="s">
        <v>224</v>
      </c>
      <c r="E87" s="227" t="s">
        <v>19</v>
      </c>
      <c r="F87" s="228" t="s">
        <v>658</v>
      </c>
      <c r="G87" s="225"/>
      <c r="H87" s="229">
        <v>14546.26</v>
      </c>
      <c r="I87" s="230"/>
      <c r="J87" s="225"/>
      <c r="K87" s="225"/>
      <c r="L87" s="231"/>
      <c r="M87" s="232"/>
      <c r="N87" s="233"/>
      <c r="O87" s="233"/>
      <c r="P87" s="233"/>
      <c r="Q87" s="233"/>
      <c r="R87" s="233"/>
      <c r="S87" s="233"/>
      <c r="T87" s="234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5" t="s">
        <v>224</v>
      </c>
      <c r="AU87" s="235" t="s">
        <v>82</v>
      </c>
      <c r="AV87" s="13" t="s">
        <v>82</v>
      </c>
      <c r="AW87" s="13" t="s">
        <v>33</v>
      </c>
      <c r="AX87" s="13" t="s">
        <v>80</v>
      </c>
      <c r="AY87" s="235" t="s">
        <v>213</v>
      </c>
    </row>
    <row r="88" s="2" customFormat="1" ht="16.5" customHeight="1">
      <c r="A88" s="40"/>
      <c r="B88" s="41"/>
      <c r="C88" s="206" t="s">
        <v>82</v>
      </c>
      <c r="D88" s="206" t="s">
        <v>215</v>
      </c>
      <c r="E88" s="207" t="s">
        <v>554</v>
      </c>
      <c r="F88" s="208" t="s">
        <v>555</v>
      </c>
      <c r="G88" s="209" t="s">
        <v>218</v>
      </c>
      <c r="H88" s="210">
        <v>3279.3000000000002</v>
      </c>
      <c r="I88" s="211"/>
      <c r="J88" s="212">
        <f>ROUND(I88*H88,2)</f>
        <v>0</v>
      </c>
      <c r="K88" s="208" t="s">
        <v>219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220</v>
      </c>
      <c r="AT88" s="217" t="s">
        <v>215</v>
      </c>
      <c r="AU88" s="217" t="s">
        <v>82</v>
      </c>
      <c r="AY88" s="19" t="s">
        <v>213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220</v>
      </c>
      <c r="BM88" s="217" t="s">
        <v>672</v>
      </c>
    </row>
    <row r="89" s="2" customFormat="1">
      <c r="A89" s="40"/>
      <c r="B89" s="41"/>
      <c r="C89" s="42"/>
      <c r="D89" s="219" t="s">
        <v>222</v>
      </c>
      <c r="E89" s="42"/>
      <c r="F89" s="220" t="s">
        <v>557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222</v>
      </c>
      <c r="AU89" s="19" t="s">
        <v>82</v>
      </c>
    </row>
    <row r="90" s="13" customFormat="1">
      <c r="A90" s="13"/>
      <c r="B90" s="224"/>
      <c r="C90" s="225"/>
      <c r="D90" s="226" t="s">
        <v>224</v>
      </c>
      <c r="E90" s="227" t="s">
        <v>19</v>
      </c>
      <c r="F90" s="228" t="s">
        <v>659</v>
      </c>
      <c r="G90" s="225"/>
      <c r="H90" s="229">
        <v>3279.3000000000002</v>
      </c>
      <c r="I90" s="230"/>
      <c r="J90" s="225"/>
      <c r="K90" s="225"/>
      <c r="L90" s="231"/>
      <c r="M90" s="232"/>
      <c r="N90" s="233"/>
      <c r="O90" s="233"/>
      <c r="P90" s="233"/>
      <c r="Q90" s="233"/>
      <c r="R90" s="233"/>
      <c r="S90" s="233"/>
      <c r="T90" s="23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5" t="s">
        <v>224</v>
      </c>
      <c r="AU90" s="235" t="s">
        <v>82</v>
      </c>
      <c r="AV90" s="13" t="s">
        <v>82</v>
      </c>
      <c r="AW90" s="13" t="s">
        <v>33</v>
      </c>
      <c r="AX90" s="13" t="s">
        <v>80</v>
      </c>
      <c r="AY90" s="235" t="s">
        <v>213</v>
      </c>
    </row>
    <row r="91" s="2" customFormat="1" ht="16.5" customHeight="1">
      <c r="A91" s="40"/>
      <c r="B91" s="41"/>
      <c r="C91" s="206" t="s">
        <v>240</v>
      </c>
      <c r="D91" s="206" t="s">
        <v>215</v>
      </c>
      <c r="E91" s="207" t="s">
        <v>434</v>
      </c>
      <c r="F91" s="208" t="s">
        <v>435</v>
      </c>
      <c r="G91" s="209" t="s">
        <v>430</v>
      </c>
      <c r="H91" s="210">
        <v>399.42000000000002</v>
      </c>
      <c r="I91" s="211"/>
      <c r="J91" s="212">
        <f>ROUND(I91*H91,2)</f>
        <v>0</v>
      </c>
      <c r="K91" s="208" t="s">
        <v>219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220</v>
      </c>
      <c r="AT91" s="217" t="s">
        <v>215</v>
      </c>
      <c r="AU91" s="217" t="s">
        <v>82</v>
      </c>
      <c r="AY91" s="19" t="s">
        <v>213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220</v>
      </c>
      <c r="BM91" s="217" t="s">
        <v>673</v>
      </c>
    </row>
    <row r="92" s="2" customFormat="1">
      <c r="A92" s="40"/>
      <c r="B92" s="41"/>
      <c r="C92" s="42"/>
      <c r="D92" s="219" t="s">
        <v>222</v>
      </c>
      <c r="E92" s="42"/>
      <c r="F92" s="220" t="s">
        <v>437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222</v>
      </c>
      <c r="AU92" s="19" t="s">
        <v>82</v>
      </c>
    </row>
    <row r="93" s="13" customFormat="1">
      <c r="A93" s="13"/>
      <c r="B93" s="224"/>
      <c r="C93" s="225"/>
      <c r="D93" s="226" t="s">
        <v>224</v>
      </c>
      <c r="E93" s="227" t="s">
        <v>19</v>
      </c>
      <c r="F93" s="228" t="s">
        <v>674</v>
      </c>
      <c r="G93" s="225"/>
      <c r="H93" s="229">
        <v>399.42000000000002</v>
      </c>
      <c r="I93" s="230"/>
      <c r="J93" s="225"/>
      <c r="K93" s="225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224</v>
      </c>
      <c r="AU93" s="235" t="s">
        <v>82</v>
      </c>
      <c r="AV93" s="13" t="s">
        <v>82</v>
      </c>
      <c r="AW93" s="13" t="s">
        <v>33</v>
      </c>
      <c r="AX93" s="13" t="s">
        <v>80</v>
      </c>
      <c r="AY93" s="235" t="s">
        <v>213</v>
      </c>
    </row>
    <row r="94" s="2" customFormat="1" ht="16.5" customHeight="1">
      <c r="A94" s="40"/>
      <c r="B94" s="41"/>
      <c r="C94" s="206" t="s">
        <v>248</v>
      </c>
      <c r="D94" s="206" t="s">
        <v>215</v>
      </c>
      <c r="E94" s="207" t="s">
        <v>441</v>
      </c>
      <c r="F94" s="208" t="s">
        <v>442</v>
      </c>
      <c r="G94" s="209" t="s">
        <v>430</v>
      </c>
      <c r="H94" s="210">
        <v>399.42000000000002</v>
      </c>
      <c r="I94" s="211"/>
      <c r="J94" s="212">
        <f>ROUND(I94*H94,2)</f>
        <v>0</v>
      </c>
      <c r="K94" s="208" t="s">
        <v>219</v>
      </c>
      <c r="L94" s="46"/>
      <c r="M94" s="213" t="s">
        <v>19</v>
      </c>
      <c r="N94" s="214" t="s">
        <v>43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220</v>
      </c>
      <c r="AT94" s="217" t="s">
        <v>215</v>
      </c>
      <c r="AU94" s="217" t="s">
        <v>82</v>
      </c>
      <c r="AY94" s="19" t="s">
        <v>213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220</v>
      </c>
      <c r="BM94" s="217" t="s">
        <v>675</v>
      </c>
    </row>
    <row r="95" s="2" customFormat="1">
      <c r="A95" s="40"/>
      <c r="B95" s="41"/>
      <c r="C95" s="42"/>
      <c r="D95" s="219" t="s">
        <v>222</v>
      </c>
      <c r="E95" s="42"/>
      <c r="F95" s="220" t="s">
        <v>444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222</v>
      </c>
      <c r="AU95" s="19" t="s">
        <v>82</v>
      </c>
    </row>
    <row r="96" s="13" customFormat="1">
      <c r="A96" s="13"/>
      <c r="B96" s="224"/>
      <c r="C96" s="225"/>
      <c r="D96" s="226" t="s">
        <v>224</v>
      </c>
      <c r="E96" s="227" t="s">
        <v>19</v>
      </c>
      <c r="F96" s="228" t="s">
        <v>674</v>
      </c>
      <c r="G96" s="225"/>
      <c r="H96" s="229">
        <v>399.42000000000002</v>
      </c>
      <c r="I96" s="230"/>
      <c r="J96" s="225"/>
      <c r="K96" s="225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224</v>
      </c>
      <c r="AU96" s="235" t="s">
        <v>82</v>
      </c>
      <c r="AV96" s="13" t="s">
        <v>82</v>
      </c>
      <c r="AW96" s="13" t="s">
        <v>33</v>
      </c>
      <c r="AX96" s="13" t="s">
        <v>80</v>
      </c>
      <c r="AY96" s="235" t="s">
        <v>213</v>
      </c>
    </row>
    <row r="97" s="2" customFormat="1" ht="16.5" customHeight="1">
      <c r="A97" s="40"/>
      <c r="B97" s="41"/>
      <c r="C97" s="236" t="s">
        <v>253</v>
      </c>
      <c r="D97" s="236" t="s">
        <v>241</v>
      </c>
      <c r="E97" s="237" t="s">
        <v>446</v>
      </c>
      <c r="F97" s="238" t="s">
        <v>447</v>
      </c>
      <c r="G97" s="239" t="s">
        <v>430</v>
      </c>
      <c r="H97" s="240">
        <v>399.42000000000002</v>
      </c>
      <c r="I97" s="241"/>
      <c r="J97" s="242">
        <f>ROUND(I97*H97,2)</f>
        <v>0</v>
      </c>
      <c r="K97" s="238" t="s">
        <v>219</v>
      </c>
      <c r="L97" s="243"/>
      <c r="M97" s="244" t="s">
        <v>19</v>
      </c>
      <c r="N97" s="245" t="s">
        <v>43</v>
      </c>
      <c r="O97" s="86"/>
      <c r="P97" s="215">
        <f>O97*H97</f>
        <v>0</v>
      </c>
      <c r="Q97" s="215">
        <v>1</v>
      </c>
      <c r="R97" s="215">
        <f>Q97*H97</f>
        <v>399.42000000000002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245</v>
      </c>
      <c r="AT97" s="217" t="s">
        <v>241</v>
      </c>
      <c r="AU97" s="217" t="s">
        <v>82</v>
      </c>
      <c r="AY97" s="19" t="s">
        <v>213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220</v>
      </c>
      <c r="BM97" s="217" t="s">
        <v>676</v>
      </c>
    </row>
    <row r="98" s="2" customFormat="1">
      <c r="A98" s="40"/>
      <c r="B98" s="41"/>
      <c r="C98" s="42"/>
      <c r="D98" s="226" t="s">
        <v>388</v>
      </c>
      <c r="E98" s="42"/>
      <c r="F98" s="246" t="s">
        <v>449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388</v>
      </c>
      <c r="AU98" s="19" t="s">
        <v>82</v>
      </c>
    </row>
    <row r="99" s="13" customFormat="1">
      <c r="A99" s="13"/>
      <c r="B99" s="224"/>
      <c r="C99" s="225"/>
      <c r="D99" s="226" t="s">
        <v>224</v>
      </c>
      <c r="E99" s="227" t="s">
        <v>19</v>
      </c>
      <c r="F99" s="228" t="s">
        <v>674</v>
      </c>
      <c r="G99" s="225"/>
      <c r="H99" s="229">
        <v>399.42000000000002</v>
      </c>
      <c r="I99" s="230"/>
      <c r="J99" s="225"/>
      <c r="K99" s="225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224</v>
      </c>
      <c r="AU99" s="235" t="s">
        <v>82</v>
      </c>
      <c r="AV99" s="13" t="s">
        <v>82</v>
      </c>
      <c r="AW99" s="13" t="s">
        <v>33</v>
      </c>
      <c r="AX99" s="13" t="s">
        <v>80</v>
      </c>
      <c r="AY99" s="235" t="s">
        <v>213</v>
      </c>
    </row>
    <row r="100" s="12" customFormat="1" ht="22.8" customHeight="1">
      <c r="A100" s="12"/>
      <c r="B100" s="190"/>
      <c r="C100" s="191"/>
      <c r="D100" s="192" t="s">
        <v>71</v>
      </c>
      <c r="E100" s="204" t="s">
        <v>484</v>
      </c>
      <c r="F100" s="204" t="s">
        <v>485</v>
      </c>
      <c r="G100" s="191"/>
      <c r="H100" s="191"/>
      <c r="I100" s="194"/>
      <c r="J100" s="205">
        <f>BK100</f>
        <v>0</v>
      </c>
      <c r="K100" s="191"/>
      <c r="L100" s="196"/>
      <c r="M100" s="197"/>
      <c r="N100" s="198"/>
      <c r="O100" s="198"/>
      <c r="P100" s="199">
        <f>SUM(P101:P102)</f>
        <v>0</v>
      </c>
      <c r="Q100" s="198"/>
      <c r="R100" s="199">
        <f>SUM(R101:R102)</f>
        <v>0</v>
      </c>
      <c r="S100" s="198"/>
      <c r="T100" s="200">
        <f>SUM(T101:T102)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80</v>
      </c>
      <c r="AT100" s="202" t="s">
        <v>71</v>
      </c>
      <c r="AU100" s="202" t="s">
        <v>80</v>
      </c>
      <c r="AY100" s="201" t="s">
        <v>213</v>
      </c>
      <c r="BK100" s="203">
        <f>SUM(BK101:BK102)</f>
        <v>0</v>
      </c>
    </row>
    <row r="101" s="2" customFormat="1" ht="16.5" customHeight="1">
      <c r="A101" s="40"/>
      <c r="B101" s="41"/>
      <c r="C101" s="206" t="s">
        <v>245</v>
      </c>
      <c r="D101" s="206" t="s">
        <v>215</v>
      </c>
      <c r="E101" s="207" t="s">
        <v>487</v>
      </c>
      <c r="F101" s="208" t="s">
        <v>488</v>
      </c>
      <c r="G101" s="209" t="s">
        <v>489</v>
      </c>
      <c r="H101" s="210">
        <v>399.42000000000002</v>
      </c>
      <c r="I101" s="211"/>
      <c r="J101" s="212">
        <f>ROUND(I101*H101,2)</f>
        <v>0</v>
      </c>
      <c r="K101" s="208" t="s">
        <v>219</v>
      </c>
      <c r="L101" s="46"/>
      <c r="M101" s="213" t="s">
        <v>19</v>
      </c>
      <c r="N101" s="214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220</v>
      </c>
      <c r="AT101" s="217" t="s">
        <v>215</v>
      </c>
      <c r="AU101" s="217" t="s">
        <v>82</v>
      </c>
      <c r="AY101" s="19" t="s">
        <v>213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220</v>
      </c>
      <c r="BM101" s="217" t="s">
        <v>677</v>
      </c>
    </row>
    <row r="102" s="2" customFormat="1">
      <c r="A102" s="40"/>
      <c r="B102" s="41"/>
      <c r="C102" s="42"/>
      <c r="D102" s="219" t="s">
        <v>222</v>
      </c>
      <c r="E102" s="42"/>
      <c r="F102" s="220" t="s">
        <v>491</v>
      </c>
      <c r="G102" s="42"/>
      <c r="H102" s="42"/>
      <c r="I102" s="221"/>
      <c r="J102" s="42"/>
      <c r="K102" s="42"/>
      <c r="L102" s="46"/>
      <c r="M102" s="258"/>
      <c r="N102" s="259"/>
      <c r="O102" s="260"/>
      <c r="P102" s="260"/>
      <c r="Q102" s="260"/>
      <c r="R102" s="260"/>
      <c r="S102" s="260"/>
      <c r="T102" s="261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222</v>
      </c>
      <c r="AU102" s="19" t="s">
        <v>82</v>
      </c>
    </row>
    <row r="103" s="2" customFormat="1" ht="6.96" customHeight="1">
      <c r="A103" s="40"/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46"/>
      <c r="M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</sheetData>
  <sheetProtection sheet="1" autoFilter="0" formatColumns="0" formatRows="0" objects="1" scenarios="1" spinCount="100000" saltValue="zmWGLaDa4PxqzjwwLC9YOy93t3Isxc896UHEBbJ/NJweJdCW2N7c/t196gc/UXOeKhCKUwg3okxSeHfCRz1PhQ==" hashValue="M3EdJ6dUNTtqIV4hPDwqq5at/wVLkX7PAe+wuvyWXZFHb2NMt41Kj/Ag3eDnD9F3VpaHjpJV13Robmip2s8+dQ==" algorithmName="SHA-512" password="CC35"/>
  <autoFilter ref="C81:K102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5_02/111151231"/>
    <hyperlink ref="F89" r:id="rId2" display="https://podminky.urs.cz/item/CS_URS_2025_02/184801131"/>
    <hyperlink ref="F92" r:id="rId3" display="https://podminky.urs.cz/item/CS_URS_2025_02/185804312"/>
    <hyperlink ref="F95" r:id="rId4" display="https://podminky.urs.cz/item/CS_URS_2025_02/185851121"/>
    <hyperlink ref="F102" r:id="rId5" display="https://podminky.urs.cz/item/CS_URS_2025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180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Realizace větrolamu v k.ú. Moravský Žižkov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181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678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17. 9. 2025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ROUND((SUM(BE90:BE241)),  2)</f>
        <v>0</v>
      </c>
      <c r="G33" s="40"/>
      <c r="H33" s="40"/>
      <c r="I33" s="150">
        <v>0.20999999999999999</v>
      </c>
      <c r="J33" s="149">
        <f>ROUND(((SUM(BE90:BE241))*I33),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ROUND((SUM(BF90:BF241)),  2)</f>
        <v>0</v>
      </c>
      <c r="G34" s="40"/>
      <c r="H34" s="40"/>
      <c r="I34" s="150">
        <v>0.12</v>
      </c>
      <c r="J34" s="149">
        <f>ROUND(((SUM(BF90:BF241))*I34),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ROUND((SUM(BG90:BG241)),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ROUND((SUM(BH90:BH241)),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ROUND((SUM(BI90:BI241)),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183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Realizace větrolamu v k.ú. Moravský Žižkov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181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03 - Větrolam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Moravský Žižkov</v>
      </c>
      <c r="G52" s="42"/>
      <c r="H52" s="42"/>
      <c r="I52" s="34" t="s">
        <v>23</v>
      </c>
      <c r="J52" s="74" t="str">
        <f>IF(J12="","",J12)</f>
        <v>17. 9. 2025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SPÚ, KPÚ pro JMK, pobočka Břeclav</v>
      </c>
      <c r="G54" s="42"/>
      <c r="H54" s="42"/>
      <c r="I54" s="34" t="s">
        <v>31</v>
      </c>
      <c r="J54" s="38" t="str">
        <f>E21</f>
        <v>Ing. Michal Pochop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Výzkumný ústav meliorací a ochrany půdy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184</v>
      </c>
      <c r="D57" s="164"/>
      <c r="E57" s="164"/>
      <c r="F57" s="164"/>
      <c r="G57" s="164"/>
      <c r="H57" s="164"/>
      <c r="I57" s="164"/>
      <c r="J57" s="165" t="s">
        <v>185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186</v>
      </c>
    </row>
    <row r="60" s="9" customFormat="1" ht="24.96" customHeight="1">
      <c r="A60" s="9"/>
      <c r="B60" s="167"/>
      <c r="C60" s="168"/>
      <c r="D60" s="169" t="s">
        <v>187</v>
      </c>
      <c r="E60" s="170"/>
      <c r="F60" s="170"/>
      <c r="G60" s="170"/>
      <c r="H60" s="170"/>
      <c r="I60" s="170"/>
      <c r="J60" s="171">
        <f>J91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188</v>
      </c>
      <c r="E61" s="176"/>
      <c r="F61" s="176"/>
      <c r="G61" s="176"/>
      <c r="H61" s="176"/>
      <c r="I61" s="176"/>
      <c r="J61" s="177">
        <f>J92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189</v>
      </c>
      <c r="E62" s="176"/>
      <c r="F62" s="176"/>
      <c r="G62" s="176"/>
      <c r="H62" s="176"/>
      <c r="I62" s="176"/>
      <c r="J62" s="177">
        <f>J184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190</v>
      </c>
      <c r="E63" s="176"/>
      <c r="F63" s="176"/>
      <c r="G63" s="176"/>
      <c r="H63" s="176"/>
      <c r="I63" s="176"/>
      <c r="J63" s="177">
        <f>J202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7"/>
      <c r="C64" s="168"/>
      <c r="D64" s="169" t="s">
        <v>191</v>
      </c>
      <c r="E64" s="170"/>
      <c r="F64" s="170"/>
      <c r="G64" s="170"/>
      <c r="H64" s="170"/>
      <c r="I64" s="170"/>
      <c r="J64" s="171">
        <f>J205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3"/>
      <c r="C65" s="174"/>
      <c r="D65" s="175" t="s">
        <v>192</v>
      </c>
      <c r="E65" s="176"/>
      <c r="F65" s="176"/>
      <c r="G65" s="176"/>
      <c r="H65" s="176"/>
      <c r="I65" s="176"/>
      <c r="J65" s="177">
        <f>J206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193</v>
      </c>
      <c r="E66" s="176"/>
      <c r="F66" s="176"/>
      <c r="G66" s="176"/>
      <c r="H66" s="176"/>
      <c r="I66" s="176"/>
      <c r="J66" s="177">
        <f>J219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194</v>
      </c>
      <c r="E67" s="176"/>
      <c r="F67" s="176"/>
      <c r="G67" s="176"/>
      <c r="H67" s="176"/>
      <c r="I67" s="176"/>
      <c r="J67" s="177">
        <f>J223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195</v>
      </c>
      <c r="E68" s="176"/>
      <c r="F68" s="176"/>
      <c r="G68" s="176"/>
      <c r="H68" s="176"/>
      <c r="I68" s="176"/>
      <c r="J68" s="177">
        <f>J227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196</v>
      </c>
      <c r="E69" s="176"/>
      <c r="F69" s="176"/>
      <c r="G69" s="176"/>
      <c r="H69" s="176"/>
      <c r="I69" s="176"/>
      <c r="J69" s="177">
        <f>J234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197</v>
      </c>
      <c r="E70" s="176"/>
      <c r="F70" s="176"/>
      <c r="G70" s="176"/>
      <c r="H70" s="176"/>
      <c r="I70" s="176"/>
      <c r="J70" s="177">
        <f>J238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198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62" t="str">
        <f>E7</f>
        <v>Realizace větrolamu v k.ú. Moravský Žižkov</v>
      </c>
      <c r="F80" s="34"/>
      <c r="G80" s="34"/>
      <c r="H80" s="34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181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E9</f>
        <v>SO 03 - Větrolam</v>
      </c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F12</f>
        <v>Moravský Žižkov</v>
      </c>
      <c r="G84" s="42"/>
      <c r="H84" s="42"/>
      <c r="I84" s="34" t="s">
        <v>23</v>
      </c>
      <c r="J84" s="74" t="str">
        <f>IF(J12="","",J12)</f>
        <v>17. 9. 2025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E15</f>
        <v>SPÚ, KPÚ pro JMK, pobočka Břeclav</v>
      </c>
      <c r="G86" s="42"/>
      <c r="H86" s="42"/>
      <c r="I86" s="34" t="s">
        <v>31</v>
      </c>
      <c r="J86" s="38" t="str">
        <f>E21</f>
        <v>Ing. Michal Pochop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40.05" customHeight="1">
      <c r="A87" s="40"/>
      <c r="B87" s="41"/>
      <c r="C87" s="34" t="s">
        <v>29</v>
      </c>
      <c r="D87" s="42"/>
      <c r="E87" s="42"/>
      <c r="F87" s="29" t="str">
        <f>IF(E18="","",E18)</f>
        <v>Vyplň údaj</v>
      </c>
      <c r="G87" s="42"/>
      <c r="H87" s="42"/>
      <c r="I87" s="34" t="s">
        <v>34</v>
      </c>
      <c r="J87" s="38" t="str">
        <f>E24</f>
        <v>Výzkumný ústav meliorací a ochrany půdy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79"/>
      <c r="B89" s="180"/>
      <c r="C89" s="181" t="s">
        <v>199</v>
      </c>
      <c r="D89" s="182" t="s">
        <v>57</v>
      </c>
      <c r="E89" s="182" t="s">
        <v>53</v>
      </c>
      <c r="F89" s="182" t="s">
        <v>54</v>
      </c>
      <c r="G89" s="182" t="s">
        <v>200</v>
      </c>
      <c r="H89" s="182" t="s">
        <v>201</v>
      </c>
      <c r="I89" s="182" t="s">
        <v>202</v>
      </c>
      <c r="J89" s="182" t="s">
        <v>185</v>
      </c>
      <c r="K89" s="183" t="s">
        <v>203</v>
      </c>
      <c r="L89" s="184"/>
      <c r="M89" s="94" t="s">
        <v>19</v>
      </c>
      <c r="N89" s="95" t="s">
        <v>42</v>
      </c>
      <c r="O89" s="95" t="s">
        <v>204</v>
      </c>
      <c r="P89" s="95" t="s">
        <v>205</v>
      </c>
      <c r="Q89" s="95" t="s">
        <v>206</v>
      </c>
      <c r="R89" s="95" t="s">
        <v>207</v>
      </c>
      <c r="S89" s="95" t="s">
        <v>208</v>
      </c>
      <c r="T89" s="96" t="s">
        <v>209</v>
      </c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</row>
    <row r="90" s="2" customFormat="1" ht="22.8" customHeight="1">
      <c r="A90" s="40"/>
      <c r="B90" s="41"/>
      <c r="C90" s="101" t="s">
        <v>210</v>
      </c>
      <c r="D90" s="42"/>
      <c r="E90" s="42"/>
      <c r="F90" s="42"/>
      <c r="G90" s="42"/>
      <c r="H90" s="42"/>
      <c r="I90" s="42"/>
      <c r="J90" s="185">
        <f>BK90</f>
        <v>0</v>
      </c>
      <c r="K90" s="42"/>
      <c r="L90" s="46"/>
      <c r="M90" s="97"/>
      <c r="N90" s="186"/>
      <c r="O90" s="98"/>
      <c r="P90" s="187">
        <f>P91+P205</f>
        <v>0</v>
      </c>
      <c r="Q90" s="98"/>
      <c r="R90" s="187">
        <f>R91+R205</f>
        <v>70.527146500000015</v>
      </c>
      <c r="S90" s="98"/>
      <c r="T90" s="188">
        <f>T91+T205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71</v>
      </c>
      <c r="AU90" s="19" t="s">
        <v>186</v>
      </c>
      <c r="BK90" s="189">
        <f>BK91+BK205</f>
        <v>0</v>
      </c>
    </row>
    <row r="91" s="12" customFormat="1" ht="25.92" customHeight="1">
      <c r="A91" s="12"/>
      <c r="B91" s="190"/>
      <c r="C91" s="191"/>
      <c r="D91" s="192" t="s">
        <v>71</v>
      </c>
      <c r="E91" s="193" t="s">
        <v>211</v>
      </c>
      <c r="F91" s="193" t="s">
        <v>212</v>
      </c>
      <c r="G91" s="191"/>
      <c r="H91" s="191"/>
      <c r="I91" s="194"/>
      <c r="J91" s="195">
        <f>BK91</f>
        <v>0</v>
      </c>
      <c r="K91" s="191"/>
      <c r="L91" s="196"/>
      <c r="M91" s="197"/>
      <c r="N91" s="198"/>
      <c r="O91" s="198"/>
      <c r="P91" s="199">
        <f>P92+P184+P202</f>
        <v>0</v>
      </c>
      <c r="Q91" s="198"/>
      <c r="R91" s="199">
        <f>R92+R184+R202</f>
        <v>70.527146500000015</v>
      </c>
      <c r="S91" s="198"/>
      <c r="T91" s="200">
        <f>T92+T184+T202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80</v>
      </c>
      <c r="AT91" s="202" t="s">
        <v>71</v>
      </c>
      <c r="AU91" s="202" t="s">
        <v>72</v>
      </c>
      <c r="AY91" s="201" t="s">
        <v>213</v>
      </c>
      <c r="BK91" s="203">
        <f>BK92+BK184+BK202</f>
        <v>0</v>
      </c>
    </row>
    <row r="92" s="12" customFormat="1" ht="22.8" customHeight="1">
      <c r="A92" s="12"/>
      <c r="B92" s="190"/>
      <c r="C92" s="191"/>
      <c r="D92" s="192" t="s">
        <v>71</v>
      </c>
      <c r="E92" s="204" t="s">
        <v>80</v>
      </c>
      <c r="F92" s="204" t="s">
        <v>214</v>
      </c>
      <c r="G92" s="191"/>
      <c r="H92" s="191"/>
      <c r="I92" s="194"/>
      <c r="J92" s="205">
        <f>BK92</f>
        <v>0</v>
      </c>
      <c r="K92" s="191"/>
      <c r="L92" s="196"/>
      <c r="M92" s="197"/>
      <c r="N92" s="198"/>
      <c r="O92" s="198"/>
      <c r="P92" s="199">
        <f>SUM(P93:P183)</f>
        <v>0</v>
      </c>
      <c r="Q92" s="198"/>
      <c r="R92" s="199">
        <f>SUM(R93:R183)</f>
        <v>61.803338000000011</v>
      </c>
      <c r="S92" s="198"/>
      <c r="T92" s="200">
        <f>SUM(T93:T183)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80</v>
      </c>
      <c r="AT92" s="202" t="s">
        <v>71</v>
      </c>
      <c r="AU92" s="202" t="s">
        <v>80</v>
      </c>
      <c r="AY92" s="201" t="s">
        <v>213</v>
      </c>
      <c r="BK92" s="203">
        <f>SUM(BK93:BK183)</f>
        <v>0</v>
      </c>
    </row>
    <row r="93" s="2" customFormat="1" ht="16.5" customHeight="1">
      <c r="A93" s="40"/>
      <c r="B93" s="41"/>
      <c r="C93" s="206" t="s">
        <v>80</v>
      </c>
      <c r="D93" s="206" t="s">
        <v>215</v>
      </c>
      <c r="E93" s="207" t="s">
        <v>216</v>
      </c>
      <c r="F93" s="208" t="s">
        <v>217</v>
      </c>
      <c r="G93" s="209" t="s">
        <v>218</v>
      </c>
      <c r="H93" s="210">
        <v>5059.2799999999997</v>
      </c>
      <c r="I93" s="211"/>
      <c r="J93" s="212">
        <f>ROUND(I93*H93,2)</f>
        <v>0</v>
      </c>
      <c r="K93" s="208" t="s">
        <v>219</v>
      </c>
      <c r="L93" s="46"/>
      <c r="M93" s="213" t="s">
        <v>19</v>
      </c>
      <c r="N93" s="214" t="s">
        <v>43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220</v>
      </c>
      <c r="AT93" s="217" t="s">
        <v>215</v>
      </c>
      <c r="AU93" s="217" t="s">
        <v>82</v>
      </c>
      <c r="AY93" s="19" t="s">
        <v>213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80</v>
      </c>
      <c r="BK93" s="218">
        <f>ROUND(I93*H93,2)</f>
        <v>0</v>
      </c>
      <c r="BL93" s="19" t="s">
        <v>220</v>
      </c>
      <c r="BM93" s="217" t="s">
        <v>221</v>
      </c>
    </row>
    <row r="94" s="2" customFormat="1">
      <c r="A94" s="40"/>
      <c r="B94" s="41"/>
      <c r="C94" s="42"/>
      <c r="D94" s="219" t="s">
        <v>222</v>
      </c>
      <c r="E94" s="42"/>
      <c r="F94" s="220" t="s">
        <v>223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222</v>
      </c>
      <c r="AU94" s="19" t="s">
        <v>82</v>
      </c>
    </row>
    <row r="95" s="13" customFormat="1">
      <c r="A95" s="13"/>
      <c r="B95" s="224"/>
      <c r="C95" s="225"/>
      <c r="D95" s="226" t="s">
        <v>224</v>
      </c>
      <c r="E95" s="227" t="s">
        <v>19</v>
      </c>
      <c r="F95" s="228" t="s">
        <v>679</v>
      </c>
      <c r="G95" s="225"/>
      <c r="H95" s="229">
        <v>5059.2799999999997</v>
      </c>
      <c r="I95" s="230"/>
      <c r="J95" s="225"/>
      <c r="K95" s="225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224</v>
      </c>
      <c r="AU95" s="235" t="s">
        <v>82</v>
      </c>
      <c r="AV95" s="13" t="s">
        <v>82</v>
      </c>
      <c r="AW95" s="13" t="s">
        <v>33</v>
      </c>
      <c r="AX95" s="13" t="s">
        <v>80</v>
      </c>
      <c r="AY95" s="235" t="s">
        <v>213</v>
      </c>
    </row>
    <row r="96" s="2" customFormat="1" ht="16.5" customHeight="1">
      <c r="A96" s="40"/>
      <c r="B96" s="41"/>
      <c r="C96" s="206" t="s">
        <v>82</v>
      </c>
      <c r="D96" s="206" t="s">
        <v>215</v>
      </c>
      <c r="E96" s="207" t="s">
        <v>226</v>
      </c>
      <c r="F96" s="208" t="s">
        <v>227</v>
      </c>
      <c r="G96" s="209" t="s">
        <v>218</v>
      </c>
      <c r="H96" s="210">
        <v>5059.2799999999997</v>
      </c>
      <c r="I96" s="211"/>
      <c r="J96" s="212">
        <f>ROUND(I96*H96,2)</f>
        <v>0</v>
      </c>
      <c r="K96" s="208" t="s">
        <v>219</v>
      </c>
      <c r="L96" s="46"/>
      <c r="M96" s="213" t="s">
        <v>19</v>
      </c>
      <c r="N96" s="214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220</v>
      </c>
      <c r="AT96" s="217" t="s">
        <v>215</v>
      </c>
      <c r="AU96" s="217" t="s">
        <v>82</v>
      </c>
      <c r="AY96" s="19" t="s">
        <v>213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80</v>
      </c>
      <c r="BK96" s="218">
        <f>ROUND(I96*H96,2)</f>
        <v>0</v>
      </c>
      <c r="BL96" s="19" t="s">
        <v>220</v>
      </c>
      <c r="BM96" s="217" t="s">
        <v>228</v>
      </c>
    </row>
    <row r="97" s="2" customFormat="1">
      <c r="A97" s="40"/>
      <c r="B97" s="41"/>
      <c r="C97" s="42"/>
      <c r="D97" s="219" t="s">
        <v>222</v>
      </c>
      <c r="E97" s="42"/>
      <c r="F97" s="220" t="s">
        <v>229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222</v>
      </c>
      <c r="AU97" s="19" t="s">
        <v>82</v>
      </c>
    </row>
    <row r="98" s="13" customFormat="1">
      <c r="A98" s="13"/>
      <c r="B98" s="224"/>
      <c r="C98" s="225"/>
      <c r="D98" s="226" t="s">
        <v>224</v>
      </c>
      <c r="E98" s="227" t="s">
        <v>19</v>
      </c>
      <c r="F98" s="228" t="s">
        <v>679</v>
      </c>
      <c r="G98" s="225"/>
      <c r="H98" s="229">
        <v>5059.2799999999997</v>
      </c>
      <c r="I98" s="230"/>
      <c r="J98" s="225"/>
      <c r="K98" s="225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224</v>
      </c>
      <c r="AU98" s="235" t="s">
        <v>82</v>
      </c>
      <c r="AV98" s="13" t="s">
        <v>82</v>
      </c>
      <c r="AW98" s="13" t="s">
        <v>33</v>
      </c>
      <c r="AX98" s="13" t="s">
        <v>80</v>
      </c>
      <c r="AY98" s="235" t="s">
        <v>213</v>
      </c>
    </row>
    <row r="99" s="2" customFormat="1" ht="16.5" customHeight="1">
      <c r="A99" s="40"/>
      <c r="B99" s="41"/>
      <c r="C99" s="206" t="s">
        <v>230</v>
      </c>
      <c r="D99" s="206" t="s">
        <v>215</v>
      </c>
      <c r="E99" s="207" t="s">
        <v>231</v>
      </c>
      <c r="F99" s="208" t="s">
        <v>232</v>
      </c>
      <c r="G99" s="209" t="s">
        <v>218</v>
      </c>
      <c r="H99" s="210">
        <v>5059.2799999999997</v>
      </c>
      <c r="I99" s="211"/>
      <c r="J99" s="212">
        <f>ROUND(I99*H99,2)</f>
        <v>0</v>
      </c>
      <c r="K99" s="208" t="s">
        <v>219</v>
      </c>
      <c r="L99" s="46"/>
      <c r="M99" s="213" t="s">
        <v>19</v>
      </c>
      <c r="N99" s="214" t="s">
        <v>43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220</v>
      </c>
      <c r="AT99" s="217" t="s">
        <v>215</v>
      </c>
      <c r="AU99" s="217" t="s">
        <v>82</v>
      </c>
      <c r="AY99" s="19" t="s">
        <v>213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80</v>
      </c>
      <c r="BK99" s="218">
        <f>ROUND(I99*H99,2)</f>
        <v>0</v>
      </c>
      <c r="BL99" s="19" t="s">
        <v>220</v>
      </c>
      <c r="BM99" s="217" t="s">
        <v>233</v>
      </c>
    </row>
    <row r="100" s="2" customFormat="1">
      <c r="A100" s="40"/>
      <c r="B100" s="41"/>
      <c r="C100" s="42"/>
      <c r="D100" s="219" t="s">
        <v>222</v>
      </c>
      <c r="E100" s="42"/>
      <c r="F100" s="220" t="s">
        <v>234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222</v>
      </c>
      <c r="AU100" s="19" t="s">
        <v>82</v>
      </c>
    </row>
    <row r="101" s="13" customFormat="1">
      <c r="A101" s="13"/>
      <c r="B101" s="224"/>
      <c r="C101" s="225"/>
      <c r="D101" s="226" t="s">
        <v>224</v>
      </c>
      <c r="E101" s="227" t="s">
        <v>19</v>
      </c>
      <c r="F101" s="228" t="s">
        <v>679</v>
      </c>
      <c r="G101" s="225"/>
      <c r="H101" s="229">
        <v>5059.2799999999997</v>
      </c>
      <c r="I101" s="230"/>
      <c r="J101" s="225"/>
      <c r="K101" s="225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224</v>
      </c>
      <c r="AU101" s="235" t="s">
        <v>82</v>
      </c>
      <c r="AV101" s="13" t="s">
        <v>82</v>
      </c>
      <c r="AW101" s="13" t="s">
        <v>33</v>
      </c>
      <c r="AX101" s="13" t="s">
        <v>80</v>
      </c>
      <c r="AY101" s="235" t="s">
        <v>213</v>
      </c>
    </row>
    <row r="102" s="2" customFormat="1" ht="24.15" customHeight="1">
      <c r="A102" s="40"/>
      <c r="B102" s="41"/>
      <c r="C102" s="206" t="s">
        <v>220</v>
      </c>
      <c r="D102" s="206" t="s">
        <v>215</v>
      </c>
      <c r="E102" s="207" t="s">
        <v>235</v>
      </c>
      <c r="F102" s="208" t="s">
        <v>236</v>
      </c>
      <c r="G102" s="209" t="s">
        <v>218</v>
      </c>
      <c r="H102" s="210">
        <v>3676.8800000000001</v>
      </c>
      <c r="I102" s="211"/>
      <c r="J102" s="212">
        <f>ROUND(I102*H102,2)</f>
        <v>0</v>
      </c>
      <c r="K102" s="208" t="s">
        <v>219</v>
      </c>
      <c r="L102" s="46"/>
      <c r="M102" s="213" t="s">
        <v>19</v>
      </c>
      <c r="N102" s="214" t="s">
        <v>43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220</v>
      </c>
      <c r="AT102" s="217" t="s">
        <v>215</v>
      </c>
      <c r="AU102" s="217" t="s">
        <v>82</v>
      </c>
      <c r="AY102" s="19" t="s">
        <v>213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80</v>
      </c>
      <c r="BK102" s="218">
        <f>ROUND(I102*H102,2)</f>
        <v>0</v>
      </c>
      <c r="BL102" s="19" t="s">
        <v>220</v>
      </c>
      <c r="BM102" s="217" t="s">
        <v>237</v>
      </c>
    </row>
    <row r="103" s="2" customFormat="1">
      <c r="A103" s="40"/>
      <c r="B103" s="41"/>
      <c r="C103" s="42"/>
      <c r="D103" s="219" t="s">
        <v>222</v>
      </c>
      <c r="E103" s="42"/>
      <c r="F103" s="220" t="s">
        <v>238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222</v>
      </c>
      <c r="AU103" s="19" t="s">
        <v>82</v>
      </c>
    </row>
    <row r="104" s="13" customFormat="1">
      <c r="A104" s="13"/>
      <c r="B104" s="224"/>
      <c r="C104" s="225"/>
      <c r="D104" s="226" t="s">
        <v>224</v>
      </c>
      <c r="E104" s="227" t="s">
        <v>19</v>
      </c>
      <c r="F104" s="228" t="s">
        <v>680</v>
      </c>
      <c r="G104" s="225"/>
      <c r="H104" s="229">
        <v>3676.8800000000001</v>
      </c>
      <c r="I104" s="230"/>
      <c r="J104" s="225"/>
      <c r="K104" s="225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224</v>
      </c>
      <c r="AU104" s="235" t="s">
        <v>82</v>
      </c>
      <c r="AV104" s="13" t="s">
        <v>82</v>
      </c>
      <c r="AW104" s="13" t="s">
        <v>33</v>
      </c>
      <c r="AX104" s="13" t="s">
        <v>80</v>
      </c>
      <c r="AY104" s="235" t="s">
        <v>213</v>
      </c>
    </row>
    <row r="105" s="2" customFormat="1" ht="16.5" customHeight="1">
      <c r="A105" s="40"/>
      <c r="B105" s="41"/>
      <c r="C105" s="236" t="s">
        <v>240</v>
      </c>
      <c r="D105" s="236" t="s">
        <v>241</v>
      </c>
      <c r="E105" s="237" t="s">
        <v>242</v>
      </c>
      <c r="F105" s="238" t="s">
        <v>243</v>
      </c>
      <c r="G105" s="239" t="s">
        <v>244</v>
      </c>
      <c r="H105" s="240">
        <v>35.692</v>
      </c>
      <c r="I105" s="241"/>
      <c r="J105" s="242">
        <f>ROUND(I105*H105,2)</f>
        <v>0</v>
      </c>
      <c r="K105" s="238" t="s">
        <v>19</v>
      </c>
      <c r="L105" s="243"/>
      <c r="M105" s="244" t="s">
        <v>19</v>
      </c>
      <c r="N105" s="245" t="s">
        <v>43</v>
      </c>
      <c r="O105" s="86"/>
      <c r="P105" s="215">
        <f>O105*H105</f>
        <v>0</v>
      </c>
      <c r="Q105" s="215">
        <v>0.001</v>
      </c>
      <c r="R105" s="215">
        <f>Q105*H105</f>
        <v>0.035692000000000002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245</v>
      </c>
      <c r="AT105" s="217" t="s">
        <v>241</v>
      </c>
      <c r="AU105" s="217" t="s">
        <v>82</v>
      </c>
      <c r="AY105" s="19" t="s">
        <v>213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80</v>
      </c>
      <c r="BK105" s="218">
        <f>ROUND(I105*H105,2)</f>
        <v>0</v>
      </c>
      <c r="BL105" s="19" t="s">
        <v>220</v>
      </c>
      <c r="BM105" s="217" t="s">
        <v>246</v>
      </c>
    </row>
    <row r="106" s="13" customFormat="1">
      <c r="A106" s="13"/>
      <c r="B106" s="224"/>
      <c r="C106" s="225"/>
      <c r="D106" s="226" t="s">
        <v>224</v>
      </c>
      <c r="E106" s="227" t="s">
        <v>19</v>
      </c>
      <c r="F106" s="228" t="s">
        <v>681</v>
      </c>
      <c r="G106" s="225"/>
      <c r="H106" s="229">
        <v>35.692</v>
      </c>
      <c r="I106" s="230"/>
      <c r="J106" s="225"/>
      <c r="K106" s="225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224</v>
      </c>
      <c r="AU106" s="235" t="s">
        <v>82</v>
      </c>
      <c r="AV106" s="13" t="s">
        <v>82</v>
      </c>
      <c r="AW106" s="13" t="s">
        <v>33</v>
      </c>
      <c r="AX106" s="13" t="s">
        <v>80</v>
      </c>
      <c r="AY106" s="235" t="s">
        <v>213</v>
      </c>
    </row>
    <row r="107" s="2" customFormat="1" ht="16.5" customHeight="1">
      <c r="A107" s="40"/>
      <c r="B107" s="41"/>
      <c r="C107" s="236" t="s">
        <v>248</v>
      </c>
      <c r="D107" s="236" t="s">
        <v>241</v>
      </c>
      <c r="E107" s="237" t="s">
        <v>249</v>
      </c>
      <c r="F107" s="238" t="s">
        <v>250</v>
      </c>
      <c r="G107" s="239" t="s">
        <v>244</v>
      </c>
      <c r="H107" s="240">
        <v>0.53800000000000003</v>
      </c>
      <c r="I107" s="241"/>
      <c r="J107" s="242">
        <f>ROUND(I107*H107,2)</f>
        <v>0</v>
      </c>
      <c r="K107" s="238" t="s">
        <v>19</v>
      </c>
      <c r="L107" s="243"/>
      <c r="M107" s="244" t="s">
        <v>19</v>
      </c>
      <c r="N107" s="245" t="s">
        <v>43</v>
      </c>
      <c r="O107" s="86"/>
      <c r="P107" s="215">
        <f>O107*H107</f>
        <v>0</v>
      </c>
      <c r="Q107" s="215">
        <v>0.001</v>
      </c>
      <c r="R107" s="215">
        <f>Q107*H107</f>
        <v>0.00053800000000000007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245</v>
      </c>
      <c r="AT107" s="217" t="s">
        <v>241</v>
      </c>
      <c r="AU107" s="217" t="s">
        <v>82</v>
      </c>
      <c r="AY107" s="19" t="s">
        <v>213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80</v>
      </c>
      <c r="BK107" s="218">
        <f>ROUND(I107*H107,2)</f>
        <v>0</v>
      </c>
      <c r="BL107" s="19" t="s">
        <v>220</v>
      </c>
      <c r="BM107" s="217" t="s">
        <v>251</v>
      </c>
    </row>
    <row r="108" s="13" customFormat="1">
      <c r="A108" s="13"/>
      <c r="B108" s="224"/>
      <c r="C108" s="225"/>
      <c r="D108" s="226" t="s">
        <v>224</v>
      </c>
      <c r="E108" s="227" t="s">
        <v>19</v>
      </c>
      <c r="F108" s="228" t="s">
        <v>682</v>
      </c>
      <c r="G108" s="225"/>
      <c r="H108" s="229">
        <v>0.53800000000000003</v>
      </c>
      <c r="I108" s="230"/>
      <c r="J108" s="225"/>
      <c r="K108" s="225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224</v>
      </c>
      <c r="AU108" s="235" t="s">
        <v>82</v>
      </c>
      <c r="AV108" s="13" t="s">
        <v>82</v>
      </c>
      <c r="AW108" s="13" t="s">
        <v>33</v>
      </c>
      <c r="AX108" s="13" t="s">
        <v>80</v>
      </c>
      <c r="AY108" s="235" t="s">
        <v>213</v>
      </c>
    </row>
    <row r="109" s="2" customFormat="1" ht="24.15" customHeight="1">
      <c r="A109" s="40"/>
      <c r="B109" s="41"/>
      <c r="C109" s="206" t="s">
        <v>253</v>
      </c>
      <c r="D109" s="206" t="s">
        <v>215</v>
      </c>
      <c r="E109" s="207" t="s">
        <v>254</v>
      </c>
      <c r="F109" s="208" t="s">
        <v>255</v>
      </c>
      <c r="G109" s="209" t="s">
        <v>218</v>
      </c>
      <c r="H109" s="210">
        <v>2766</v>
      </c>
      <c r="I109" s="211"/>
      <c r="J109" s="212">
        <f>ROUND(I109*H109,2)</f>
        <v>0</v>
      </c>
      <c r="K109" s="208" t="s">
        <v>219</v>
      </c>
      <c r="L109" s="46"/>
      <c r="M109" s="213" t="s">
        <v>19</v>
      </c>
      <c r="N109" s="214" t="s">
        <v>43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220</v>
      </c>
      <c r="AT109" s="217" t="s">
        <v>215</v>
      </c>
      <c r="AU109" s="217" t="s">
        <v>82</v>
      </c>
      <c r="AY109" s="19" t="s">
        <v>213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80</v>
      </c>
      <c r="BK109" s="218">
        <f>ROUND(I109*H109,2)</f>
        <v>0</v>
      </c>
      <c r="BL109" s="19" t="s">
        <v>220</v>
      </c>
      <c r="BM109" s="217" t="s">
        <v>256</v>
      </c>
    </row>
    <row r="110" s="2" customFormat="1">
      <c r="A110" s="40"/>
      <c r="B110" s="41"/>
      <c r="C110" s="42"/>
      <c r="D110" s="219" t="s">
        <v>222</v>
      </c>
      <c r="E110" s="42"/>
      <c r="F110" s="220" t="s">
        <v>257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222</v>
      </c>
      <c r="AU110" s="19" t="s">
        <v>82</v>
      </c>
    </row>
    <row r="111" s="13" customFormat="1">
      <c r="A111" s="13"/>
      <c r="B111" s="224"/>
      <c r="C111" s="225"/>
      <c r="D111" s="226" t="s">
        <v>224</v>
      </c>
      <c r="E111" s="227" t="s">
        <v>19</v>
      </c>
      <c r="F111" s="228" t="s">
        <v>683</v>
      </c>
      <c r="G111" s="225"/>
      <c r="H111" s="229">
        <v>2766</v>
      </c>
      <c r="I111" s="230"/>
      <c r="J111" s="225"/>
      <c r="K111" s="225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224</v>
      </c>
      <c r="AU111" s="235" t="s">
        <v>82</v>
      </c>
      <c r="AV111" s="13" t="s">
        <v>82</v>
      </c>
      <c r="AW111" s="13" t="s">
        <v>33</v>
      </c>
      <c r="AX111" s="13" t="s">
        <v>80</v>
      </c>
      <c r="AY111" s="235" t="s">
        <v>213</v>
      </c>
    </row>
    <row r="112" s="2" customFormat="1" ht="24.15" customHeight="1">
      <c r="A112" s="40"/>
      <c r="B112" s="41"/>
      <c r="C112" s="206" t="s">
        <v>245</v>
      </c>
      <c r="D112" s="206" t="s">
        <v>215</v>
      </c>
      <c r="E112" s="207" t="s">
        <v>259</v>
      </c>
      <c r="F112" s="208" t="s">
        <v>260</v>
      </c>
      <c r="G112" s="209" t="s">
        <v>261</v>
      </c>
      <c r="H112" s="210">
        <v>1828</v>
      </c>
      <c r="I112" s="211"/>
      <c r="J112" s="212">
        <f>ROUND(I112*H112,2)</f>
        <v>0</v>
      </c>
      <c r="K112" s="208" t="s">
        <v>219</v>
      </c>
      <c r="L112" s="46"/>
      <c r="M112" s="213" t="s">
        <v>19</v>
      </c>
      <c r="N112" s="214" t="s">
        <v>43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220</v>
      </c>
      <c r="AT112" s="217" t="s">
        <v>215</v>
      </c>
      <c r="AU112" s="217" t="s">
        <v>82</v>
      </c>
      <c r="AY112" s="19" t="s">
        <v>213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80</v>
      </c>
      <c r="BK112" s="218">
        <f>ROUND(I112*H112,2)</f>
        <v>0</v>
      </c>
      <c r="BL112" s="19" t="s">
        <v>220</v>
      </c>
      <c r="BM112" s="217" t="s">
        <v>262</v>
      </c>
    </row>
    <row r="113" s="2" customFormat="1">
      <c r="A113" s="40"/>
      <c r="B113" s="41"/>
      <c r="C113" s="42"/>
      <c r="D113" s="219" t="s">
        <v>222</v>
      </c>
      <c r="E113" s="42"/>
      <c r="F113" s="220" t="s">
        <v>263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222</v>
      </c>
      <c r="AU113" s="19" t="s">
        <v>82</v>
      </c>
    </row>
    <row r="114" s="13" customFormat="1">
      <c r="A114" s="13"/>
      <c r="B114" s="224"/>
      <c r="C114" s="225"/>
      <c r="D114" s="226" t="s">
        <v>224</v>
      </c>
      <c r="E114" s="227" t="s">
        <v>19</v>
      </c>
      <c r="F114" s="228" t="s">
        <v>684</v>
      </c>
      <c r="G114" s="225"/>
      <c r="H114" s="229">
        <v>1828</v>
      </c>
      <c r="I114" s="230"/>
      <c r="J114" s="225"/>
      <c r="K114" s="225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224</v>
      </c>
      <c r="AU114" s="235" t="s">
        <v>82</v>
      </c>
      <c r="AV114" s="13" t="s">
        <v>82</v>
      </c>
      <c r="AW114" s="13" t="s">
        <v>33</v>
      </c>
      <c r="AX114" s="13" t="s">
        <v>80</v>
      </c>
      <c r="AY114" s="235" t="s">
        <v>213</v>
      </c>
    </row>
    <row r="115" s="2" customFormat="1" ht="24.15" customHeight="1">
      <c r="A115" s="40"/>
      <c r="B115" s="41"/>
      <c r="C115" s="206" t="s">
        <v>265</v>
      </c>
      <c r="D115" s="206" t="s">
        <v>215</v>
      </c>
      <c r="E115" s="207" t="s">
        <v>266</v>
      </c>
      <c r="F115" s="208" t="s">
        <v>267</v>
      </c>
      <c r="G115" s="209" t="s">
        <v>261</v>
      </c>
      <c r="H115" s="210">
        <v>16</v>
      </c>
      <c r="I115" s="211"/>
      <c r="J115" s="212">
        <f>ROUND(I115*H115,2)</f>
        <v>0</v>
      </c>
      <c r="K115" s="208" t="s">
        <v>219</v>
      </c>
      <c r="L115" s="46"/>
      <c r="M115" s="213" t="s">
        <v>19</v>
      </c>
      <c r="N115" s="214" t="s">
        <v>43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220</v>
      </c>
      <c r="AT115" s="217" t="s">
        <v>215</v>
      </c>
      <c r="AU115" s="217" t="s">
        <v>82</v>
      </c>
      <c r="AY115" s="19" t="s">
        <v>213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80</v>
      </c>
      <c r="BK115" s="218">
        <f>ROUND(I115*H115,2)</f>
        <v>0</v>
      </c>
      <c r="BL115" s="19" t="s">
        <v>220</v>
      </c>
      <c r="BM115" s="217" t="s">
        <v>268</v>
      </c>
    </row>
    <row r="116" s="2" customFormat="1">
      <c r="A116" s="40"/>
      <c r="B116" s="41"/>
      <c r="C116" s="42"/>
      <c r="D116" s="219" t="s">
        <v>222</v>
      </c>
      <c r="E116" s="42"/>
      <c r="F116" s="220" t="s">
        <v>269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222</v>
      </c>
      <c r="AU116" s="19" t="s">
        <v>82</v>
      </c>
    </row>
    <row r="117" s="13" customFormat="1">
      <c r="A117" s="13"/>
      <c r="B117" s="224"/>
      <c r="C117" s="225"/>
      <c r="D117" s="226" t="s">
        <v>224</v>
      </c>
      <c r="E117" s="227" t="s">
        <v>19</v>
      </c>
      <c r="F117" s="228" t="s">
        <v>685</v>
      </c>
      <c r="G117" s="225"/>
      <c r="H117" s="229">
        <v>16</v>
      </c>
      <c r="I117" s="230"/>
      <c r="J117" s="225"/>
      <c r="K117" s="225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224</v>
      </c>
      <c r="AU117" s="235" t="s">
        <v>82</v>
      </c>
      <c r="AV117" s="13" t="s">
        <v>82</v>
      </c>
      <c r="AW117" s="13" t="s">
        <v>33</v>
      </c>
      <c r="AX117" s="13" t="s">
        <v>80</v>
      </c>
      <c r="AY117" s="235" t="s">
        <v>213</v>
      </c>
    </row>
    <row r="118" s="2" customFormat="1" ht="24.15" customHeight="1">
      <c r="A118" s="40"/>
      <c r="B118" s="41"/>
      <c r="C118" s="206" t="s">
        <v>271</v>
      </c>
      <c r="D118" s="206" t="s">
        <v>215</v>
      </c>
      <c r="E118" s="207" t="s">
        <v>272</v>
      </c>
      <c r="F118" s="208" t="s">
        <v>273</v>
      </c>
      <c r="G118" s="209" t="s">
        <v>261</v>
      </c>
      <c r="H118" s="210">
        <v>1828</v>
      </c>
      <c r="I118" s="211"/>
      <c r="J118" s="212">
        <f>ROUND(I118*H118,2)</f>
        <v>0</v>
      </c>
      <c r="K118" s="208" t="s">
        <v>219</v>
      </c>
      <c r="L118" s="46"/>
      <c r="M118" s="213" t="s">
        <v>19</v>
      </c>
      <c r="N118" s="214" t="s">
        <v>43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220</v>
      </c>
      <c r="AT118" s="217" t="s">
        <v>215</v>
      </c>
      <c r="AU118" s="217" t="s">
        <v>82</v>
      </c>
      <c r="AY118" s="19" t="s">
        <v>213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80</v>
      </c>
      <c r="BK118" s="218">
        <f>ROUND(I118*H118,2)</f>
        <v>0</v>
      </c>
      <c r="BL118" s="19" t="s">
        <v>220</v>
      </c>
      <c r="BM118" s="217" t="s">
        <v>274</v>
      </c>
    </row>
    <row r="119" s="2" customFormat="1">
      <c r="A119" s="40"/>
      <c r="B119" s="41"/>
      <c r="C119" s="42"/>
      <c r="D119" s="219" t="s">
        <v>222</v>
      </c>
      <c r="E119" s="42"/>
      <c r="F119" s="220" t="s">
        <v>275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222</v>
      </c>
      <c r="AU119" s="19" t="s">
        <v>82</v>
      </c>
    </row>
    <row r="120" s="13" customFormat="1">
      <c r="A120" s="13"/>
      <c r="B120" s="224"/>
      <c r="C120" s="225"/>
      <c r="D120" s="226" t="s">
        <v>224</v>
      </c>
      <c r="E120" s="227" t="s">
        <v>19</v>
      </c>
      <c r="F120" s="228" t="s">
        <v>684</v>
      </c>
      <c r="G120" s="225"/>
      <c r="H120" s="229">
        <v>1828</v>
      </c>
      <c r="I120" s="230"/>
      <c r="J120" s="225"/>
      <c r="K120" s="225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224</v>
      </c>
      <c r="AU120" s="235" t="s">
        <v>82</v>
      </c>
      <c r="AV120" s="13" t="s">
        <v>82</v>
      </c>
      <c r="AW120" s="13" t="s">
        <v>33</v>
      </c>
      <c r="AX120" s="13" t="s">
        <v>80</v>
      </c>
      <c r="AY120" s="235" t="s">
        <v>213</v>
      </c>
    </row>
    <row r="121" s="2" customFormat="1" ht="16.5" customHeight="1">
      <c r="A121" s="40"/>
      <c r="B121" s="41"/>
      <c r="C121" s="236" t="s">
        <v>277</v>
      </c>
      <c r="D121" s="236" t="s">
        <v>241</v>
      </c>
      <c r="E121" s="237" t="s">
        <v>278</v>
      </c>
      <c r="F121" s="238" t="s">
        <v>279</v>
      </c>
      <c r="G121" s="239" t="s">
        <v>261</v>
      </c>
      <c r="H121" s="240">
        <v>120</v>
      </c>
      <c r="I121" s="241"/>
      <c r="J121" s="242">
        <f>ROUND(I121*H121,2)</f>
        <v>0</v>
      </c>
      <c r="K121" s="238" t="s">
        <v>19</v>
      </c>
      <c r="L121" s="243"/>
      <c r="M121" s="244" t="s">
        <v>19</v>
      </c>
      <c r="N121" s="245" t="s">
        <v>43</v>
      </c>
      <c r="O121" s="86"/>
      <c r="P121" s="215">
        <f>O121*H121</f>
        <v>0</v>
      </c>
      <c r="Q121" s="215">
        <v>0.001</v>
      </c>
      <c r="R121" s="215">
        <f>Q121*H121</f>
        <v>0.12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245</v>
      </c>
      <c r="AT121" s="217" t="s">
        <v>241</v>
      </c>
      <c r="AU121" s="217" t="s">
        <v>82</v>
      </c>
      <c r="AY121" s="19" t="s">
        <v>213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80</v>
      </c>
      <c r="BK121" s="218">
        <f>ROUND(I121*H121,2)</f>
        <v>0</v>
      </c>
      <c r="BL121" s="19" t="s">
        <v>220</v>
      </c>
      <c r="BM121" s="217" t="s">
        <v>280</v>
      </c>
    </row>
    <row r="122" s="2" customFormat="1" ht="16.5" customHeight="1">
      <c r="A122" s="40"/>
      <c r="B122" s="41"/>
      <c r="C122" s="236" t="s">
        <v>8</v>
      </c>
      <c r="D122" s="236" t="s">
        <v>241</v>
      </c>
      <c r="E122" s="237" t="s">
        <v>281</v>
      </c>
      <c r="F122" s="238" t="s">
        <v>282</v>
      </c>
      <c r="G122" s="239" t="s">
        <v>261</v>
      </c>
      <c r="H122" s="240">
        <v>128</v>
      </c>
      <c r="I122" s="241"/>
      <c r="J122" s="242">
        <f>ROUND(I122*H122,2)</f>
        <v>0</v>
      </c>
      <c r="K122" s="238" t="s">
        <v>19</v>
      </c>
      <c r="L122" s="243"/>
      <c r="M122" s="244" t="s">
        <v>19</v>
      </c>
      <c r="N122" s="245" t="s">
        <v>43</v>
      </c>
      <c r="O122" s="86"/>
      <c r="P122" s="215">
        <f>O122*H122</f>
        <v>0</v>
      </c>
      <c r="Q122" s="215">
        <v>0.001</v>
      </c>
      <c r="R122" s="215">
        <f>Q122*H122</f>
        <v>0.128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245</v>
      </c>
      <c r="AT122" s="217" t="s">
        <v>241</v>
      </c>
      <c r="AU122" s="217" t="s">
        <v>82</v>
      </c>
      <c r="AY122" s="19" t="s">
        <v>213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80</v>
      </c>
      <c r="BK122" s="218">
        <f>ROUND(I122*H122,2)</f>
        <v>0</v>
      </c>
      <c r="BL122" s="19" t="s">
        <v>220</v>
      </c>
      <c r="BM122" s="217" t="s">
        <v>283</v>
      </c>
    </row>
    <row r="123" s="2" customFormat="1" ht="16.5" customHeight="1">
      <c r="A123" s="40"/>
      <c r="B123" s="41"/>
      <c r="C123" s="236" t="s">
        <v>284</v>
      </c>
      <c r="D123" s="236" t="s">
        <v>241</v>
      </c>
      <c r="E123" s="237" t="s">
        <v>285</v>
      </c>
      <c r="F123" s="238" t="s">
        <v>286</v>
      </c>
      <c r="G123" s="239" t="s">
        <v>261</v>
      </c>
      <c r="H123" s="240">
        <v>124</v>
      </c>
      <c r="I123" s="241"/>
      <c r="J123" s="242">
        <f>ROUND(I123*H123,2)</f>
        <v>0</v>
      </c>
      <c r="K123" s="238" t="s">
        <v>19</v>
      </c>
      <c r="L123" s="243"/>
      <c r="M123" s="244" t="s">
        <v>19</v>
      </c>
      <c r="N123" s="245" t="s">
        <v>43</v>
      </c>
      <c r="O123" s="86"/>
      <c r="P123" s="215">
        <f>O123*H123</f>
        <v>0</v>
      </c>
      <c r="Q123" s="215">
        <v>0.001</v>
      </c>
      <c r="R123" s="215">
        <f>Q123*H123</f>
        <v>0.124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245</v>
      </c>
      <c r="AT123" s="217" t="s">
        <v>241</v>
      </c>
      <c r="AU123" s="217" t="s">
        <v>82</v>
      </c>
      <c r="AY123" s="19" t="s">
        <v>213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80</v>
      </c>
      <c r="BK123" s="218">
        <f>ROUND(I123*H123,2)</f>
        <v>0</v>
      </c>
      <c r="BL123" s="19" t="s">
        <v>220</v>
      </c>
      <c r="BM123" s="217" t="s">
        <v>287</v>
      </c>
    </row>
    <row r="124" s="2" customFormat="1" ht="16.5" customHeight="1">
      <c r="A124" s="40"/>
      <c r="B124" s="41"/>
      <c r="C124" s="236" t="s">
        <v>288</v>
      </c>
      <c r="D124" s="236" t="s">
        <v>241</v>
      </c>
      <c r="E124" s="237" t="s">
        <v>289</v>
      </c>
      <c r="F124" s="238" t="s">
        <v>290</v>
      </c>
      <c r="G124" s="239" t="s">
        <v>261</v>
      </c>
      <c r="H124" s="240">
        <v>64</v>
      </c>
      <c r="I124" s="241"/>
      <c r="J124" s="242">
        <f>ROUND(I124*H124,2)</f>
        <v>0</v>
      </c>
      <c r="K124" s="238" t="s">
        <v>19</v>
      </c>
      <c r="L124" s="243"/>
      <c r="M124" s="244" t="s">
        <v>19</v>
      </c>
      <c r="N124" s="245" t="s">
        <v>43</v>
      </c>
      <c r="O124" s="86"/>
      <c r="P124" s="215">
        <f>O124*H124</f>
        <v>0</v>
      </c>
      <c r="Q124" s="215">
        <v>0.001</v>
      </c>
      <c r="R124" s="215">
        <f>Q124*H124</f>
        <v>0.064000000000000001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245</v>
      </c>
      <c r="AT124" s="217" t="s">
        <v>241</v>
      </c>
      <c r="AU124" s="217" t="s">
        <v>82</v>
      </c>
      <c r="AY124" s="19" t="s">
        <v>213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80</v>
      </c>
      <c r="BK124" s="218">
        <f>ROUND(I124*H124,2)</f>
        <v>0</v>
      </c>
      <c r="BL124" s="19" t="s">
        <v>220</v>
      </c>
      <c r="BM124" s="217" t="s">
        <v>291</v>
      </c>
    </row>
    <row r="125" s="2" customFormat="1" ht="16.5" customHeight="1">
      <c r="A125" s="40"/>
      <c r="B125" s="41"/>
      <c r="C125" s="236" t="s">
        <v>292</v>
      </c>
      <c r="D125" s="236" t="s">
        <v>241</v>
      </c>
      <c r="E125" s="237" t="s">
        <v>293</v>
      </c>
      <c r="F125" s="238" t="s">
        <v>294</v>
      </c>
      <c r="G125" s="239" t="s">
        <v>261</v>
      </c>
      <c r="H125" s="240">
        <v>97</v>
      </c>
      <c r="I125" s="241"/>
      <c r="J125" s="242">
        <f>ROUND(I125*H125,2)</f>
        <v>0</v>
      </c>
      <c r="K125" s="238" t="s">
        <v>19</v>
      </c>
      <c r="L125" s="243"/>
      <c r="M125" s="244" t="s">
        <v>19</v>
      </c>
      <c r="N125" s="245" t="s">
        <v>43</v>
      </c>
      <c r="O125" s="86"/>
      <c r="P125" s="215">
        <f>O125*H125</f>
        <v>0</v>
      </c>
      <c r="Q125" s="215">
        <v>0.001</v>
      </c>
      <c r="R125" s="215">
        <f>Q125*H125</f>
        <v>0.097000000000000003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245</v>
      </c>
      <c r="AT125" s="217" t="s">
        <v>241</v>
      </c>
      <c r="AU125" s="217" t="s">
        <v>82</v>
      </c>
      <c r="AY125" s="19" t="s">
        <v>213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80</v>
      </c>
      <c r="BK125" s="218">
        <f>ROUND(I125*H125,2)</f>
        <v>0</v>
      </c>
      <c r="BL125" s="19" t="s">
        <v>220</v>
      </c>
      <c r="BM125" s="217" t="s">
        <v>295</v>
      </c>
    </row>
    <row r="126" s="2" customFormat="1" ht="16.5" customHeight="1">
      <c r="A126" s="40"/>
      <c r="B126" s="41"/>
      <c r="C126" s="236" t="s">
        <v>296</v>
      </c>
      <c r="D126" s="236" t="s">
        <v>241</v>
      </c>
      <c r="E126" s="237" t="s">
        <v>297</v>
      </c>
      <c r="F126" s="238" t="s">
        <v>298</v>
      </c>
      <c r="G126" s="239" t="s">
        <v>261</v>
      </c>
      <c r="H126" s="240">
        <v>125</v>
      </c>
      <c r="I126" s="241"/>
      <c r="J126" s="242">
        <f>ROUND(I126*H126,2)</f>
        <v>0</v>
      </c>
      <c r="K126" s="238" t="s">
        <v>19</v>
      </c>
      <c r="L126" s="243"/>
      <c r="M126" s="244" t="s">
        <v>19</v>
      </c>
      <c r="N126" s="245" t="s">
        <v>43</v>
      </c>
      <c r="O126" s="86"/>
      <c r="P126" s="215">
        <f>O126*H126</f>
        <v>0</v>
      </c>
      <c r="Q126" s="215">
        <v>0.001</v>
      </c>
      <c r="R126" s="215">
        <f>Q126*H126</f>
        <v>0.125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245</v>
      </c>
      <c r="AT126" s="217" t="s">
        <v>241</v>
      </c>
      <c r="AU126" s="217" t="s">
        <v>82</v>
      </c>
      <c r="AY126" s="19" t="s">
        <v>213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80</v>
      </c>
      <c r="BK126" s="218">
        <f>ROUND(I126*H126,2)</f>
        <v>0</v>
      </c>
      <c r="BL126" s="19" t="s">
        <v>220</v>
      </c>
      <c r="BM126" s="217" t="s">
        <v>299</v>
      </c>
    </row>
    <row r="127" s="2" customFormat="1" ht="16.5" customHeight="1">
      <c r="A127" s="40"/>
      <c r="B127" s="41"/>
      <c r="C127" s="236" t="s">
        <v>300</v>
      </c>
      <c r="D127" s="236" t="s">
        <v>241</v>
      </c>
      <c r="E127" s="237" t="s">
        <v>301</v>
      </c>
      <c r="F127" s="238" t="s">
        <v>302</v>
      </c>
      <c r="G127" s="239" t="s">
        <v>261</v>
      </c>
      <c r="H127" s="240">
        <v>68</v>
      </c>
      <c r="I127" s="241"/>
      <c r="J127" s="242">
        <f>ROUND(I127*H127,2)</f>
        <v>0</v>
      </c>
      <c r="K127" s="238" t="s">
        <v>19</v>
      </c>
      <c r="L127" s="243"/>
      <c r="M127" s="244" t="s">
        <v>19</v>
      </c>
      <c r="N127" s="245" t="s">
        <v>43</v>
      </c>
      <c r="O127" s="86"/>
      <c r="P127" s="215">
        <f>O127*H127</f>
        <v>0</v>
      </c>
      <c r="Q127" s="215">
        <v>0.001</v>
      </c>
      <c r="R127" s="215">
        <f>Q127*H127</f>
        <v>0.068000000000000005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245</v>
      </c>
      <c r="AT127" s="217" t="s">
        <v>241</v>
      </c>
      <c r="AU127" s="217" t="s">
        <v>82</v>
      </c>
      <c r="AY127" s="19" t="s">
        <v>213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80</v>
      </c>
      <c r="BK127" s="218">
        <f>ROUND(I127*H127,2)</f>
        <v>0</v>
      </c>
      <c r="BL127" s="19" t="s">
        <v>220</v>
      </c>
      <c r="BM127" s="217" t="s">
        <v>303</v>
      </c>
    </row>
    <row r="128" s="2" customFormat="1" ht="16.5" customHeight="1">
      <c r="A128" s="40"/>
      <c r="B128" s="41"/>
      <c r="C128" s="236" t="s">
        <v>304</v>
      </c>
      <c r="D128" s="236" t="s">
        <v>241</v>
      </c>
      <c r="E128" s="237" t="s">
        <v>305</v>
      </c>
      <c r="F128" s="238" t="s">
        <v>306</v>
      </c>
      <c r="G128" s="239" t="s">
        <v>261</v>
      </c>
      <c r="H128" s="240">
        <v>122</v>
      </c>
      <c r="I128" s="241"/>
      <c r="J128" s="242">
        <f>ROUND(I128*H128,2)</f>
        <v>0</v>
      </c>
      <c r="K128" s="238" t="s">
        <v>19</v>
      </c>
      <c r="L128" s="243"/>
      <c r="M128" s="244" t="s">
        <v>19</v>
      </c>
      <c r="N128" s="245" t="s">
        <v>43</v>
      </c>
      <c r="O128" s="86"/>
      <c r="P128" s="215">
        <f>O128*H128</f>
        <v>0</v>
      </c>
      <c r="Q128" s="215">
        <v>0.001</v>
      </c>
      <c r="R128" s="215">
        <f>Q128*H128</f>
        <v>0.122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245</v>
      </c>
      <c r="AT128" s="217" t="s">
        <v>241</v>
      </c>
      <c r="AU128" s="217" t="s">
        <v>82</v>
      </c>
      <c r="AY128" s="19" t="s">
        <v>213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80</v>
      </c>
      <c r="BK128" s="218">
        <f>ROUND(I128*H128,2)</f>
        <v>0</v>
      </c>
      <c r="BL128" s="19" t="s">
        <v>220</v>
      </c>
      <c r="BM128" s="217" t="s">
        <v>307</v>
      </c>
    </row>
    <row r="129" s="2" customFormat="1" ht="16.5" customHeight="1">
      <c r="A129" s="40"/>
      <c r="B129" s="41"/>
      <c r="C129" s="236" t="s">
        <v>308</v>
      </c>
      <c r="D129" s="236" t="s">
        <v>241</v>
      </c>
      <c r="E129" s="237" t="s">
        <v>309</v>
      </c>
      <c r="F129" s="238" t="s">
        <v>310</v>
      </c>
      <c r="G129" s="239" t="s">
        <v>261</v>
      </c>
      <c r="H129" s="240">
        <v>76</v>
      </c>
      <c r="I129" s="241"/>
      <c r="J129" s="242">
        <f>ROUND(I129*H129,2)</f>
        <v>0</v>
      </c>
      <c r="K129" s="238" t="s">
        <v>19</v>
      </c>
      <c r="L129" s="243"/>
      <c r="M129" s="244" t="s">
        <v>19</v>
      </c>
      <c r="N129" s="245" t="s">
        <v>43</v>
      </c>
      <c r="O129" s="86"/>
      <c r="P129" s="215">
        <f>O129*H129</f>
        <v>0</v>
      </c>
      <c r="Q129" s="215">
        <v>0.001</v>
      </c>
      <c r="R129" s="215">
        <f>Q129*H129</f>
        <v>0.075999999999999998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245</v>
      </c>
      <c r="AT129" s="217" t="s">
        <v>241</v>
      </c>
      <c r="AU129" s="217" t="s">
        <v>82</v>
      </c>
      <c r="AY129" s="19" t="s">
        <v>213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80</v>
      </c>
      <c r="BK129" s="218">
        <f>ROUND(I129*H129,2)</f>
        <v>0</v>
      </c>
      <c r="BL129" s="19" t="s">
        <v>220</v>
      </c>
      <c r="BM129" s="217" t="s">
        <v>311</v>
      </c>
    </row>
    <row r="130" s="2" customFormat="1" ht="24.15" customHeight="1">
      <c r="A130" s="40"/>
      <c r="B130" s="41"/>
      <c r="C130" s="206" t="s">
        <v>312</v>
      </c>
      <c r="D130" s="206" t="s">
        <v>215</v>
      </c>
      <c r="E130" s="207" t="s">
        <v>313</v>
      </c>
      <c r="F130" s="208" t="s">
        <v>314</v>
      </c>
      <c r="G130" s="209" t="s">
        <v>261</v>
      </c>
      <c r="H130" s="210">
        <v>16</v>
      </c>
      <c r="I130" s="211"/>
      <c r="J130" s="212">
        <f>ROUND(I130*H130,2)</f>
        <v>0</v>
      </c>
      <c r="K130" s="208" t="s">
        <v>219</v>
      </c>
      <c r="L130" s="46"/>
      <c r="M130" s="213" t="s">
        <v>19</v>
      </c>
      <c r="N130" s="214" t="s">
        <v>43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220</v>
      </c>
      <c r="AT130" s="217" t="s">
        <v>215</v>
      </c>
      <c r="AU130" s="217" t="s">
        <v>82</v>
      </c>
      <c r="AY130" s="19" t="s">
        <v>213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80</v>
      </c>
      <c r="BK130" s="218">
        <f>ROUND(I130*H130,2)</f>
        <v>0</v>
      </c>
      <c r="BL130" s="19" t="s">
        <v>220</v>
      </c>
      <c r="BM130" s="217" t="s">
        <v>315</v>
      </c>
    </row>
    <row r="131" s="2" customFormat="1">
      <c r="A131" s="40"/>
      <c r="B131" s="41"/>
      <c r="C131" s="42"/>
      <c r="D131" s="219" t="s">
        <v>222</v>
      </c>
      <c r="E131" s="42"/>
      <c r="F131" s="220" t="s">
        <v>316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222</v>
      </c>
      <c r="AU131" s="19" t="s">
        <v>82</v>
      </c>
    </row>
    <row r="132" s="13" customFormat="1">
      <c r="A132" s="13"/>
      <c r="B132" s="224"/>
      <c r="C132" s="225"/>
      <c r="D132" s="226" t="s">
        <v>224</v>
      </c>
      <c r="E132" s="227" t="s">
        <v>19</v>
      </c>
      <c r="F132" s="228" t="s">
        <v>685</v>
      </c>
      <c r="G132" s="225"/>
      <c r="H132" s="229">
        <v>16</v>
      </c>
      <c r="I132" s="230"/>
      <c r="J132" s="225"/>
      <c r="K132" s="225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224</v>
      </c>
      <c r="AU132" s="235" t="s">
        <v>82</v>
      </c>
      <c r="AV132" s="13" t="s">
        <v>82</v>
      </c>
      <c r="AW132" s="13" t="s">
        <v>33</v>
      </c>
      <c r="AX132" s="13" t="s">
        <v>80</v>
      </c>
      <c r="AY132" s="235" t="s">
        <v>213</v>
      </c>
    </row>
    <row r="133" s="2" customFormat="1" ht="16.5" customHeight="1">
      <c r="A133" s="40"/>
      <c r="B133" s="41"/>
      <c r="C133" s="236" t="s">
        <v>7</v>
      </c>
      <c r="D133" s="236" t="s">
        <v>241</v>
      </c>
      <c r="E133" s="237" t="s">
        <v>318</v>
      </c>
      <c r="F133" s="238" t="s">
        <v>319</v>
      </c>
      <c r="G133" s="239" t="s">
        <v>261</v>
      </c>
      <c r="H133" s="240">
        <v>40</v>
      </c>
      <c r="I133" s="241"/>
      <c r="J133" s="242">
        <f>ROUND(I133*H133,2)</f>
        <v>0</v>
      </c>
      <c r="K133" s="238" t="s">
        <v>19</v>
      </c>
      <c r="L133" s="243"/>
      <c r="M133" s="244" t="s">
        <v>19</v>
      </c>
      <c r="N133" s="245" t="s">
        <v>43</v>
      </c>
      <c r="O133" s="86"/>
      <c r="P133" s="215">
        <f>O133*H133</f>
        <v>0</v>
      </c>
      <c r="Q133" s="215">
        <v>0.0050000000000000001</v>
      </c>
      <c r="R133" s="215">
        <f>Q133*H133</f>
        <v>0.20000000000000001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245</v>
      </c>
      <c r="AT133" s="217" t="s">
        <v>241</v>
      </c>
      <c r="AU133" s="217" t="s">
        <v>82</v>
      </c>
      <c r="AY133" s="19" t="s">
        <v>213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80</v>
      </c>
      <c r="BK133" s="218">
        <f>ROUND(I133*H133,2)</f>
        <v>0</v>
      </c>
      <c r="BL133" s="19" t="s">
        <v>220</v>
      </c>
      <c r="BM133" s="217" t="s">
        <v>320</v>
      </c>
    </row>
    <row r="134" s="2" customFormat="1" ht="16.5" customHeight="1">
      <c r="A134" s="40"/>
      <c r="B134" s="41"/>
      <c r="C134" s="236" t="s">
        <v>321</v>
      </c>
      <c r="D134" s="236" t="s">
        <v>241</v>
      </c>
      <c r="E134" s="237" t="s">
        <v>322</v>
      </c>
      <c r="F134" s="238" t="s">
        <v>323</v>
      </c>
      <c r="G134" s="239" t="s">
        <v>261</v>
      </c>
      <c r="H134" s="240">
        <v>4</v>
      </c>
      <c r="I134" s="241"/>
      <c r="J134" s="242">
        <f>ROUND(I134*H134,2)</f>
        <v>0</v>
      </c>
      <c r="K134" s="238" t="s">
        <v>19</v>
      </c>
      <c r="L134" s="243"/>
      <c r="M134" s="244" t="s">
        <v>19</v>
      </c>
      <c r="N134" s="245" t="s">
        <v>43</v>
      </c>
      <c r="O134" s="86"/>
      <c r="P134" s="215">
        <f>O134*H134</f>
        <v>0</v>
      </c>
      <c r="Q134" s="215">
        <v>0.0050000000000000001</v>
      </c>
      <c r="R134" s="215">
        <f>Q134*H134</f>
        <v>0.02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245</v>
      </c>
      <c r="AT134" s="217" t="s">
        <v>241</v>
      </c>
      <c r="AU134" s="217" t="s">
        <v>82</v>
      </c>
      <c r="AY134" s="19" t="s">
        <v>213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80</v>
      </c>
      <c r="BK134" s="218">
        <f>ROUND(I134*H134,2)</f>
        <v>0</v>
      </c>
      <c r="BL134" s="19" t="s">
        <v>220</v>
      </c>
      <c r="BM134" s="217" t="s">
        <v>686</v>
      </c>
    </row>
    <row r="135" s="2" customFormat="1" ht="16.5" customHeight="1">
      <c r="A135" s="40"/>
      <c r="B135" s="41"/>
      <c r="C135" s="236" t="s">
        <v>325</v>
      </c>
      <c r="D135" s="236" t="s">
        <v>241</v>
      </c>
      <c r="E135" s="237" t="s">
        <v>326</v>
      </c>
      <c r="F135" s="238" t="s">
        <v>327</v>
      </c>
      <c r="G135" s="239" t="s">
        <v>261</v>
      </c>
      <c r="H135" s="240">
        <v>154</v>
      </c>
      <c r="I135" s="241"/>
      <c r="J135" s="242">
        <f>ROUND(I135*H135,2)</f>
        <v>0</v>
      </c>
      <c r="K135" s="238" t="s">
        <v>19</v>
      </c>
      <c r="L135" s="243"/>
      <c r="M135" s="244" t="s">
        <v>19</v>
      </c>
      <c r="N135" s="245" t="s">
        <v>43</v>
      </c>
      <c r="O135" s="86"/>
      <c r="P135" s="215">
        <f>O135*H135</f>
        <v>0</v>
      </c>
      <c r="Q135" s="215">
        <v>0.0050000000000000001</v>
      </c>
      <c r="R135" s="215">
        <f>Q135*H135</f>
        <v>0.77000000000000002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245</v>
      </c>
      <c r="AT135" s="217" t="s">
        <v>241</v>
      </c>
      <c r="AU135" s="217" t="s">
        <v>82</v>
      </c>
      <c r="AY135" s="19" t="s">
        <v>213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80</v>
      </c>
      <c r="BK135" s="218">
        <f>ROUND(I135*H135,2)</f>
        <v>0</v>
      </c>
      <c r="BL135" s="19" t="s">
        <v>220</v>
      </c>
      <c r="BM135" s="217" t="s">
        <v>328</v>
      </c>
    </row>
    <row r="136" s="2" customFormat="1" ht="16.5" customHeight="1">
      <c r="A136" s="40"/>
      <c r="B136" s="41"/>
      <c r="C136" s="236" t="s">
        <v>329</v>
      </c>
      <c r="D136" s="236" t="s">
        <v>241</v>
      </c>
      <c r="E136" s="237" t="s">
        <v>330</v>
      </c>
      <c r="F136" s="238" t="s">
        <v>331</v>
      </c>
      <c r="G136" s="239" t="s">
        <v>261</v>
      </c>
      <c r="H136" s="240">
        <v>154</v>
      </c>
      <c r="I136" s="241"/>
      <c r="J136" s="242">
        <f>ROUND(I136*H136,2)</f>
        <v>0</v>
      </c>
      <c r="K136" s="238" t="s">
        <v>19</v>
      </c>
      <c r="L136" s="243"/>
      <c r="M136" s="244" t="s">
        <v>19</v>
      </c>
      <c r="N136" s="245" t="s">
        <v>43</v>
      </c>
      <c r="O136" s="86"/>
      <c r="P136" s="215">
        <f>O136*H136</f>
        <v>0</v>
      </c>
      <c r="Q136" s="215">
        <v>0.0050000000000000001</v>
      </c>
      <c r="R136" s="215">
        <f>Q136*H136</f>
        <v>0.77000000000000002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245</v>
      </c>
      <c r="AT136" s="217" t="s">
        <v>241</v>
      </c>
      <c r="AU136" s="217" t="s">
        <v>82</v>
      </c>
      <c r="AY136" s="19" t="s">
        <v>213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80</v>
      </c>
      <c r="BK136" s="218">
        <f>ROUND(I136*H136,2)</f>
        <v>0</v>
      </c>
      <c r="BL136" s="19" t="s">
        <v>220</v>
      </c>
      <c r="BM136" s="217" t="s">
        <v>332</v>
      </c>
    </row>
    <row r="137" s="2" customFormat="1" ht="16.5" customHeight="1">
      <c r="A137" s="40"/>
      <c r="B137" s="41"/>
      <c r="C137" s="236" t="s">
        <v>333</v>
      </c>
      <c r="D137" s="236" t="s">
        <v>241</v>
      </c>
      <c r="E137" s="237" t="s">
        <v>334</v>
      </c>
      <c r="F137" s="238" t="s">
        <v>335</v>
      </c>
      <c r="G137" s="239" t="s">
        <v>261</v>
      </c>
      <c r="H137" s="240">
        <v>84</v>
      </c>
      <c r="I137" s="241"/>
      <c r="J137" s="242">
        <f>ROUND(I137*H137,2)</f>
        <v>0</v>
      </c>
      <c r="K137" s="238" t="s">
        <v>19</v>
      </c>
      <c r="L137" s="243"/>
      <c r="M137" s="244" t="s">
        <v>19</v>
      </c>
      <c r="N137" s="245" t="s">
        <v>43</v>
      </c>
      <c r="O137" s="86"/>
      <c r="P137" s="215">
        <f>O137*H137</f>
        <v>0</v>
      </c>
      <c r="Q137" s="215">
        <v>0.0050000000000000001</v>
      </c>
      <c r="R137" s="215">
        <f>Q137*H137</f>
        <v>0.41999999999999998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245</v>
      </c>
      <c r="AT137" s="217" t="s">
        <v>241</v>
      </c>
      <c r="AU137" s="217" t="s">
        <v>82</v>
      </c>
      <c r="AY137" s="19" t="s">
        <v>213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80</v>
      </c>
      <c r="BK137" s="218">
        <f>ROUND(I137*H137,2)</f>
        <v>0</v>
      </c>
      <c r="BL137" s="19" t="s">
        <v>220</v>
      </c>
      <c r="BM137" s="217" t="s">
        <v>336</v>
      </c>
    </row>
    <row r="138" s="2" customFormat="1" ht="16.5" customHeight="1">
      <c r="A138" s="40"/>
      <c r="B138" s="41"/>
      <c r="C138" s="236" t="s">
        <v>337</v>
      </c>
      <c r="D138" s="236" t="s">
        <v>241</v>
      </c>
      <c r="E138" s="237" t="s">
        <v>342</v>
      </c>
      <c r="F138" s="238" t="s">
        <v>343</v>
      </c>
      <c r="G138" s="239" t="s">
        <v>261</v>
      </c>
      <c r="H138" s="240">
        <v>126</v>
      </c>
      <c r="I138" s="241"/>
      <c r="J138" s="242">
        <f>ROUND(I138*H138,2)</f>
        <v>0</v>
      </c>
      <c r="K138" s="238" t="s">
        <v>19</v>
      </c>
      <c r="L138" s="243"/>
      <c r="M138" s="244" t="s">
        <v>19</v>
      </c>
      <c r="N138" s="245" t="s">
        <v>43</v>
      </c>
      <c r="O138" s="86"/>
      <c r="P138" s="215">
        <f>O138*H138</f>
        <v>0</v>
      </c>
      <c r="Q138" s="215">
        <v>0.0050000000000000001</v>
      </c>
      <c r="R138" s="215">
        <f>Q138*H138</f>
        <v>0.63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245</v>
      </c>
      <c r="AT138" s="217" t="s">
        <v>241</v>
      </c>
      <c r="AU138" s="217" t="s">
        <v>82</v>
      </c>
      <c r="AY138" s="19" t="s">
        <v>213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80</v>
      </c>
      <c r="BK138" s="218">
        <f>ROUND(I138*H138,2)</f>
        <v>0</v>
      </c>
      <c r="BL138" s="19" t="s">
        <v>220</v>
      </c>
      <c r="BM138" s="217" t="s">
        <v>597</v>
      </c>
    </row>
    <row r="139" s="2" customFormat="1" ht="16.5" customHeight="1">
      <c r="A139" s="40"/>
      <c r="B139" s="41"/>
      <c r="C139" s="236" t="s">
        <v>341</v>
      </c>
      <c r="D139" s="236" t="s">
        <v>241</v>
      </c>
      <c r="E139" s="237" t="s">
        <v>346</v>
      </c>
      <c r="F139" s="238" t="s">
        <v>347</v>
      </c>
      <c r="G139" s="239" t="s">
        <v>261</v>
      </c>
      <c r="H139" s="240">
        <v>127</v>
      </c>
      <c r="I139" s="241"/>
      <c r="J139" s="242">
        <f>ROUND(I139*H139,2)</f>
        <v>0</v>
      </c>
      <c r="K139" s="238" t="s">
        <v>19</v>
      </c>
      <c r="L139" s="243"/>
      <c r="M139" s="244" t="s">
        <v>19</v>
      </c>
      <c r="N139" s="245" t="s">
        <v>43</v>
      </c>
      <c r="O139" s="86"/>
      <c r="P139" s="215">
        <f>O139*H139</f>
        <v>0</v>
      </c>
      <c r="Q139" s="215">
        <v>0.0050000000000000001</v>
      </c>
      <c r="R139" s="215">
        <f>Q139*H139</f>
        <v>0.63500000000000001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245</v>
      </c>
      <c r="AT139" s="217" t="s">
        <v>241</v>
      </c>
      <c r="AU139" s="217" t="s">
        <v>82</v>
      </c>
      <c r="AY139" s="19" t="s">
        <v>213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80</v>
      </c>
      <c r="BK139" s="218">
        <f>ROUND(I139*H139,2)</f>
        <v>0</v>
      </c>
      <c r="BL139" s="19" t="s">
        <v>220</v>
      </c>
      <c r="BM139" s="217" t="s">
        <v>348</v>
      </c>
    </row>
    <row r="140" s="2" customFormat="1" ht="16.5" customHeight="1">
      <c r="A140" s="40"/>
      <c r="B140" s="41"/>
      <c r="C140" s="236" t="s">
        <v>345</v>
      </c>
      <c r="D140" s="236" t="s">
        <v>241</v>
      </c>
      <c r="E140" s="237" t="s">
        <v>350</v>
      </c>
      <c r="F140" s="238" t="s">
        <v>351</v>
      </c>
      <c r="G140" s="239" t="s">
        <v>261</v>
      </c>
      <c r="H140" s="240">
        <v>111</v>
      </c>
      <c r="I140" s="241"/>
      <c r="J140" s="242">
        <f>ROUND(I140*H140,2)</f>
        <v>0</v>
      </c>
      <c r="K140" s="238" t="s">
        <v>19</v>
      </c>
      <c r="L140" s="243"/>
      <c r="M140" s="244" t="s">
        <v>19</v>
      </c>
      <c r="N140" s="245" t="s">
        <v>43</v>
      </c>
      <c r="O140" s="86"/>
      <c r="P140" s="215">
        <f>O140*H140</f>
        <v>0</v>
      </c>
      <c r="Q140" s="215">
        <v>0.0050000000000000001</v>
      </c>
      <c r="R140" s="215">
        <f>Q140*H140</f>
        <v>0.55500000000000005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245</v>
      </c>
      <c r="AT140" s="217" t="s">
        <v>241</v>
      </c>
      <c r="AU140" s="217" t="s">
        <v>82</v>
      </c>
      <c r="AY140" s="19" t="s">
        <v>213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80</v>
      </c>
      <c r="BK140" s="218">
        <f>ROUND(I140*H140,2)</f>
        <v>0</v>
      </c>
      <c r="BL140" s="19" t="s">
        <v>220</v>
      </c>
      <c r="BM140" s="217" t="s">
        <v>352</v>
      </c>
    </row>
    <row r="141" s="2" customFormat="1" ht="16.5" customHeight="1">
      <c r="A141" s="40"/>
      <c r="B141" s="41"/>
      <c r="C141" s="236" t="s">
        <v>349</v>
      </c>
      <c r="D141" s="236" t="s">
        <v>241</v>
      </c>
      <c r="E141" s="237" t="s">
        <v>354</v>
      </c>
      <c r="F141" s="238" t="s">
        <v>355</v>
      </c>
      <c r="G141" s="239" t="s">
        <v>261</v>
      </c>
      <c r="H141" s="240">
        <v>44</v>
      </c>
      <c r="I141" s="241"/>
      <c r="J141" s="242">
        <f>ROUND(I141*H141,2)</f>
        <v>0</v>
      </c>
      <c r="K141" s="238" t="s">
        <v>19</v>
      </c>
      <c r="L141" s="243"/>
      <c r="M141" s="244" t="s">
        <v>19</v>
      </c>
      <c r="N141" s="245" t="s">
        <v>43</v>
      </c>
      <c r="O141" s="86"/>
      <c r="P141" s="215">
        <f>O141*H141</f>
        <v>0</v>
      </c>
      <c r="Q141" s="215">
        <v>0.0050000000000000001</v>
      </c>
      <c r="R141" s="215">
        <f>Q141*H141</f>
        <v>0.22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245</v>
      </c>
      <c r="AT141" s="217" t="s">
        <v>241</v>
      </c>
      <c r="AU141" s="217" t="s">
        <v>82</v>
      </c>
      <c r="AY141" s="19" t="s">
        <v>213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80</v>
      </c>
      <c r="BK141" s="218">
        <f>ROUND(I141*H141,2)</f>
        <v>0</v>
      </c>
      <c r="BL141" s="19" t="s">
        <v>220</v>
      </c>
      <c r="BM141" s="217" t="s">
        <v>356</v>
      </c>
    </row>
    <row r="142" s="2" customFormat="1" ht="16.5" customHeight="1">
      <c r="A142" s="40"/>
      <c r="B142" s="41"/>
      <c r="C142" s="236" t="s">
        <v>353</v>
      </c>
      <c r="D142" s="236" t="s">
        <v>241</v>
      </c>
      <c r="E142" s="237" t="s">
        <v>358</v>
      </c>
      <c r="F142" s="238" t="s">
        <v>359</v>
      </c>
      <c r="G142" s="239" t="s">
        <v>261</v>
      </c>
      <c r="H142" s="240">
        <v>2</v>
      </c>
      <c r="I142" s="241"/>
      <c r="J142" s="242">
        <f>ROUND(I142*H142,2)</f>
        <v>0</v>
      </c>
      <c r="K142" s="238" t="s">
        <v>19</v>
      </c>
      <c r="L142" s="243"/>
      <c r="M142" s="244" t="s">
        <v>19</v>
      </c>
      <c r="N142" s="245" t="s">
        <v>43</v>
      </c>
      <c r="O142" s="86"/>
      <c r="P142" s="215">
        <f>O142*H142</f>
        <v>0</v>
      </c>
      <c r="Q142" s="215">
        <v>0.0050000000000000001</v>
      </c>
      <c r="R142" s="215">
        <f>Q142*H142</f>
        <v>0.01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245</v>
      </c>
      <c r="AT142" s="217" t="s">
        <v>241</v>
      </c>
      <c r="AU142" s="217" t="s">
        <v>82</v>
      </c>
      <c r="AY142" s="19" t="s">
        <v>213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80</v>
      </c>
      <c r="BK142" s="218">
        <f>ROUND(I142*H142,2)</f>
        <v>0</v>
      </c>
      <c r="BL142" s="19" t="s">
        <v>220</v>
      </c>
      <c r="BM142" s="217" t="s">
        <v>687</v>
      </c>
    </row>
    <row r="143" s="2" customFormat="1" ht="16.5" customHeight="1">
      <c r="A143" s="40"/>
      <c r="B143" s="41"/>
      <c r="C143" s="236" t="s">
        <v>357</v>
      </c>
      <c r="D143" s="236" t="s">
        <v>241</v>
      </c>
      <c r="E143" s="237" t="s">
        <v>362</v>
      </c>
      <c r="F143" s="238" t="s">
        <v>363</v>
      </c>
      <c r="G143" s="239" t="s">
        <v>261</v>
      </c>
      <c r="H143" s="240">
        <v>48</v>
      </c>
      <c r="I143" s="241"/>
      <c r="J143" s="242">
        <f>ROUND(I143*H143,2)</f>
        <v>0</v>
      </c>
      <c r="K143" s="238" t="s">
        <v>19</v>
      </c>
      <c r="L143" s="243"/>
      <c r="M143" s="244" t="s">
        <v>19</v>
      </c>
      <c r="N143" s="245" t="s">
        <v>43</v>
      </c>
      <c r="O143" s="86"/>
      <c r="P143" s="215">
        <f>O143*H143</f>
        <v>0</v>
      </c>
      <c r="Q143" s="215">
        <v>0.0050000000000000001</v>
      </c>
      <c r="R143" s="215">
        <f>Q143*H143</f>
        <v>0.23999999999999999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245</v>
      </c>
      <c r="AT143" s="217" t="s">
        <v>241</v>
      </c>
      <c r="AU143" s="217" t="s">
        <v>82</v>
      </c>
      <c r="AY143" s="19" t="s">
        <v>213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80</v>
      </c>
      <c r="BK143" s="218">
        <f>ROUND(I143*H143,2)</f>
        <v>0</v>
      </c>
      <c r="BL143" s="19" t="s">
        <v>220</v>
      </c>
      <c r="BM143" s="217" t="s">
        <v>688</v>
      </c>
    </row>
    <row r="144" s="2" customFormat="1" ht="16.5" customHeight="1">
      <c r="A144" s="40"/>
      <c r="B144" s="41"/>
      <c r="C144" s="236" t="s">
        <v>361</v>
      </c>
      <c r="D144" s="236" t="s">
        <v>241</v>
      </c>
      <c r="E144" s="237" t="s">
        <v>366</v>
      </c>
      <c r="F144" s="238" t="s">
        <v>367</v>
      </c>
      <c r="G144" s="239" t="s">
        <v>261</v>
      </c>
      <c r="H144" s="240">
        <v>10</v>
      </c>
      <c r="I144" s="241"/>
      <c r="J144" s="242">
        <f>ROUND(I144*H144,2)</f>
        <v>0</v>
      </c>
      <c r="K144" s="238" t="s">
        <v>19</v>
      </c>
      <c r="L144" s="243"/>
      <c r="M144" s="244" t="s">
        <v>19</v>
      </c>
      <c r="N144" s="245" t="s">
        <v>43</v>
      </c>
      <c r="O144" s="86"/>
      <c r="P144" s="215">
        <f>O144*H144</f>
        <v>0</v>
      </c>
      <c r="Q144" s="215">
        <v>0.0050000000000000001</v>
      </c>
      <c r="R144" s="215">
        <f>Q144*H144</f>
        <v>0.050000000000000003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245</v>
      </c>
      <c r="AT144" s="217" t="s">
        <v>241</v>
      </c>
      <c r="AU144" s="217" t="s">
        <v>82</v>
      </c>
      <c r="AY144" s="19" t="s">
        <v>213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80</v>
      </c>
      <c r="BK144" s="218">
        <f>ROUND(I144*H144,2)</f>
        <v>0</v>
      </c>
      <c r="BL144" s="19" t="s">
        <v>220</v>
      </c>
      <c r="BM144" s="217" t="s">
        <v>689</v>
      </c>
    </row>
    <row r="145" s="2" customFormat="1" ht="16.5" customHeight="1">
      <c r="A145" s="40"/>
      <c r="B145" s="41"/>
      <c r="C145" s="206" t="s">
        <v>365</v>
      </c>
      <c r="D145" s="206" t="s">
        <v>215</v>
      </c>
      <c r="E145" s="207" t="s">
        <v>370</v>
      </c>
      <c r="F145" s="208" t="s">
        <v>371</v>
      </c>
      <c r="G145" s="209" t="s">
        <v>261</v>
      </c>
      <c r="H145" s="210">
        <v>16</v>
      </c>
      <c r="I145" s="211"/>
      <c r="J145" s="212">
        <f>ROUND(I145*H145,2)</f>
        <v>0</v>
      </c>
      <c r="K145" s="208" t="s">
        <v>219</v>
      </c>
      <c r="L145" s="46"/>
      <c r="M145" s="213" t="s">
        <v>19</v>
      </c>
      <c r="N145" s="214" t="s">
        <v>43</v>
      </c>
      <c r="O145" s="86"/>
      <c r="P145" s="215">
        <f>O145*H145</f>
        <v>0</v>
      </c>
      <c r="Q145" s="215">
        <v>5.8E-05</v>
      </c>
      <c r="R145" s="215">
        <f>Q145*H145</f>
        <v>0.00092800000000000001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220</v>
      </c>
      <c r="AT145" s="217" t="s">
        <v>215</v>
      </c>
      <c r="AU145" s="217" t="s">
        <v>82</v>
      </c>
      <c r="AY145" s="19" t="s">
        <v>213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80</v>
      </c>
      <c r="BK145" s="218">
        <f>ROUND(I145*H145,2)</f>
        <v>0</v>
      </c>
      <c r="BL145" s="19" t="s">
        <v>220</v>
      </c>
      <c r="BM145" s="217" t="s">
        <v>690</v>
      </c>
    </row>
    <row r="146" s="2" customFormat="1">
      <c r="A146" s="40"/>
      <c r="B146" s="41"/>
      <c r="C146" s="42"/>
      <c r="D146" s="219" t="s">
        <v>222</v>
      </c>
      <c r="E146" s="42"/>
      <c r="F146" s="220" t="s">
        <v>373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222</v>
      </c>
      <c r="AU146" s="19" t="s">
        <v>82</v>
      </c>
    </row>
    <row r="147" s="2" customFormat="1" ht="16.5" customHeight="1">
      <c r="A147" s="40"/>
      <c r="B147" s="41"/>
      <c r="C147" s="236" t="s">
        <v>369</v>
      </c>
      <c r="D147" s="236" t="s">
        <v>241</v>
      </c>
      <c r="E147" s="237" t="s">
        <v>375</v>
      </c>
      <c r="F147" s="238" t="s">
        <v>376</v>
      </c>
      <c r="G147" s="239" t="s">
        <v>261</v>
      </c>
      <c r="H147" s="240">
        <v>48</v>
      </c>
      <c r="I147" s="241"/>
      <c r="J147" s="242">
        <f>ROUND(I147*H147,2)</f>
        <v>0</v>
      </c>
      <c r="K147" s="238" t="s">
        <v>219</v>
      </c>
      <c r="L147" s="243"/>
      <c r="M147" s="244" t="s">
        <v>19</v>
      </c>
      <c r="N147" s="245" t="s">
        <v>43</v>
      </c>
      <c r="O147" s="86"/>
      <c r="P147" s="215">
        <f>O147*H147</f>
        <v>0</v>
      </c>
      <c r="Q147" s="215">
        <v>0.0070899999999999999</v>
      </c>
      <c r="R147" s="215">
        <f>Q147*H147</f>
        <v>0.34032000000000001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245</v>
      </c>
      <c r="AT147" s="217" t="s">
        <v>241</v>
      </c>
      <c r="AU147" s="217" t="s">
        <v>82</v>
      </c>
      <c r="AY147" s="19" t="s">
        <v>213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80</v>
      </c>
      <c r="BK147" s="218">
        <f>ROUND(I147*H147,2)</f>
        <v>0</v>
      </c>
      <c r="BL147" s="19" t="s">
        <v>220</v>
      </c>
      <c r="BM147" s="217" t="s">
        <v>377</v>
      </c>
    </row>
    <row r="148" s="2" customFormat="1" ht="16.5" customHeight="1">
      <c r="A148" s="40"/>
      <c r="B148" s="41"/>
      <c r="C148" s="206" t="s">
        <v>374</v>
      </c>
      <c r="D148" s="206" t="s">
        <v>215</v>
      </c>
      <c r="E148" s="207" t="s">
        <v>379</v>
      </c>
      <c r="F148" s="208" t="s">
        <v>380</v>
      </c>
      <c r="G148" s="209" t="s">
        <v>261</v>
      </c>
      <c r="H148" s="210">
        <v>1844</v>
      </c>
      <c r="I148" s="211"/>
      <c r="J148" s="212">
        <f>ROUND(I148*H148,2)</f>
        <v>0</v>
      </c>
      <c r="K148" s="208" t="s">
        <v>219</v>
      </c>
      <c r="L148" s="46"/>
      <c r="M148" s="213" t="s">
        <v>19</v>
      </c>
      <c r="N148" s="214" t="s">
        <v>43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220</v>
      </c>
      <c r="AT148" s="217" t="s">
        <v>215</v>
      </c>
      <c r="AU148" s="217" t="s">
        <v>82</v>
      </c>
      <c r="AY148" s="19" t="s">
        <v>213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80</v>
      </c>
      <c r="BK148" s="218">
        <f>ROUND(I148*H148,2)</f>
        <v>0</v>
      </c>
      <c r="BL148" s="19" t="s">
        <v>220</v>
      </c>
      <c r="BM148" s="217" t="s">
        <v>381</v>
      </c>
    </row>
    <row r="149" s="2" customFormat="1">
      <c r="A149" s="40"/>
      <c r="B149" s="41"/>
      <c r="C149" s="42"/>
      <c r="D149" s="219" t="s">
        <v>222</v>
      </c>
      <c r="E149" s="42"/>
      <c r="F149" s="220" t="s">
        <v>382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222</v>
      </c>
      <c r="AU149" s="19" t="s">
        <v>82</v>
      </c>
    </row>
    <row r="150" s="13" customFormat="1">
      <c r="A150" s="13"/>
      <c r="B150" s="224"/>
      <c r="C150" s="225"/>
      <c r="D150" s="226" t="s">
        <v>224</v>
      </c>
      <c r="E150" s="227" t="s">
        <v>19</v>
      </c>
      <c r="F150" s="228" t="s">
        <v>691</v>
      </c>
      <c r="G150" s="225"/>
      <c r="H150" s="229">
        <v>1844</v>
      </c>
      <c r="I150" s="230"/>
      <c r="J150" s="225"/>
      <c r="K150" s="225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224</v>
      </c>
      <c r="AU150" s="235" t="s">
        <v>82</v>
      </c>
      <c r="AV150" s="13" t="s">
        <v>82</v>
      </c>
      <c r="AW150" s="13" t="s">
        <v>33</v>
      </c>
      <c r="AX150" s="13" t="s">
        <v>80</v>
      </c>
      <c r="AY150" s="235" t="s">
        <v>213</v>
      </c>
    </row>
    <row r="151" s="2" customFormat="1" ht="16.5" customHeight="1">
      <c r="A151" s="40"/>
      <c r="B151" s="41"/>
      <c r="C151" s="236" t="s">
        <v>378</v>
      </c>
      <c r="D151" s="236" t="s">
        <v>241</v>
      </c>
      <c r="E151" s="237" t="s">
        <v>385</v>
      </c>
      <c r="F151" s="238" t="s">
        <v>386</v>
      </c>
      <c r="G151" s="239" t="s">
        <v>244</v>
      </c>
      <c r="H151" s="240">
        <v>9.2200000000000006</v>
      </c>
      <c r="I151" s="241"/>
      <c r="J151" s="242">
        <f>ROUND(I151*H151,2)</f>
        <v>0</v>
      </c>
      <c r="K151" s="238" t="s">
        <v>19</v>
      </c>
      <c r="L151" s="243"/>
      <c r="M151" s="244" t="s">
        <v>19</v>
      </c>
      <c r="N151" s="245" t="s">
        <v>43</v>
      </c>
      <c r="O151" s="86"/>
      <c r="P151" s="215">
        <f>O151*H151</f>
        <v>0</v>
      </c>
      <c r="Q151" s="215">
        <v>0.001</v>
      </c>
      <c r="R151" s="215">
        <f>Q151*H151</f>
        <v>0.0092200000000000008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245</v>
      </c>
      <c r="AT151" s="217" t="s">
        <v>241</v>
      </c>
      <c r="AU151" s="217" t="s">
        <v>82</v>
      </c>
      <c r="AY151" s="19" t="s">
        <v>213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80</v>
      </c>
      <c r="BK151" s="218">
        <f>ROUND(I151*H151,2)</f>
        <v>0</v>
      </c>
      <c r="BL151" s="19" t="s">
        <v>220</v>
      </c>
      <c r="BM151" s="217" t="s">
        <v>387</v>
      </c>
    </row>
    <row r="152" s="2" customFormat="1">
      <c r="A152" s="40"/>
      <c r="B152" s="41"/>
      <c r="C152" s="42"/>
      <c r="D152" s="226" t="s">
        <v>388</v>
      </c>
      <c r="E152" s="42"/>
      <c r="F152" s="246" t="s">
        <v>389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388</v>
      </c>
      <c r="AU152" s="19" t="s">
        <v>82</v>
      </c>
    </row>
    <row r="153" s="13" customFormat="1">
      <c r="A153" s="13"/>
      <c r="B153" s="224"/>
      <c r="C153" s="225"/>
      <c r="D153" s="226" t="s">
        <v>224</v>
      </c>
      <c r="E153" s="227" t="s">
        <v>19</v>
      </c>
      <c r="F153" s="228" t="s">
        <v>692</v>
      </c>
      <c r="G153" s="225"/>
      <c r="H153" s="229">
        <v>9.2200000000000006</v>
      </c>
      <c r="I153" s="230"/>
      <c r="J153" s="225"/>
      <c r="K153" s="225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224</v>
      </c>
      <c r="AU153" s="235" t="s">
        <v>82</v>
      </c>
      <c r="AV153" s="13" t="s">
        <v>82</v>
      </c>
      <c r="AW153" s="13" t="s">
        <v>33</v>
      </c>
      <c r="AX153" s="13" t="s">
        <v>80</v>
      </c>
      <c r="AY153" s="235" t="s">
        <v>213</v>
      </c>
    </row>
    <row r="154" s="2" customFormat="1" ht="16.5" customHeight="1">
      <c r="A154" s="40"/>
      <c r="B154" s="41"/>
      <c r="C154" s="206" t="s">
        <v>384</v>
      </c>
      <c r="D154" s="206" t="s">
        <v>215</v>
      </c>
      <c r="E154" s="207" t="s">
        <v>392</v>
      </c>
      <c r="F154" s="208" t="s">
        <v>393</v>
      </c>
      <c r="G154" s="209" t="s">
        <v>261</v>
      </c>
      <c r="H154" s="210">
        <v>16</v>
      </c>
      <c r="I154" s="211"/>
      <c r="J154" s="212">
        <f>ROUND(I154*H154,2)</f>
        <v>0</v>
      </c>
      <c r="K154" s="208" t="s">
        <v>19</v>
      </c>
      <c r="L154" s="46"/>
      <c r="M154" s="213" t="s">
        <v>19</v>
      </c>
      <c r="N154" s="214" t="s">
        <v>43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220</v>
      </c>
      <c r="AT154" s="217" t="s">
        <v>215</v>
      </c>
      <c r="AU154" s="217" t="s">
        <v>82</v>
      </c>
      <c r="AY154" s="19" t="s">
        <v>213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80</v>
      </c>
      <c r="BK154" s="218">
        <f>ROUND(I154*H154,2)</f>
        <v>0</v>
      </c>
      <c r="BL154" s="19" t="s">
        <v>220</v>
      </c>
      <c r="BM154" s="217" t="s">
        <v>693</v>
      </c>
    </row>
    <row r="155" s="2" customFormat="1" ht="16.5" customHeight="1">
      <c r="A155" s="40"/>
      <c r="B155" s="41"/>
      <c r="C155" s="236" t="s">
        <v>391</v>
      </c>
      <c r="D155" s="236" t="s">
        <v>241</v>
      </c>
      <c r="E155" s="237" t="s">
        <v>396</v>
      </c>
      <c r="F155" s="238" t="s">
        <v>694</v>
      </c>
      <c r="G155" s="239" t="s">
        <v>244</v>
      </c>
      <c r="H155" s="240">
        <v>1.9199999999999999</v>
      </c>
      <c r="I155" s="241"/>
      <c r="J155" s="242">
        <f>ROUND(I155*H155,2)</f>
        <v>0</v>
      </c>
      <c r="K155" s="238" t="s">
        <v>19</v>
      </c>
      <c r="L155" s="243"/>
      <c r="M155" s="244" t="s">
        <v>19</v>
      </c>
      <c r="N155" s="245" t="s">
        <v>43</v>
      </c>
      <c r="O155" s="86"/>
      <c r="P155" s="215">
        <f>O155*H155</f>
        <v>0</v>
      </c>
      <c r="Q155" s="215">
        <v>0.001</v>
      </c>
      <c r="R155" s="215">
        <f>Q155*H155</f>
        <v>0.0019200000000000001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245</v>
      </c>
      <c r="AT155" s="217" t="s">
        <v>241</v>
      </c>
      <c r="AU155" s="217" t="s">
        <v>82</v>
      </c>
      <c r="AY155" s="19" t="s">
        <v>213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80</v>
      </c>
      <c r="BK155" s="218">
        <f>ROUND(I155*H155,2)</f>
        <v>0</v>
      </c>
      <c r="BL155" s="19" t="s">
        <v>220</v>
      </c>
      <c r="BM155" s="217" t="s">
        <v>695</v>
      </c>
    </row>
    <row r="156" s="2" customFormat="1">
      <c r="A156" s="40"/>
      <c r="B156" s="41"/>
      <c r="C156" s="42"/>
      <c r="D156" s="226" t="s">
        <v>388</v>
      </c>
      <c r="E156" s="42"/>
      <c r="F156" s="246" t="s">
        <v>389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388</v>
      </c>
      <c r="AU156" s="19" t="s">
        <v>82</v>
      </c>
    </row>
    <row r="157" s="13" customFormat="1">
      <c r="A157" s="13"/>
      <c r="B157" s="224"/>
      <c r="C157" s="225"/>
      <c r="D157" s="226" t="s">
        <v>224</v>
      </c>
      <c r="E157" s="227" t="s">
        <v>19</v>
      </c>
      <c r="F157" s="228" t="s">
        <v>696</v>
      </c>
      <c r="G157" s="225"/>
      <c r="H157" s="229">
        <v>1.9199999999999999</v>
      </c>
      <c r="I157" s="230"/>
      <c r="J157" s="225"/>
      <c r="K157" s="225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224</v>
      </c>
      <c r="AU157" s="235" t="s">
        <v>82</v>
      </c>
      <c r="AV157" s="13" t="s">
        <v>82</v>
      </c>
      <c r="AW157" s="13" t="s">
        <v>33</v>
      </c>
      <c r="AX157" s="13" t="s">
        <v>80</v>
      </c>
      <c r="AY157" s="235" t="s">
        <v>213</v>
      </c>
    </row>
    <row r="158" s="2" customFormat="1" ht="16.5" customHeight="1">
      <c r="A158" s="40"/>
      <c r="B158" s="41"/>
      <c r="C158" s="206" t="s">
        <v>395</v>
      </c>
      <c r="D158" s="206" t="s">
        <v>215</v>
      </c>
      <c r="E158" s="207" t="s">
        <v>401</v>
      </c>
      <c r="F158" s="208" t="s">
        <v>402</v>
      </c>
      <c r="G158" s="209" t="s">
        <v>261</v>
      </c>
      <c r="H158" s="210">
        <v>1844</v>
      </c>
      <c r="I158" s="211"/>
      <c r="J158" s="212">
        <f>ROUND(I158*H158,2)</f>
        <v>0</v>
      </c>
      <c r="K158" s="208" t="s">
        <v>219</v>
      </c>
      <c r="L158" s="46"/>
      <c r="M158" s="213" t="s">
        <v>19</v>
      </c>
      <c r="N158" s="214" t="s">
        <v>43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220</v>
      </c>
      <c r="AT158" s="217" t="s">
        <v>215</v>
      </c>
      <c r="AU158" s="217" t="s">
        <v>82</v>
      </c>
      <c r="AY158" s="19" t="s">
        <v>213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80</v>
      </c>
      <c r="BK158" s="218">
        <f>ROUND(I158*H158,2)</f>
        <v>0</v>
      </c>
      <c r="BL158" s="19" t="s">
        <v>220</v>
      </c>
      <c r="BM158" s="217" t="s">
        <v>403</v>
      </c>
    </row>
    <row r="159" s="2" customFormat="1">
      <c r="A159" s="40"/>
      <c r="B159" s="41"/>
      <c r="C159" s="42"/>
      <c r="D159" s="219" t="s">
        <v>222</v>
      </c>
      <c r="E159" s="42"/>
      <c r="F159" s="220" t="s">
        <v>404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222</v>
      </c>
      <c r="AU159" s="19" t="s">
        <v>82</v>
      </c>
    </row>
    <row r="160" s="13" customFormat="1">
      <c r="A160" s="13"/>
      <c r="B160" s="224"/>
      <c r="C160" s="225"/>
      <c r="D160" s="226" t="s">
        <v>224</v>
      </c>
      <c r="E160" s="227" t="s">
        <v>19</v>
      </c>
      <c r="F160" s="228" t="s">
        <v>697</v>
      </c>
      <c r="G160" s="225"/>
      <c r="H160" s="229">
        <v>1844</v>
      </c>
      <c r="I160" s="230"/>
      <c r="J160" s="225"/>
      <c r="K160" s="225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224</v>
      </c>
      <c r="AU160" s="235" t="s">
        <v>82</v>
      </c>
      <c r="AV160" s="13" t="s">
        <v>82</v>
      </c>
      <c r="AW160" s="13" t="s">
        <v>33</v>
      </c>
      <c r="AX160" s="13" t="s">
        <v>80</v>
      </c>
      <c r="AY160" s="235" t="s">
        <v>213</v>
      </c>
    </row>
    <row r="161" s="2" customFormat="1" ht="16.5" customHeight="1">
      <c r="A161" s="40"/>
      <c r="B161" s="41"/>
      <c r="C161" s="236" t="s">
        <v>400</v>
      </c>
      <c r="D161" s="236" t="s">
        <v>241</v>
      </c>
      <c r="E161" s="237" t="s">
        <v>407</v>
      </c>
      <c r="F161" s="238" t="s">
        <v>408</v>
      </c>
      <c r="G161" s="239" t="s">
        <v>244</v>
      </c>
      <c r="H161" s="240">
        <v>92.200000000000003</v>
      </c>
      <c r="I161" s="241"/>
      <c r="J161" s="242">
        <f>ROUND(I161*H161,2)</f>
        <v>0</v>
      </c>
      <c r="K161" s="238" t="s">
        <v>219</v>
      </c>
      <c r="L161" s="243"/>
      <c r="M161" s="244" t="s">
        <v>19</v>
      </c>
      <c r="N161" s="245" t="s">
        <v>43</v>
      </c>
      <c r="O161" s="86"/>
      <c r="P161" s="215">
        <f>O161*H161</f>
        <v>0</v>
      </c>
      <c r="Q161" s="215">
        <v>0.001</v>
      </c>
      <c r="R161" s="215">
        <f>Q161*H161</f>
        <v>0.092200000000000004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245</v>
      </c>
      <c r="AT161" s="217" t="s">
        <v>241</v>
      </c>
      <c r="AU161" s="217" t="s">
        <v>82</v>
      </c>
      <c r="AY161" s="19" t="s">
        <v>213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80</v>
      </c>
      <c r="BK161" s="218">
        <f>ROUND(I161*H161,2)</f>
        <v>0</v>
      </c>
      <c r="BL161" s="19" t="s">
        <v>220</v>
      </c>
      <c r="BM161" s="217" t="s">
        <v>409</v>
      </c>
    </row>
    <row r="162" s="2" customFormat="1">
      <c r="A162" s="40"/>
      <c r="B162" s="41"/>
      <c r="C162" s="42"/>
      <c r="D162" s="226" t="s">
        <v>388</v>
      </c>
      <c r="E162" s="42"/>
      <c r="F162" s="246" t="s">
        <v>410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388</v>
      </c>
      <c r="AU162" s="19" t="s">
        <v>82</v>
      </c>
    </row>
    <row r="163" s="13" customFormat="1">
      <c r="A163" s="13"/>
      <c r="B163" s="224"/>
      <c r="C163" s="225"/>
      <c r="D163" s="226" t="s">
        <v>224</v>
      </c>
      <c r="E163" s="227" t="s">
        <v>19</v>
      </c>
      <c r="F163" s="228" t="s">
        <v>698</v>
      </c>
      <c r="G163" s="225"/>
      <c r="H163" s="229">
        <v>92.200000000000003</v>
      </c>
      <c r="I163" s="230"/>
      <c r="J163" s="225"/>
      <c r="K163" s="225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224</v>
      </c>
      <c r="AU163" s="235" t="s">
        <v>82</v>
      </c>
      <c r="AV163" s="13" t="s">
        <v>82</v>
      </c>
      <c r="AW163" s="13" t="s">
        <v>33</v>
      </c>
      <c r="AX163" s="13" t="s">
        <v>80</v>
      </c>
      <c r="AY163" s="235" t="s">
        <v>213</v>
      </c>
    </row>
    <row r="164" s="2" customFormat="1" ht="16.5" customHeight="1">
      <c r="A164" s="40"/>
      <c r="B164" s="41"/>
      <c r="C164" s="206" t="s">
        <v>406</v>
      </c>
      <c r="D164" s="206" t="s">
        <v>215</v>
      </c>
      <c r="E164" s="207" t="s">
        <v>413</v>
      </c>
      <c r="F164" s="208" t="s">
        <v>414</v>
      </c>
      <c r="G164" s="209" t="s">
        <v>261</v>
      </c>
      <c r="H164" s="210">
        <v>1844</v>
      </c>
      <c r="I164" s="211"/>
      <c r="J164" s="212">
        <f>ROUND(I164*H164,2)</f>
        <v>0</v>
      </c>
      <c r="K164" s="208" t="s">
        <v>19</v>
      </c>
      <c r="L164" s="46"/>
      <c r="M164" s="213" t="s">
        <v>19</v>
      </c>
      <c r="N164" s="214" t="s">
        <v>43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220</v>
      </c>
      <c r="AT164" s="217" t="s">
        <v>215</v>
      </c>
      <c r="AU164" s="217" t="s">
        <v>82</v>
      </c>
      <c r="AY164" s="19" t="s">
        <v>213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80</v>
      </c>
      <c r="BK164" s="218">
        <f>ROUND(I164*H164,2)</f>
        <v>0</v>
      </c>
      <c r="BL164" s="19" t="s">
        <v>220</v>
      </c>
      <c r="BM164" s="217" t="s">
        <v>415</v>
      </c>
    </row>
    <row r="165" s="13" customFormat="1">
      <c r="A165" s="13"/>
      <c r="B165" s="224"/>
      <c r="C165" s="225"/>
      <c r="D165" s="226" t="s">
        <v>224</v>
      </c>
      <c r="E165" s="227" t="s">
        <v>19</v>
      </c>
      <c r="F165" s="228" t="s">
        <v>691</v>
      </c>
      <c r="G165" s="225"/>
      <c r="H165" s="229">
        <v>1844</v>
      </c>
      <c r="I165" s="230"/>
      <c r="J165" s="225"/>
      <c r="K165" s="225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224</v>
      </c>
      <c r="AU165" s="235" t="s">
        <v>82</v>
      </c>
      <c r="AV165" s="13" t="s">
        <v>82</v>
      </c>
      <c r="AW165" s="13" t="s">
        <v>33</v>
      </c>
      <c r="AX165" s="13" t="s">
        <v>80</v>
      </c>
      <c r="AY165" s="235" t="s">
        <v>213</v>
      </c>
    </row>
    <row r="166" s="2" customFormat="1" ht="16.5" customHeight="1">
      <c r="A166" s="40"/>
      <c r="B166" s="41"/>
      <c r="C166" s="236" t="s">
        <v>412</v>
      </c>
      <c r="D166" s="236" t="s">
        <v>241</v>
      </c>
      <c r="E166" s="237" t="s">
        <v>417</v>
      </c>
      <c r="F166" s="238" t="s">
        <v>418</v>
      </c>
      <c r="G166" s="239" t="s">
        <v>244</v>
      </c>
      <c r="H166" s="240">
        <v>110.52</v>
      </c>
      <c r="I166" s="241"/>
      <c r="J166" s="242">
        <f>ROUND(I166*H166,2)</f>
        <v>0</v>
      </c>
      <c r="K166" s="238" t="s">
        <v>19</v>
      </c>
      <c r="L166" s="243"/>
      <c r="M166" s="244" t="s">
        <v>19</v>
      </c>
      <c r="N166" s="245" t="s">
        <v>43</v>
      </c>
      <c r="O166" s="86"/>
      <c r="P166" s="215">
        <f>O166*H166</f>
        <v>0</v>
      </c>
      <c r="Q166" s="215">
        <v>0.001</v>
      </c>
      <c r="R166" s="215">
        <f>Q166*H166</f>
        <v>0.11051999999999999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245</v>
      </c>
      <c r="AT166" s="217" t="s">
        <v>241</v>
      </c>
      <c r="AU166" s="217" t="s">
        <v>82</v>
      </c>
      <c r="AY166" s="19" t="s">
        <v>213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80</v>
      </c>
      <c r="BK166" s="218">
        <f>ROUND(I166*H166,2)</f>
        <v>0</v>
      </c>
      <c r="BL166" s="19" t="s">
        <v>220</v>
      </c>
      <c r="BM166" s="217" t="s">
        <v>419</v>
      </c>
    </row>
    <row r="167" s="2" customFormat="1">
      <c r="A167" s="40"/>
      <c r="B167" s="41"/>
      <c r="C167" s="42"/>
      <c r="D167" s="226" t="s">
        <v>388</v>
      </c>
      <c r="E167" s="42"/>
      <c r="F167" s="246" t="s">
        <v>389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388</v>
      </c>
      <c r="AU167" s="19" t="s">
        <v>82</v>
      </c>
    </row>
    <row r="168" s="13" customFormat="1">
      <c r="A168" s="13"/>
      <c r="B168" s="224"/>
      <c r="C168" s="225"/>
      <c r="D168" s="226" t="s">
        <v>224</v>
      </c>
      <c r="E168" s="227" t="s">
        <v>19</v>
      </c>
      <c r="F168" s="228" t="s">
        <v>699</v>
      </c>
      <c r="G168" s="225"/>
      <c r="H168" s="229">
        <v>110.52</v>
      </c>
      <c r="I168" s="230"/>
      <c r="J168" s="225"/>
      <c r="K168" s="225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224</v>
      </c>
      <c r="AU168" s="235" t="s">
        <v>82</v>
      </c>
      <c r="AV168" s="13" t="s">
        <v>82</v>
      </c>
      <c r="AW168" s="13" t="s">
        <v>33</v>
      </c>
      <c r="AX168" s="13" t="s">
        <v>80</v>
      </c>
      <c r="AY168" s="235" t="s">
        <v>213</v>
      </c>
    </row>
    <row r="169" s="2" customFormat="1" ht="16.5" customHeight="1">
      <c r="A169" s="40"/>
      <c r="B169" s="41"/>
      <c r="C169" s="206" t="s">
        <v>416</v>
      </c>
      <c r="D169" s="206" t="s">
        <v>215</v>
      </c>
      <c r="E169" s="207" t="s">
        <v>422</v>
      </c>
      <c r="F169" s="208" t="s">
        <v>423</v>
      </c>
      <c r="G169" s="209" t="s">
        <v>218</v>
      </c>
      <c r="H169" s="210">
        <v>1382.4000000000001</v>
      </c>
      <c r="I169" s="211"/>
      <c r="J169" s="212">
        <f>ROUND(I169*H169,2)</f>
        <v>0</v>
      </c>
      <c r="K169" s="208" t="s">
        <v>219</v>
      </c>
      <c r="L169" s="46"/>
      <c r="M169" s="213" t="s">
        <v>19</v>
      </c>
      <c r="N169" s="214" t="s">
        <v>43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220</v>
      </c>
      <c r="AT169" s="217" t="s">
        <v>215</v>
      </c>
      <c r="AU169" s="217" t="s">
        <v>82</v>
      </c>
      <c r="AY169" s="19" t="s">
        <v>213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80</v>
      </c>
      <c r="BK169" s="218">
        <f>ROUND(I169*H169,2)</f>
        <v>0</v>
      </c>
      <c r="BL169" s="19" t="s">
        <v>220</v>
      </c>
      <c r="BM169" s="217" t="s">
        <v>424</v>
      </c>
    </row>
    <row r="170" s="2" customFormat="1">
      <c r="A170" s="40"/>
      <c r="B170" s="41"/>
      <c r="C170" s="42"/>
      <c r="D170" s="219" t="s">
        <v>222</v>
      </c>
      <c r="E170" s="42"/>
      <c r="F170" s="220" t="s">
        <v>425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222</v>
      </c>
      <c r="AU170" s="19" t="s">
        <v>82</v>
      </c>
    </row>
    <row r="171" s="13" customFormat="1">
      <c r="A171" s="13"/>
      <c r="B171" s="224"/>
      <c r="C171" s="225"/>
      <c r="D171" s="226" t="s">
        <v>224</v>
      </c>
      <c r="E171" s="227" t="s">
        <v>19</v>
      </c>
      <c r="F171" s="228" t="s">
        <v>700</v>
      </c>
      <c r="G171" s="225"/>
      <c r="H171" s="229">
        <v>1382.4000000000001</v>
      </c>
      <c r="I171" s="230"/>
      <c r="J171" s="225"/>
      <c r="K171" s="225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224</v>
      </c>
      <c r="AU171" s="235" t="s">
        <v>82</v>
      </c>
      <c r="AV171" s="13" t="s">
        <v>82</v>
      </c>
      <c r="AW171" s="13" t="s">
        <v>33</v>
      </c>
      <c r="AX171" s="13" t="s">
        <v>80</v>
      </c>
      <c r="AY171" s="235" t="s">
        <v>213</v>
      </c>
    </row>
    <row r="172" s="2" customFormat="1" ht="16.5" customHeight="1">
      <c r="A172" s="40"/>
      <c r="B172" s="41"/>
      <c r="C172" s="236" t="s">
        <v>421</v>
      </c>
      <c r="D172" s="236" t="s">
        <v>241</v>
      </c>
      <c r="E172" s="237" t="s">
        <v>428</v>
      </c>
      <c r="F172" s="238" t="s">
        <v>429</v>
      </c>
      <c r="G172" s="239" t="s">
        <v>430</v>
      </c>
      <c r="H172" s="240">
        <v>138.24000000000001</v>
      </c>
      <c r="I172" s="241"/>
      <c r="J172" s="242">
        <f>ROUND(I172*H172,2)</f>
        <v>0</v>
      </c>
      <c r="K172" s="238" t="s">
        <v>219</v>
      </c>
      <c r="L172" s="243"/>
      <c r="M172" s="244" t="s">
        <v>19</v>
      </c>
      <c r="N172" s="245" t="s">
        <v>43</v>
      </c>
      <c r="O172" s="86"/>
      <c r="P172" s="215">
        <f>O172*H172</f>
        <v>0</v>
      </c>
      <c r="Q172" s="215">
        <v>0.20000000000000001</v>
      </c>
      <c r="R172" s="215">
        <f>Q172*H172</f>
        <v>27.648000000000003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245</v>
      </c>
      <c r="AT172" s="217" t="s">
        <v>241</v>
      </c>
      <c r="AU172" s="217" t="s">
        <v>82</v>
      </c>
      <c r="AY172" s="19" t="s">
        <v>213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80</v>
      </c>
      <c r="BK172" s="218">
        <f>ROUND(I172*H172,2)</f>
        <v>0</v>
      </c>
      <c r="BL172" s="19" t="s">
        <v>220</v>
      </c>
      <c r="BM172" s="217" t="s">
        <v>431</v>
      </c>
    </row>
    <row r="173" s="13" customFormat="1">
      <c r="A173" s="13"/>
      <c r="B173" s="224"/>
      <c r="C173" s="225"/>
      <c r="D173" s="226" t="s">
        <v>224</v>
      </c>
      <c r="E173" s="227" t="s">
        <v>19</v>
      </c>
      <c r="F173" s="228" t="s">
        <v>701</v>
      </c>
      <c r="G173" s="225"/>
      <c r="H173" s="229">
        <v>138.24000000000001</v>
      </c>
      <c r="I173" s="230"/>
      <c r="J173" s="225"/>
      <c r="K173" s="225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224</v>
      </c>
      <c r="AU173" s="235" t="s">
        <v>82</v>
      </c>
      <c r="AV173" s="13" t="s">
        <v>82</v>
      </c>
      <c r="AW173" s="13" t="s">
        <v>33</v>
      </c>
      <c r="AX173" s="13" t="s">
        <v>80</v>
      </c>
      <c r="AY173" s="235" t="s">
        <v>213</v>
      </c>
    </row>
    <row r="174" s="2" customFormat="1" ht="16.5" customHeight="1">
      <c r="A174" s="40"/>
      <c r="B174" s="41"/>
      <c r="C174" s="206" t="s">
        <v>427</v>
      </c>
      <c r="D174" s="206" t="s">
        <v>215</v>
      </c>
      <c r="E174" s="207" t="s">
        <v>434</v>
      </c>
      <c r="F174" s="208" t="s">
        <v>435</v>
      </c>
      <c r="G174" s="209" t="s">
        <v>430</v>
      </c>
      <c r="H174" s="210">
        <v>28.120000000000001</v>
      </c>
      <c r="I174" s="211"/>
      <c r="J174" s="212">
        <f>ROUND(I174*H174,2)</f>
        <v>0</v>
      </c>
      <c r="K174" s="208" t="s">
        <v>219</v>
      </c>
      <c r="L174" s="46"/>
      <c r="M174" s="213" t="s">
        <v>19</v>
      </c>
      <c r="N174" s="214" t="s">
        <v>43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220</v>
      </c>
      <c r="AT174" s="217" t="s">
        <v>215</v>
      </c>
      <c r="AU174" s="217" t="s">
        <v>82</v>
      </c>
      <c r="AY174" s="19" t="s">
        <v>213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80</v>
      </c>
      <c r="BK174" s="218">
        <f>ROUND(I174*H174,2)</f>
        <v>0</v>
      </c>
      <c r="BL174" s="19" t="s">
        <v>220</v>
      </c>
      <c r="BM174" s="217" t="s">
        <v>436</v>
      </c>
    </row>
    <row r="175" s="2" customFormat="1">
      <c r="A175" s="40"/>
      <c r="B175" s="41"/>
      <c r="C175" s="42"/>
      <c r="D175" s="219" t="s">
        <v>222</v>
      </c>
      <c r="E175" s="42"/>
      <c r="F175" s="220" t="s">
        <v>437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222</v>
      </c>
      <c r="AU175" s="19" t="s">
        <v>82</v>
      </c>
    </row>
    <row r="176" s="2" customFormat="1">
      <c r="A176" s="40"/>
      <c r="B176" s="41"/>
      <c r="C176" s="42"/>
      <c r="D176" s="226" t="s">
        <v>388</v>
      </c>
      <c r="E176" s="42"/>
      <c r="F176" s="246" t="s">
        <v>438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388</v>
      </c>
      <c r="AU176" s="19" t="s">
        <v>82</v>
      </c>
    </row>
    <row r="177" s="13" customFormat="1">
      <c r="A177" s="13"/>
      <c r="B177" s="224"/>
      <c r="C177" s="225"/>
      <c r="D177" s="226" t="s">
        <v>224</v>
      </c>
      <c r="E177" s="227" t="s">
        <v>19</v>
      </c>
      <c r="F177" s="228" t="s">
        <v>702</v>
      </c>
      <c r="G177" s="225"/>
      <c r="H177" s="229">
        <v>28.120000000000001</v>
      </c>
      <c r="I177" s="230"/>
      <c r="J177" s="225"/>
      <c r="K177" s="225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224</v>
      </c>
      <c r="AU177" s="235" t="s">
        <v>82</v>
      </c>
      <c r="AV177" s="13" t="s">
        <v>82</v>
      </c>
      <c r="AW177" s="13" t="s">
        <v>33</v>
      </c>
      <c r="AX177" s="13" t="s">
        <v>80</v>
      </c>
      <c r="AY177" s="235" t="s">
        <v>213</v>
      </c>
    </row>
    <row r="178" s="2" customFormat="1" ht="16.5" customHeight="1">
      <c r="A178" s="40"/>
      <c r="B178" s="41"/>
      <c r="C178" s="206" t="s">
        <v>433</v>
      </c>
      <c r="D178" s="206" t="s">
        <v>215</v>
      </c>
      <c r="E178" s="207" t="s">
        <v>441</v>
      </c>
      <c r="F178" s="208" t="s">
        <v>442</v>
      </c>
      <c r="G178" s="209" t="s">
        <v>430</v>
      </c>
      <c r="H178" s="210">
        <v>28.120000000000001</v>
      </c>
      <c r="I178" s="211"/>
      <c r="J178" s="212">
        <f>ROUND(I178*H178,2)</f>
        <v>0</v>
      </c>
      <c r="K178" s="208" t="s">
        <v>219</v>
      </c>
      <c r="L178" s="46"/>
      <c r="M178" s="213" t="s">
        <v>19</v>
      </c>
      <c r="N178" s="214" t="s">
        <v>43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220</v>
      </c>
      <c r="AT178" s="217" t="s">
        <v>215</v>
      </c>
      <c r="AU178" s="217" t="s">
        <v>82</v>
      </c>
      <c r="AY178" s="19" t="s">
        <v>213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80</v>
      </c>
      <c r="BK178" s="218">
        <f>ROUND(I178*H178,2)</f>
        <v>0</v>
      </c>
      <c r="BL178" s="19" t="s">
        <v>220</v>
      </c>
      <c r="BM178" s="217" t="s">
        <v>443</v>
      </c>
    </row>
    <row r="179" s="2" customFormat="1">
      <c r="A179" s="40"/>
      <c r="B179" s="41"/>
      <c r="C179" s="42"/>
      <c r="D179" s="219" t="s">
        <v>222</v>
      </c>
      <c r="E179" s="42"/>
      <c r="F179" s="220" t="s">
        <v>444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222</v>
      </c>
      <c r="AU179" s="19" t="s">
        <v>82</v>
      </c>
    </row>
    <row r="180" s="13" customFormat="1">
      <c r="A180" s="13"/>
      <c r="B180" s="224"/>
      <c r="C180" s="225"/>
      <c r="D180" s="226" t="s">
        <v>224</v>
      </c>
      <c r="E180" s="227" t="s">
        <v>19</v>
      </c>
      <c r="F180" s="228" t="s">
        <v>703</v>
      </c>
      <c r="G180" s="225"/>
      <c r="H180" s="229">
        <v>28.120000000000001</v>
      </c>
      <c r="I180" s="230"/>
      <c r="J180" s="225"/>
      <c r="K180" s="225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224</v>
      </c>
      <c r="AU180" s="235" t="s">
        <v>82</v>
      </c>
      <c r="AV180" s="13" t="s">
        <v>82</v>
      </c>
      <c r="AW180" s="13" t="s">
        <v>33</v>
      </c>
      <c r="AX180" s="13" t="s">
        <v>80</v>
      </c>
      <c r="AY180" s="235" t="s">
        <v>213</v>
      </c>
    </row>
    <row r="181" s="2" customFormat="1" ht="16.5" customHeight="1">
      <c r="A181" s="40"/>
      <c r="B181" s="41"/>
      <c r="C181" s="236" t="s">
        <v>440</v>
      </c>
      <c r="D181" s="236" t="s">
        <v>241</v>
      </c>
      <c r="E181" s="237" t="s">
        <v>446</v>
      </c>
      <c r="F181" s="238" t="s">
        <v>447</v>
      </c>
      <c r="G181" s="239" t="s">
        <v>430</v>
      </c>
      <c r="H181" s="240">
        <v>28.120000000000001</v>
      </c>
      <c r="I181" s="241"/>
      <c r="J181" s="242">
        <f>ROUND(I181*H181,2)</f>
        <v>0</v>
      </c>
      <c r="K181" s="238" t="s">
        <v>219</v>
      </c>
      <c r="L181" s="243"/>
      <c r="M181" s="244" t="s">
        <v>19</v>
      </c>
      <c r="N181" s="245" t="s">
        <v>43</v>
      </c>
      <c r="O181" s="86"/>
      <c r="P181" s="215">
        <f>O181*H181</f>
        <v>0</v>
      </c>
      <c r="Q181" s="215">
        <v>1</v>
      </c>
      <c r="R181" s="215">
        <f>Q181*H181</f>
        <v>28.120000000000001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245</v>
      </c>
      <c r="AT181" s="217" t="s">
        <v>241</v>
      </c>
      <c r="AU181" s="217" t="s">
        <v>82</v>
      </c>
      <c r="AY181" s="19" t="s">
        <v>213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80</v>
      </c>
      <c r="BK181" s="218">
        <f>ROUND(I181*H181,2)</f>
        <v>0</v>
      </c>
      <c r="BL181" s="19" t="s">
        <v>220</v>
      </c>
      <c r="BM181" s="217" t="s">
        <v>448</v>
      </c>
    </row>
    <row r="182" s="2" customFormat="1">
      <c r="A182" s="40"/>
      <c r="B182" s="41"/>
      <c r="C182" s="42"/>
      <c r="D182" s="226" t="s">
        <v>388</v>
      </c>
      <c r="E182" s="42"/>
      <c r="F182" s="246" t="s">
        <v>449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388</v>
      </c>
      <c r="AU182" s="19" t="s">
        <v>82</v>
      </c>
    </row>
    <row r="183" s="13" customFormat="1">
      <c r="A183" s="13"/>
      <c r="B183" s="224"/>
      <c r="C183" s="225"/>
      <c r="D183" s="226" t="s">
        <v>224</v>
      </c>
      <c r="E183" s="227" t="s">
        <v>19</v>
      </c>
      <c r="F183" s="228" t="s">
        <v>703</v>
      </c>
      <c r="G183" s="225"/>
      <c r="H183" s="229">
        <v>28.120000000000001</v>
      </c>
      <c r="I183" s="230"/>
      <c r="J183" s="225"/>
      <c r="K183" s="225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224</v>
      </c>
      <c r="AU183" s="235" t="s">
        <v>82</v>
      </c>
      <c r="AV183" s="13" t="s">
        <v>82</v>
      </c>
      <c r="AW183" s="13" t="s">
        <v>33</v>
      </c>
      <c r="AX183" s="13" t="s">
        <v>80</v>
      </c>
      <c r="AY183" s="235" t="s">
        <v>213</v>
      </c>
    </row>
    <row r="184" s="12" customFormat="1" ht="22.8" customHeight="1">
      <c r="A184" s="12"/>
      <c r="B184" s="190"/>
      <c r="C184" s="191"/>
      <c r="D184" s="192" t="s">
        <v>71</v>
      </c>
      <c r="E184" s="204" t="s">
        <v>230</v>
      </c>
      <c r="F184" s="204" t="s">
        <v>450</v>
      </c>
      <c r="G184" s="191"/>
      <c r="H184" s="191"/>
      <c r="I184" s="194"/>
      <c r="J184" s="205">
        <f>BK184</f>
        <v>0</v>
      </c>
      <c r="K184" s="191"/>
      <c r="L184" s="196"/>
      <c r="M184" s="197"/>
      <c r="N184" s="198"/>
      <c r="O184" s="198"/>
      <c r="P184" s="199">
        <f>SUM(P185:P201)</f>
        <v>0</v>
      </c>
      <c r="Q184" s="198"/>
      <c r="R184" s="199">
        <f>SUM(R185:R201)</f>
        <v>8.7238084999999987</v>
      </c>
      <c r="S184" s="198"/>
      <c r="T184" s="200">
        <f>SUM(T185:T201)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1" t="s">
        <v>80</v>
      </c>
      <c r="AT184" s="202" t="s">
        <v>71</v>
      </c>
      <c r="AU184" s="202" t="s">
        <v>80</v>
      </c>
      <c r="AY184" s="201" t="s">
        <v>213</v>
      </c>
      <c r="BK184" s="203">
        <f>SUM(BK185:BK201)</f>
        <v>0</v>
      </c>
    </row>
    <row r="185" s="2" customFormat="1" ht="24.15" customHeight="1">
      <c r="A185" s="40"/>
      <c r="B185" s="41"/>
      <c r="C185" s="206" t="s">
        <v>445</v>
      </c>
      <c r="D185" s="206" t="s">
        <v>215</v>
      </c>
      <c r="E185" s="207" t="s">
        <v>452</v>
      </c>
      <c r="F185" s="208" t="s">
        <v>453</v>
      </c>
      <c r="G185" s="209" t="s">
        <v>261</v>
      </c>
      <c r="H185" s="210">
        <v>28</v>
      </c>
      <c r="I185" s="211"/>
      <c r="J185" s="212">
        <f>ROUND(I185*H185,2)</f>
        <v>0</v>
      </c>
      <c r="K185" s="208" t="s">
        <v>19</v>
      </c>
      <c r="L185" s="46"/>
      <c r="M185" s="213" t="s">
        <v>19</v>
      </c>
      <c r="N185" s="214" t="s">
        <v>43</v>
      </c>
      <c r="O185" s="86"/>
      <c r="P185" s="215">
        <f>O185*H185</f>
        <v>0</v>
      </c>
      <c r="Q185" s="215">
        <v>2.0000000000000002E-05</v>
      </c>
      <c r="R185" s="215">
        <f>Q185*H185</f>
        <v>0.00056000000000000006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220</v>
      </c>
      <c r="AT185" s="217" t="s">
        <v>215</v>
      </c>
      <c r="AU185" s="217" t="s">
        <v>82</v>
      </c>
      <c r="AY185" s="19" t="s">
        <v>213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80</v>
      </c>
      <c r="BK185" s="218">
        <f>ROUND(I185*H185,2)</f>
        <v>0</v>
      </c>
      <c r="BL185" s="19" t="s">
        <v>220</v>
      </c>
      <c r="BM185" s="217" t="s">
        <v>454</v>
      </c>
    </row>
    <row r="186" s="2" customFormat="1">
      <c r="A186" s="40"/>
      <c r="B186" s="41"/>
      <c r="C186" s="42"/>
      <c r="D186" s="226" t="s">
        <v>388</v>
      </c>
      <c r="E186" s="42"/>
      <c r="F186" s="246" t="s">
        <v>455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388</v>
      </c>
      <c r="AU186" s="19" t="s">
        <v>82</v>
      </c>
    </row>
    <row r="187" s="13" customFormat="1">
      <c r="A187" s="13"/>
      <c r="B187" s="224"/>
      <c r="C187" s="225"/>
      <c r="D187" s="226" t="s">
        <v>224</v>
      </c>
      <c r="E187" s="227" t="s">
        <v>19</v>
      </c>
      <c r="F187" s="228" t="s">
        <v>345</v>
      </c>
      <c r="G187" s="225"/>
      <c r="H187" s="229">
        <v>28</v>
      </c>
      <c r="I187" s="230"/>
      <c r="J187" s="225"/>
      <c r="K187" s="225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224</v>
      </c>
      <c r="AU187" s="235" t="s">
        <v>82</v>
      </c>
      <c r="AV187" s="13" t="s">
        <v>82</v>
      </c>
      <c r="AW187" s="13" t="s">
        <v>33</v>
      </c>
      <c r="AX187" s="13" t="s">
        <v>80</v>
      </c>
      <c r="AY187" s="235" t="s">
        <v>213</v>
      </c>
    </row>
    <row r="188" s="2" customFormat="1" ht="16.5" customHeight="1">
      <c r="A188" s="40"/>
      <c r="B188" s="41"/>
      <c r="C188" s="236" t="s">
        <v>451</v>
      </c>
      <c r="D188" s="236" t="s">
        <v>241</v>
      </c>
      <c r="E188" s="237" t="s">
        <v>457</v>
      </c>
      <c r="F188" s="238" t="s">
        <v>458</v>
      </c>
      <c r="G188" s="239" t="s">
        <v>261</v>
      </c>
      <c r="H188" s="240">
        <v>28</v>
      </c>
      <c r="I188" s="241"/>
      <c r="J188" s="242">
        <f>ROUND(I188*H188,2)</f>
        <v>0</v>
      </c>
      <c r="K188" s="238" t="s">
        <v>19</v>
      </c>
      <c r="L188" s="243"/>
      <c r="M188" s="244" t="s">
        <v>19</v>
      </c>
      <c r="N188" s="245" t="s">
        <v>43</v>
      </c>
      <c r="O188" s="86"/>
      <c r="P188" s="215">
        <f>O188*H188</f>
        <v>0</v>
      </c>
      <c r="Q188" s="215">
        <v>0.0051500000000000001</v>
      </c>
      <c r="R188" s="215">
        <f>Q188*H188</f>
        <v>0.1442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245</v>
      </c>
      <c r="AT188" s="217" t="s">
        <v>241</v>
      </c>
      <c r="AU188" s="217" t="s">
        <v>82</v>
      </c>
      <c r="AY188" s="19" t="s">
        <v>213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80</v>
      </c>
      <c r="BK188" s="218">
        <f>ROUND(I188*H188,2)</f>
        <v>0</v>
      </c>
      <c r="BL188" s="19" t="s">
        <v>220</v>
      </c>
      <c r="BM188" s="217" t="s">
        <v>459</v>
      </c>
    </row>
    <row r="189" s="13" customFormat="1">
      <c r="A189" s="13"/>
      <c r="B189" s="224"/>
      <c r="C189" s="225"/>
      <c r="D189" s="226" t="s">
        <v>224</v>
      </c>
      <c r="E189" s="227" t="s">
        <v>19</v>
      </c>
      <c r="F189" s="228" t="s">
        <v>345</v>
      </c>
      <c r="G189" s="225"/>
      <c r="H189" s="229">
        <v>28</v>
      </c>
      <c r="I189" s="230"/>
      <c r="J189" s="225"/>
      <c r="K189" s="225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224</v>
      </c>
      <c r="AU189" s="235" t="s">
        <v>82</v>
      </c>
      <c r="AV189" s="13" t="s">
        <v>82</v>
      </c>
      <c r="AW189" s="13" t="s">
        <v>33</v>
      </c>
      <c r="AX189" s="13" t="s">
        <v>80</v>
      </c>
      <c r="AY189" s="235" t="s">
        <v>213</v>
      </c>
    </row>
    <row r="190" s="2" customFormat="1" ht="16.5" customHeight="1">
      <c r="A190" s="40"/>
      <c r="B190" s="41"/>
      <c r="C190" s="206" t="s">
        <v>456</v>
      </c>
      <c r="D190" s="206" t="s">
        <v>215</v>
      </c>
      <c r="E190" s="207" t="s">
        <v>461</v>
      </c>
      <c r="F190" s="208" t="s">
        <v>462</v>
      </c>
      <c r="G190" s="209" t="s">
        <v>261</v>
      </c>
      <c r="H190" s="210">
        <v>8</v>
      </c>
      <c r="I190" s="211"/>
      <c r="J190" s="212">
        <f>ROUND(I190*H190,2)</f>
        <v>0</v>
      </c>
      <c r="K190" s="208" t="s">
        <v>219</v>
      </c>
      <c r="L190" s="46"/>
      <c r="M190" s="213" t="s">
        <v>19</v>
      </c>
      <c r="N190" s="214" t="s">
        <v>43</v>
      </c>
      <c r="O190" s="86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220</v>
      </c>
      <c r="AT190" s="217" t="s">
        <v>215</v>
      </c>
      <c r="AU190" s="217" t="s">
        <v>82</v>
      </c>
      <c r="AY190" s="19" t="s">
        <v>213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80</v>
      </c>
      <c r="BK190" s="218">
        <f>ROUND(I190*H190,2)</f>
        <v>0</v>
      </c>
      <c r="BL190" s="19" t="s">
        <v>220</v>
      </c>
      <c r="BM190" s="217" t="s">
        <v>463</v>
      </c>
    </row>
    <row r="191" s="2" customFormat="1">
      <c r="A191" s="40"/>
      <c r="B191" s="41"/>
      <c r="C191" s="42"/>
      <c r="D191" s="219" t="s">
        <v>222</v>
      </c>
      <c r="E191" s="42"/>
      <c r="F191" s="220" t="s">
        <v>464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222</v>
      </c>
      <c r="AU191" s="19" t="s">
        <v>82</v>
      </c>
    </row>
    <row r="192" s="13" customFormat="1">
      <c r="A192" s="13"/>
      <c r="B192" s="224"/>
      <c r="C192" s="225"/>
      <c r="D192" s="226" t="s">
        <v>224</v>
      </c>
      <c r="E192" s="227" t="s">
        <v>19</v>
      </c>
      <c r="F192" s="228" t="s">
        <v>704</v>
      </c>
      <c r="G192" s="225"/>
      <c r="H192" s="229">
        <v>8</v>
      </c>
      <c r="I192" s="230"/>
      <c r="J192" s="225"/>
      <c r="K192" s="225"/>
      <c r="L192" s="231"/>
      <c r="M192" s="232"/>
      <c r="N192" s="233"/>
      <c r="O192" s="233"/>
      <c r="P192" s="233"/>
      <c r="Q192" s="233"/>
      <c r="R192" s="233"/>
      <c r="S192" s="233"/>
      <c r="T192" s="23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224</v>
      </c>
      <c r="AU192" s="235" t="s">
        <v>82</v>
      </c>
      <c r="AV192" s="13" t="s">
        <v>82</v>
      </c>
      <c r="AW192" s="13" t="s">
        <v>33</v>
      </c>
      <c r="AX192" s="13" t="s">
        <v>80</v>
      </c>
      <c r="AY192" s="235" t="s">
        <v>213</v>
      </c>
    </row>
    <row r="193" s="2" customFormat="1" ht="16.5" customHeight="1">
      <c r="A193" s="40"/>
      <c r="B193" s="41"/>
      <c r="C193" s="236" t="s">
        <v>460</v>
      </c>
      <c r="D193" s="236" t="s">
        <v>241</v>
      </c>
      <c r="E193" s="237" t="s">
        <v>467</v>
      </c>
      <c r="F193" s="238" t="s">
        <v>468</v>
      </c>
      <c r="G193" s="239" t="s">
        <v>261</v>
      </c>
      <c r="H193" s="240">
        <v>8</v>
      </c>
      <c r="I193" s="241"/>
      <c r="J193" s="242">
        <f>ROUND(I193*H193,2)</f>
        <v>0</v>
      </c>
      <c r="K193" s="238" t="s">
        <v>219</v>
      </c>
      <c r="L193" s="243"/>
      <c r="M193" s="244" t="s">
        <v>19</v>
      </c>
      <c r="N193" s="245" t="s">
        <v>43</v>
      </c>
      <c r="O193" s="86"/>
      <c r="P193" s="215">
        <f>O193*H193</f>
        <v>0</v>
      </c>
      <c r="Q193" s="215">
        <v>0.051529999999999999</v>
      </c>
      <c r="R193" s="215">
        <f>Q193*H193</f>
        <v>0.41224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245</v>
      </c>
      <c r="AT193" s="217" t="s">
        <v>241</v>
      </c>
      <c r="AU193" s="217" t="s">
        <v>82</v>
      </c>
      <c r="AY193" s="19" t="s">
        <v>213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80</v>
      </c>
      <c r="BK193" s="218">
        <f>ROUND(I193*H193,2)</f>
        <v>0</v>
      </c>
      <c r="BL193" s="19" t="s">
        <v>220</v>
      </c>
      <c r="BM193" s="217" t="s">
        <v>469</v>
      </c>
    </row>
    <row r="194" s="13" customFormat="1">
      <c r="A194" s="13"/>
      <c r="B194" s="224"/>
      <c r="C194" s="225"/>
      <c r="D194" s="226" t="s">
        <v>224</v>
      </c>
      <c r="E194" s="227" t="s">
        <v>19</v>
      </c>
      <c r="F194" s="228" t="s">
        <v>704</v>
      </c>
      <c r="G194" s="225"/>
      <c r="H194" s="229">
        <v>8</v>
      </c>
      <c r="I194" s="230"/>
      <c r="J194" s="225"/>
      <c r="K194" s="225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224</v>
      </c>
      <c r="AU194" s="235" t="s">
        <v>82</v>
      </c>
      <c r="AV194" s="13" t="s">
        <v>82</v>
      </c>
      <c r="AW194" s="13" t="s">
        <v>33</v>
      </c>
      <c r="AX194" s="13" t="s">
        <v>80</v>
      </c>
      <c r="AY194" s="235" t="s">
        <v>213</v>
      </c>
    </row>
    <row r="195" s="2" customFormat="1" ht="24.15" customHeight="1">
      <c r="A195" s="40"/>
      <c r="B195" s="41"/>
      <c r="C195" s="206" t="s">
        <v>466</v>
      </c>
      <c r="D195" s="206" t="s">
        <v>215</v>
      </c>
      <c r="E195" s="207" t="s">
        <v>471</v>
      </c>
      <c r="F195" s="208" t="s">
        <v>472</v>
      </c>
      <c r="G195" s="209" t="s">
        <v>473</v>
      </c>
      <c r="H195" s="210">
        <v>1451.8</v>
      </c>
      <c r="I195" s="211"/>
      <c r="J195" s="212">
        <f>ROUND(I195*H195,2)</f>
        <v>0</v>
      </c>
      <c r="K195" s="208" t="s">
        <v>219</v>
      </c>
      <c r="L195" s="46"/>
      <c r="M195" s="213" t="s">
        <v>19</v>
      </c>
      <c r="N195" s="214" t="s">
        <v>43</v>
      </c>
      <c r="O195" s="86"/>
      <c r="P195" s="215">
        <f>O195*H195</f>
        <v>0</v>
      </c>
      <c r="Q195" s="215">
        <v>0.0011574999999999999</v>
      </c>
      <c r="R195" s="215">
        <f>Q195*H195</f>
        <v>1.6804584999999999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220</v>
      </c>
      <c r="AT195" s="217" t="s">
        <v>215</v>
      </c>
      <c r="AU195" s="217" t="s">
        <v>82</v>
      </c>
      <c r="AY195" s="19" t="s">
        <v>213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80</v>
      </c>
      <c r="BK195" s="218">
        <f>ROUND(I195*H195,2)</f>
        <v>0</v>
      </c>
      <c r="BL195" s="19" t="s">
        <v>220</v>
      </c>
      <c r="BM195" s="217" t="s">
        <v>474</v>
      </c>
    </row>
    <row r="196" s="2" customFormat="1">
      <c r="A196" s="40"/>
      <c r="B196" s="41"/>
      <c r="C196" s="42"/>
      <c r="D196" s="219" t="s">
        <v>222</v>
      </c>
      <c r="E196" s="42"/>
      <c r="F196" s="220" t="s">
        <v>475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222</v>
      </c>
      <c r="AU196" s="19" t="s">
        <v>82</v>
      </c>
    </row>
    <row r="197" s="13" customFormat="1">
      <c r="A197" s="13"/>
      <c r="B197" s="224"/>
      <c r="C197" s="225"/>
      <c r="D197" s="226" t="s">
        <v>224</v>
      </c>
      <c r="E197" s="227" t="s">
        <v>19</v>
      </c>
      <c r="F197" s="228" t="s">
        <v>705</v>
      </c>
      <c r="G197" s="225"/>
      <c r="H197" s="229">
        <v>1451.8</v>
      </c>
      <c r="I197" s="230"/>
      <c r="J197" s="225"/>
      <c r="K197" s="225"/>
      <c r="L197" s="231"/>
      <c r="M197" s="232"/>
      <c r="N197" s="233"/>
      <c r="O197" s="233"/>
      <c r="P197" s="233"/>
      <c r="Q197" s="233"/>
      <c r="R197" s="233"/>
      <c r="S197" s="233"/>
      <c r="T197" s="23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5" t="s">
        <v>224</v>
      </c>
      <c r="AU197" s="235" t="s">
        <v>82</v>
      </c>
      <c r="AV197" s="13" t="s">
        <v>82</v>
      </c>
      <c r="AW197" s="13" t="s">
        <v>33</v>
      </c>
      <c r="AX197" s="13" t="s">
        <v>80</v>
      </c>
      <c r="AY197" s="235" t="s">
        <v>213</v>
      </c>
    </row>
    <row r="198" s="2" customFormat="1" ht="16.5" customHeight="1">
      <c r="A198" s="40"/>
      <c r="B198" s="41"/>
      <c r="C198" s="236" t="s">
        <v>470</v>
      </c>
      <c r="D198" s="236" t="s">
        <v>241</v>
      </c>
      <c r="E198" s="237" t="s">
        <v>478</v>
      </c>
      <c r="F198" s="238" t="s">
        <v>479</v>
      </c>
      <c r="G198" s="239" t="s">
        <v>430</v>
      </c>
      <c r="H198" s="240">
        <v>9.9789999999999992</v>
      </c>
      <c r="I198" s="241"/>
      <c r="J198" s="242">
        <f>ROUND(I198*H198,2)</f>
        <v>0</v>
      </c>
      <c r="K198" s="238" t="s">
        <v>219</v>
      </c>
      <c r="L198" s="243"/>
      <c r="M198" s="244" t="s">
        <v>19</v>
      </c>
      <c r="N198" s="245" t="s">
        <v>43</v>
      </c>
      <c r="O198" s="86"/>
      <c r="P198" s="215">
        <f>O198*H198</f>
        <v>0</v>
      </c>
      <c r="Q198" s="215">
        <v>0.65000000000000002</v>
      </c>
      <c r="R198" s="215">
        <f>Q198*H198</f>
        <v>6.4863499999999998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245</v>
      </c>
      <c r="AT198" s="217" t="s">
        <v>241</v>
      </c>
      <c r="AU198" s="217" t="s">
        <v>82</v>
      </c>
      <c r="AY198" s="19" t="s">
        <v>213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80</v>
      </c>
      <c r="BK198" s="218">
        <f>ROUND(I198*H198,2)</f>
        <v>0</v>
      </c>
      <c r="BL198" s="19" t="s">
        <v>220</v>
      </c>
      <c r="BM198" s="217" t="s">
        <v>480</v>
      </c>
    </row>
    <row r="199" s="13" customFormat="1">
      <c r="A199" s="13"/>
      <c r="B199" s="224"/>
      <c r="C199" s="225"/>
      <c r="D199" s="226" t="s">
        <v>224</v>
      </c>
      <c r="E199" s="227" t="s">
        <v>19</v>
      </c>
      <c r="F199" s="228" t="s">
        <v>706</v>
      </c>
      <c r="G199" s="225"/>
      <c r="H199" s="229">
        <v>7.2590000000000003</v>
      </c>
      <c r="I199" s="230"/>
      <c r="J199" s="225"/>
      <c r="K199" s="225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224</v>
      </c>
      <c r="AU199" s="235" t="s">
        <v>82</v>
      </c>
      <c r="AV199" s="13" t="s">
        <v>82</v>
      </c>
      <c r="AW199" s="13" t="s">
        <v>33</v>
      </c>
      <c r="AX199" s="13" t="s">
        <v>72</v>
      </c>
      <c r="AY199" s="235" t="s">
        <v>213</v>
      </c>
    </row>
    <row r="200" s="13" customFormat="1">
      <c r="A200" s="13"/>
      <c r="B200" s="224"/>
      <c r="C200" s="225"/>
      <c r="D200" s="226" t="s">
        <v>224</v>
      </c>
      <c r="E200" s="227" t="s">
        <v>19</v>
      </c>
      <c r="F200" s="228" t="s">
        <v>707</v>
      </c>
      <c r="G200" s="225"/>
      <c r="H200" s="229">
        <v>2.7200000000000002</v>
      </c>
      <c r="I200" s="230"/>
      <c r="J200" s="225"/>
      <c r="K200" s="225"/>
      <c r="L200" s="231"/>
      <c r="M200" s="232"/>
      <c r="N200" s="233"/>
      <c r="O200" s="233"/>
      <c r="P200" s="233"/>
      <c r="Q200" s="233"/>
      <c r="R200" s="233"/>
      <c r="S200" s="233"/>
      <c r="T200" s="23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224</v>
      </c>
      <c r="AU200" s="235" t="s">
        <v>82</v>
      </c>
      <c r="AV200" s="13" t="s">
        <v>82</v>
      </c>
      <c r="AW200" s="13" t="s">
        <v>33</v>
      </c>
      <c r="AX200" s="13" t="s">
        <v>72</v>
      </c>
      <c r="AY200" s="235" t="s">
        <v>213</v>
      </c>
    </row>
    <row r="201" s="14" customFormat="1">
      <c r="A201" s="14"/>
      <c r="B201" s="247"/>
      <c r="C201" s="248"/>
      <c r="D201" s="226" t="s">
        <v>224</v>
      </c>
      <c r="E201" s="249" t="s">
        <v>19</v>
      </c>
      <c r="F201" s="250" t="s">
        <v>483</v>
      </c>
      <c r="G201" s="248"/>
      <c r="H201" s="251">
        <v>9.9789999999999992</v>
      </c>
      <c r="I201" s="252"/>
      <c r="J201" s="248"/>
      <c r="K201" s="248"/>
      <c r="L201" s="253"/>
      <c r="M201" s="254"/>
      <c r="N201" s="255"/>
      <c r="O201" s="255"/>
      <c r="P201" s="255"/>
      <c r="Q201" s="255"/>
      <c r="R201" s="255"/>
      <c r="S201" s="255"/>
      <c r="T201" s="25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7" t="s">
        <v>224</v>
      </c>
      <c r="AU201" s="257" t="s">
        <v>82</v>
      </c>
      <c r="AV201" s="14" t="s">
        <v>220</v>
      </c>
      <c r="AW201" s="14" t="s">
        <v>33</v>
      </c>
      <c r="AX201" s="14" t="s">
        <v>80</v>
      </c>
      <c r="AY201" s="257" t="s">
        <v>213</v>
      </c>
    </row>
    <row r="202" s="12" customFormat="1" ht="22.8" customHeight="1">
      <c r="A202" s="12"/>
      <c r="B202" s="190"/>
      <c r="C202" s="191"/>
      <c r="D202" s="192" t="s">
        <v>71</v>
      </c>
      <c r="E202" s="204" t="s">
        <v>484</v>
      </c>
      <c r="F202" s="204" t="s">
        <v>485</v>
      </c>
      <c r="G202" s="191"/>
      <c r="H202" s="191"/>
      <c r="I202" s="194"/>
      <c r="J202" s="205">
        <f>BK202</f>
        <v>0</v>
      </c>
      <c r="K202" s="191"/>
      <c r="L202" s="196"/>
      <c r="M202" s="197"/>
      <c r="N202" s="198"/>
      <c r="O202" s="198"/>
      <c r="P202" s="199">
        <f>SUM(P203:P204)</f>
        <v>0</v>
      </c>
      <c r="Q202" s="198"/>
      <c r="R202" s="199">
        <f>SUM(R203:R204)</f>
        <v>0</v>
      </c>
      <c r="S202" s="198"/>
      <c r="T202" s="200">
        <f>SUM(T203:T204)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1" t="s">
        <v>80</v>
      </c>
      <c r="AT202" s="202" t="s">
        <v>71</v>
      </c>
      <c r="AU202" s="202" t="s">
        <v>80</v>
      </c>
      <c r="AY202" s="201" t="s">
        <v>213</v>
      </c>
      <c r="BK202" s="203">
        <f>SUM(BK203:BK204)</f>
        <v>0</v>
      </c>
    </row>
    <row r="203" s="2" customFormat="1" ht="16.5" customHeight="1">
      <c r="A203" s="40"/>
      <c r="B203" s="41"/>
      <c r="C203" s="206" t="s">
        <v>708</v>
      </c>
      <c r="D203" s="206" t="s">
        <v>215</v>
      </c>
      <c r="E203" s="207" t="s">
        <v>709</v>
      </c>
      <c r="F203" s="208" t="s">
        <v>488</v>
      </c>
      <c r="G203" s="209" t="s">
        <v>489</v>
      </c>
      <c r="H203" s="210">
        <v>70.527000000000001</v>
      </c>
      <c r="I203" s="211"/>
      <c r="J203" s="212">
        <f>ROUND(I203*H203,2)</f>
        <v>0</v>
      </c>
      <c r="K203" s="208" t="s">
        <v>710</v>
      </c>
      <c r="L203" s="46"/>
      <c r="M203" s="213" t="s">
        <v>19</v>
      </c>
      <c r="N203" s="214" t="s">
        <v>43</v>
      </c>
      <c r="O203" s="86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220</v>
      </c>
      <c r="AT203" s="217" t="s">
        <v>215</v>
      </c>
      <c r="AU203" s="217" t="s">
        <v>82</v>
      </c>
      <c r="AY203" s="19" t="s">
        <v>213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80</v>
      </c>
      <c r="BK203" s="218">
        <f>ROUND(I203*H203,2)</f>
        <v>0</v>
      </c>
      <c r="BL203" s="19" t="s">
        <v>220</v>
      </c>
      <c r="BM203" s="217" t="s">
        <v>711</v>
      </c>
    </row>
    <row r="204" s="2" customFormat="1">
      <c r="A204" s="40"/>
      <c r="B204" s="41"/>
      <c r="C204" s="42"/>
      <c r="D204" s="219" t="s">
        <v>222</v>
      </c>
      <c r="E204" s="42"/>
      <c r="F204" s="220" t="s">
        <v>712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222</v>
      </c>
      <c r="AU204" s="19" t="s">
        <v>82</v>
      </c>
    </row>
    <row r="205" s="12" customFormat="1" ht="25.92" customHeight="1">
      <c r="A205" s="12"/>
      <c r="B205" s="190"/>
      <c r="C205" s="191"/>
      <c r="D205" s="192" t="s">
        <v>71</v>
      </c>
      <c r="E205" s="193" t="s">
        <v>492</v>
      </c>
      <c r="F205" s="193" t="s">
        <v>493</v>
      </c>
      <c r="G205" s="191"/>
      <c r="H205" s="191"/>
      <c r="I205" s="194"/>
      <c r="J205" s="195">
        <f>BK205</f>
        <v>0</v>
      </c>
      <c r="K205" s="191"/>
      <c r="L205" s="196"/>
      <c r="M205" s="197"/>
      <c r="N205" s="198"/>
      <c r="O205" s="198"/>
      <c r="P205" s="199">
        <f>P206+P219+P223+P227+P234+P238</f>
        <v>0</v>
      </c>
      <c r="Q205" s="198"/>
      <c r="R205" s="199">
        <f>R206+R219+R223+R227+R234+R238</f>
        <v>0</v>
      </c>
      <c r="S205" s="198"/>
      <c r="T205" s="200">
        <f>T206+T219+T223+T227+T234+T238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1" t="s">
        <v>240</v>
      </c>
      <c r="AT205" s="202" t="s">
        <v>71</v>
      </c>
      <c r="AU205" s="202" t="s">
        <v>72</v>
      </c>
      <c r="AY205" s="201" t="s">
        <v>213</v>
      </c>
      <c r="BK205" s="203">
        <f>BK206+BK219+BK223+BK227+BK234+BK238</f>
        <v>0</v>
      </c>
    </row>
    <row r="206" s="12" customFormat="1" ht="22.8" customHeight="1">
      <c r="A206" s="12"/>
      <c r="B206" s="190"/>
      <c r="C206" s="191"/>
      <c r="D206" s="192" t="s">
        <v>71</v>
      </c>
      <c r="E206" s="204" t="s">
        <v>494</v>
      </c>
      <c r="F206" s="204" t="s">
        <v>495</v>
      </c>
      <c r="G206" s="191"/>
      <c r="H206" s="191"/>
      <c r="I206" s="194"/>
      <c r="J206" s="205">
        <f>BK206</f>
        <v>0</v>
      </c>
      <c r="K206" s="191"/>
      <c r="L206" s="196"/>
      <c r="M206" s="197"/>
      <c r="N206" s="198"/>
      <c r="O206" s="198"/>
      <c r="P206" s="199">
        <f>SUM(P207:P218)</f>
        <v>0</v>
      </c>
      <c r="Q206" s="198"/>
      <c r="R206" s="199">
        <f>SUM(R207:R218)</f>
        <v>0</v>
      </c>
      <c r="S206" s="198"/>
      <c r="T206" s="200">
        <f>SUM(T207:T218)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1" t="s">
        <v>240</v>
      </c>
      <c r="AT206" s="202" t="s">
        <v>71</v>
      </c>
      <c r="AU206" s="202" t="s">
        <v>80</v>
      </c>
      <c r="AY206" s="201" t="s">
        <v>213</v>
      </c>
      <c r="BK206" s="203">
        <f>SUM(BK207:BK218)</f>
        <v>0</v>
      </c>
    </row>
    <row r="207" s="2" customFormat="1" ht="16.5" customHeight="1">
      <c r="A207" s="40"/>
      <c r="B207" s="41"/>
      <c r="C207" s="206" t="s">
        <v>486</v>
      </c>
      <c r="D207" s="206" t="s">
        <v>215</v>
      </c>
      <c r="E207" s="207" t="s">
        <v>497</v>
      </c>
      <c r="F207" s="208" t="s">
        <v>498</v>
      </c>
      <c r="G207" s="209" t="s">
        <v>499</v>
      </c>
      <c r="H207" s="210">
        <v>1</v>
      </c>
      <c r="I207" s="211"/>
      <c r="J207" s="212">
        <f>ROUND(I207*H207,2)</f>
        <v>0</v>
      </c>
      <c r="K207" s="208" t="s">
        <v>219</v>
      </c>
      <c r="L207" s="46"/>
      <c r="M207" s="213" t="s">
        <v>19</v>
      </c>
      <c r="N207" s="214" t="s">
        <v>43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500</v>
      </c>
      <c r="AT207" s="217" t="s">
        <v>215</v>
      </c>
      <c r="AU207" s="217" t="s">
        <v>82</v>
      </c>
      <c r="AY207" s="19" t="s">
        <v>213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80</v>
      </c>
      <c r="BK207" s="218">
        <f>ROUND(I207*H207,2)</f>
        <v>0</v>
      </c>
      <c r="BL207" s="19" t="s">
        <v>500</v>
      </c>
      <c r="BM207" s="217" t="s">
        <v>713</v>
      </c>
    </row>
    <row r="208" s="2" customFormat="1">
      <c r="A208" s="40"/>
      <c r="B208" s="41"/>
      <c r="C208" s="42"/>
      <c r="D208" s="219" t="s">
        <v>222</v>
      </c>
      <c r="E208" s="42"/>
      <c r="F208" s="220" t="s">
        <v>620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222</v>
      </c>
      <c r="AU208" s="19" t="s">
        <v>82</v>
      </c>
    </row>
    <row r="209" s="2" customFormat="1">
      <c r="A209" s="40"/>
      <c r="B209" s="41"/>
      <c r="C209" s="42"/>
      <c r="D209" s="226" t="s">
        <v>388</v>
      </c>
      <c r="E209" s="42"/>
      <c r="F209" s="246" t="s">
        <v>502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388</v>
      </c>
      <c r="AU209" s="19" t="s">
        <v>82</v>
      </c>
    </row>
    <row r="210" s="2" customFormat="1" ht="16.5" customHeight="1">
      <c r="A210" s="40"/>
      <c r="B210" s="41"/>
      <c r="C210" s="206" t="s">
        <v>496</v>
      </c>
      <c r="D210" s="206" t="s">
        <v>215</v>
      </c>
      <c r="E210" s="207" t="s">
        <v>622</v>
      </c>
      <c r="F210" s="208" t="s">
        <v>505</v>
      </c>
      <c r="G210" s="209" t="s">
        <v>499</v>
      </c>
      <c r="H210" s="210">
        <v>1</v>
      </c>
      <c r="I210" s="211"/>
      <c r="J210" s="212">
        <f>ROUND(I210*H210,2)</f>
        <v>0</v>
      </c>
      <c r="K210" s="208" t="s">
        <v>219</v>
      </c>
      <c r="L210" s="46"/>
      <c r="M210" s="213" t="s">
        <v>19</v>
      </c>
      <c r="N210" s="214" t="s">
        <v>43</v>
      </c>
      <c r="O210" s="86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500</v>
      </c>
      <c r="AT210" s="217" t="s">
        <v>215</v>
      </c>
      <c r="AU210" s="217" t="s">
        <v>82</v>
      </c>
      <c r="AY210" s="19" t="s">
        <v>213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80</v>
      </c>
      <c r="BK210" s="218">
        <f>ROUND(I210*H210,2)</f>
        <v>0</v>
      </c>
      <c r="BL210" s="19" t="s">
        <v>500</v>
      </c>
      <c r="BM210" s="217" t="s">
        <v>714</v>
      </c>
    </row>
    <row r="211" s="2" customFormat="1">
      <c r="A211" s="40"/>
      <c r="B211" s="41"/>
      <c r="C211" s="42"/>
      <c r="D211" s="219" t="s">
        <v>222</v>
      </c>
      <c r="E211" s="42"/>
      <c r="F211" s="220" t="s">
        <v>624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222</v>
      </c>
      <c r="AU211" s="19" t="s">
        <v>82</v>
      </c>
    </row>
    <row r="212" s="2" customFormat="1">
      <c r="A212" s="40"/>
      <c r="B212" s="41"/>
      <c r="C212" s="42"/>
      <c r="D212" s="226" t="s">
        <v>388</v>
      </c>
      <c r="E212" s="42"/>
      <c r="F212" s="246" t="s">
        <v>507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388</v>
      </c>
      <c r="AU212" s="19" t="s">
        <v>82</v>
      </c>
    </row>
    <row r="213" s="2" customFormat="1" ht="16.5" customHeight="1">
      <c r="A213" s="40"/>
      <c r="B213" s="41"/>
      <c r="C213" s="206" t="s">
        <v>715</v>
      </c>
      <c r="D213" s="206" t="s">
        <v>215</v>
      </c>
      <c r="E213" s="207" t="s">
        <v>626</v>
      </c>
      <c r="F213" s="208" t="s">
        <v>510</v>
      </c>
      <c r="G213" s="209" t="s">
        <v>499</v>
      </c>
      <c r="H213" s="210">
        <v>1</v>
      </c>
      <c r="I213" s="211"/>
      <c r="J213" s="212">
        <f>ROUND(I213*H213,2)</f>
        <v>0</v>
      </c>
      <c r="K213" s="208" t="s">
        <v>219</v>
      </c>
      <c r="L213" s="46"/>
      <c r="M213" s="213" t="s">
        <v>19</v>
      </c>
      <c r="N213" s="214" t="s">
        <v>43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500</v>
      </c>
      <c r="AT213" s="217" t="s">
        <v>215</v>
      </c>
      <c r="AU213" s="217" t="s">
        <v>82</v>
      </c>
      <c r="AY213" s="19" t="s">
        <v>213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80</v>
      </c>
      <c r="BK213" s="218">
        <f>ROUND(I213*H213,2)</f>
        <v>0</v>
      </c>
      <c r="BL213" s="19" t="s">
        <v>500</v>
      </c>
      <c r="BM213" s="217" t="s">
        <v>716</v>
      </c>
    </row>
    <row r="214" s="2" customFormat="1">
      <c r="A214" s="40"/>
      <c r="B214" s="41"/>
      <c r="C214" s="42"/>
      <c r="D214" s="219" t="s">
        <v>222</v>
      </c>
      <c r="E214" s="42"/>
      <c r="F214" s="220" t="s">
        <v>628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222</v>
      </c>
      <c r="AU214" s="19" t="s">
        <v>82</v>
      </c>
    </row>
    <row r="215" s="2" customFormat="1">
      <c r="A215" s="40"/>
      <c r="B215" s="41"/>
      <c r="C215" s="42"/>
      <c r="D215" s="226" t="s">
        <v>388</v>
      </c>
      <c r="E215" s="42"/>
      <c r="F215" s="246" t="s">
        <v>507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388</v>
      </c>
      <c r="AU215" s="19" t="s">
        <v>82</v>
      </c>
    </row>
    <row r="216" s="2" customFormat="1" ht="16.5" customHeight="1">
      <c r="A216" s="40"/>
      <c r="B216" s="41"/>
      <c r="C216" s="206" t="s">
        <v>717</v>
      </c>
      <c r="D216" s="206" t="s">
        <v>215</v>
      </c>
      <c r="E216" s="207" t="s">
        <v>630</v>
      </c>
      <c r="F216" s="208" t="s">
        <v>514</v>
      </c>
      <c r="G216" s="209" t="s">
        <v>499</v>
      </c>
      <c r="H216" s="210">
        <v>1</v>
      </c>
      <c r="I216" s="211"/>
      <c r="J216" s="212">
        <f>ROUND(I216*H216,2)</f>
        <v>0</v>
      </c>
      <c r="K216" s="208" t="s">
        <v>219</v>
      </c>
      <c r="L216" s="46"/>
      <c r="M216" s="213" t="s">
        <v>19</v>
      </c>
      <c r="N216" s="214" t="s">
        <v>43</v>
      </c>
      <c r="O216" s="86"/>
      <c r="P216" s="215">
        <f>O216*H216</f>
        <v>0</v>
      </c>
      <c r="Q216" s="215">
        <v>0</v>
      </c>
      <c r="R216" s="215">
        <f>Q216*H216</f>
        <v>0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500</v>
      </c>
      <c r="AT216" s="217" t="s">
        <v>215</v>
      </c>
      <c r="AU216" s="217" t="s">
        <v>82</v>
      </c>
      <c r="AY216" s="19" t="s">
        <v>213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80</v>
      </c>
      <c r="BK216" s="218">
        <f>ROUND(I216*H216,2)</f>
        <v>0</v>
      </c>
      <c r="BL216" s="19" t="s">
        <v>500</v>
      </c>
      <c r="BM216" s="217" t="s">
        <v>718</v>
      </c>
    </row>
    <row r="217" s="2" customFormat="1">
      <c r="A217" s="40"/>
      <c r="B217" s="41"/>
      <c r="C217" s="42"/>
      <c r="D217" s="219" t="s">
        <v>222</v>
      </c>
      <c r="E217" s="42"/>
      <c r="F217" s="220" t="s">
        <v>632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222</v>
      </c>
      <c r="AU217" s="19" t="s">
        <v>82</v>
      </c>
    </row>
    <row r="218" s="2" customFormat="1">
      <c r="A218" s="40"/>
      <c r="B218" s="41"/>
      <c r="C218" s="42"/>
      <c r="D218" s="226" t="s">
        <v>388</v>
      </c>
      <c r="E218" s="42"/>
      <c r="F218" s="246" t="s">
        <v>516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388</v>
      </c>
      <c r="AU218" s="19" t="s">
        <v>82</v>
      </c>
    </row>
    <row r="219" s="12" customFormat="1" ht="22.8" customHeight="1">
      <c r="A219" s="12"/>
      <c r="B219" s="190"/>
      <c r="C219" s="191"/>
      <c r="D219" s="192" t="s">
        <v>71</v>
      </c>
      <c r="E219" s="204" t="s">
        <v>517</v>
      </c>
      <c r="F219" s="204" t="s">
        <v>518</v>
      </c>
      <c r="G219" s="191"/>
      <c r="H219" s="191"/>
      <c r="I219" s="194"/>
      <c r="J219" s="205">
        <f>BK219</f>
        <v>0</v>
      </c>
      <c r="K219" s="191"/>
      <c r="L219" s="196"/>
      <c r="M219" s="197"/>
      <c r="N219" s="198"/>
      <c r="O219" s="198"/>
      <c r="P219" s="199">
        <f>SUM(P220:P222)</f>
        <v>0</v>
      </c>
      <c r="Q219" s="198"/>
      <c r="R219" s="199">
        <f>SUM(R220:R222)</f>
        <v>0</v>
      </c>
      <c r="S219" s="198"/>
      <c r="T219" s="200">
        <f>SUM(T220:T222)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1" t="s">
        <v>240</v>
      </c>
      <c r="AT219" s="202" t="s">
        <v>71</v>
      </c>
      <c r="AU219" s="202" t="s">
        <v>80</v>
      </c>
      <c r="AY219" s="201" t="s">
        <v>213</v>
      </c>
      <c r="BK219" s="203">
        <f>SUM(BK220:BK222)</f>
        <v>0</v>
      </c>
    </row>
    <row r="220" s="2" customFormat="1" ht="16.5" customHeight="1">
      <c r="A220" s="40"/>
      <c r="B220" s="41"/>
      <c r="C220" s="206" t="s">
        <v>719</v>
      </c>
      <c r="D220" s="206" t="s">
        <v>215</v>
      </c>
      <c r="E220" s="207" t="s">
        <v>634</v>
      </c>
      <c r="F220" s="208" t="s">
        <v>518</v>
      </c>
      <c r="G220" s="209" t="s">
        <v>499</v>
      </c>
      <c r="H220" s="210">
        <v>1</v>
      </c>
      <c r="I220" s="211"/>
      <c r="J220" s="212">
        <f>ROUND(I220*H220,2)</f>
        <v>0</v>
      </c>
      <c r="K220" s="208" t="s">
        <v>219</v>
      </c>
      <c r="L220" s="46"/>
      <c r="M220" s="213" t="s">
        <v>19</v>
      </c>
      <c r="N220" s="214" t="s">
        <v>43</v>
      </c>
      <c r="O220" s="86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500</v>
      </c>
      <c r="AT220" s="217" t="s">
        <v>215</v>
      </c>
      <c r="AU220" s="217" t="s">
        <v>82</v>
      </c>
      <c r="AY220" s="19" t="s">
        <v>213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80</v>
      </c>
      <c r="BK220" s="218">
        <f>ROUND(I220*H220,2)</f>
        <v>0</v>
      </c>
      <c r="BL220" s="19" t="s">
        <v>500</v>
      </c>
      <c r="BM220" s="217" t="s">
        <v>720</v>
      </c>
    </row>
    <row r="221" s="2" customFormat="1">
      <c r="A221" s="40"/>
      <c r="B221" s="41"/>
      <c r="C221" s="42"/>
      <c r="D221" s="219" t="s">
        <v>222</v>
      </c>
      <c r="E221" s="42"/>
      <c r="F221" s="220" t="s">
        <v>636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222</v>
      </c>
      <c r="AU221" s="19" t="s">
        <v>82</v>
      </c>
    </row>
    <row r="222" s="2" customFormat="1">
      <c r="A222" s="40"/>
      <c r="B222" s="41"/>
      <c r="C222" s="42"/>
      <c r="D222" s="226" t="s">
        <v>388</v>
      </c>
      <c r="E222" s="42"/>
      <c r="F222" s="246" t="s">
        <v>507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388</v>
      </c>
      <c r="AU222" s="19" t="s">
        <v>82</v>
      </c>
    </row>
    <row r="223" s="12" customFormat="1" ht="22.8" customHeight="1">
      <c r="A223" s="12"/>
      <c r="B223" s="190"/>
      <c r="C223" s="191"/>
      <c r="D223" s="192" t="s">
        <v>71</v>
      </c>
      <c r="E223" s="204" t="s">
        <v>522</v>
      </c>
      <c r="F223" s="204" t="s">
        <v>523</v>
      </c>
      <c r="G223" s="191"/>
      <c r="H223" s="191"/>
      <c r="I223" s="194"/>
      <c r="J223" s="205">
        <f>BK223</f>
        <v>0</v>
      </c>
      <c r="K223" s="191"/>
      <c r="L223" s="196"/>
      <c r="M223" s="197"/>
      <c r="N223" s="198"/>
      <c r="O223" s="198"/>
      <c r="P223" s="199">
        <f>SUM(P224:P226)</f>
        <v>0</v>
      </c>
      <c r="Q223" s="198"/>
      <c r="R223" s="199">
        <f>SUM(R224:R226)</f>
        <v>0</v>
      </c>
      <c r="S223" s="198"/>
      <c r="T223" s="200">
        <f>SUM(T224:T226)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1" t="s">
        <v>240</v>
      </c>
      <c r="AT223" s="202" t="s">
        <v>71</v>
      </c>
      <c r="AU223" s="202" t="s">
        <v>80</v>
      </c>
      <c r="AY223" s="201" t="s">
        <v>213</v>
      </c>
      <c r="BK223" s="203">
        <f>SUM(BK224:BK226)</f>
        <v>0</v>
      </c>
    </row>
    <row r="224" s="2" customFormat="1" ht="16.5" customHeight="1">
      <c r="A224" s="40"/>
      <c r="B224" s="41"/>
      <c r="C224" s="206" t="s">
        <v>721</v>
      </c>
      <c r="D224" s="206" t="s">
        <v>215</v>
      </c>
      <c r="E224" s="207" t="s">
        <v>638</v>
      </c>
      <c r="F224" s="208" t="s">
        <v>523</v>
      </c>
      <c r="G224" s="209" t="s">
        <v>499</v>
      </c>
      <c r="H224" s="210">
        <v>1</v>
      </c>
      <c r="I224" s="211"/>
      <c r="J224" s="212">
        <f>ROUND(I224*H224,2)</f>
        <v>0</v>
      </c>
      <c r="K224" s="208" t="s">
        <v>219</v>
      </c>
      <c r="L224" s="46"/>
      <c r="M224" s="213" t="s">
        <v>19</v>
      </c>
      <c r="N224" s="214" t="s">
        <v>43</v>
      </c>
      <c r="O224" s="86"/>
      <c r="P224" s="215">
        <f>O224*H224</f>
        <v>0</v>
      </c>
      <c r="Q224" s="215">
        <v>0</v>
      </c>
      <c r="R224" s="215">
        <f>Q224*H224</f>
        <v>0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500</v>
      </c>
      <c r="AT224" s="217" t="s">
        <v>215</v>
      </c>
      <c r="AU224" s="217" t="s">
        <v>82</v>
      </c>
      <c r="AY224" s="19" t="s">
        <v>213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80</v>
      </c>
      <c r="BK224" s="218">
        <f>ROUND(I224*H224,2)</f>
        <v>0</v>
      </c>
      <c r="BL224" s="19" t="s">
        <v>500</v>
      </c>
      <c r="BM224" s="217" t="s">
        <v>722</v>
      </c>
    </row>
    <row r="225" s="2" customFormat="1">
      <c r="A225" s="40"/>
      <c r="B225" s="41"/>
      <c r="C225" s="42"/>
      <c r="D225" s="219" t="s">
        <v>222</v>
      </c>
      <c r="E225" s="42"/>
      <c r="F225" s="220" t="s">
        <v>640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222</v>
      </c>
      <c r="AU225" s="19" t="s">
        <v>82</v>
      </c>
    </row>
    <row r="226" s="2" customFormat="1">
      <c r="A226" s="40"/>
      <c r="B226" s="41"/>
      <c r="C226" s="42"/>
      <c r="D226" s="226" t="s">
        <v>388</v>
      </c>
      <c r="E226" s="42"/>
      <c r="F226" s="246" t="s">
        <v>527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388</v>
      </c>
      <c r="AU226" s="19" t="s">
        <v>82</v>
      </c>
    </row>
    <row r="227" s="12" customFormat="1" ht="22.8" customHeight="1">
      <c r="A227" s="12"/>
      <c r="B227" s="190"/>
      <c r="C227" s="191"/>
      <c r="D227" s="192" t="s">
        <v>71</v>
      </c>
      <c r="E227" s="204" t="s">
        <v>528</v>
      </c>
      <c r="F227" s="204" t="s">
        <v>529</v>
      </c>
      <c r="G227" s="191"/>
      <c r="H227" s="191"/>
      <c r="I227" s="194"/>
      <c r="J227" s="205">
        <f>BK227</f>
        <v>0</v>
      </c>
      <c r="K227" s="191"/>
      <c r="L227" s="196"/>
      <c r="M227" s="197"/>
      <c r="N227" s="198"/>
      <c r="O227" s="198"/>
      <c r="P227" s="199">
        <f>SUM(P228:P233)</f>
        <v>0</v>
      </c>
      <c r="Q227" s="198"/>
      <c r="R227" s="199">
        <f>SUM(R228:R233)</f>
        <v>0</v>
      </c>
      <c r="S227" s="198"/>
      <c r="T227" s="200">
        <f>SUM(T228:T233)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01" t="s">
        <v>240</v>
      </c>
      <c r="AT227" s="202" t="s">
        <v>71</v>
      </c>
      <c r="AU227" s="202" t="s">
        <v>80</v>
      </c>
      <c r="AY227" s="201" t="s">
        <v>213</v>
      </c>
      <c r="BK227" s="203">
        <f>SUM(BK228:BK233)</f>
        <v>0</v>
      </c>
    </row>
    <row r="228" s="2" customFormat="1" ht="16.5" customHeight="1">
      <c r="A228" s="40"/>
      <c r="B228" s="41"/>
      <c r="C228" s="206" t="s">
        <v>723</v>
      </c>
      <c r="D228" s="206" t="s">
        <v>215</v>
      </c>
      <c r="E228" s="207" t="s">
        <v>642</v>
      </c>
      <c r="F228" s="208" t="s">
        <v>529</v>
      </c>
      <c r="G228" s="209" t="s">
        <v>499</v>
      </c>
      <c r="H228" s="210">
        <v>1</v>
      </c>
      <c r="I228" s="211"/>
      <c r="J228" s="212">
        <f>ROUND(I228*H228,2)</f>
        <v>0</v>
      </c>
      <c r="K228" s="208" t="s">
        <v>219</v>
      </c>
      <c r="L228" s="46"/>
      <c r="M228" s="213" t="s">
        <v>19</v>
      </c>
      <c r="N228" s="214" t="s">
        <v>43</v>
      </c>
      <c r="O228" s="86"/>
      <c r="P228" s="215">
        <f>O228*H228</f>
        <v>0</v>
      </c>
      <c r="Q228" s="215">
        <v>0</v>
      </c>
      <c r="R228" s="215">
        <f>Q228*H228</f>
        <v>0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500</v>
      </c>
      <c r="AT228" s="217" t="s">
        <v>215</v>
      </c>
      <c r="AU228" s="217" t="s">
        <v>82</v>
      </c>
      <c r="AY228" s="19" t="s">
        <v>213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80</v>
      </c>
      <c r="BK228" s="218">
        <f>ROUND(I228*H228,2)</f>
        <v>0</v>
      </c>
      <c r="BL228" s="19" t="s">
        <v>500</v>
      </c>
      <c r="BM228" s="217" t="s">
        <v>724</v>
      </c>
    </row>
    <row r="229" s="2" customFormat="1">
      <c r="A229" s="40"/>
      <c r="B229" s="41"/>
      <c r="C229" s="42"/>
      <c r="D229" s="219" t="s">
        <v>222</v>
      </c>
      <c r="E229" s="42"/>
      <c r="F229" s="220" t="s">
        <v>644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222</v>
      </c>
      <c r="AU229" s="19" t="s">
        <v>82</v>
      </c>
    </row>
    <row r="230" s="2" customFormat="1">
      <c r="A230" s="40"/>
      <c r="B230" s="41"/>
      <c r="C230" s="42"/>
      <c r="D230" s="226" t="s">
        <v>388</v>
      </c>
      <c r="E230" s="42"/>
      <c r="F230" s="246" t="s">
        <v>507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388</v>
      </c>
      <c r="AU230" s="19" t="s">
        <v>82</v>
      </c>
    </row>
    <row r="231" s="2" customFormat="1" ht="16.5" customHeight="1">
      <c r="A231" s="40"/>
      <c r="B231" s="41"/>
      <c r="C231" s="206" t="s">
        <v>725</v>
      </c>
      <c r="D231" s="206" t="s">
        <v>215</v>
      </c>
      <c r="E231" s="207" t="s">
        <v>646</v>
      </c>
      <c r="F231" s="208" t="s">
        <v>535</v>
      </c>
      <c r="G231" s="209" t="s">
        <v>499</v>
      </c>
      <c r="H231" s="210">
        <v>1</v>
      </c>
      <c r="I231" s="211"/>
      <c r="J231" s="212">
        <f>ROUND(I231*H231,2)</f>
        <v>0</v>
      </c>
      <c r="K231" s="208" t="s">
        <v>219</v>
      </c>
      <c r="L231" s="46"/>
      <c r="M231" s="213" t="s">
        <v>19</v>
      </c>
      <c r="N231" s="214" t="s">
        <v>43</v>
      </c>
      <c r="O231" s="86"/>
      <c r="P231" s="215">
        <f>O231*H231</f>
        <v>0</v>
      </c>
      <c r="Q231" s="215">
        <v>0</v>
      </c>
      <c r="R231" s="215">
        <f>Q231*H231</f>
        <v>0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500</v>
      </c>
      <c r="AT231" s="217" t="s">
        <v>215</v>
      </c>
      <c r="AU231" s="217" t="s">
        <v>82</v>
      </c>
      <c r="AY231" s="19" t="s">
        <v>213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80</v>
      </c>
      <c r="BK231" s="218">
        <f>ROUND(I231*H231,2)</f>
        <v>0</v>
      </c>
      <c r="BL231" s="19" t="s">
        <v>500</v>
      </c>
      <c r="BM231" s="217" t="s">
        <v>726</v>
      </c>
    </row>
    <row r="232" s="2" customFormat="1">
      <c r="A232" s="40"/>
      <c r="B232" s="41"/>
      <c r="C232" s="42"/>
      <c r="D232" s="219" t="s">
        <v>222</v>
      </c>
      <c r="E232" s="42"/>
      <c r="F232" s="220" t="s">
        <v>648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222</v>
      </c>
      <c r="AU232" s="19" t="s">
        <v>82</v>
      </c>
    </row>
    <row r="233" s="2" customFormat="1">
      <c r="A233" s="40"/>
      <c r="B233" s="41"/>
      <c r="C233" s="42"/>
      <c r="D233" s="226" t="s">
        <v>388</v>
      </c>
      <c r="E233" s="42"/>
      <c r="F233" s="246" t="s">
        <v>537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388</v>
      </c>
      <c r="AU233" s="19" t="s">
        <v>82</v>
      </c>
    </row>
    <row r="234" s="12" customFormat="1" ht="22.8" customHeight="1">
      <c r="A234" s="12"/>
      <c r="B234" s="190"/>
      <c r="C234" s="191"/>
      <c r="D234" s="192" t="s">
        <v>71</v>
      </c>
      <c r="E234" s="204" t="s">
        <v>538</v>
      </c>
      <c r="F234" s="204" t="s">
        <v>539</v>
      </c>
      <c r="G234" s="191"/>
      <c r="H234" s="191"/>
      <c r="I234" s="194"/>
      <c r="J234" s="205">
        <f>BK234</f>
        <v>0</v>
      </c>
      <c r="K234" s="191"/>
      <c r="L234" s="196"/>
      <c r="M234" s="197"/>
      <c r="N234" s="198"/>
      <c r="O234" s="198"/>
      <c r="P234" s="199">
        <f>SUM(P235:P237)</f>
        <v>0</v>
      </c>
      <c r="Q234" s="198"/>
      <c r="R234" s="199">
        <f>SUM(R235:R237)</f>
        <v>0</v>
      </c>
      <c r="S234" s="198"/>
      <c r="T234" s="200">
        <f>SUM(T235:T237)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01" t="s">
        <v>240</v>
      </c>
      <c r="AT234" s="202" t="s">
        <v>71</v>
      </c>
      <c r="AU234" s="202" t="s">
        <v>80</v>
      </c>
      <c r="AY234" s="201" t="s">
        <v>213</v>
      </c>
      <c r="BK234" s="203">
        <f>SUM(BK235:BK237)</f>
        <v>0</v>
      </c>
    </row>
    <row r="235" s="2" customFormat="1" ht="16.5" customHeight="1">
      <c r="A235" s="40"/>
      <c r="B235" s="41"/>
      <c r="C235" s="206" t="s">
        <v>727</v>
      </c>
      <c r="D235" s="206" t="s">
        <v>215</v>
      </c>
      <c r="E235" s="207" t="s">
        <v>650</v>
      </c>
      <c r="F235" s="208" t="s">
        <v>539</v>
      </c>
      <c r="G235" s="209" t="s">
        <v>499</v>
      </c>
      <c r="H235" s="210">
        <v>1</v>
      </c>
      <c r="I235" s="211"/>
      <c r="J235" s="212">
        <f>ROUND(I235*H235,2)</f>
        <v>0</v>
      </c>
      <c r="K235" s="208" t="s">
        <v>219</v>
      </c>
      <c r="L235" s="46"/>
      <c r="M235" s="213" t="s">
        <v>19</v>
      </c>
      <c r="N235" s="214" t="s">
        <v>43</v>
      </c>
      <c r="O235" s="86"/>
      <c r="P235" s="215">
        <f>O235*H235</f>
        <v>0</v>
      </c>
      <c r="Q235" s="215">
        <v>0</v>
      </c>
      <c r="R235" s="215">
        <f>Q235*H235</f>
        <v>0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500</v>
      </c>
      <c r="AT235" s="217" t="s">
        <v>215</v>
      </c>
      <c r="AU235" s="217" t="s">
        <v>82</v>
      </c>
      <c r="AY235" s="19" t="s">
        <v>213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80</v>
      </c>
      <c r="BK235" s="218">
        <f>ROUND(I235*H235,2)</f>
        <v>0</v>
      </c>
      <c r="BL235" s="19" t="s">
        <v>500</v>
      </c>
      <c r="BM235" s="217" t="s">
        <v>728</v>
      </c>
    </row>
    <row r="236" s="2" customFormat="1">
      <c r="A236" s="40"/>
      <c r="B236" s="41"/>
      <c r="C236" s="42"/>
      <c r="D236" s="219" t="s">
        <v>222</v>
      </c>
      <c r="E236" s="42"/>
      <c r="F236" s="220" t="s">
        <v>652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222</v>
      </c>
      <c r="AU236" s="19" t="s">
        <v>82</v>
      </c>
    </row>
    <row r="237" s="2" customFormat="1">
      <c r="A237" s="40"/>
      <c r="B237" s="41"/>
      <c r="C237" s="42"/>
      <c r="D237" s="226" t="s">
        <v>388</v>
      </c>
      <c r="E237" s="42"/>
      <c r="F237" s="246" t="s">
        <v>507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388</v>
      </c>
      <c r="AU237" s="19" t="s">
        <v>82</v>
      </c>
    </row>
    <row r="238" s="12" customFormat="1" ht="22.8" customHeight="1">
      <c r="A238" s="12"/>
      <c r="B238" s="190"/>
      <c r="C238" s="191"/>
      <c r="D238" s="192" t="s">
        <v>71</v>
      </c>
      <c r="E238" s="204" t="s">
        <v>543</v>
      </c>
      <c r="F238" s="204" t="s">
        <v>544</v>
      </c>
      <c r="G238" s="191"/>
      <c r="H238" s="191"/>
      <c r="I238" s="194"/>
      <c r="J238" s="205">
        <f>BK238</f>
        <v>0</v>
      </c>
      <c r="K238" s="191"/>
      <c r="L238" s="196"/>
      <c r="M238" s="197"/>
      <c r="N238" s="198"/>
      <c r="O238" s="198"/>
      <c r="P238" s="199">
        <f>SUM(P239:P241)</f>
        <v>0</v>
      </c>
      <c r="Q238" s="198"/>
      <c r="R238" s="199">
        <f>SUM(R239:R241)</f>
        <v>0</v>
      </c>
      <c r="S238" s="198"/>
      <c r="T238" s="200">
        <f>SUM(T239:T241)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01" t="s">
        <v>240</v>
      </c>
      <c r="AT238" s="202" t="s">
        <v>71</v>
      </c>
      <c r="AU238" s="202" t="s">
        <v>80</v>
      </c>
      <c r="AY238" s="201" t="s">
        <v>213</v>
      </c>
      <c r="BK238" s="203">
        <f>SUM(BK239:BK241)</f>
        <v>0</v>
      </c>
    </row>
    <row r="239" s="2" customFormat="1" ht="16.5" customHeight="1">
      <c r="A239" s="40"/>
      <c r="B239" s="41"/>
      <c r="C239" s="206" t="s">
        <v>729</v>
      </c>
      <c r="D239" s="206" t="s">
        <v>215</v>
      </c>
      <c r="E239" s="207" t="s">
        <v>654</v>
      </c>
      <c r="F239" s="208" t="s">
        <v>544</v>
      </c>
      <c r="G239" s="209" t="s">
        <v>499</v>
      </c>
      <c r="H239" s="210">
        <v>1</v>
      </c>
      <c r="I239" s="211"/>
      <c r="J239" s="212">
        <f>ROUND(I239*H239,2)</f>
        <v>0</v>
      </c>
      <c r="K239" s="208" t="s">
        <v>219</v>
      </c>
      <c r="L239" s="46"/>
      <c r="M239" s="213" t="s">
        <v>19</v>
      </c>
      <c r="N239" s="214" t="s">
        <v>43</v>
      </c>
      <c r="O239" s="86"/>
      <c r="P239" s="215">
        <f>O239*H239</f>
        <v>0</v>
      </c>
      <c r="Q239" s="215">
        <v>0</v>
      </c>
      <c r="R239" s="215">
        <f>Q239*H239</f>
        <v>0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500</v>
      </c>
      <c r="AT239" s="217" t="s">
        <v>215</v>
      </c>
      <c r="AU239" s="217" t="s">
        <v>82</v>
      </c>
      <c r="AY239" s="19" t="s">
        <v>213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80</v>
      </c>
      <c r="BK239" s="218">
        <f>ROUND(I239*H239,2)</f>
        <v>0</v>
      </c>
      <c r="BL239" s="19" t="s">
        <v>500</v>
      </c>
      <c r="BM239" s="217" t="s">
        <v>730</v>
      </c>
    </row>
    <row r="240" s="2" customFormat="1">
      <c r="A240" s="40"/>
      <c r="B240" s="41"/>
      <c r="C240" s="42"/>
      <c r="D240" s="219" t="s">
        <v>222</v>
      </c>
      <c r="E240" s="42"/>
      <c r="F240" s="220" t="s">
        <v>656</v>
      </c>
      <c r="G240" s="42"/>
      <c r="H240" s="42"/>
      <c r="I240" s="221"/>
      <c r="J240" s="42"/>
      <c r="K240" s="42"/>
      <c r="L240" s="46"/>
      <c r="M240" s="222"/>
      <c r="N240" s="223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222</v>
      </c>
      <c r="AU240" s="19" t="s">
        <v>82</v>
      </c>
    </row>
    <row r="241" s="2" customFormat="1">
      <c r="A241" s="40"/>
      <c r="B241" s="41"/>
      <c r="C241" s="42"/>
      <c r="D241" s="226" t="s">
        <v>388</v>
      </c>
      <c r="E241" s="42"/>
      <c r="F241" s="246" t="s">
        <v>507</v>
      </c>
      <c r="G241" s="42"/>
      <c r="H241" s="42"/>
      <c r="I241" s="221"/>
      <c r="J241" s="42"/>
      <c r="K241" s="42"/>
      <c r="L241" s="46"/>
      <c r="M241" s="258"/>
      <c r="N241" s="259"/>
      <c r="O241" s="260"/>
      <c r="P241" s="260"/>
      <c r="Q241" s="260"/>
      <c r="R241" s="260"/>
      <c r="S241" s="260"/>
      <c r="T241" s="261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388</v>
      </c>
      <c r="AU241" s="19" t="s">
        <v>82</v>
      </c>
    </row>
    <row r="242" s="2" customFormat="1" ht="6.96" customHeight="1">
      <c r="A242" s="40"/>
      <c r="B242" s="61"/>
      <c r="C242" s="62"/>
      <c r="D242" s="62"/>
      <c r="E242" s="62"/>
      <c r="F242" s="62"/>
      <c r="G242" s="62"/>
      <c r="H242" s="62"/>
      <c r="I242" s="62"/>
      <c r="J242" s="62"/>
      <c r="K242" s="62"/>
      <c r="L242" s="46"/>
      <c r="M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</row>
  </sheetData>
  <sheetProtection sheet="1" autoFilter="0" formatColumns="0" formatRows="0" objects="1" scenarios="1" spinCount="100000" saltValue="LWxyk2bUCh8BMrFpkGcpuV/Rvxh3JmXyXXjdIMgL3NSXdHSr1Y6S4B3VWdtiXNWACHNvPiDZkuEHHDvyZx19GA==" hashValue="CKMBj0S5r5QvdSjjy+FCPJbLPDj5XiI/vXAY7ydwyf4wpFRCwOgTHthWamYAPNQrJxVnUSy3vvzSPfyKWzULng==" algorithmName="SHA-512" password="CC35"/>
  <autoFilter ref="C89:K241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5_02/183403112"/>
    <hyperlink ref="F97" r:id="rId2" display="https://podminky.urs.cz/item/CS_URS_2025_02/183403151"/>
    <hyperlink ref="F100" r:id="rId3" display="https://podminky.urs.cz/item/CS_URS_2025_02/183403152"/>
    <hyperlink ref="F103" r:id="rId4" display="https://podminky.urs.cz/item/CS_URS_2025_02/181451121"/>
    <hyperlink ref="F110" r:id="rId5" display="https://podminky.urs.cz/item/CS_URS_2025_02/119005131"/>
    <hyperlink ref="F113" r:id="rId6" display="https://podminky.urs.cz/item/CS_URS_2025_02/183111114"/>
    <hyperlink ref="F116" r:id="rId7" display="https://podminky.urs.cz/item/CS_URS_2025_02/183101114"/>
    <hyperlink ref="F119" r:id="rId8" display="https://podminky.urs.cz/item/CS_URS_2025_02/184102111"/>
    <hyperlink ref="F131" r:id="rId9" display="https://podminky.urs.cz/item/CS_URS_2025_02/184102113"/>
    <hyperlink ref="F146" r:id="rId10" display="https://podminky.urs.cz/item/CS_URS_2025_02/184215133"/>
    <hyperlink ref="F149" r:id="rId11" display="https://podminky.urs.cz/item/CS_URS_2025_02/184808211"/>
    <hyperlink ref="F159" r:id="rId12" display="https://podminky.urs.cz/item/CS_URS_2025_02/184816111"/>
    <hyperlink ref="F170" r:id="rId13" display="https://podminky.urs.cz/item/CS_URS_2025_02/184911421"/>
    <hyperlink ref="F175" r:id="rId14" display="https://podminky.urs.cz/item/CS_URS_2025_02/185804312"/>
    <hyperlink ref="F179" r:id="rId15" display="https://podminky.urs.cz/item/CS_URS_2025_02/185851121"/>
    <hyperlink ref="F191" r:id="rId16" display="https://podminky.urs.cz/item/CS_URS_2025_02/348101320"/>
    <hyperlink ref="F196" r:id="rId17" display="https://podminky.urs.cz/item/CS_URS_2025_02/348951256"/>
    <hyperlink ref="F204" r:id="rId18" display="https://podminky.urs.cz/item/CS_URS_2024_02/998231311.1"/>
    <hyperlink ref="F208" r:id="rId19" display="https://podminky.urs.cz/item/CS_URS_2025_02/011002000"/>
    <hyperlink ref="F211" r:id="rId20" display="https://podminky.urs.cz/item/CS_URS_2025_02/011324000"/>
    <hyperlink ref="F214" r:id="rId21" display="https://podminky.urs.cz/item/CS_URS_2025_02/012002000"/>
    <hyperlink ref="F217" r:id="rId22" display="https://podminky.urs.cz/item/CS_URS_2025_02/013254000"/>
    <hyperlink ref="F221" r:id="rId23" display="https://podminky.urs.cz/item/CS_URS_2025_02/020001000"/>
    <hyperlink ref="F225" r:id="rId24" display="https://podminky.urs.cz/item/CS_URS_2025_02/030001000"/>
    <hyperlink ref="F229" r:id="rId25" display="https://podminky.urs.cz/item/CS_URS_2025_02/040001000"/>
    <hyperlink ref="F232" r:id="rId26" display="https://podminky.urs.cz/item/CS_URS_2025_02/045002000"/>
    <hyperlink ref="F236" r:id="rId27" display="https://podminky.urs.cz/item/CS_URS_2025_02/060001000"/>
    <hyperlink ref="F240" r:id="rId28" display="https://podminky.urs.cz/item/CS_URS_2025_02/07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9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180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Realizace větrolamu v k.ú. Moravský Žižkov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181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731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17. 9. 2025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ROUND((SUM(BE82:BE103)),  2)</f>
        <v>0</v>
      </c>
      <c r="G33" s="40"/>
      <c r="H33" s="40"/>
      <c r="I33" s="150">
        <v>0.20999999999999999</v>
      </c>
      <c r="J33" s="149">
        <f>ROUND(((SUM(BE82:BE103))*I33),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ROUND((SUM(BF82:BF103)),  2)</f>
        <v>0</v>
      </c>
      <c r="G34" s="40"/>
      <c r="H34" s="40"/>
      <c r="I34" s="150">
        <v>0.12</v>
      </c>
      <c r="J34" s="149">
        <f>ROUND(((SUM(BF82:BF103))*I34),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ROUND((SUM(BG82:BG103)),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ROUND((SUM(BH82:BH103)),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ROUND((SUM(BI82:BI103)),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183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Realizace větrolamu v k.ú. Moravský Žižkov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181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03.1 - 1. rok rozvojové péče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Moravský Žižkov</v>
      </c>
      <c r="G52" s="42"/>
      <c r="H52" s="42"/>
      <c r="I52" s="34" t="s">
        <v>23</v>
      </c>
      <c r="J52" s="74" t="str">
        <f>IF(J12="","",J12)</f>
        <v>17. 9. 2025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SPÚ, KPÚ pro JMK, pobočka Břeclav</v>
      </c>
      <c r="G54" s="42"/>
      <c r="H54" s="42"/>
      <c r="I54" s="34" t="s">
        <v>31</v>
      </c>
      <c r="J54" s="38" t="str">
        <f>E21</f>
        <v>Ing. Michal Pochop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Výzkumný ústav meliorací a ochrany půdy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184</v>
      </c>
      <c r="D57" s="164"/>
      <c r="E57" s="164"/>
      <c r="F57" s="164"/>
      <c r="G57" s="164"/>
      <c r="H57" s="164"/>
      <c r="I57" s="164"/>
      <c r="J57" s="165" t="s">
        <v>185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186</v>
      </c>
    </row>
    <row r="60" s="9" customFormat="1" ht="24.96" customHeight="1">
      <c r="A60" s="9"/>
      <c r="B60" s="167"/>
      <c r="C60" s="168"/>
      <c r="D60" s="169" t="s">
        <v>187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188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190</v>
      </c>
      <c r="E62" s="176"/>
      <c r="F62" s="176"/>
      <c r="G62" s="176"/>
      <c r="H62" s="176"/>
      <c r="I62" s="176"/>
      <c r="J62" s="177">
        <f>J101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198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Realizace větrolamu v k.ú. Moravský Žižkov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181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SO 03.1 - 1. rok rozvojové péče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Moravský Žižkov</v>
      </c>
      <c r="G76" s="42"/>
      <c r="H76" s="42"/>
      <c r="I76" s="34" t="s">
        <v>23</v>
      </c>
      <c r="J76" s="74" t="str">
        <f>IF(J12="","",J12)</f>
        <v>17. 9. 2025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SPÚ, KPÚ pro JMK, pobočka Břeclav</v>
      </c>
      <c r="G78" s="42"/>
      <c r="H78" s="42"/>
      <c r="I78" s="34" t="s">
        <v>31</v>
      </c>
      <c r="J78" s="38" t="str">
        <f>E21</f>
        <v>Ing. Michal Pochop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40.05" customHeight="1">
      <c r="A79" s="40"/>
      <c r="B79" s="41"/>
      <c r="C79" s="34" t="s">
        <v>29</v>
      </c>
      <c r="D79" s="42"/>
      <c r="E79" s="42"/>
      <c r="F79" s="29" t="str">
        <f>IF(E18="","",E18)</f>
        <v>Vyplň údaj</v>
      </c>
      <c r="G79" s="42"/>
      <c r="H79" s="42"/>
      <c r="I79" s="34" t="s">
        <v>34</v>
      </c>
      <c r="J79" s="38" t="str">
        <f>E24</f>
        <v>Výzkumný ústav meliorací a ochrany půdy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199</v>
      </c>
      <c r="D81" s="182" t="s">
        <v>57</v>
      </c>
      <c r="E81" s="182" t="s">
        <v>53</v>
      </c>
      <c r="F81" s="182" t="s">
        <v>54</v>
      </c>
      <c r="G81" s="182" t="s">
        <v>200</v>
      </c>
      <c r="H81" s="182" t="s">
        <v>201</v>
      </c>
      <c r="I81" s="182" t="s">
        <v>202</v>
      </c>
      <c r="J81" s="182" t="s">
        <v>185</v>
      </c>
      <c r="K81" s="183" t="s">
        <v>203</v>
      </c>
      <c r="L81" s="184"/>
      <c r="M81" s="94" t="s">
        <v>19</v>
      </c>
      <c r="N81" s="95" t="s">
        <v>42</v>
      </c>
      <c r="O81" s="95" t="s">
        <v>204</v>
      </c>
      <c r="P81" s="95" t="s">
        <v>205</v>
      </c>
      <c r="Q81" s="95" t="s">
        <v>206</v>
      </c>
      <c r="R81" s="95" t="s">
        <v>207</v>
      </c>
      <c r="S81" s="95" t="s">
        <v>208</v>
      </c>
      <c r="T81" s="96" t="s">
        <v>209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210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281.19999999999999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71</v>
      </c>
      <c r="AU82" s="19" t="s">
        <v>186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71</v>
      </c>
      <c r="E83" s="193" t="s">
        <v>211</v>
      </c>
      <c r="F83" s="193" t="s">
        <v>212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P84+P101</f>
        <v>0</v>
      </c>
      <c r="Q83" s="198"/>
      <c r="R83" s="199">
        <f>R84+R101</f>
        <v>281.19999999999999</v>
      </c>
      <c r="S83" s="198"/>
      <c r="T83" s="200">
        <f>T84+T101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80</v>
      </c>
      <c r="AT83" s="202" t="s">
        <v>71</v>
      </c>
      <c r="AU83" s="202" t="s">
        <v>72</v>
      </c>
      <c r="AY83" s="201" t="s">
        <v>213</v>
      </c>
      <c r="BK83" s="203">
        <f>BK84+BK101</f>
        <v>0</v>
      </c>
    </row>
    <row r="84" s="12" customFormat="1" ht="22.8" customHeight="1">
      <c r="A84" s="12"/>
      <c r="B84" s="190"/>
      <c r="C84" s="191"/>
      <c r="D84" s="192" t="s">
        <v>71</v>
      </c>
      <c r="E84" s="204" t="s">
        <v>80</v>
      </c>
      <c r="F84" s="204" t="s">
        <v>214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SUM(P85:P100)</f>
        <v>0</v>
      </c>
      <c r="Q84" s="198"/>
      <c r="R84" s="199">
        <f>SUM(R85:R100)</f>
        <v>281.19999999999999</v>
      </c>
      <c r="S84" s="198"/>
      <c r="T84" s="200">
        <f>SUM(T85:T100)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80</v>
      </c>
      <c r="AT84" s="202" t="s">
        <v>71</v>
      </c>
      <c r="AU84" s="202" t="s">
        <v>80</v>
      </c>
      <c r="AY84" s="201" t="s">
        <v>213</v>
      </c>
      <c r="BK84" s="203">
        <f>SUM(BK85:BK100)</f>
        <v>0</v>
      </c>
    </row>
    <row r="85" s="2" customFormat="1" ht="21.75" customHeight="1">
      <c r="A85" s="40"/>
      <c r="B85" s="41"/>
      <c r="C85" s="206" t="s">
        <v>80</v>
      </c>
      <c r="D85" s="206" t="s">
        <v>215</v>
      </c>
      <c r="E85" s="207" t="s">
        <v>549</v>
      </c>
      <c r="F85" s="208" t="s">
        <v>550</v>
      </c>
      <c r="G85" s="209" t="s">
        <v>218</v>
      </c>
      <c r="H85" s="210">
        <v>7353.7600000000002</v>
      </c>
      <c r="I85" s="211"/>
      <c r="J85" s="212">
        <f>ROUND(I85*H85,2)</f>
        <v>0</v>
      </c>
      <c r="K85" s="208" t="s">
        <v>219</v>
      </c>
      <c r="L85" s="46"/>
      <c r="M85" s="213" t="s">
        <v>19</v>
      </c>
      <c r="N85" s="214" t="s">
        <v>43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220</v>
      </c>
      <c r="AT85" s="217" t="s">
        <v>215</v>
      </c>
      <c r="AU85" s="217" t="s">
        <v>82</v>
      </c>
      <c r="AY85" s="19" t="s">
        <v>213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80</v>
      </c>
      <c r="BK85" s="218">
        <f>ROUND(I85*H85,2)</f>
        <v>0</v>
      </c>
      <c r="BL85" s="19" t="s">
        <v>220</v>
      </c>
      <c r="BM85" s="217" t="s">
        <v>551</v>
      </c>
    </row>
    <row r="86" s="2" customFormat="1">
      <c r="A86" s="40"/>
      <c r="B86" s="41"/>
      <c r="C86" s="42"/>
      <c r="D86" s="219" t="s">
        <v>222</v>
      </c>
      <c r="E86" s="42"/>
      <c r="F86" s="220" t="s">
        <v>552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222</v>
      </c>
      <c r="AU86" s="19" t="s">
        <v>82</v>
      </c>
    </row>
    <row r="87" s="13" customFormat="1">
      <c r="A87" s="13"/>
      <c r="B87" s="224"/>
      <c r="C87" s="225"/>
      <c r="D87" s="226" t="s">
        <v>224</v>
      </c>
      <c r="E87" s="227" t="s">
        <v>19</v>
      </c>
      <c r="F87" s="228" t="s">
        <v>732</v>
      </c>
      <c r="G87" s="225"/>
      <c r="H87" s="229">
        <v>7353.7600000000002</v>
      </c>
      <c r="I87" s="230"/>
      <c r="J87" s="225"/>
      <c r="K87" s="225"/>
      <c r="L87" s="231"/>
      <c r="M87" s="232"/>
      <c r="N87" s="233"/>
      <c r="O87" s="233"/>
      <c r="P87" s="233"/>
      <c r="Q87" s="233"/>
      <c r="R87" s="233"/>
      <c r="S87" s="233"/>
      <c r="T87" s="234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5" t="s">
        <v>224</v>
      </c>
      <c r="AU87" s="235" t="s">
        <v>82</v>
      </c>
      <c r="AV87" s="13" t="s">
        <v>82</v>
      </c>
      <c r="AW87" s="13" t="s">
        <v>33</v>
      </c>
      <c r="AX87" s="13" t="s">
        <v>80</v>
      </c>
      <c r="AY87" s="235" t="s">
        <v>213</v>
      </c>
    </row>
    <row r="88" s="2" customFormat="1" ht="16.5" customHeight="1">
      <c r="A88" s="40"/>
      <c r="B88" s="41"/>
      <c r="C88" s="206" t="s">
        <v>82</v>
      </c>
      <c r="D88" s="206" t="s">
        <v>215</v>
      </c>
      <c r="E88" s="207" t="s">
        <v>554</v>
      </c>
      <c r="F88" s="208" t="s">
        <v>555</v>
      </c>
      <c r="G88" s="209" t="s">
        <v>218</v>
      </c>
      <c r="H88" s="210">
        <v>1382.4000000000001</v>
      </c>
      <c r="I88" s="211"/>
      <c r="J88" s="212">
        <f>ROUND(I88*H88,2)</f>
        <v>0</v>
      </c>
      <c r="K88" s="208" t="s">
        <v>219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220</v>
      </c>
      <c r="AT88" s="217" t="s">
        <v>215</v>
      </c>
      <c r="AU88" s="217" t="s">
        <v>82</v>
      </c>
      <c r="AY88" s="19" t="s">
        <v>213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220</v>
      </c>
      <c r="BM88" s="217" t="s">
        <v>556</v>
      </c>
    </row>
    <row r="89" s="2" customFormat="1">
      <c r="A89" s="40"/>
      <c r="B89" s="41"/>
      <c r="C89" s="42"/>
      <c r="D89" s="219" t="s">
        <v>222</v>
      </c>
      <c r="E89" s="42"/>
      <c r="F89" s="220" t="s">
        <v>557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222</v>
      </c>
      <c r="AU89" s="19" t="s">
        <v>82</v>
      </c>
    </row>
    <row r="90" s="13" customFormat="1">
      <c r="A90" s="13"/>
      <c r="B90" s="224"/>
      <c r="C90" s="225"/>
      <c r="D90" s="226" t="s">
        <v>224</v>
      </c>
      <c r="E90" s="227" t="s">
        <v>19</v>
      </c>
      <c r="F90" s="228" t="s">
        <v>733</v>
      </c>
      <c r="G90" s="225"/>
      <c r="H90" s="229">
        <v>1382.4000000000001</v>
      </c>
      <c r="I90" s="230"/>
      <c r="J90" s="225"/>
      <c r="K90" s="225"/>
      <c r="L90" s="231"/>
      <c r="M90" s="232"/>
      <c r="N90" s="233"/>
      <c r="O90" s="233"/>
      <c r="P90" s="233"/>
      <c r="Q90" s="233"/>
      <c r="R90" s="233"/>
      <c r="S90" s="233"/>
      <c r="T90" s="23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5" t="s">
        <v>224</v>
      </c>
      <c r="AU90" s="235" t="s">
        <v>82</v>
      </c>
      <c r="AV90" s="13" t="s">
        <v>82</v>
      </c>
      <c r="AW90" s="13" t="s">
        <v>33</v>
      </c>
      <c r="AX90" s="13" t="s">
        <v>80</v>
      </c>
      <c r="AY90" s="235" t="s">
        <v>213</v>
      </c>
    </row>
    <row r="91" s="2" customFormat="1" ht="16.5" customHeight="1">
      <c r="A91" s="40"/>
      <c r="B91" s="41"/>
      <c r="C91" s="206" t="s">
        <v>265</v>
      </c>
      <c r="D91" s="206" t="s">
        <v>215</v>
      </c>
      <c r="E91" s="207" t="s">
        <v>434</v>
      </c>
      <c r="F91" s="208" t="s">
        <v>435</v>
      </c>
      <c r="G91" s="209" t="s">
        <v>430</v>
      </c>
      <c r="H91" s="210">
        <v>281.19999999999999</v>
      </c>
      <c r="I91" s="211"/>
      <c r="J91" s="212">
        <f>ROUND(I91*H91,2)</f>
        <v>0</v>
      </c>
      <c r="K91" s="208" t="s">
        <v>219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220</v>
      </c>
      <c r="AT91" s="217" t="s">
        <v>215</v>
      </c>
      <c r="AU91" s="217" t="s">
        <v>82</v>
      </c>
      <c r="AY91" s="19" t="s">
        <v>213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220</v>
      </c>
      <c r="BM91" s="217" t="s">
        <v>559</v>
      </c>
    </row>
    <row r="92" s="2" customFormat="1">
      <c r="A92" s="40"/>
      <c r="B92" s="41"/>
      <c r="C92" s="42"/>
      <c r="D92" s="219" t="s">
        <v>222</v>
      </c>
      <c r="E92" s="42"/>
      <c r="F92" s="220" t="s">
        <v>437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222</v>
      </c>
      <c r="AU92" s="19" t="s">
        <v>82</v>
      </c>
    </row>
    <row r="93" s="15" customFormat="1">
      <c r="A93" s="15"/>
      <c r="B93" s="262"/>
      <c r="C93" s="263"/>
      <c r="D93" s="226" t="s">
        <v>224</v>
      </c>
      <c r="E93" s="264" t="s">
        <v>19</v>
      </c>
      <c r="F93" s="265" t="s">
        <v>734</v>
      </c>
      <c r="G93" s="263"/>
      <c r="H93" s="264" t="s">
        <v>19</v>
      </c>
      <c r="I93" s="266"/>
      <c r="J93" s="263"/>
      <c r="K93" s="263"/>
      <c r="L93" s="267"/>
      <c r="M93" s="268"/>
      <c r="N93" s="269"/>
      <c r="O93" s="269"/>
      <c r="P93" s="269"/>
      <c r="Q93" s="269"/>
      <c r="R93" s="269"/>
      <c r="S93" s="269"/>
      <c r="T93" s="270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T93" s="271" t="s">
        <v>224</v>
      </c>
      <c r="AU93" s="271" t="s">
        <v>82</v>
      </c>
      <c r="AV93" s="15" t="s">
        <v>80</v>
      </c>
      <c r="AW93" s="15" t="s">
        <v>33</v>
      </c>
      <c r="AX93" s="15" t="s">
        <v>72</v>
      </c>
      <c r="AY93" s="271" t="s">
        <v>213</v>
      </c>
    </row>
    <row r="94" s="13" customFormat="1">
      <c r="A94" s="13"/>
      <c r="B94" s="224"/>
      <c r="C94" s="225"/>
      <c r="D94" s="226" t="s">
        <v>224</v>
      </c>
      <c r="E94" s="227" t="s">
        <v>19</v>
      </c>
      <c r="F94" s="228" t="s">
        <v>735</v>
      </c>
      <c r="G94" s="225"/>
      <c r="H94" s="229">
        <v>281.19999999999999</v>
      </c>
      <c r="I94" s="230"/>
      <c r="J94" s="225"/>
      <c r="K94" s="225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224</v>
      </c>
      <c r="AU94" s="235" t="s">
        <v>82</v>
      </c>
      <c r="AV94" s="13" t="s">
        <v>82</v>
      </c>
      <c r="AW94" s="13" t="s">
        <v>33</v>
      </c>
      <c r="AX94" s="13" t="s">
        <v>80</v>
      </c>
      <c r="AY94" s="235" t="s">
        <v>213</v>
      </c>
    </row>
    <row r="95" s="2" customFormat="1" ht="16.5" customHeight="1">
      <c r="A95" s="40"/>
      <c r="B95" s="41"/>
      <c r="C95" s="206" t="s">
        <v>240</v>
      </c>
      <c r="D95" s="206" t="s">
        <v>215</v>
      </c>
      <c r="E95" s="207" t="s">
        <v>441</v>
      </c>
      <c r="F95" s="208" t="s">
        <v>442</v>
      </c>
      <c r="G95" s="209" t="s">
        <v>430</v>
      </c>
      <c r="H95" s="210">
        <v>281.19999999999999</v>
      </c>
      <c r="I95" s="211"/>
      <c r="J95" s="212">
        <f>ROUND(I95*H95,2)</f>
        <v>0</v>
      </c>
      <c r="K95" s="208" t="s">
        <v>219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220</v>
      </c>
      <c r="AT95" s="217" t="s">
        <v>215</v>
      </c>
      <c r="AU95" s="217" t="s">
        <v>82</v>
      </c>
      <c r="AY95" s="19" t="s">
        <v>213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220</v>
      </c>
      <c r="BM95" s="217" t="s">
        <v>561</v>
      </c>
    </row>
    <row r="96" s="2" customFormat="1">
      <c r="A96" s="40"/>
      <c r="B96" s="41"/>
      <c r="C96" s="42"/>
      <c r="D96" s="219" t="s">
        <v>222</v>
      </c>
      <c r="E96" s="42"/>
      <c r="F96" s="220" t="s">
        <v>444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222</v>
      </c>
      <c r="AU96" s="19" t="s">
        <v>82</v>
      </c>
    </row>
    <row r="97" s="13" customFormat="1">
      <c r="A97" s="13"/>
      <c r="B97" s="224"/>
      <c r="C97" s="225"/>
      <c r="D97" s="226" t="s">
        <v>224</v>
      </c>
      <c r="E97" s="227" t="s">
        <v>19</v>
      </c>
      <c r="F97" s="228" t="s">
        <v>736</v>
      </c>
      <c r="G97" s="225"/>
      <c r="H97" s="229">
        <v>281.19999999999999</v>
      </c>
      <c r="I97" s="230"/>
      <c r="J97" s="225"/>
      <c r="K97" s="225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224</v>
      </c>
      <c r="AU97" s="235" t="s">
        <v>82</v>
      </c>
      <c r="AV97" s="13" t="s">
        <v>82</v>
      </c>
      <c r="AW97" s="13" t="s">
        <v>33</v>
      </c>
      <c r="AX97" s="13" t="s">
        <v>80</v>
      </c>
      <c r="AY97" s="235" t="s">
        <v>213</v>
      </c>
    </row>
    <row r="98" s="2" customFormat="1" ht="16.5" customHeight="1">
      <c r="A98" s="40"/>
      <c r="B98" s="41"/>
      <c r="C98" s="236" t="s">
        <v>253</v>
      </c>
      <c r="D98" s="236" t="s">
        <v>241</v>
      </c>
      <c r="E98" s="237" t="s">
        <v>446</v>
      </c>
      <c r="F98" s="238" t="s">
        <v>447</v>
      </c>
      <c r="G98" s="239" t="s">
        <v>430</v>
      </c>
      <c r="H98" s="240">
        <v>281.19999999999999</v>
      </c>
      <c r="I98" s="241"/>
      <c r="J98" s="242">
        <f>ROUND(I98*H98,2)</f>
        <v>0</v>
      </c>
      <c r="K98" s="238" t="s">
        <v>219</v>
      </c>
      <c r="L98" s="243"/>
      <c r="M98" s="244" t="s">
        <v>19</v>
      </c>
      <c r="N98" s="245" t="s">
        <v>43</v>
      </c>
      <c r="O98" s="86"/>
      <c r="P98" s="215">
        <f>O98*H98</f>
        <v>0</v>
      </c>
      <c r="Q98" s="215">
        <v>1</v>
      </c>
      <c r="R98" s="215">
        <f>Q98*H98</f>
        <v>281.19999999999999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245</v>
      </c>
      <c r="AT98" s="217" t="s">
        <v>241</v>
      </c>
      <c r="AU98" s="217" t="s">
        <v>82</v>
      </c>
      <c r="AY98" s="19" t="s">
        <v>213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80</v>
      </c>
      <c r="BK98" s="218">
        <f>ROUND(I98*H98,2)</f>
        <v>0</v>
      </c>
      <c r="BL98" s="19" t="s">
        <v>220</v>
      </c>
      <c r="BM98" s="217" t="s">
        <v>563</v>
      </c>
    </row>
    <row r="99" s="2" customFormat="1">
      <c r="A99" s="40"/>
      <c r="B99" s="41"/>
      <c r="C99" s="42"/>
      <c r="D99" s="226" t="s">
        <v>388</v>
      </c>
      <c r="E99" s="42"/>
      <c r="F99" s="246" t="s">
        <v>449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388</v>
      </c>
      <c r="AU99" s="19" t="s">
        <v>82</v>
      </c>
    </row>
    <row r="100" s="13" customFormat="1">
      <c r="A100" s="13"/>
      <c r="B100" s="224"/>
      <c r="C100" s="225"/>
      <c r="D100" s="226" t="s">
        <v>224</v>
      </c>
      <c r="E100" s="227" t="s">
        <v>19</v>
      </c>
      <c r="F100" s="228" t="s">
        <v>736</v>
      </c>
      <c r="G100" s="225"/>
      <c r="H100" s="229">
        <v>281.19999999999999</v>
      </c>
      <c r="I100" s="230"/>
      <c r="J100" s="225"/>
      <c r="K100" s="225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224</v>
      </c>
      <c r="AU100" s="235" t="s">
        <v>82</v>
      </c>
      <c r="AV100" s="13" t="s">
        <v>82</v>
      </c>
      <c r="AW100" s="13" t="s">
        <v>33</v>
      </c>
      <c r="AX100" s="13" t="s">
        <v>80</v>
      </c>
      <c r="AY100" s="235" t="s">
        <v>213</v>
      </c>
    </row>
    <row r="101" s="12" customFormat="1" ht="22.8" customHeight="1">
      <c r="A101" s="12"/>
      <c r="B101" s="190"/>
      <c r="C101" s="191"/>
      <c r="D101" s="192" t="s">
        <v>71</v>
      </c>
      <c r="E101" s="204" t="s">
        <v>484</v>
      </c>
      <c r="F101" s="204" t="s">
        <v>485</v>
      </c>
      <c r="G101" s="191"/>
      <c r="H101" s="191"/>
      <c r="I101" s="194"/>
      <c r="J101" s="205">
        <f>BK101</f>
        <v>0</v>
      </c>
      <c r="K101" s="191"/>
      <c r="L101" s="196"/>
      <c r="M101" s="197"/>
      <c r="N101" s="198"/>
      <c r="O101" s="198"/>
      <c r="P101" s="199">
        <f>SUM(P102:P103)</f>
        <v>0</v>
      </c>
      <c r="Q101" s="198"/>
      <c r="R101" s="199">
        <f>SUM(R102:R103)</f>
        <v>0</v>
      </c>
      <c r="S101" s="198"/>
      <c r="T101" s="200">
        <f>SUM(T102:T103)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1" t="s">
        <v>80</v>
      </c>
      <c r="AT101" s="202" t="s">
        <v>71</v>
      </c>
      <c r="AU101" s="202" t="s">
        <v>80</v>
      </c>
      <c r="AY101" s="201" t="s">
        <v>213</v>
      </c>
      <c r="BK101" s="203">
        <f>SUM(BK102:BK103)</f>
        <v>0</v>
      </c>
    </row>
    <row r="102" s="2" customFormat="1" ht="16.5" customHeight="1">
      <c r="A102" s="40"/>
      <c r="B102" s="41"/>
      <c r="C102" s="206" t="s">
        <v>245</v>
      </c>
      <c r="D102" s="206" t="s">
        <v>215</v>
      </c>
      <c r="E102" s="207" t="s">
        <v>487</v>
      </c>
      <c r="F102" s="208" t="s">
        <v>488</v>
      </c>
      <c r="G102" s="209" t="s">
        <v>489</v>
      </c>
      <c r="H102" s="210">
        <v>281.19999999999999</v>
      </c>
      <c r="I102" s="211"/>
      <c r="J102" s="212">
        <f>ROUND(I102*H102,2)</f>
        <v>0</v>
      </c>
      <c r="K102" s="208" t="s">
        <v>219</v>
      </c>
      <c r="L102" s="46"/>
      <c r="M102" s="213" t="s">
        <v>19</v>
      </c>
      <c r="N102" s="214" t="s">
        <v>43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220</v>
      </c>
      <c r="AT102" s="217" t="s">
        <v>215</v>
      </c>
      <c r="AU102" s="217" t="s">
        <v>82</v>
      </c>
      <c r="AY102" s="19" t="s">
        <v>213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80</v>
      </c>
      <c r="BK102" s="218">
        <f>ROUND(I102*H102,2)</f>
        <v>0</v>
      </c>
      <c r="BL102" s="19" t="s">
        <v>220</v>
      </c>
      <c r="BM102" s="217" t="s">
        <v>564</v>
      </c>
    </row>
    <row r="103" s="2" customFormat="1">
      <c r="A103" s="40"/>
      <c r="B103" s="41"/>
      <c r="C103" s="42"/>
      <c r="D103" s="219" t="s">
        <v>222</v>
      </c>
      <c r="E103" s="42"/>
      <c r="F103" s="220" t="s">
        <v>491</v>
      </c>
      <c r="G103" s="42"/>
      <c r="H103" s="42"/>
      <c r="I103" s="221"/>
      <c r="J103" s="42"/>
      <c r="K103" s="42"/>
      <c r="L103" s="46"/>
      <c r="M103" s="258"/>
      <c r="N103" s="259"/>
      <c r="O103" s="260"/>
      <c r="P103" s="260"/>
      <c r="Q103" s="260"/>
      <c r="R103" s="260"/>
      <c r="S103" s="260"/>
      <c r="T103" s="261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222</v>
      </c>
      <c r="AU103" s="19" t="s">
        <v>82</v>
      </c>
    </row>
    <row r="104" s="2" customFormat="1" ht="6.96" customHeight="1">
      <c r="A104" s="40"/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46"/>
      <c r="M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</sheetData>
  <sheetProtection sheet="1" autoFilter="0" formatColumns="0" formatRows="0" objects="1" scenarios="1" spinCount="100000" saltValue="ZTLEy6r85QYQLxPSAqP5pV1YTpGP1a9SWb02JudajFJgx+focMH+a4HuJFIYaatBmGRndsNwXv82+o7fDEtn/g==" hashValue="PUqzxOWgAyP1cS0PZGVP2xbZFmlPTsLS9PcdMUXAlIaQdldPrtYnJBuYIBOT1CmTkNwDZusY63pFCbcEpVcmyw==" algorithmName="SHA-512" password="CC35"/>
  <autoFilter ref="C81:K103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5_02/111151231"/>
    <hyperlink ref="F89" r:id="rId2" display="https://podminky.urs.cz/item/CS_URS_2025_02/184801131"/>
    <hyperlink ref="F92" r:id="rId3" display="https://podminky.urs.cz/item/CS_URS_2025_02/185804312"/>
    <hyperlink ref="F96" r:id="rId4" display="https://podminky.urs.cz/item/CS_URS_2025_02/185851121"/>
    <hyperlink ref="F103" r:id="rId5" display="https://podminky.urs.cz/item/CS_URS_2025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180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Realizace větrolamu v k.ú. Moravský Žižkov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181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737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17. 9. 2025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ROUND((SUM(BE82:BE103)),  2)</f>
        <v>0</v>
      </c>
      <c r="G33" s="40"/>
      <c r="H33" s="40"/>
      <c r="I33" s="150">
        <v>0.20999999999999999</v>
      </c>
      <c r="J33" s="149">
        <f>ROUND(((SUM(BE82:BE103))*I33),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ROUND((SUM(BF82:BF103)),  2)</f>
        <v>0</v>
      </c>
      <c r="G34" s="40"/>
      <c r="H34" s="40"/>
      <c r="I34" s="150">
        <v>0.12</v>
      </c>
      <c r="J34" s="149">
        <f>ROUND(((SUM(BF82:BF103))*I34),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ROUND((SUM(BG82:BG103)),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ROUND((SUM(BH82:BH103)),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ROUND((SUM(BI82:BI103)),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183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Realizace větrolamu v k.ú. Moravský Žižkov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181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03.2 - 2. rok rozvojové péče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Moravský Žižkov</v>
      </c>
      <c r="G52" s="42"/>
      <c r="H52" s="42"/>
      <c r="I52" s="34" t="s">
        <v>23</v>
      </c>
      <c r="J52" s="74" t="str">
        <f>IF(J12="","",J12)</f>
        <v>17. 9. 2025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SPÚ, KPÚ pro JMK, pobočka Břeclav</v>
      </c>
      <c r="G54" s="42"/>
      <c r="H54" s="42"/>
      <c r="I54" s="34" t="s">
        <v>31</v>
      </c>
      <c r="J54" s="38" t="str">
        <f>E21</f>
        <v>Ing. Michal Pochop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Výzkumný ústav meliorací a ochrany půdy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184</v>
      </c>
      <c r="D57" s="164"/>
      <c r="E57" s="164"/>
      <c r="F57" s="164"/>
      <c r="G57" s="164"/>
      <c r="H57" s="164"/>
      <c r="I57" s="164"/>
      <c r="J57" s="165" t="s">
        <v>185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186</v>
      </c>
    </row>
    <row r="60" s="9" customFormat="1" ht="24.96" customHeight="1">
      <c r="A60" s="9"/>
      <c r="B60" s="167"/>
      <c r="C60" s="168"/>
      <c r="D60" s="169" t="s">
        <v>187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188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190</v>
      </c>
      <c r="E62" s="176"/>
      <c r="F62" s="176"/>
      <c r="G62" s="176"/>
      <c r="H62" s="176"/>
      <c r="I62" s="176"/>
      <c r="J62" s="177">
        <f>J101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198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Realizace větrolamu v k.ú. Moravský Žižkov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181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SO 03.2 - 2. rok rozvojové péče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Moravský Žižkov</v>
      </c>
      <c r="G76" s="42"/>
      <c r="H76" s="42"/>
      <c r="I76" s="34" t="s">
        <v>23</v>
      </c>
      <c r="J76" s="74" t="str">
        <f>IF(J12="","",J12)</f>
        <v>17. 9. 2025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SPÚ, KPÚ pro JMK, pobočka Břeclav</v>
      </c>
      <c r="G78" s="42"/>
      <c r="H78" s="42"/>
      <c r="I78" s="34" t="s">
        <v>31</v>
      </c>
      <c r="J78" s="38" t="str">
        <f>E21</f>
        <v>Ing. Michal Pochop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40.05" customHeight="1">
      <c r="A79" s="40"/>
      <c r="B79" s="41"/>
      <c r="C79" s="34" t="s">
        <v>29</v>
      </c>
      <c r="D79" s="42"/>
      <c r="E79" s="42"/>
      <c r="F79" s="29" t="str">
        <f>IF(E18="","",E18)</f>
        <v>Vyplň údaj</v>
      </c>
      <c r="G79" s="42"/>
      <c r="H79" s="42"/>
      <c r="I79" s="34" t="s">
        <v>34</v>
      </c>
      <c r="J79" s="38" t="str">
        <f>E24</f>
        <v>Výzkumný ústav meliorací a ochrany půdy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199</v>
      </c>
      <c r="D81" s="182" t="s">
        <v>57</v>
      </c>
      <c r="E81" s="182" t="s">
        <v>53</v>
      </c>
      <c r="F81" s="182" t="s">
        <v>54</v>
      </c>
      <c r="G81" s="182" t="s">
        <v>200</v>
      </c>
      <c r="H81" s="182" t="s">
        <v>201</v>
      </c>
      <c r="I81" s="182" t="s">
        <v>202</v>
      </c>
      <c r="J81" s="182" t="s">
        <v>185</v>
      </c>
      <c r="K81" s="183" t="s">
        <v>203</v>
      </c>
      <c r="L81" s="184"/>
      <c r="M81" s="94" t="s">
        <v>19</v>
      </c>
      <c r="N81" s="95" t="s">
        <v>42</v>
      </c>
      <c r="O81" s="95" t="s">
        <v>204</v>
      </c>
      <c r="P81" s="95" t="s">
        <v>205</v>
      </c>
      <c r="Q81" s="95" t="s">
        <v>206</v>
      </c>
      <c r="R81" s="95" t="s">
        <v>207</v>
      </c>
      <c r="S81" s="95" t="s">
        <v>208</v>
      </c>
      <c r="T81" s="96" t="s">
        <v>209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210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224.96000000000001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71</v>
      </c>
      <c r="AU82" s="19" t="s">
        <v>186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71</v>
      </c>
      <c r="E83" s="193" t="s">
        <v>211</v>
      </c>
      <c r="F83" s="193" t="s">
        <v>212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P84+P101</f>
        <v>0</v>
      </c>
      <c r="Q83" s="198"/>
      <c r="R83" s="199">
        <f>R84+R101</f>
        <v>224.96000000000001</v>
      </c>
      <c r="S83" s="198"/>
      <c r="T83" s="200">
        <f>T84+T101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80</v>
      </c>
      <c r="AT83" s="202" t="s">
        <v>71</v>
      </c>
      <c r="AU83" s="202" t="s">
        <v>72</v>
      </c>
      <c r="AY83" s="201" t="s">
        <v>213</v>
      </c>
      <c r="BK83" s="203">
        <f>BK84+BK101</f>
        <v>0</v>
      </c>
    </row>
    <row r="84" s="12" customFormat="1" ht="22.8" customHeight="1">
      <c r="A84" s="12"/>
      <c r="B84" s="190"/>
      <c r="C84" s="191"/>
      <c r="D84" s="192" t="s">
        <v>71</v>
      </c>
      <c r="E84" s="204" t="s">
        <v>80</v>
      </c>
      <c r="F84" s="204" t="s">
        <v>214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SUM(P85:P100)</f>
        <v>0</v>
      </c>
      <c r="Q84" s="198"/>
      <c r="R84" s="199">
        <f>SUM(R85:R100)</f>
        <v>224.96000000000001</v>
      </c>
      <c r="S84" s="198"/>
      <c r="T84" s="200">
        <f>SUM(T85:T100)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80</v>
      </c>
      <c r="AT84" s="202" t="s">
        <v>71</v>
      </c>
      <c r="AU84" s="202" t="s">
        <v>80</v>
      </c>
      <c r="AY84" s="201" t="s">
        <v>213</v>
      </c>
      <c r="BK84" s="203">
        <f>SUM(BK85:BK100)</f>
        <v>0</v>
      </c>
    </row>
    <row r="85" s="2" customFormat="1" ht="21.75" customHeight="1">
      <c r="A85" s="40"/>
      <c r="B85" s="41"/>
      <c r="C85" s="206" t="s">
        <v>296</v>
      </c>
      <c r="D85" s="206" t="s">
        <v>215</v>
      </c>
      <c r="E85" s="207" t="s">
        <v>549</v>
      </c>
      <c r="F85" s="208" t="s">
        <v>550</v>
      </c>
      <c r="G85" s="209" t="s">
        <v>218</v>
      </c>
      <c r="H85" s="210">
        <v>7353.7600000000002</v>
      </c>
      <c r="I85" s="211"/>
      <c r="J85" s="212">
        <f>ROUND(I85*H85,2)</f>
        <v>0</v>
      </c>
      <c r="K85" s="208" t="s">
        <v>219</v>
      </c>
      <c r="L85" s="46"/>
      <c r="M85" s="213" t="s">
        <v>19</v>
      </c>
      <c r="N85" s="214" t="s">
        <v>43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220</v>
      </c>
      <c r="AT85" s="217" t="s">
        <v>215</v>
      </c>
      <c r="AU85" s="217" t="s">
        <v>82</v>
      </c>
      <c r="AY85" s="19" t="s">
        <v>213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80</v>
      </c>
      <c r="BK85" s="218">
        <f>ROUND(I85*H85,2)</f>
        <v>0</v>
      </c>
      <c r="BL85" s="19" t="s">
        <v>220</v>
      </c>
      <c r="BM85" s="217" t="s">
        <v>738</v>
      </c>
    </row>
    <row r="86" s="2" customFormat="1">
      <c r="A86" s="40"/>
      <c r="B86" s="41"/>
      <c r="C86" s="42"/>
      <c r="D86" s="219" t="s">
        <v>222</v>
      </c>
      <c r="E86" s="42"/>
      <c r="F86" s="220" t="s">
        <v>552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222</v>
      </c>
      <c r="AU86" s="19" t="s">
        <v>82</v>
      </c>
    </row>
    <row r="87" s="13" customFormat="1">
      <c r="A87" s="13"/>
      <c r="B87" s="224"/>
      <c r="C87" s="225"/>
      <c r="D87" s="226" t="s">
        <v>224</v>
      </c>
      <c r="E87" s="227" t="s">
        <v>19</v>
      </c>
      <c r="F87" s="228" t="s">
        <v>732</v>
      </c>
      <c r="G87" s="225"/>
      <c r="H87" s="229">
        <v>7353.7600000000002</v>
      </c>
      <c r="I87" s="230"/>
      <c r="J87" s="225"/>
      <c r="K87" s="225"/>
      <c r="L87" s="231"/>
      <c r="M87" s="232"/>
      <c r="N87" s="233"/>
      <c r="O87" s="233"/>
      <c r="P87" s="233"/>
      <c r="Q87" s="233"/>
      <c r="R87" s="233"/>
      <c r="S87" s="233"/>
      <c r="T87" s="234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5" t="s">
        <v>224</v>
      </c>
      <c r="AU87" s="235" t="s">
        <v>82</v>
      </c>
      <c r="AV87" s="13" t="s">
        <v>82</v>
      </c>
      <c r="AW87" s="13" t="s">
        <v>33</v>
      </c>
      <c r="AX87" s="13" t="s">
        <v>80</v>
      </c>
      <c r="AY87" s="235" t="s">
        <v>213</v>
      </c>
    </row>
    <row r="88" s="2" customFormat="1" ht="16.5" customHeight="1">
      <c r="A88" s="40"/>
      <c r="B88" s="41"/>
      <c r="C88" s="206" t="s">
        <v>271</v>
      </c>
      <c r="D88" s="206" t="s">
        <v>215</v>
      </c>
      <c r="E88" s="207" t="s">
        <v>554</v>
      </c>
      <c r="F88" s="208" t="s">
        <v>555</v>
      </c>
      <c r="G88" s="209" t="s">
        <v>218</v>
      </c>
      <c r="H88" s="210">
        <v>1382.4000000000001</v>
      </c>
      <c r="I88" s="211"/>
      <c r="J88" s="212">
        <f>ROUND(I88*H88,2)</f>
        <v>0</v>
      </c>
      <c r="K88" s="208" t="s">
        <v>219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220</v>
      </c>
      <c r="AT88" s="217" t="s">
        <v>215</v>
      </c>
      <c r="AU88" s="217" t="s">
        <v>82</v>
      </c>
      <c r="AY88" s="19" t="s">
        <v>213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220</v>
      </c>
      <c r="BM88" s="217" t="s">
        <v>739</v>
      </c>
    </row>
    <row r="89" s="2" customFormat="1">
      <c r="A89" s="40"/>
      <c r="B89" s="41"/>
      <c r="C89" s="42"/>
      <c r="D89" s="219" t="s">
        <v>222</v>
      </c>
      <c r="E89" s="42"/>
      <c r="F89" s="220" t="s">
        <v>557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222</v>
      </c>
      <c r="AU89" s="19" t="s">
        <v>82</v>
      </c>
    </row>
    <row r="90" s="13" customFormat="1">
      <c r="A90" s="13"/>
      <c r="B90" s="224"/>
      <c r="C90" s="225"/>
      <c r="D90" s="226" t="s">
        <v>224</v>
      </c>
      <c r="E90" s="227" t="s">
        <v>19</v>
      </c>
      <c r="F90" s="228" t="s">
        <v>733</v>
      </c>
      <c r="G90" s="225"/>
      <c r="H90" s="229">
        <v>1382.4000000000001</v>
      </c>
      <c r="I90" s="230"/>
      <c r="J90" s="225"/>
      <c r="K90" s="225"/>
      <c r="L90" s="231"/>
      <c r="M90" s="232"/>
      <c r="N90" s="233"/>
      <c r="O90" s="233"/>
      <c r="P90" s="233"/>
      <c r="Q90" s="233"/>
      <c r="R90" s="233"/>
      <c r="S90" s="233"/>
      <c r="T90" s="23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5" t="s">
        <v>224</v>
      </c>
      <c r="AU90" s="235" t="s">
        <v>82</v>
      </c>
      <c r="AV90" s="13" t="s">
        <v>82</v>
      </c>
      <c r="AW90" s="13" t="s">
        <v>33</v>
      </c>
      <c r="AX90" s="13" t="s">
        <v>80</v>
      </c>
      <c r="AY90" s="235" t="s">
        <v>213</v>
      </c>
    </row>
    <row r="91" s="2" customFormat="1" ht="16.5" customHeight="1">
      <c r="A91" s="40"/>
      <c r="B91" s="41"/>
      <c r="C91" s="206" t="s">
        <v>284</v>
      </c>
      <c r="D91" s="206" t="s">
        <v>215</v>
      </c>
      <c r="E91" s="207" t="s">
        <v>434</v>
      </c>
      <c r="F91" s="208" t="s">
        <v>435</v>
      </c>
      <c r="G91" s="209" t="s">
        <v>430</v>
      </c>
      <c r="H91" s="210">
        <v>224.96000000000001</v>
      </c>
      <c r="I91" s="211"/>
      <c r="J91" s="212">
        <f>ROUND(I91*H91,2)</f>
        <v>0</v>
      </c>
      <c r="K91" s="208" t="s">
        <v>219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220</v>
      </c>
      <c r="AT91" s="217" t="s">
        <v>215</v>
      </c>
      <c r="AU91" s="217" t="s">
        <v>82</v>
      </c>
      <c r="AY91" s="19" t="s">
        <v>213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220</v>
      </c>
      <c r="BM91" s="217" t="s">
        <v>740</v>
      </c>
    </row>
    <row r="92" s="2" customFormat="1">
      <c r="A92" s="40"/>
      <c r="B92" s="41"/>
      <c r="C92" s="42"/>
      <c r="D92" s="219" t="s">
        <v>222</v>
      </c>
      <c r="E92" s="42"/>
      <c r="F92" s="220" t="s">
        <v>437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222</v>
      </c>
      <c r="AU92" s="19" t="s">
        <v>82</v>
      </c>
    </row>
    <row r="93" s="15" customFormat="1">
      <c r="A93" s="15"/>
      <c r="B93" s="262"/>
      <c r="C93" s="263"/>
      <c r="D93" s="226" t="s">
        <v>224</v>
      </c>
      <c r="E93" s="264" t="s">
        <v>19</v>
      </c>
      <c r="F93" s="265" t="s">
        <v>741</v>
      </c>
      <c r="G93" s="263"/>
      <c r="H93" s="264" t="s">
        <v>19</v>
      </c>
      <c r="I93" s="266"/>
      <c r="J93" s="263"/>
      <c r="K93" s="263"/>
      <c r="L93" s="267"/>
      <c r="M93" s="268"/>
      <c r="N93" s="269"/>
      <c r="O93" s="269"/>
      <c r="P93" s="269"/>
      <c r="Q93" s="269"/>
      <c r="R93" s="269"/>
      <c r="S93" s="269"/>
      <c r="T93" s="270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T93" s="271" t="s">
        <v>224</v>
      </c>
      <c r="AU93" s="271" t="s">
        <v>82</v>
      </c>
      <c r="AV93" s="15" t="s">
        <v>80</v>
      </c>
      <c r="AW93" s="15" t="s">
        <v>33</v>
      </c>
      <c r="AX93" s="15" t="s">
        <v>72</v>
      </c>
      <c r="AY93" s="271" t="s">
        <v>213</v>
      </c>
    </row>
    <row r="94" s="13" customFormat="1">
      <c r="A94" s="13"/>
      <c r="B94" s="224"/>
      <c r="C94" s="225"/>
      <c r="D94" s="226" t="s">
        <v>224</v>
      </c>
      <c r="E94" s="227" t="s">
        <v>19</v>
      </c>
      <c r="F94" s="228" t="s">
        <v>742</v>
      </c>
      <c r="G94" s="225"/>
      <c r="H94" s="229">
        <v>224.96000000000001</v>
      </c>
      <c r="I94" s="230"/>
      <c r="J94" s="225"/>
      <c r="K94" s="225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224</v>
      </c>
      <c r="AU94" s="235" t="s">
        <v>82</v>
      </c>
      <c r="AV94" s="13" t="s">
        <v>82</v>
      </c>
      <c r="AW94" s="13" t="s">
        <v>33</v>
      </c>
      <c r="AX94" s="13" t="s">
        <v>80</v>
      </c>
      <c r="AY94" s="235" t="s">
        <v>213</v>
      </c>
    </row>
    <row r="95" s="2" customFormat="1" ht="16.5" customHeight="1">
      <c r="A95" s="40"/>
      <c r="B95" s="41"/>
      <c r="C95" s="206" t="s">
        <v>288</v>
      </c>
      <c r="D95" s="206" t="s">
        <v>215</v>
      </c>
      <c r="E95" s="207" t="s">
        <v>441</v>
      </c>
      <c r="F95" s="208" t="s">
        <v>442</v>
      </c>
      <c r="G95" s="209" t="s">
        <v>430</v>
      </c>
      <c r="H95" s="210">
        <v>224.96000000000001</v>
      </c>
      <c r="I95" s="211"/>
      <c r="J95" s="212">
        <f>ROUND(I95*H95,2)</f>
        <v>0</v>
      </c>
      <c r="K95" s="208" t="s">
        <v>219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220</v>
      </c>
      <c r="AT95" s="217" t="s">
        <v>215</v>
      </c>
      <c r="AU95" s="217" t="s">
        <v>82</v>
      </c>
      <c r="AY95" s="19" t="s">
        <v>213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220</v>
      </c>
      <c r="BM95" s="217" t="s">
        <v>743</v>
      </c>
    </row>
    <row r="96" s="2" customFormat="1">
      <c r="A96" s="40"/>
      <c r="B96" s="41"/>
      <c r="C96" s="42"/>
      <c r="D96" s="219" t="s">
        <v>222</v>
      </c>
      <c r="E96" s="42"/>
      <c r="F96" s="220" t="s">
        <v>444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222</v>
      </c>
      <c r="AU96" s="19" t="s">
        <v>82</v>
      </c>
    </row>
    <row r="97" s="13" customFormat="1">
      <c r="A97" s="13"/>
      <c r="B97" s="224"/>
      <c r="C97" s="225"/>
      <c r="D97" s="226" t="s">
        <v>224</v>
      </c>
      <c r="E97" s="227" t="s">
        <v>19</v>
      </c>
      <c r="F97" s="228" t="s">
        <v>742</v>
      </c>
      <c r="G97" s="225"/>
      <c r="H97" s="229">
        <v>224.96000000000001</v>
      </c>
      <c r="I97" s="230"/>
      <c r="J97" s="225"/>
      <c r="K97" s="225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224</v>
      </c>
      <c r="AU97" s="235" t="s">
        <v>82</v>
      </c>
      <c r="AV97" s="13" t="s">
        <v>82</v>
      </c>
      <c r="AW97" s="13" t="s">
        <v>33</v>
      </c>
      <c r="AX97" s="13" t="s">
        <v>80</v>
      </c>
      <c r="AY97" s="235" t="s">
        <v>213</v>
      </c>
    </row>
    <row r="98" s="2" customFormat="1" ht="16.5" customHeight="1">
      <c r="A98" s="40"/>
      <c r="B98" s="41"/>
      <c r="C98" s="236" t="s">
        <v>292</v>
      </c>
      <c r="D98" s="236" t="s">
        <v>241</v>
      </c>
      <c r="E98" s="237" t="s">
        <v>446</v>
      </c>
      <c r="F98" s="238" t="s">
        <v>447</v>
      </c>
      <c r="G98" s="239" t="s">
        <v>430</v>
      </c>
      <c r="H98" s="240">
        <v>224.96000000000001</v>
      </c>
      <c r="I98" s="241"/>
      <c r="J98" s="242">
        <f>ROUND(I98*H98,2)</f>
        <v>0</v>
      </c>
      <c r="K98" s="238" t="s">
        <v>219</v>
      </c>
      <c r="L98" s="243"/>
      <c r="M98" s="244" t="s">
        <v>19</v>
      </c>
      <c r="N98" s="245" t="s">
        <v>43</v>
      </c>
      <c r="O98" s="86"/>
      <c r="P98" s="215">
        <f>O98*H98</f>
        <v>0</v>
      </c>
      <c r="Q98" s="215">
        <v>1</v>
      </c>
      <c r="R98" s="215">
        <f>Q98*H98</f>
        <v>224.96000000000001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245</v>
      </c>
      <c r="AT98" s="217" t="s">
        <v>241</v>
      </c>
      <c r="AU98" s="217" t="s">
        <v>82</v>
      </c>
      <c r="AY98" s="19" t="s">
        <v>213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80</v>
      </c>
      <c r="BK98" s="218">
        <f>ROUND(I98*H98,2)</f>
        <v>0</v>
      </c>
      <c r="BL98" s="19" t="s">
        <v>220</v>
      </c>
      <c r="BM98" s="217" t="s">
        <v>744</v>
      </c>
    </row>
    <row r="99" s="2" customFormat="1">
      <c r="A99" s="40"/>
      <c r="B99" s="41"/>
      <c r="C99" s="42"/>
      <c r="D99" s="226" t="s">
        <v>388</v>
      </c>
      <c r="E99" s="42"/>
      <c r="F99" s="246" t="s">
        <v>449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388</v>
      </c>
      <c r="AU99" s="19" t="s">
        <v>82</v>
      </c>
    </row>
    <row r="100" s="13" customFormat="1">
      <c r="A100" s="13"/>
      <c r="B100" s="224"/>
      <c r="C100" s="225"/>
      <c r="D100" s="226" t="s">
        <v>224</v>
      </c>
      <c r="E100" s="227" t="s">
        <v>19</v>
      </c>
      <c r="F100" s="228" t="s">
        <v>742</v>
      </c>
      <c r="G100" s="225"/>
      <c r="H100" s="229">
        <v>224.96000000000001</v>
      </c>
      <c r="I100" s="230"/>
      <c r="J100" s="225"/>
      <c r="K100" s="225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224</v>
      </c>
      <c r="AU100" s="235" t="s">
        <v>82</v>
      </c>
      <c r="AV100" s="13" t="s">
        <v>82</v>
      </c>
      <c r="AW100" s="13" t="s">
        <v>33</v>
      </c>
      <c r="AX100" s="13" t="s">
        <v>80</v>
      </c>
      <c r="AY100" s="235" t="s">
        <v>213</v>
      </c>
    </row>
    <row r="101" s="12" customFormat="1" ht="22.8" customHeight="1">
      <c r="A101" s="12"/>
      <c r="B101" s="190"/>
      <c r="C101" s="191"/>
      <c r="D101" s="192" t="s">
        <v>71</v>
      </c>
      <c r="E101" s="204" t="s">
        <v>484</v>
      </c>
      <c r="F101" s="204" t="s">
        <v>485</v>
      </c>
      <c r="G101" s="191"/>
      <c r="H101" s="191"/>
      <c r="I101" s="194"/>
      <c r="J101" s="205">
        <f>BK101</f>
        <v>0</v>
      </c>
      <c r="K101" s="191"/>
      <c r="L101" s="196"/>
      <c r="M101" s="197"/>
      <c r="N101" s="198"/>
      <c r="O101" s="198"/>
      <c r="P101" s="199">
        <f>SUM(P102:P103)</f>
        <v>0</v>
      </c>
      <c r="Q101" s="198"/>
      <c r="R101" s="199">
        <f>SUM(R102:R103)</f>
        <v>0</v>
      </c>
      <c r="S101" s="198"/>
      <c r="T101" s="200">
        <f>SUM(T102:T103)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1" t="s">
        <v>80</v>
      </c>
      <c r="AT101" s="202" t="s">
        <v>71</v>
      </c>
      <c r="AU101" s="202" t="s">
        <v>80</v>
      </c>
      <c r="AY101" s="201" t="s">
        <v>213</v>
      </c>
      <c r="BK101" s="203">
        <f>SUM(BK102:BK103)</f>
        <v>0</v>
      </c>
    </row>
    <row r="102" s="2" customFormat="1" ht="16.5" customHeight="1">
      <c r="A102" s="40"/>
      <c r="B102" s="41"/>
      <c r="C102" s="206" t="s">
        <v>245</v>
      </c>
      <c r="D102" s="206" t="s">
        <v>215</v>
      </c>
      <c r="E102" s="207" t="s">
        <v>487</v>
      </c>
      <c r="F102" s="208" t="s">
        <v>488</v>
      </c>
      <c r="G102" s="209" t="s">
        <v>489</v>
      </c>
      <c r="H102" s="210">
        <v>224.96000000000001</v>
      </c>
      <c r="I102" s="211"/>
      <c r="J102" s="212">
        <f>ROUND(I102*H102,2)</f>
        <v>0</v>
      </c>
      <c r="K102" s="208" t="s">
        <v>219</v>
      </c>
      <c r="L102" s="46"/>
      <c r="M102" s="213" t="s">
        <v>19</v>
      </c>
      <c r="N102" s="214" t="s">
        <v>43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220</v>
      </c>
      <c r="AT102" s="217" t="s">
        <v>215</v>
      </c>
      <c r="AU102" s="217" t="s">
        <v>82</v>
      </c>
      <c r="AY102" s="19" t="s">
        <v>213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80</v>
      </c>
      <c r="BK102" s="218">
        <f>ROUND(I102*H102,2)</f>
        <v>0</v>
      </c>
      <c r="BL102" s="19" t="s">
        <v>220</v>
      </c>
      <c r="BM102" s="217" t="s">
        <v>574</v>
      </c>
    </row>
    <row r="103" s="2" customFormat="1">
      <c r="A103" s="40"/>
      <c r="B103" s="41"/>
      <c r="C103" s="42"/>
      <c r="D103" s="219" t="s">
        <v>222</v>
      </c>
      <c r="E103" s="42"/>
      <c r="F103" s="220" t="s">
        <v>491</v>
      </c>
      <c r="G103" s="42"/>
      <c r="H103" s="42"/>
      <c r="I103" s="221"/>
      <c r="J103" s="42"/>
      <c r="K103" s="42"/>
      <c r="L103" s="46"/>
      <c r="M103" s="258"/>
      <c r="N103" s="259"/>
      <c r="O103" s="260"/>
      <c r="P103" s="260"/>
      <c r="Q103" s="260"/>
      <c r="R103" s="260"/>
      <c r="S103" s="260"/>
      <c r="T103" s="261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222</v>
      </c>
      <c r="AU103" s="19" t="s">
        <v>82</v>
      </c>
    </row>
    <row r="104" s="2" customFormat="1" ht="6.96" customHeight="1">
      <c r="A104" s="40"/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46"/>
      <c r="M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</sheetData>
  <sheetProtection sheet="1" autoFilter="0" formatColumns="0" formatRows="0" objects="1" scenarios="1" spinCount="100000" saltValue="atNeS1x9U1PwJdDmyzD+Vz9OH05QDfVF/L11mtXiVaDPAas0ZwinMOBWwz7bkBEoy9HAzcCRaF9uEWlRiJl7rg==" hashValue="flm1TC+n4aj7LnYfMPronJtfXS4NYT0Y4ruhfEy3JVDClCW50fpVMPje2gnyiUS+kelKUDhMxotwZgkdAflx2g==" algorithmName="SHA-512" password="CC35"/>
  <autoFilter ref="C81:K103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5_02/111151231"/>
    <hyperlink ref="F89" r:id="rId2" display="https://podminky.urs.cz/item/CS_URS_2025_02/184801131"/>
    <hyperlink ref="F92" r:id="rId3" display="https://podminky.urs.cz/item/CS_URS_2025_02/185804312"/>
    <hyperlink ref="F96" r:id="rId4" display="https://podminky.urs.cz/item/CS_URS_2025_02/185851121"/>
    <hyperlink ref="F103" r:id="rId5" display="https://podminky.urs.cz/item/CS_URS_2025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180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Realizace větrolamu v k.ú. Moravský Žižkov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181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745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17. 9. 2025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ROUND((SUM(BE82:BE103)),  2)</f>
        <v>0</v>
      </c>
      <c r="G33" s="40"/>
      <c r="H33" s="40"/>
      <c r="I33" s="150">
        <v>0.20999999999999999</v>
      </c>
      <c r="J33" s="149">
        <f>ROUND(((SUM(BE82:BE103))*I33),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ROUND((SUM(BF82:BF103)),  2)</f>
        <v>0</v>
      </c>
      <c r="G34" s="40"/>
      <c r="H34" s="40"/>
      <c r="I34" s="150">
        <v>0.12</v>
      </c>
      <c r="J34" s="149">
        <f>ROUND(((SUM(BF82:BF103))*I34),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ROUND((SUM(BG82:BG103)),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ROUND((SUM(BH82:BH103)),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ROUND((SUM(BI82:BI103)),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183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Realizace větrolamu v k.ú. Moravský Žižkov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181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03.3 - 3. rok rozvojové péče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Moravský Žižkov</v>
      </c>
      <c r="G52" s="42"/>
      <c r="H52" s="42"/>
      <c r="I52" s="34" t="s">
        <v>23</v>
      </c>
      <c r="J52" s="74" t="str">
        <f>IF(J12="","",J12)</f>
        <v>17. 9. 2025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SPÚ, KPÚ pro JMK, pobočka Břeclav</v>
      </c>
      <c r="G54" s="42"/>
      <c r="H54" s="42"/>
      <c r="I54" s="34" t="s">
        <v>31</v>
      </c>
      <c r="J54" s="38" t="str">
        <f>E21</f>
        <v>Ing. Michal Pochop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Výzkumný ústav meliorací a ochrany půdy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184</v>
      </c>
      <c r="D57" s="164"/>
      <c r="E57" s="164"/>
      <c r="F57" s="164"/>
      <c r="G57" s="164"/>
      <c r="H57" s="164"/>
      <c r="I57" s="164"/>
      <c r="J57" s="165" t="s">
        <v>185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186</v>
      </c>
    </row>
    <row r="60" s="9" customFormat="1" ht="24.96" customHeight="1">
      <c r="A60" s="9"/>
      <c r="B60" s="167"/>
      <c r="C60" s="168"/>
      <c r="D60" s="169" t="s">
        <v>187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188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190</v>
      </c>
      <c r="E62" s="176"/>
      <c r="F62" s="176"/>
      <c r="G62" s="176"/>
      <c r="H62" s="176"/>
      <c r="I62" s="176"/>
      <c r="J62" s="177">
        <f>J101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198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Realizace větrolamu v k.ú. Moravský Žižkov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181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SO 03.3 - 3. rok rozvojové péče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Moravský Žižkov</v>
      </c>
      <c r="G76" s="42"/>
      <c r="H76" s="42"/>
      <c r="I76" s="34" t="s">
        <v>23</v>
      </c>
      <c r="J76" s="74" t="str">
        <f>IF(J12="","",J12)</f>
        <v>17. 9. 2025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SPÚ, KPÚ pro JMK, pobočka Břeclav</v>
      </c>
      <c r="G78" s="42"/>
      <c r="H78" s="42"/>
      <c r="I78" s="34" t="s">
        <v>31</v>
      </c>
      <c r="J78" s="38" t="str">
        <f>E21</f>
        <v>Ing. Michal Pochop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40.05" customHeight="1">
      <c r="A79" s="40"/>
      <c r="B79" s="41"/>
      <c r="C79" s="34" t="s">
        <v>29</v>
      </c>
      <c r="D79" s="42"/>
      <c r="E79" s="42"/>
      <c r="F79" s="29" t="str">
        <f>IF(E18="","",E18)</f>
        <v>Vyplň údaj</v>
      </c>
      <c r="G79" s="42"/>
      <c r="H79" s="42"/>
      <c r="I79" s="34" t="s">
        <v>34</v>
      </c>
      <c r="J79" s="38" t="str">
        <f>E24</f>
        <v>Výzkumný ústav meliorací a ochrany půdy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199</v>
      </c>
      <c r="D81" s="182" t="s">
        <v>57</v>
      </c>
      <c r="E81" s="182" t="s">
        <v>53</v>
      </c>
      <c r="F81" s="182" t="s">
        <v>54</v>
      </c>
      <c r="G81" s="182" t="s">
        <v>200</v>
      </c>
      <c r="H81" s="182" t="s">
        <v>201</v>
      </c>
      <c r="I81" s="182" t="s">
        <v>202</v>
      </c>
      <c r="J81" s="182" t="s">
        <v>185</v>
      </c>
      <c r="K81" s="183" t="s">
        <v>203</v>
      </c>
      <c r="L81" s="184"/>
      <c r="M81" s="94" t="s">
        <v>19</v>
      </c>
      <c r="N81" s="95" t="s">
        <v>42</v>
      </c>
      <c r="O81" s="95" t="s">
        <v>204</v>
      </c>
      <c r="P81" s="95" t="s">
        <v>205</v>
      </c>
      <c r="Q81" s="95" t="s">
        <v>206</v>
      </c>
      <c r="R81" s="95" t="s">
        <v>207</v>
      </c>
      <c r="S81" s="95" t="s">
        <v>208</v>
      </c>
      <c r="T81" s="96" t="s">
        <v>209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210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168.72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71</v>
      </c>
      <c r="AU82" s="19" t="s">
        <v>186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71</v>
      </c>
      <c r="E83" s="193" t="s">
        <v>211</v>
      </c>
      <c r="F83" s="193" t="s">
        <v>212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P84+P101</f>
        <v>0</v>
      </c>
      <c r="Q83" s="198"/>
      <c r="R83" s="199">
        <f>R84+R101</f>
        <v>168.72</v>
      </c>
      <c r="S83" s="198"/>
      <c r="T83" s="200">
        <f>T84+T101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80</v>
      </c>
      <c r="AT83" s="202" t="s">
        <v>71</v>
      </c>
      <c r="AU83" s="202" t="s">
        <v>72</v>
      </c>
      <c r="AY83" s="201" t="s">
        <v>213</v>
      </c>
      <c r="BK83" s="203">
        <f>BK84+BK101</f>
        <v>0</v>
      </c>
    </row>
    <row r="84" s="12" customFormat="1" ht="22.8" customHeight="1">
      <c r="A84" s="12"/>
      <c r="B84" s="190"/>
      <c r="C84" s="191"/>
      <c r="D84" s="192" t="s">
        <v>71</v>
      </c>
      <c r="E84" s="204" t="s">
        <v>80</v>
      </c>
      <c r="F84" s="204" t="s">
        <v>214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SUM(P85:P100)</f>
        <v>0</v>
      </c>
      <c r="Q84" s="198"/>
      <c r="R84" s="199">
        <f>SUM(R85:R100)</f>
        <v>168.72</v>
      </c>
      <c r="S84" s="198"/>
      <c r="T84" s="200">
        <f>SUM(T85:T100)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80</v>
      </c>
      <c r="AT84" s="202" t="s">
        <v>71</v>
      </c>
      <c r="AU84" s="202" t="s">
        <v>80</v>
      </c>
      <c r="AY84" s="201" t="s">
        <v>213</v>
      </c>
      <c r="BK84" s="203">
        <f>SUM(BK85:BK100)</f>
        <v>0</v>
      </c>
    </row>
    <row r="85" s="2" customFormat="1" ht="21.75" customHeight="1">
      <c r="A85" s="40"/>
      <c r="B85" s="41"/>
      <c r="C85" s="206" t="s">
        <v>80</v>
      </c>
      <c r="D85" s="206" t="s">
        <v>215</v>
      </c>
      <c r="E85" s="207" t="s">
        <v>549</v>
      </c>
      <c r="F85" s="208" t="s">
        <v>550</v>
      </c>
      <c r="G85" s="209" t="s">
        <v>218</v>
      </c>
      <c r="H85" s="210">
        <v>7353.7600000000002</v>
      </c>
      <c r="I85" s="211"/>
      <c r="J85" s="212">
        <f>ROUND(I85*H85,2)</f>
        <v>0</v>
      </c>
      <c r="K85" s="208" t="s">
        <v>219</v>
      </c>
      <c r="L85" s="46"/>
      <c r="M85" s="213" t="s">
        <v>19</v>
      </c>
      <c r="N85" s="214" t="s">
        <v>43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220</v>
      </c>
      <c r="AT85" s="217" t="s">
        <v>215</v>
      </c>
      <c r="AU85" s="217" t="s">
        <v>82</v>
      </c>
      <c r="AY85" s="19" t="s">
        <v>213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80</v>
      </c>
      <c r="BK85" s="218">
        <f>ROUND(I85*H85,2)</f>
        <v>0</v>
      </c>
      <c r="BL85" s="19" t="s">
        <v>220</v>
      </c>
      <c r="BM85" s="217" t="s">
        <v>746</v>
      </c>
    </row>
    <row r="86" s="2" customFormat="1">
      <c r="A86" s="40"/>
      <c r="B86" s="41"/>
      <c r="C86" s="42"/>
      <c r="D86" s="219" t="s">
        <v>222</v>
      </c>
      <c r="E86" s="42"/>
      <c r="F86" s="220" t="s">
        <v>552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222</v>
      </c>
      <c r="AU86" s="19" t="s">
        <v>82</v>
      </c>
    </row>
    <row r="87" s="13" customFormat="1">
      <c r="A87" s="13"/>
      <c r="B87" s="224"/>
      <c r="C87" s="225"/>
      <c r="D87" s="226" t="s">
        <v>224</v>
      </c>
      <c r="E87" s="227" t="s">
        <v>19</v>
      </c>
      <c r="F87" s="228" t="s">
        <v>732</v>
      </c>
      <c r="G87" s="225"/>
      <c r="H87" s="229">
        <v>7353.7600000000002</v>
      </c>
      <c r="I87" s="230"/>
      <c r="J87" s="225"/>
      <c r="K87" s="225"/>
      <c r="L87" s="231"/>
      <c r="M87" s="232"/>
      <c r="N87" s="233"/>
      <c r="O87" s="233"/>
      <c r="P87" s="233"/>
      <c r="Q87" s="233"/>
      <c r="R87" s="233"/>
      <c r="S87" s="233"/>
      <c r="T87" s="234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5" t="s">
        <v>224</v>
      </c>
      <c r="AU87" s="235" t="s">
        <v>82</v>
      </c>
      <c r="AV87" s="13" t="s">
        <v>82</v>
      </c>
      <c r="AW87" s="13" t="s">
        <v>33</v>
      </c>
      <c r="AX87" s="13" t="s">
        <v>80</v>
      </c>
      <c r="AY87" s="235" t="s">
        <v>213</v>
      </c>
    </row>
    <row r="88" s="2" customFormat="1" ht="16.5" customHeight="1">
      <c r="A88" s="40"/>
      <c r="B88" s="41"/>
      <c r="C88" s="206" t="s">
        <v>82</v>
      </c>
      <c r="D88" s="206" t="s">
        <v>215</v>
      </c>
      <c r="E88" s="207" t="s">
        <v>554</v>
      </c>
      <c r="F88" s="208" t="s">
        <v>555</v>
      </c>
      <c r="G88" s="209" t="s">
        <v>218</v>
      </c>
      <c r="H88" s="210">
        <v>1382.4000000000001</v>
      </c>
      <c r="I88" s="211"/>
      <c r="J88" s="212">
        <f>ROUND(I88*H88,2)</f>
        <v>0</v>
      </c>
      <c r="K88" s="208" t="s">
        <v>219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220</v>
      </c>
      <c r="AT88" s="217" t="s">
        <v>215</v>
      </c>
      <c r="AU88" s="217" t="s">
        <v>82</v>
      </c>
      <c r="AY88" s="19" t="s">
        <v>213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220</v>
      </c>
      <c r="BM88" s="217" t="s">
        <v>747</v>
      </c>
    </row>
    <row r="89" s="2" customFormat="1">
      <c r="A89" s="40"/>
      <c r="B89" s="41"/>
      <c r="C89" s="42"/>
      <c r="D89" s="219" t="s">
        <v>222</v>
      </c>
      <c r="E89" s="42"/>
      <c r="F89" s="220" t="s">
        <v>557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222</v>
      </c>
      <c r="AU89" s="19" t="s">
        <v>82</v>
      </c>
    </row>
    <row r="90" s="13" customFormat="1">
      <c r="A90" s="13"/>
      <c r="B90" s="224"/>
      <c r="C90" s="225"/>
      <c r="D90" s="226" t="s">
        <v>224</v>
      </c>
      <c r="E90" s="227" t="s">
        <v>19</v>
      </c>
      <c r="F90" s="228" t="s">
        <v>733</v>
      </c>
      <c r="G90" s="225"/>
      <c r="H90" s="229">
        <v>1382.4000000000001</v>
      </c>
      <c r="I90" s="230"/>
      <c r="J90" s="225"/>
      <c r="K90" s="225"/>
      <c r="L90" s="231"/>
      <c r="M90" s="232"/>
      <c r="N90" s="233"/>
      <c r="O90" s="233"/>
      <c r="P90" s="233"/>
      <c r="Q90" s="233"/>
      <c r="R90" s="233"/>
      <c r="S90" s="233"/>
      <c r="T90" s="23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5" t="s">
        <v>224</v>
      </c>
      <c r="AU90" s="235" t="s">
        <v>82</v>
      </c>
      <c r="AV90" s="13" t="s">
        <v>82</v>
      </c>
      <c r="AW90" s="13" t="s">
        <v>33</v>
      </c>
      <c r="AX90" s="13" t="s">
        <v>80</v>
      </c>
      <c r="AY90" s="235" t="s">
        <v>213</v>
      </c>
    </row>
    <row r="91" s="2" customFormat="1" ht="16.5" customHeight="1">
      <c r="A91" s="40"/>
      <c r="B91" s="41"/>
      <c r="C91" s="206" t="s">
        <v>240</v>
      </c>
      <c r="D91" s="206" t="s">
        <v>215</v>
      </c>
      <c r="E91" s="207" t="s">
        <v>434</v>
      </c>
      <c r="F91" s="208" t="s">
        <v>435</v>
      </c>
      <c r="G91" s="209" t="s">
        <v>430</v>
      </c>
      <c r="H91" s="210">
        <v>168.72</v>
      </c>
      <c r="I91" s="211"/>
      <c r="J91" s="212">
        <f>ROUND(I91*H91,2)</f>
        <v>0</v>
      </c>
      <c r="K91" s="208" t="s">
        <v>219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220</v>
      </c>
      <c r="AT91" s="217" t="s">
        <v>215</v>
      </c>
      <c r="AU91" s="217" t="s">
        <v>82</v>
      </c>
      <c r="AY91" s="19" t="s">
        <v>213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220</v>
      </c>
      <c r="BM91" s="217" t="s">
        <v>748</v>
      </c>
    </row>
    <row r="92" s="2" customFormat="1">
      <c r="A92" s="40"/>
      <c r="B92" s="41"/>
      <c r="C92" s="42"/>
      <c r="D92" s="219" t="s">
        <v>222</v>
      </c>
      <c r="E92" s="42"/>
      <c r="F92" s="220" t="s">
        <v>437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222</v>
      </c>
      <c r="AU92" s="19" t="s">
        <v>82</v>
      </c>
    </row>
    <row r="93" s="15" customFormat="1">
      <c r="A93" s="15"/>
      <c r="B93" s="262"/>
      <c r="C93" s="263"/>
      <c r="D93" s="226" t="s">
        <v>224</v>
      </c>
      <c r="E93" s="264" t="s">
        <v>19</v>
      </c>
      <c r="F93" s="265" t="s">
        <v>749</v>
      </c>
      <c r="G93" s="263"/>
      <c r="H93" s="264" t="s">
        <v>19</v>
      </c>
      <c r="I93" s="266"/>
      <c r="J93" s="263"/>
      <c r="K93" s="263"/>
      <c r="L93" s="267"/>
      <c r="M93" s="268"/>
      <c r="N93" s="269"/>
      <c r="O93" s="269"/>
      <c r="P93" s="269"/>
      <c r="Q93" s="269"/>
      <c r="R93" s="269"/>
      <c r="S93" s="269"/>
      <c r="T93" s="270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T93" s="271" t="s">
        <v>224</v>
      </c>
      <c r="AU93" s="271" t="s">
        <v>82</v>
      </c>
      <c r="AV93" s="15" t="s">
        <v>80</v>
      </c>
      <c r="AW93" s="15" t="s">
        <v>33</v>
      </c>
      <c r="AX93" s="15" t="s">
        <v>72</v>
      </c>
      <c r="AY93" s="271" t="s">
        <v>213</v>
      </c>
    </row>
    <row r="94" s="13" customFormat="1">
      <c r="A94" s="13"/>
      <c r="B94" s="224"/>
      <c r="C94" s="225"/>
      <c r="D94" s="226" t="s">
        <v>224</v>
      </c>
      <c r="E94" s="227" t="s">
        <v>19</v>
      </c>
      <c r="F94" s="228" t="s">
        <v>750</v>
      </c>
      <c r="G94" s="225"/>
      <c r="H94" s="229">
        <v>168.72</v>
      </c>
      <c r="I94" s="230"/>
      <c r="J94" s="225"/>
      <c r="K94" s="225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224</v>
      </c>
      <c r="AU94" s="235" t="s">
        <v>82</v>
      </c>
      <c r="AV94" s="13" t="s">
        <v>82</v>
      </c>
      <c r="AW94" s="13" t="s">
        <v>33</v>
      </c>
      <c r="AX94" s="13" t="s">
        <v>80</v>
      </c>
      <c r="AY94" s="235" t="s">
        <v>213</v>
      </c>
    </row>
    <row r="95" s="2" customFormat="1" ht="16.5" customHeight="1">
      <c r="A95" s="40"/>
      <c r="B95" s="41"/>
      <c r="C95" s="206" t="s">
        <v>248</v>
      </c>
      <c r="D95" s="206" t="s">
        <v>215</v>
      </c>
      <c r="E95" s="207" t="s">
        <v>441</v>
      </c>
      <c r="F95" s="208" t="s">
        <v>442</v>
      </c>
      <c r="G95" s="209" t="s">
        <v>430</v>
      </c>
      <c r="H95" s="210">
        <v>168.72</v>
      </c>
      <c r="I95" s="211"/>
      <c r="J95" s="212">
        <f>ROUND(I95*H95,2)</f>
        <v>0</v>
      </c>
      <c r="K95" s="208" t="s">
        <v>219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220</v>
      </c>
      <c r="AT95" s="217" t="s">
        <v>215</v>
      </c>
      <c r="AU95" s="217" t="s">
        <v>82</v>
      </c>
      <c r="AY95" s="19" t="s">
        <v>213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220</v>
      </c>
      <c r="BM95" s="217" t="s">
        <v>751</v>
      </c>
    </row>
    <row r="96" s="2" customFormat="1">
      <c r="A96" s="40"/>
      <c r="B96" s="41"/>
      <c r="C96" s="42"/>
      <c r="D96" s="219" t="s">
        <v>222</v>
      </c>
      <c r="E96" s="42"/>
      <c r="F96" s="220" t="s">
        <v>444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222</v>
      </c>
      <c r="AU96" s="19" t="s">
        <v>82</v>
      </c>
    </row>
    <row r="97" s="13" customFormat="1">
      <c r="A97" s="13"/>
      <c r="B97" s="224"/>
      <c r="C97" s="225"/>
      <c r="D97" s="226" t="s">
        <v>224</v>
      </c>
      <c r="E97" s="227" t="s">
        <v>19</v>
      </c>
      <c r="F97" s="228" t="s">
        <v>750</v>
      </c>
      <c r="G97" s="225"/>
      <c r="H97" s="229">
        <v>168.72</v>
      </c>
      <c r="I97" s="230"/>
      <c r="J97" s="225"/>
      <c r="K97" s="225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224</v>
      </c>
      <c r="AU97" s="235" t="s">
        <v>82</v>
      </c>
      <c r="AV97" s="13" t="s">
        <v>82</v>
      </c>
      <c r="AW97" s="13" t="s">
        <v>33</v>
      </c>
      <c r="AX97" s="13" t="s">
        <v>80</v>
      </c>
      <c r="AY97" s="235" t="s">
        <v>213</v>
      </c>
    </row>
    <row r="98" s="2" customFormat="1" ht="16.5" customHeight="1">
      <c r="A98" s="40"/>
      <c r="B98" s="41"/>
      <c r="C98" s="236" t="s">
        <v>253</v>
      </c>
      <c r="D98" s="236" t="s">
        <v>241</v>
      </c>
      <c r="E98" s="237" t="s">
        <v>446</v>
      </c>
      <c r="F98" s="238" t="s">
        <v>447</v>
      </c>
      <c r="G98" s="239" t="s">
        <v>430</v>
      </c>
      <c r="H98" s="240">
        <v>168.72</v>
      </c>
      <c r="I98" s="241"/>
      <c r="J98" s="242">
        <f>ROUND(I98*H98,2)</f>
        <v>0</v>
      </c>
      <c r="K98" s="238" t="s">
        <v>219</v>
      </c>
      <c r="L98" s="243"/>
      <c r="M98" s="244" t="s">
        <v>19</v>
      </c>
      <c r="N98" s="245" t="s">
        <v>43</v>
      </c>
      <c r="O98" s="86"/>
      <c r="P98" s="215">
        <f>O98*H98</f>
        <v>0</v>
      </c>
      <c r="Q98" s="215">
        <v>1</v>
      </c>
      <c r="R98" s="215">
        <f>Q98*H98</f>
        <v>168.72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245</v>
      </c>
      <c r="AT98" s="217" t="s">
        <v>241</v>
      </c>
      <c r="AU98" s="217" t="s">
        <v>82</v>
      </c>
      <c r="AY98" s="19" t="s">
        <v>213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80</v>
      </c>
      <c r="BK98" s="218">
        <f>ROUND(I98*H98,2)</f>
        <v>0</v>
      </c>
      <c r="BL98" s="19" t="s">
        <v>220</v>
      </c>
      <c r="BM98" s="217" t="s">
        <v>752</v>
      </c>
    </row>
    <row r="99" s="2" customFormat="1">
      <c r="A99" s="40"/>
      <c r="B99" s="41"/>
      <c r="C99" s="42"/>
      <c r="D99" s="226" t="s">
        <v>388</v>
      </c>
      <c r="E99" s="42"/>
      <c r="F99" s="246" t="s">
        <v>449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388</v>
      </c>
      <c r="AU99" s="19" t="s">
        <v>82</v>
      </c>
    </row>
    <row r="100" s="13" customFormat="1">
      <c r="A100" s="13"/>
      <c r="B100" s="224"/>
      <c r="C100" s="225"/>
      <c r="D100" s="226" t="s">
        <v>224</v>
      </c>
      <c r="E100" s="227" t="s">
        <v>19</v>
      </c>
      <c r="F100" s="228" t="s">
        <v>753</v>
      </c>
      <c r="G100" s="225"/>
      <c r="H100" s="229">
        <v>168.72</v>
      </c>
      <c r="I100" s="230"/>
      <c r="J100" s="225"/>
      <c r="K100" s="225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224</v>
      </c>
      <c r="AU100" s="235" t="s">
        <v>82</v>
      </c>
      <c r="AV100" s="13" t="s">
        <v>82</v>
      </c>
      <c r="AW100" s="13" t="s">
        <v>33</v>
      </c>
      <c r="AX100" s="13" t="s">
        <v>80</v>
      </c>
      <c r="AY100" s="235" t="s">
        <v>213</v>
      </c>
    </row>
    <row r="101" s="12" customFormat="1" ht="22.8" customHeight="1">
      <c r="A101" s="12"/>
      <c r="B101" s="190"/>
      <c r="C101" s="191"/>
      <c r="D101" s="192" t="s">
        <v>71</v>
      </c>
      <c r="E101" s="204" t="s">
        <v>484</v>
      </c>
      <c r="F101" s="204" t="s">
        <v>485</v>
      </c>
      <c r="G101" s="191"/>
      <c r="H101" s="191"/>
      <c r="I101" s="194"/>
      <c r="J101" s="205">
        <f>BK101</f>
        <v>0</v>
      </c>
      <c r="K101" s="191"/>
      <c r="L101" s="196"/>
      <c r="M101" s="197"/>
      <c r="N101" s="198"/>
      <c r="O101" s="198"/>
      <c r="P101" s="199">
        <f>SUM(P102:P103)</f>
        <v>0</v>
      </c>
      <c r="Q101" s="198"/>
      <c r="R101" s="199">
        <f>SUM(R102:R103)</f>
        <v>0</v>
      </c>
      <c r="S101" s="198"/>
      <c r="T101" s="200">
        <f>SUM(T102:T103)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1" t="s">
        <v>80</v>
      </c>
      <c r="AT101" s="202" t="s">
        <v>71</v>
      </c>
      <c r="AU101" s="202" t="s">
        <v>80</v>
      </c>
      <c r="AY101" s="201" t="s">
        <v>213</v>
      </c>
      <c r="BK101" s="203">
        <f>SUM(BK102:BK103)</f>
        <v>0</v>
      </c>
    </row>
    <row r="102" s="2" customFormat="1" ht="16.5" customHeight="1">
      <c r="A102" s="40"/>
      <c r="B102" s="41"/>
      <c r="C102" s="206" t="s">
        <v>245</v>
      </c>
      <c r="D102" s="206" t="s">
        <v>215</v>
      </c>
      <c r="E102" s="207" t="s">
        <v>487</v>
      </c>
      <c r="F102" s="208" t="s">
        <v>488</v>
      </c>
      <c r="G102" s="209" t="s">
        <v>489</v>
      </c>
      <c r="H102" s="210">
        <v>168.72</v>
      </c>
      <c r="I102" s="211"/>
      <c r="J102" s="212">
        <f>ROUND(I102*H102,2)</f>
        <v>0</v>
      </c>
      <c r="K102" s="208" t="s">
        <v>219</v>
      </c>
      <c r="L102" s="46"/>
      <c r="M102" s="213" t="s">
        <v>19</v>
      </c>
      <c r="N102" s="214" t="s">
        <v>43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220</v>
      </c>
      <c r="AT102" s="217" t="s">
        <v>215</v>
      </c>
      <c r="AU102" s="217" t="s">
        <v>82</v>
      </c>
      <c r="AY102" s="19" t="s">
        <v>213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80</v>
      </c>
      <c r="BK102" s="218">
        <f>ROUND(I102*H102,2)</f>
        <v>0</v>
      </c>
      <c r="BL102" s="19" t="s">
        <v>220</v>
      </c>
      <c r="BM102" s="217" t="s">
        <v>754</v>
      </c>
    </row>
    <row r="103" s="2" customFormat="1">
      <c r="A103" s="40"/>
      <c r="B103" s="41"/>
      <c r="C103" s="42"/>
      <c r="D103" s="219" t="s">
        <v>222</v>
      </c>
      <c r="E103" s="42"/>
      <c r="F103" s="220" t="s">
        <v>491</v>
      </c>
      <c r="G103" s="42"/>
      <c r="H103" s="42"/>
      <c r="I103" s="221"/>
      <c r="J103" s="42"/>
      <c r="K103" s="42"/>
      <c r="L103" s="46"/>
      <c r="M103" s="258"/>
      <c r="N103" s="259"/>
      <c r="O103" s="260"/>
      <c r="P103" s="260"/>
      <c r="Q103" s="260"/>
      <c r="R103" s="260"/>
      <c r="S103" s="260"/>
      <c r="T103" s="261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222</v>
      </c>
      <c r="AU103" s="19" t="s">
        <v>82</v>
      </c>
    </row>
    <row r="104" s="2" customFormat="1" ht="6.96" customHeight="1">
      <c r="A104" s="40"/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46"/>
      <c r="M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</sheetData>
  <sheetProtection sheet="1" autoFilter="0" formatColumns="0" formatRows="0" objects="1" scenarios="1" spinCount="100000" saltValue="knL9I1dbMtyZdE5IkgVyfrDE0DBvqaHqrjRDcAfI5AwktgwaLEqYXr7NgUA2UYdcu21w+5EPQxee8/ib4JygHQ==" hashValue="rNaJfvHoSPx3mY0md33WPLA4A2D2+7COikYHxyNevZjIa9/fyx/n/U4XXi4qRHfIBM6aPqQ3ism5yGO0mHXaSg==" algorithmName="SHA-512" password="CC35"/>
  <autoFilter ref="C81:K103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5_02/111151231"/>
    <hyperlink ref="F89" r:id="rId2" display="https://podminky.urs.cz/item/CS_URS_2025_02/184801131"/>
    <hyperlink ref="F92" r:id="rId3" display="https://podminky.urs.cz/item/CS_URS_2025_02/185804312"/>
    <hyperlink ref="F96" r:id="rId4" display="https://podminky.urs.cz/item/CS_URS_2025_02/185851121"/>
    <hyperlink ref="F103" r:id="rId5" display="https://podminky.urs.cz/item/CS_URS_2025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180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Realizace větrolamu v k.ú. Moravský Žižkov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181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755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17. 9. 2025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ROUND((SUM(BE90:BE231)),  2)</f>
        <v>0</v>
      </c>
      <c r="G33" s="40"/>
      <c r="H33" s="40"/>
      <c r="I33" s="150">
        <v>0.20999999999999999</v>
      </c>
      <c r="J33" s="149">
        <f>ROUND(((SUM(BE90:BE231))*I33),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ROUND((SUM(BF90:BF231)),  2)</f>
        <v>0</v>
      </c>
      <c r="G34" s="40"/>
      <c r="H34" s="40"/>
      <c r="I34" s="150">
        <v>0.12</v>
      </c>
      <c r="J34" s="149">
        <f>ROUND(((SUM(BF90:BF231))*I34),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ROUND((SUM(BG90:BG231)),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ROUND((SUM(BH90:BH231)),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ROUND((SUM(BI90:BI231)),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183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Realizace větrolamu v k.ú. Moravský Žižkov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181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04 - Větrolam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Moravský Žižkov</v>
      </c>
      <c r="G52" s="42"/>
      <c r="H52" s="42"/>
      <c r="I52" s="34" t="s">
        <v>23</v>
      </c>
      <c r="J52" s="74" t="str">
        <f>IF(J12="","",J12)</f>
        <v>17. 9. 2025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SPÚ, KPÚ pro JMK, pobočka Břeclav</v>
      </c>
      <c r="G54" s="42"/>
      <c r="H54" s="42"/>
      <c r="I54" s="34" t="s">
        <v>31</v>
      </c>
      <c r="J54" s="38" t="str">
        <f>E21</f>
        <v>Ing. Michal Pochop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Výzkumný ústav meliorací a ochrany půdy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184</v>
      </c>
      <c r="D57" s="164"/>
      <c r="E57" s="164"/>
      <c r="F57" s="164"/>
      <c r="G57" s="164"/>
      <c r="H57" s="164"/>
      <c r="I57" s="164"/>
      <c r="J57" s="165" t="s">
        <v>185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186</v>
      </c>
    </row>
    <row r="60" s="9" customFormat="1" ht="24.96" customHeight="1">
      <c r="A60" s="9"/>
      <c r="B60" s="167"/>
      <c r="C60" s="168"/>
      <c r="D60" s="169" t="s">
        <v>187</v>
      </c>
      <c r="E60" s="170"/>
      <c r="F60" s="170"/>
      <c r="G60" s="170"/>
      <c r="H60" s="170"/>
      <c r="I60" s="170"/>
      <c r="J60" s="171">
        <f>J91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188</v>
      </c>
      <c r="E61" s="176"/>
      <c r="F61" s="176"/>
      <c r="G61" s="176"/>
      <c r="H61" s="176"/>
      <c r="I61" s="176"/>
      <c r="J61" s="177">
        <f>J92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189</v>
      </c>
      <c r="E62" s="176"/>
      <c r="F62" s="176"/>
      <c r="G62" s="176"/>
      <c r="H62" s="176"/>
      <c r="I62" s="176"/>
      <c r="J62" s="177">
        <f>J184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190</v>
      </c>
      <c r="E63" s="176"/>
      <c r="F63" s="176"/>
      <c r="G63" s="176"/>
      <c r="H63" s="176"/>
      <c r="I63" s="176"/>
      <c r="J63" s="177">
        <f>J202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7"/>
      <c r="C64" s="168"/>
      <c r="D64" s="169" t="s">
        <v>191</v>
      </c>
      <c r="E64" s="170"/>
      <c r="F64" s="170"/>
      <c r="G64" s="170"/>
      <c r="H64" s="170"/>
      <c r="I64" s="170"/>
      <c r="J64" s="171">
        <f>J205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3"/>
      <c r="C65" s="174"/>
      <c r="D65" s="175" t="s">
        <v>192</v>
      </c>
      <c r="E65" s="176"/>
      <c r="F65" s="176"/>
      <c r="G65" s="176"/>
      <c r="H65" s="176"/>
      <c r="I65" s="176"/>
      <c r="J65" s="177">
        <f>J206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193</v>
      </c>
      <c r="E66" s="176"/>
      <c r="F66" s="176"/>
      <c r="G66" s="176"/>
      <c r="H66" s="176"/>
      <c r="I66" s="176"/>
      <c r="J66" s="177">
        <f>J215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194</v>
      </c>
      <c r="E67" s="176"/>
      <c r="F67" s="176"/>
      <c r="G67" s="176"/>
      <c r="H67" s="176"/>
      <c r="I67" s="176"/>
      <c r="J67" s="177">
        <f>J218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195</v>
      </c>
      <c r="E68" s="176"/>
      <c r="F68" s="176"/>
      <c r="G68" s="176"/>
      <c r="H68" s="176"/>
      <c r="I68" s="176"/>
      <c r="J68" s="177">
        <f>J221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196</v>
      </c>
      <c r="E69" s="176"/>
      <c r="F69" s="176"/>
      <c r="G69" s="176"/>
      <c r="H69" s="176"/>
      <c r="I69" s="176"/>
      <c r="J69" s="177">
        <f>J226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197</v>
      </c>
      <c r="E70" s="176"/>
      <c r="F70" s="176"/>
      <c r="G70" s="176"/>
      <c r="H70" s="176"/>
      <c r="I70" s="176"/>
      <c r="J70" s="177">
        <f>J229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198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62" t="str">
        <f>E7</f>
        <v>Realizace větrolamu v k.ú. Moravský Žižkov</v>
      </c>
      <c r="F80" s="34"/>
      <c r="G80" s="34"/>
      <c r="H80" s="34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181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E9</f>
        <v>SO 04 - Větrolam</v>
      </c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F12</f>
        <v>Moravský Žižkov</v>
      </c>
      <c r="G84" s="42"/>
      <c r="H84" s="42"/>
      <c r="I84" s="34" t="s">
        <v>23</v>
      </c>
      <c r="J84" s="74" t="str">
        <f>IF(J12="","",J12)</f>
        <v>17. 9. 2025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E15</f>
        <v>SPÚ, KPÚ pro JMK, pobočka Břeclav</v>
      </c>
      <c r="G86" s="42"/>
      <c r="H86" s="42"/>
      <c r="I86" s="34" t="s">
        <v>31</v>
      </c>
      <c r="J86" s="38" t="str">
        <f>E21</f>
        <v>Ing. Michal Pochop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40.05" customHeight="1">
      <c r="A87" s="40"/>
      <c r="B87" s="41"/>
      <c r="C87" s="34" t="s">
        <v>29</v>
      </c>
      <c r="D87" s="42"/>
      <c r="E87" s="42"/>
      <c r="F87" s="29" t="str">
        <f>IF(E18="","",E18)</f>
        <v>Vyplň údaj</v>
      </c>
      <c r="G87" s="42"/>
      <c r="H87" s="42"/>
      <c r="I87" s="34" t="s">
        <v>34</v>
      </c>
      <c r="J87" s="38" t="str">
        <f>E24</f>
        <v>Výzkumný ústav meliorací a ochrany půdy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79"/>
      <c r="B89" s="180"/>
      <c r="C89" s="181" t="s">
        <v>199</v>
      </c>
      <c r="D89" s="182" t="s">
        <v>57</v>
      </c>
      <c r="E89" s="182" t="s">
        <v>53</v>
      </c>
      <c r="F89" s="182" t="s">
        <v>54</v>
      </c>
      <c r="G89" s="182" t="s">
        <v>200</v>
      </c>
      <c r="H89" s="182" t="s">
        <v>201</v>
      </c>
      <c r="I89" s="182" t="s">
        <v>202</v>
      </c>
      <c r="J89" s="182" t="s">
        <v>185</v>
      </c>
      <c r="K89" s="183" t="s">
        <v>203</v>
      </c>
      <c r="L89" s="184"/>
      <c r="M89" s="94" t="s">
        <v>19</v>
      </c>
      <c r="N89" s="95" t="s">
        <v>42</v>
      </c>
      <c r="O89" s="95" t="s">
        <v>204</v>
      </c>
      <c r="P89" s="95" t="s">
        <v>205</v>
      </c>
      <c r="Q89" s="95" t="s">
        <v>206</v>
      </c>
      <c r="R89" s="95" t="s">
        <v>207</v>
      </c>
      <c r="S89" s="95" t="s">
        <v>208</v>
      </c>
      <c r="T89" s="96" t="s">
        <v>209</v>
      </c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</row>
    <row r="90" s="2" customFormat="1" ht="22.8" customHeight="1">
      <c r="A90" s="40"/>
      <c r="B90" s="41"/>
      <c r="C90" s="101" t="s">
        <v>210</v>
      </c>
      <c r="D90" s="42"/>
      <c r="E90" s="42"/>
      <c r="F90" s="42"/>
      <c r="G90" s="42"/>
      <c r="H90" s="42"/>
      <c r="I90" s="42"/>
      <c r="J90" s="185">
        <f>BK90</f>
        <v>0</v>
      </c>
      <c r="K90" s="42"/>
      <c r="L90" s="46"/>
      <c r="M90" s="97"/>
      <c r="N90" s="186"/>
      <c r="O90" s="98"/>
      <c r="P90" s="187">
        <f>P91+P205</f>
        <v>0</v>
      </c>
      <c r="Q90" s="98"/>
      <c r="R90" s="187">
        <f>R91+R205</f>
        <v>51.947971525</v>
      </c>
      <c r="S90" s="98"/>
      <c r="T90" s="188">
        <f>T91+T205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71</v>
      </c>
      <c r="AU90" s="19" t="s">
        <v>186</v>
      </c>
      <c r="BK90" s="189">
        <f>BK91+BK205</f>
        <v>0</v>
      </c>
    </row>
    <row r="91" s="12" customFormat="1" ht="25.92" customHeight="1">
      <c r="A91" s="12"/>
      <c r="B91" s="190"/>
      <c r="C91" s="191"/>
      <c r="D91" s="192" t="s">
        <v>71</v>
      </c>
      <c r="E91" s="193" t="s">
        <v>211</v>
      </c>
      <c r="F91" s="193" t="s">
        <v>212</v>
      </c>
      <c r="G91" s="191"/>
      <c r="H91" s="191"/>
      <c r="I91" s="194"/>
      <c r="J91" s="195">
        <f>BK91</f>
        <v>0</v>
      </c>
      <c r="K91" s="191"/>
      <c r="L91" s="196"/>
      <c r="M91" s="197"/>
      <c r="N91" s="198"/>
      <c r="O91" s="198"/>
      <c r="P91" s="199">
        <f>P92+P184+P202</f>
        <v>0</v>
      </c>
      <c r="Q91" s="198"/>
      <c r="R91" s="199">
        <f>R92+R184+R202</f>
        <v>51.947971525</v>
      </c>
      <c r="S91" s="198"/>
      <c r="T91" s="200">
        <f>T92+T184+T202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80</v>
      </c>
      <c r="AT91" s="202" t="s">
        <v>71</v>
      </c>
      <c r="AU91" s="202" t="s">
        <v>72</v>
      </c>
      <c r="AY91" s="201" t="s">
        <v>213</v>
      </c>
      <c r="BK91" s="203">
        <f>BK92+BK184+BK202</f>
        <v>0</v>
      </c>
    </row>
    <row r="92" s="12" customFormat="1" ht="22.8" customHeight="1">
      <c r="A92" s="12"/>
      <c r="B92" s="190"/>
      <c r="C92" s="191"/>
      <c r="D92" s="192" t="s">
        <v>71</v>
      </c>
      <c r="E92" s="204" t="s">
        <v>80</v>
      </c>
      <c r="F92" s="204" t="s">
        <v>214</v>
      </c>
      <c r="G92" s="191"/>
      <c r="H92" s="191"/>
      <c r="I92" s="194"/>
      <c r="J92" s="205">
        <f>BK92</f>
        <v>0</v>
      </c>
      <c r="K92" s="191"/>
      <c r="L92" s="196"/>
      <c r="M92" s="197"/>
      <c r="N92" s="198"/>
      <c r="O92" s="198"/>
      <c r="P92" s="199">
        <f>SUM(P93:P183)</f>
        <v>0</v>
      </c>
      <c r="Q92" s="198"/>
      <c r="R92" s="199">
        <f>SUM(R93:R183)</f>
        <v>47.188670999999999</v>
      </c>
      <c r="S92" s="198"/>
      <c r="T92" s="200">
        <f>SUM(T93:T183)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80</v>
      </c>
      <c r="AT92" s="202" t="s">
        <v>71</v>
      </c>
      <c r="AU92" s="202" t="s">
        <v>80</v>
      </c>
      <c r="AY92" s="201" t="s">
        <v>213</v>
      </c>
      <c r="BK92" s="203">
        <f>SUM(BK93:BK183)</f>
        <v>0</v>
      </c>
    </row>
    <row r="93" s="2" customFormat="1" ht="16.5" customHeight="1">
      <c r="A93" s="40"/>
      <c r="B93" s="41"/>
      <c r="C93" s="206" t="s">
        <v>80</v>
      </c>
      <c r="D93" s="206" t="s">
        <v>215</v>
      </c>
      <c r="E93" s="207" t="s">
        <v>216</v>
      </c>
      <c r="F93" s="208" t="s">
        <v>217</v>
      </c>
      <c r="G93" s="209" t="s">
        <v>218</v>
      </c>
      <c r="H93" s="210">
        <v>2743.9099999999999</v>
      </c>
      <c r="I93" s="211"/>
      <c r="J93" s="212">
        <f>ROUND(I93*H93,2)</f>
        <v>0</v>
      </c>
      <c r="K93" s="208" t="s">
        <v>219</v>
      </c>
      <c r="L93" s="46"/>
      <c r="M93" s="213" t="s">
        <v>19</v>
      </c>
      <c r="N93" s="214" t="s">
        <v>43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220</v>
      </c>
      <c r="AT93" s="217" t="s">
        <v>215</v>
      </c>
      <c r="AU93" s="217" t="s">
        <v>82</v>
      </c>
      <c r="AY93" s="19" t="s">
        <v>213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80</v>
      </c>
      <c r="BK93" s="218">
        <f>ROUND(I93*H93,2)</f>
        <v>0</v>
      </c>
      <c r="BL93" s="19" t="s">
        <v>220</v>
      </c>
      <c r="BM93" s="217" t="s">
        <v>221</v>
      </c>
    </row>
    <row r="94" s="2" customFormat="1">
      <c r="A94" s="40"/>
      <c r="B94" s="41"/>
      <c r="C94" s="42"/>
      <c r="D94" s="219" t="s">
        <v>222</v>
      </c>
      <c r="E94" s="42"/>
      <c r="F94" s="220" t="s">
        <v>223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222</v>
      </c>
      <c r="AU94" s="19" t="s">
        <v>82</v>
      </c>
    </row>
    <row r="95" s="13" customFormat="1">
      <c r="A95" s="13"/>
      <c r="B95" s="224"/>
      <c r="C95" s="225"/>
      <c r="D95" s="226" t="s">
        <v>224</v>
      </c>
      <c r="E95" s="227" t="s">
        <v>19</v>
      </c>
      <c r="F95" s="228" t="s">
        <v>756</v>
      </c>
      <c r="G95" s="225"/>
      <c r="H95" s="229">
        <v>2743.9099999999999</v>
      </c>
      <c r="I95" s="230"/>
      <c r="J95" s="225"/>
      <c r="K95" s="225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224</v>
      </c>
      <c r="AU95" s="235" t="s">
        <v>82</v>
      </c>
      <c r="AV95" s="13" t="s">
        <v>82</v>
      </c>
      <c r="AW95" s="13" t="s">
        <v>33</v>
      </c>
      <c r="AX95" s="13" t="s">
        <v>80</v>
      </c>
      <c r="AY95" s="235" t="s">
        <v>213</v>
      </c>
    </row>
    <row r="96" s="2" customFormat="1" ht="16.5" customHeight="1">
      <c r="A96" s="40"/>
      <c r="B96" s="41"/>
      <c r="C96" s="206" t="s">
        <v>82</v>
      </c>
      <c r="D96" s="206" t="s">
        <v>215</v>
      </c>
      <c r="E96" s="207" t="s">
        <v>226</v>
      </c>
      <c r="F96" s="208" t="s">
        <v>227</v>
      </c>
      <c r="G96" s="209" t="s">
        <v>218</v>
      </c>
      <c r="H96" s="210">
        <v>2743.9099999999999</v>
      </c>
      <c r="I96" s="211"/>
      <c r="J96" s="212">
        <f>ROUND(I96*H96,2)</f>
        <v>0</v>
      </c>
      <c r="K96" s="208" t="s">
        <v>219</v>
      </c>
      <c r="L96" s="46"/>
      <c r="M96" s="213" t="s">
        <v>19</v>
      </c>
      <c r="N96" s="214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220</v>
      </c>
      <c r="AT96" s="217" t="s">
        <v>215</v>
      </c>
      <c r="AU96" s="217" t="s">
        <v>82</v>
      </c>
      <c r="AY96" s="19" t="s">
        <v>213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80</v>
      </c>
      <c r="BK96" s="218">
        <f>ROUND(I96*H96,2)</f>
        <v>0</v>
      </c>
      <c r="BL96" s="19" t="s">
        <v>220</v>
      </c>
      <c r="BM96" s="217" t="s">
        <v>228</v>
      </c>
    </row>
    <row r="97" s="2" customFormat="1">
      <c r="A97" s="40"/>
      <c r="B97" s="41"/>
      <c r="C97" s="42"/>
      <c r="D97" s="219" t="s">
        <v>222</v>
      </c>
      <c r="E97" s="42"/>
      <c r="F97" s="220" t="s">
        <v>229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222</v>
      </c>
      <c r="AU97" s="19" t="s">
        <v>82</v>
      </c>
    </row>
    <row r="98" s="13" customFormat="1">
      <c r="A98" s="13"/>
      <c r="B98" s="224"/>
      <c r="C98" s="225"/>
      <c r="D98" s="226" t="s">
        <v>224</v>
      </c>
      <c r="E98" s="227" t="s">
        <v>19</v>
      </c>
      <c r="F98" s="228" t="s">
        <v>756</v>
      </c>
      <c r="G98" s="225"/>
      <c r="H98" s="229">
        <v>2743.9099999999999</v>
      </c>
      <c r="I98" s="230"/>
      <c r="J98" s="225"/>
      <c r="K98" s="225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224</v>
      </c>
      <c r="AU98" s="235" t="s">
        <v>82</v>
      </c>
      <c r="AV98" s="13" t="s">
        <v>82</v>
      </c>
      <c r="AW98" s="13" t="s">
        <v>33</v>
      </c>
      <c r="AX98" s="13" t="s">
        <v>80</v>
      </c>
      <c r="AY98" s="235" t="s">
        <v>213</v>
      </c>
    </row>
    <row r="99" s="2" customFormat="1" ht="16.5" customHeight="1">
      <c r="A99" s="40"/>
      <c r="B99" s="41"/>
      <c r="C99" s="206" t="s">
        <v>230</v>
      </c>
      <c r="D99" s="206" t="s">
        <v>215</v>
      </c>
      <c r="E99" s="207" t="s">
        <v>231</v>
      </c>
      <c r="F99" s="208" t="s">
        <v>232</v>
      </c>
      <c r="G99" s="209" t="s">
        <v>218</v>
      </c>
      <c r="H99" s="210">
        <v>2743.9099999999999</v>
      </c>
      <c r="I99" s="211"/>
      <c r="J99" s="212">
        <f>ROUND(I99*H99,2)</f>
        <v>0</v>
      </c>
      <c r="K99" s="208" t="s">
        <v>219</v>
      </c>
      <c r="L99" s="46"/>
      <c r="M99" s="213" t="s">
        <v>19</v>
      </c>
      <c r="N99" s="214" t="s">
        <v>43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220</v>
      </c>
      <c r="AT99" s="217" t="s">
        <v>215</v>
      </c>
      <c r="AU99" s="217" t="s">
        <v>82</v>
      </c>
      <c r="AY99" s="19" t="s">
        <v>213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80</v>
      </c>
      <c r="BK99" s="218">
        <f>ROUND(I99*H99,2)</f>
        <v>0</v>
      </c>
      <c r="BL99" s="19" t="s">
        <v>220</v>
      </c>
      <c r="BM99" s="217" t="s">
        <v>233</v>
      </c>
    </row>
    <row r="100" s="2" customFormat="1">
      <c r="A100" s="40"/>
      <c r="B100" s="41"/>
      <c r="C100" s="42"/>
      <c r="D100" s="219" t="s">
        <v>222</v>
      </c>
      <c r="E100" s="42"/>
      <c r="F100" s="220" t="s">
        <v>234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222</v>
      </c>
      <c r="AU100" s="19" t="s">
        <v>82</v>
      </c>
    </row>
    <row r="101" s="13" customFormat="1">
      <c r="A101" s="13"/>
      <c r="B101" s="224"/>
      <c r="C101" s="225"/>
      <c r="D101" s="226" t="s">
        <v>224</v>
      </c>
      <c r="E101" s="227" t="s">
        <v>19</v>
      </c>
      <c r="F101" s="228" t="s">
        <v>756</v>
      </c>
      <c r="G101" s="225"/>
      <c r="H101" s="229">
        <v>2743.9099999999999</v>
      </c>
      <c r="I101" s="230"/>
      <c r="J101" s="225"/>
      <c r="K101" s="225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224</v>
      </c>
      <c r="AU101" s="235" t="s">
        <v>82</v>
      </c>
      <c r="AV101" s="13" t="s">
        <v>82</v>
      </c>
      <c r="AW101" s="13" t="s">
        <v>33</v>
      </c>
      <c r="AX101" s="13" t="s">
        <v>80</v>
      </c>
      <c r="AY101" s="235" t="s">
        <v>213</v>
      </c>
    </row>
    <row r="102" s="2" customFormat="1" ht="24.15" customHeight="1">
      <c r="A102" s="40"/>
      <c r="B102" s="41"/>
      <c r="C102" s="206" t="s">
        <v>220</v>
      </c>
      <c r="D102" s="206" t="s">
        <v>215</v>
      </c>
      <c r="E102" s="207" t="s">
        <v>235</v>
      </c>
      <c r="F102" s="208" t="s">
        <v>236</v>
      </c>
      <c r="G102" s="209" t="s">
        <v>218</v>
      </c>
      <c r="H102" s="210">
        <v>2003.51</v>
      </c>
      <c r="I102" s="211"/>
      <c r="J102" s="212">
        <f>ROUND(I102*H102,2)</f>
        <v>0</v>
      </c>
      <c r="K102" s="208" t="s">
        <v>219</v>
      </c>
      <c r="L102" s="46"/>
      <c r="M102" s="213" t="s">
        <v>19</v>
      </c>
      <c r="N102" s="214" t="s">
        <v>43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220</v>
      </c>
      <c r="AT102" s="217" t="s">
        <v>215</v>
      </c>
      <c r="AU102" s="217" t="s">
        <v>82</v>
      </c>
      <c r="AY102" s="19" t="s">
        <v>213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80</v>
      </c>
      <c r="BK102" s="218">
        <f>ROUND(I102*H102,2)</f>
        <v>0</v>
      </c>
      <c r="BL102" s="19" t="s">
        <v>220</v>
      </c>
      <c r="BM102" s="217" t="s">
        <v>237</v>
      </c>
    </row>
    <row r="103" s="2" customFormat="1">
      <c r="A103" s="40"/>
      <c r="B103" s="41"/>
      <c r="C103" s="42"/>
      <c r="D103" s="219" t="s">
        <v>222</v>
      </c>
      <c r="E103" s="42"/>
      <c r="F103" s="220" t="s">
        <v>238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222</v>
      </c>
      <c r="AU103" s="19" t="s">
        <v>82</v>
      </c>
    </row>
    <row r="104" s="13" customFormat="1">
      <c r="A104" s="13"/>
      <c r="B104" s="224"/>
      <c r="C104" s="225"/>
      <c r="D104" s="226" t="s">
        <v>224</v>
      </c>
      <c r="E104" s="227" t="s">
        <v>19</v>
      </c>
      <c r="F104" s="228" t="s">
        <v>757</v>
      </c>
      <c r="G104" s="225"/>
      <c r="H104" s="229">
        <v>2003.51</v>
      </c>
      <c r="I104" s="230"/>
      <c r="J104" s="225"/>
      <c r="K104" s="225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224</v>
      </c>
      <c r="AU104" s="235" t="s">
        <v>82</v>
      </c>
      <c r="AV104" s="13" t="s">
        <v>82</v>
      </c>
      <c r="AW104" s="13" t="s">
        <v>33</v>
      </c>
      <c r="AX104" s="13" t="s">
        <v>80</v>
      </c>
      <c r="AY104" s="235" t="s">
        <v>213</v>
      </c>
    </row>
    <row r="105" s="2" customFormat="1" ht="16.5" customHeight="1">
      <c r="A105" s="40"/>
      <c r="B105" s="41"/>
      <c r="C105" s="236" t="s">
        <v>240</v>
      </c>
      <c r="D105" s="236" t="s">
        <v>241</v>
      </c>
      <c r="E105" s="237" t="s">
        <v>242</v>
      </c>
      <c r="F105" s="238" t="s">
        <v>243</v>
      </c>
      <c r="G105" s="239" t="s">
        <v>244</v>
      </c>
      <c r="H105" s="240">
        <v>19.219000000000001</v>
      </c>
      <c r="I105" s="241"/>
      <c r="J105" s="242">
        <f>ROUND(I105*H105,2)</f>
        <v>0</v>
      </c>
      <c r="K105" s="238" t="s">
        <v>19</v>
      </c>
      <c r="L105" s="243"/>
      <c r="M105" s="244" t="s">
        <v>19</v>
      </c>
      <c r="N105" s="245" t="s">
        <v>43</v>
      </c>
      <c r="O105" s="86"/>
      <c r="P105" s="215">
        <f>O105*H105</f>
        <v>0</v>
      </c>
      <c r="Q105" s="215">
        <v>0.001</v>
      </c>
      <c r="R105" s="215">
        <f>Q105*H105</f>
        <v>0.019219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245</v>
      </c>
      <c r="AT105" s="217" t="s">
        <v>241</v>
      </c>
      <c r="AU105" s="217" t="s">
        <v>82</v>
      </c>
      <c r="AY105" s="19" t="s">
        <v>213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80</v>
      </c>
      <c r="BK105" s="218">
        <f>ROUND(I105*H105,2)</f>
        <v>0</v>
      </c>
      <c r="BL105" s="19" t="s">
        <v>220</v>
      </c>
      <c r="BM105" s="217" t="s">
        <v>246</v>
      </c>
    </row>
    <row r="106" s="13" customFormat="1">
      <c r="A106" s="13"/>
      <c r="B106" s="224"/>
      <c r="C106" s="225"/>
      <c r="D106" s="226" t="s">
        <v>224</v>
      </c>
      <c r="E106" s="227" t="s">
        <v>19</v>
      </c>
      <c r="F106" s="228" t="s">
        <v>758</v>
      </c>
      <c r="G106" s="225"/>
      <c r="H106" s="229">
        <v>19.219000000000001</v>
      </c>
      <c r="I106" s="230"/>
      <c r="J106" s="225"/>
      <c r="K106" s="225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224</v>
      </c>
      <c r="AU106" s="235" t="s">
        <v>82</v>
      </c>
      <c r="AV106" s="13" t="s">
        <v>82</v>
      </c>
      <c r="AW106" s="13" t="s">
        <v>33</v>
      </c>
      <c r="AX106" s="13" t="s">
        <v>80</v>
      </c>
      <c r="AY106" s="235" t="s">
        <v>213</v>
      </c>
    </row>
    <row r="107" s="2" customFormat="1" ht="16.5" customHeight="1">
      <c r="A107" s="40"/>
      <c r="B107" s="41"/>
      <c r="C107" s="236" t="s">
        <v>248</v>
      </c>
      <c r="D107" s="236" t="s">
        <v>241</v>
      </c>
      <c r="E107" s="237" t="s">
        <v>249</v>
      </c>
      <c r="F107" s="238" t="s">
        <v>250</v>
      </c>
      <c r="G107" s="239" t="s">
        <v>244</v>
      </c>
      <c r="H107" s="240">
        <v>0.40799999999999997</v>
      </c>
      <c r="I107" s="241"/>
      <c r="J107" s="242">
        <f>ROUND(I107*H107,2)</f>
        <v>0</v>
      </c>
      <c r="K107" s="238" t="s">
        <v>19</v>
      </c>
      <c r="L107" s="243"/>
      <c r="M107" s="244" t="s">
        <v>19</v>
      </c>
      <c r="N107" s="245" t="s">
        <v>43</v>
      </c>
      <c r="O107" s="86"/>
      <c r="P107" s="215">
        <f>O107*H107</f>
        <v>0</v>
      </c>
      <c r="Q107" s="215">
        <v>0.001</v>
      </c>
      <c r="R107" s="215">
        <f>Q107*H107</f>
        <v>0.000408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245</v>
      </c>
      <c r="AT107" s="217" t="s">
        <v>241</v>
      </c>
      <c r="AU107" s="217" t="s">
        <v>82</v>
      </c>
      <c r="AY107" s="19" t="s">
        <v>213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80</v>
      </c>
      <c r="BK107" s="218">
        <f>ROUND(I107*H107,2)</f>
        <v>0</v>
      </c>
      <c r="BL107" s="19" t="s">
        <v>220</v>
      </c>
      <c r="BM107" s="217" t="s">
        <v>251</v>
      </c>
    </row>
    <row r="108" s="13" customFormat="1">
      <c r="A108" s="13"/>
      <c r="B108" s="224"/>
      <c r="C108" s="225"/>
      <c r="D108" s="226" t="s">
        <v>224</v>
      </c>
      <c r="E108" s="227" t="s">
        <v>19</v>
      </c>
      <c r="F108" s="228" t="s">
        <v>759</v>
      </c>
      <c r="G108" s="225"/>
      <c r="H108" s="229">
        <v>0.40799999999999997</v>
      </c>
      <c r="I108" s="230"/>
      <c r="J108" s="225"/>
      <c r="K108" s="225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224</v>
      </c>
      <c r="AU108" s="235" t="s">
        <v>82</v>
      </c>
      <c r="AV108" s="13" t="s">
        <v>82</v>
      </c>
      <c r="AW108" s="13" t="s">
        <v>33</v>
      </c>
      <c r="AX108" s="13" t="s">
        <v>80</v>
      </c>
      <c r="AY108" s="235" t="s">
        <v>213</v>
      </c>
    </row>
    <row r="109" s="2" customFormat="1" ht="24.15" customHeight="1">
      <c r="A109" s="40"/>
      <c r="B109" s="41"/>
      <c r="C109" s="206" t="s">
        <v>253</v>
      </c>
      <c r="D109" s="206" t="s">
        <v>215</v>
      </c>
      <c r="E109" s="207" t="s">
        <v>254</v>
      </c>
      <c r="F109" s="208" t="s">
        <v>255</v>
      </c>
      <c r="G109" s="209" t="s">
        <v>218</v>
      </c>
      <c r="H109" s="210">
        <v>1482</v>
      </c>
      <c r="I109" s="211"/>
      <c r="J109" s="212">
        <f>ROUND(I109*H109,2)</f>
        <v>0</v>
      </c>
      <c r="K109" s="208" t="s">
        <v>219</v>
      </c>
      <c r="L109" s="46"/>
      <c r="M109" s="213" t="s">
        <v>19</v>
      </c>
      <c r="N109" s="214" t="s">
        <v>43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220</v>
      </c>
      <c r="AT109" s="217" t="s">
        <v>215</v>
      </c>
      <c r="AU109" s="217" t="s">
        <v>82</v>
      </c>
      <c r="AY109" s="19" t="s">
        <v>213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80</v>
      </c>
      <c r="BK109" s="218">
        <f>ROUND(I109*H109,2)</f>
        <v>0</v>
      </c>
      <c r="BL109" s="19" t="s">
        <v>220</v>
      </c>
      <c r="BM109" s="217" t="s">
        <v>256</v>
      </c>
    </row>
    <row r="110" s="2" customFormat="1">
      <c r="A110" s="40"/>
      <c r="B110" s="41"/>
      <c r="C110" s="42"/>
      <c r="D110" s="219" t="s">
        <v>222</v>
      </c>
      <c r="E110" s="42"/>
      <c r="F110" s="220" t="s">
        <v>257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222</v>
      </c>
      <c r="AU110" s="19" t="s">
        <v>82</v>
      </c>
    </row>
    <row r="111" s="13" customFormat="1">
      <c r="A111" s="13"/>
      <c r="B111" s="224"/>
      <c r="C111" s="225"/>
      <c r="D111" s="226" t="s">
        <v>224</v>
      </c>
      <c r="E111" s="227" t="s">
        <v>19</v>
      </c>
      <c r="F111" s="228" t="s">
        <v>760</v>
      </c>
      <c r="G111" s="225"/>
      <c r="H111" s="229">
        <v>1482</v>
      </c>
      <c r="I111" s="230"/>
      <c r="J111" s="225"/>
      <c r="K111" s="225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224</v>
      </c>
      <c r="AU111" s="235" t="s">
        <v>82</v>
      </c>
      <c r="AV111" s="13" t="s">
        <v>82</v>
      </c>
      <c r="AW111" s="13" t="s">
        <v>33</v>
      </c>
      <c r="AX111" s="13" t="s">
        <v>80</v>
      </c>
      <c r="AY111" s="235" t="s">
        <v>213</v>
      </c>
    </row>
    <row r="112" s="2" customFormat="1" ht="24.15" customHeight="1">
      <c r="A112" s="40"/>
      <c r="B112" s="41"/>
      <c r="C112" s="206" t="s">
        <v>245</v>
      </c>
      <c r="D112" s="206" t="s">
        <v>215</v>
      </c>
      <c r="E112" s="207" t="s">
        <v>259</v>
      </c>
      <c r="F112" s="208" t="s">
        <v>260</v>
      </c>
      <c r="G112" s="209" t="s">
        <v>261</v>
      </c>
      <c r="H112" s="210">
        <v>980</v>
      </c>
      <c r="I112" s="211"/>
      <c r="J112" s="212">
        <f>ROUND(I112*H112,2)</f>
        <v>0</v>
      </c>
      <c r="K112" s="208" t="s">
        <v>219</v>
      </c>
      <c r="L112" s="46"/>
      <c r="M112" s="213" t="s">
        <v>19</v>
      </c>
      <c r="N112" s="214" t="s">
        <v>43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220</v>
      </c>
      <c r="AT112" s="217" t="s">
        <v>215</v>
      </c>
      <c r="AU112" s="217" t="s">
        <v>82</v>
      </c>
      <c r="AY112" s="19" t="s">
        <v>213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80</v>
      </c>
      <c r="BK112" s="218">
        <f>ROUND(I112*H112,2)</f>
        <v>0</v>
      </c>
      <c r="BL112" s="19" t="s">
        <v>220</v>
      </c>
      <c r="BM112" s="217" t="s">
        <v>262</v>
      </c>
    </row>
    <row r="113" s="2" customFormat="1">
      <c r="A113" s="40"/>
      <c r="B113" s="41"/>
      <c r="C113" s="42"/>
      <c r="D113" s="219" t="s">
        <v>222</v>
      </c>
      <c r="E113" s="42"/>
      <c r="F113" s="220" t="s">
        <v>263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222</v>
      </c>
      <c r="AU113" s="19" t="s">
        <v>82</v>
      </c>
    </row>
    <row r="114" s="13" customFormat="1">
      <c r="A114" s="13"/>
      <c r="B114" s="224"/>
      <c r="C114" s="225"/>
      <c r="D114" s="226" t="s">
        <v>224</v>
      </c>
      <c r="E114" s="227" t="s">
        <v>19</v>
      </c>
      <c r="F114" s="228" t="s">
        <v>761</v>
      </c>
      <c r="G114" s="225"/>
      <c r="H114" s="229">
        <v>980</v>
      </c>
      <c r="I114" s="230"/>
      <c r="J114" s="225"/>
      <c r="K114" s="225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224</v>
      </c>
      <c r="AU114" s="235" t="s">
        <v>82</v>
      </c>
      <c r="AV114" s="13" t="s">
        <v>82</v>
      </c>
      <c r="AW114" s="13" t="s">
        <v>33</v>
      </c>
      <c r="AX114" s="13" t="s">
        <v>80</v>
      </c>
      <c r="AY114" s="235" t="s">
        <v>213</v>
      </c>
    </row>
    <row r="115" s="2" customFormat="1" ht="24.15" customHeight="1">
      <c r="A115" s="40"/>
      <c r="B115" s="41"/>
      <c r="C115" s="206" t="s">
        <v>265</v>
      </c>
      <c r="D115" s="206" t="s">
        <v>215</v>
      </c>
      <c r="E115" s="207" t="s">
        <v>266</v>
      </c>
      <c r="F115" s="208" t="s">
        <v>267</v>
      </c>
      <c r="G115" s="209" t="s">
        <v>261</v>
      </c>
      <c r="H115" s="210">
        <v>8</v>
      </c>
      <c r="I115" s="211"/>
      <c r="J115" s="212">
        <f>ROUND(I115*H115,2)</f>
        <v>0</v>
      </c>
      <c r="K115" s="208" t="s">
        <v>219</v>
      </c>
      <c r="L115" s="46"/>
      <c r="M115" s="213" t="s">
        <v>19</v>
      </c>
      <c r="N115" s="214" t="s">
        <v>43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220</v>
      </c>
      <c r="AT115" s="217" t="s">
        <v>215</v>
      </c>
      <c r="AU115" s="217" t="s">
        <v>82</v>
      </c>
      <c r="AY115" s="19" t="s">
        <v>213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80</v>
      </c>
      <c r="BK115" s="218">
        <f>ROUND(I115*H115,2)</f>
        <v>0</v>
      </c>
      <c r="BL115" s="19" t="s">
        <v>220</v>
      </c>
      <c r="BM115" s="217" t="s">
        <v>268</v>
      </c>
    </row>
    <row r="116" s="2" customFormat="1">
      <c r="A116" s="40"/>
      <c r="B116" s="41"/>
      <c r="C116" s="42"/>
      <c r="D116" s="219" t="s">
        <v>222</v>
      </c>
      <c r="E116" s="42"/>
      <c r="F116" s="220" t="s">
        <v>269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222</v>
      </c>
      <c r="AU116" s="19" t="s">
        <v>82</v>
      </c>
    </row>
    <row r="117" s="13" customFormat="1">
      <c r="A117" s="13"/>
      <c r="B117" s="224"/>
      <c r="C117" s="225"/>
      <c r="D117" s="226" t="s">
        <v>224</v>
      </c>
      <c r="E117" s="227" t="s">
        <v>19</v>
      </c>
      <c r="F117" s="228" t="s">
        <v>762</v>
      </c>
      <c r="G117" s="225"/>
      <c r="H117" s="229">
        <v>8</v>
      </c>
      <c r="I117" s="230"/>
      <c r="J117" s="225"/>
      <c r="K117" s="225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224</v>
      </c>
      <c r="AU117" s="235" t="s">
        <v>82</v>
      </c>
      <c r="AV117" s="13" t="s">
        <v>82</v>
      </c>
      <c r="AW117" s="13" t="s">
        <v>33</v>
      </c>
      <c r="AX117" s="13" t="s">
        <v>80</v>
      </c>
      <c r="AY117" s="235" t="s">
        <v>213</v>
      </c>
    </row>
    <row r="118" s="2" customFormat="1" ht="24.15" customHeight="1">
      <c r="A118" s="40"/>
      <c r="B118" s="41"/>
      <c r="C118" s="206" t="s">
        <v>271</v>
      </c>
      <c r="D118" s="206" t="s">
        <v>215</v>
      </c>
      <c r="E118" s="207" t="s">
        <v>272</v>
      </c>
      <c r="F118" s="208" t="s">
        <v>273</v>
      </c>
      <c r="G118" s="209" t="s">
        <v>261</v>
      </c>
      <c r="H118" s="210">
        <v>980</v>
      </c>
      <c r="I118" s="211"/>
      <c r="J118" s="212">
        <f>ROUND(I118*H118,2)</f>
        <v>0</v>
      </c>
      <c r="K118" s="208" t="s">
        <v>219</v>
      </c>
      <c r="L118" s="46"/>
      <c r="M118" s="213" t="s">
        <v>19</v>
      </c>
      <c r="N118" s="214" t="s">
        <v>43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220</v>
      </c>
      <c r="AT118" s="217" t="s">
        <v>215</v>
      </c>
      <c r="AU118" s="217" t="s">
        <v>82</v>
      </c>
      <c r="AY118" s="19" t="s">
        <v>213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80</v>
      </c>
      <c r="BK118" s="218">
        <f>ROUND(I118*H118,2)</f>
        <v>0</v>
      </c>
      <c r="BL118" s="19" t="s">
        <v>220</v>
      </c>
      <c r="BM118" s="217" t="s">
        <v>274</v>
      </c>
    </row>
    <row r="119" s="2" customFormat="1">
      <c r="A119" s="40"/>
      <c r="B119" s="41"/>
      <c r="C119" s="42"/>
      <c r="D119" s="219" t="s">
        <v>222</v>
      </c>
      <c r="E119" s="42"/>
      <c r="F119" s="220" t="s">
        <v>275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222</v>
      </c>
      <c r="AU119" s="19" t="s">
        <v>82</v>
      </c>
    </row>
    <row r="120" s="13" customFormat="1">
      <c r="A120" s="13"/>
      <c r="B120" s="224"/>
      <c r="C120" s="225"/>
      <c r="D120" s="226" t="s">
        <v>224</v>
      </c>
      <c r="E120" s="227" t="s">
        <v>19</v>
      </c>
      <c r="F120" s="228" t="s">
        <v>761</v>
      </c>
      <c r="G120" s="225"/>
      <c r="H120" s="229">
        <v>980</v>
      </c>
      <c r="I120" s="230"/>
      <c r="J120" s="225"/>
      <c r="K120" s="225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224</v>
      </c>
      <c r="AU120" s="235" t="s">
        <v>82</v>
      </c>
      <c r="AV120" s="13" t="s">
        <v>82</v>
      </c>
      <c r="AW120" s="13" t="s">
        <v>33</v>
      </c>
      <c r="AX120" s="13" t="s">
        <v>80</v>
      </c>
      <c r="AY120" s="235" t="s">
        <v>213</v>
      </c>
    </row>
    <row r="121" s="2" customFormat="1" ht="16.5" customHeight="1">
      <c r="A121" s="40"/>
      <c r="B121" s="41"/>
      <c r="C121" s="236" t="s">
        <v>277</v>
      </c>
      <c r="D121" s="236" t="s">
        <v>241</v>
      </c>
      <c r="E121" s="237" t="s">
        <v>278</v>
      </c>
      <c r="F121" s="238" t="s">
        <v>279</v>
      </c>
      <c r="G121" s="239" t="s">
        <v>261</v>
      </c>
      <c r="H121" s="240">
        <v>67</v>
      </c>
      <c r="I121" s="241"/>
      <c r="J121" s="242">
        <f>ROUND(I121*H121,2)</f>
        <v>0</v>
      </c>
      <c r="K121" s="238" t="s">
        <v>19</v>
      </c>
      <c r="L121" s="243"/>
      <c r="M121" s="244" t="s">
        <v>19</v>
      </c>
      <c r="N121" s="245" t="s">
        <v>43</v>
      </c>
      <c r="O121" s="86"/>
      <c r="P121" s="215">
        <f>O121*H121</f>
        <v>0</v>
      </c>
      <c r="Q121" s="215">
        <v>0.001</v>
      </c>
      <c r="R121" s="215">
        <f>Q121*H121</f>
        <v>0.067000000000000004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245</v>
      </c>
      <c r="AT121" s="217" t="s">
        <v>241</v>
      </c>
      <c r="AU121" s="217" t="s">
        <v>82</v>
      </c>
      <c r="AY121" s="19" t="s">
        <v>213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80</v>
      </c>
      <c r="BK121" s="218">
        <f>ROUND(I121*H121,2)</f>
        <v>0</v>
      </c>
      <c r="BL121" s="19" t="s">
        <v>220</v>
      </c>
      <c r="BM121" s="217" t="s">
        <v>280</v>
      </c>
    </row>
    <row r="122" s="2" customFormat="1" ht="16.5" customHeight="1">
      <c r="A122" s="40"/>
      <c r="B122" s="41"/>
      <c r="C122" s="236" t="s">
        <v>8</v>
      </c>
      <c r="D122" s="236" t="s">
        <v>241</v>
      </c>
      <c r="E122" s="237" t="s">
        <v>281</v>
      </c>
      <c r="F122" s="238" t="s">
        <v>282</v>
      </c>
      <c r="G122" s="239" t="s">
        <v>261</v>
      </c>
      <c r="H122" s="240">
        <v>54</v>
      </c>
      <c r="I122" s="241"/>
      <c r="J122" s="242">
        <f>ROUND(I122*H122,2)</f>
        <v>0</v>
      </c>
      <c r="K122" s="238" t="s">
        <v>19</v>
      </c>
      <c r="L122" s="243"/>
      <c r="M122" s="244" t="s">
        <v>19</v>
      </c>
      <c r="N122" s="245" t="s">
        <v>43</v>
      </c>
      <c r="O122" s="86"/>
      <c r="P122" s="215">
        <f>O122*H122</f>
        <v>0</v>
      </c>
      <c r="Q122" s="215">
        <v>0.001</v>
      </c>
      <c r="R122" s="215">
        <f>Q122*H122</f>
        <v>0.053999999999999999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245</v>
      </c>
      <c r="AT122" s="217" t="s">
        <v>241</v>
      </c>
      <c r="AU122" s="217" t="s">
        <v>82</v>
      </c>
      <c r="AY122" s="19" t="s">
        <v>213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80</v>
      </c>
      <c r="BK122" s="218">
        <f>ROUND(I122*H122,2)</f>
        <v>0</v>
      </c>
      <c r="BL122" s="19" t="s">
        <v>220</v>
      </c>
      <c r="BM122" s="217" t="s">
        <v>283</v>
      </c>
    </row>
    <row r="123" s="2" customFormat="1" ht="16.5" customHeight="1">
      <c r="A123" s="40"/>
      <c r="B123" s="41"/>
      <c r="C123" s="236" t="s">
        <v>284</v>
      </c>
      <c r="D123" s="236" t="s">
        <v>241</v>
      </c>
      <c r="E123" s="237" t="s">
        <v>285</v>
      </c>
      <c r="F123" s="238" t="s">
        <v>286</v>
      </c>
      <c r="G123" s="239" t="s">
        <v>261</v>
      </c>
      <c r="H123" s="240">
        <v>62</v>
      </c>
      <c r="I123" s="241"/>
      <c r="J123" s="242">
        <f>ROUND(I123*H123,2)</f>
        <v>0</v>
      </c>
      <c r="K123" s="238" t="s">
        <v>19</v>
      </c>
      <c r="L123" s="243"/>
      <c r="M123" s="244" t="s">
        <v>19</v>
      </c>
      <c r="N123" s="245" t="s">
        <v>43</v>
      </c>
      <c r="O123" s="86"/>
      <c r="P123" s="215">
        <f>O123*H123</f>
        <v>0</v>
      </c>
      <c r="Q123" s="215">
        <v>0.001</v>
      </c>
      <c r="R123" s="215">
        <f>Q123*H123</f>
        <v>0.062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245</v>
      </c>
      <c r="AT123" s="217" t="s">
        <v>241</v>
      </c>
      <c r="AU123" s="217" t="s">
        <v>82</v>
      </c>
      <c r="AY123" s="19" t="s">
        <v>213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80</v>
      </c>
      <c r="BK123" s="218">
        <f>ROUND(I123*H123,2)</f>
        <v>0</v>
      </c>
      <c r="BL123" s="19" t="s">
        <v>220</v>
      </c>
      <c r="BM123" s="217" t="s">
        <v>287</v>
      </c>
    </row>
    <row r="124" s="2" customFormat="1" ht="16.5" customHeight="1">
      <c r="A124" s="40"/>
      <c r="B124" s="41"/>
      <c r="C124" s="236" t="s">
        <v>288</v>
      </c>
      <c r="D124" s="236" t="s">
        <v>241</v>
      </c>
      <c r="E124" s="237" t="s">
        <v>289</v>
      </c>
      <c r="F124" s="238" t="s">
        <v>290</v>
      </c>
      <c r="G124" s="239" t="s">
        <v>261</v>
      </c>
      <c r="H124" s="240">
        <v>49</v>
      </c>
      <c r="I124" s="241"/>
      <c r="J124" s="242">
        <f>ROUND(I124*H124,2)</f>
        <v>0</v>
      </c>
      <c r="K124" s="238" t="s">
        <v>19</v>
      </c>
      <c r="L124" s="243"/>
      <c r="M124" s="244" t="s">
        <v>19</v>
      </c>
      <c r="N124" s="245" t="s">
        <v>43</v>
      </c>
      <c r="O124" s="86"/>
      <c r="P124" s="215">
        <f>O124*H124</f>
        <v>0</v>
      </c>
      <c r="Q124" s="215">
        <v>0.001</v>
      </c>
      <c r="R124" s="215">
        <f>Q124*H124</f>
        <v>0.049000000000000002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245</v>
      </c>
      <c r="AT124" s="217" t="s">
        <v>241</v>
      </c>
      <c r="AU124" s="217" t="s">
        <v>82</v>
      </c>
      <c r="AY124" s="19" t="s">
        <v>213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80</v>
      </c>
      <c r="BK124" s="218">
        <f>ROUND(I124*H124,2)</f>
        <v>0</v>
      </c>
      <c r="BL124" s="19" t="s">
        <v>220</v>
      </c>
      <c r="BM124" s="217" t="s">
        <v>291</v>
      </c>
    </row>
    <row r="125" s="2" customFormat="1" ht="16.5" customHeight="1">
      <c r="A125" s="40"/>
      <c r="B125" s="41"/>
      <c r="C125" s="236" t="s">
        <v>292</v>
      </c>
      <c r="D125" s="236" t="s">
        <v>241</v>
      </c>
      <c r="E125" s="237" t="s">
        <v>293</v>
      </c>
      <c r="F125" s="238" t="s">
        <v>294</v>
      </c>
      <c r="G125" s="239" t="s">
        <v>261</v>
      </c>
      <c r="H125" s="240">
        <v>58</v>
      </c>
      <c r="I125" s="241"/>
      <c r="J125" s="242">
        <f>ROUND(I125*H125,2)</f>
        <v>0</v>
      </c>
      <c r="K125" s="238" t="s">
        <v>19</v>
      </c>
      <c r="L125" s="243"/>
      <c r="M125" s="244" t="s">
        <v>19</v>
      </c>
      <c r="N125" s="245" t="s">
        <v>43</v>
      </c>
      <c r="O125" s="86"/>
      <c r="P125" s="215">
        <f>O125*H125</f>
        <v>0</v>
      </c>
      <c r="Q125" s="215">
        <v>0.001</v>
      </c>
      <c r="R125" s="215">
        <f>Q125*H125</f>
        <v>0.058000000000000003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245</v>
      </c>
      <c r="AT125" s="217" t="s">
        <v>241</v>
      </c>
      <c r="AU125" s="217" t="s">
        <v>82</v>
      </c>
      <c r="AY125" s="19" t="s">
        <v>213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80</v>
      </c>
      <c r="BK125" s="218">
        <f>ROUND(I125*H125,2)</f>
        <v>0</v>
      </c>
      <c r="BL125" s="19" t="s">
        <v>220</v>
      </c>
      <c r="BM125" s="217" t="s">
        <v>295</v>
      </c>
    </row>
    <row r="126" s="2" customFormat="1" ht="16.5" customHeight="1">
      <c r="A126" s="40"/>
      <c r="B126" s="41"/>
      <c r="C126" s="236" t="s">
        <v>296</v>
      </c>
      <c r="D126" s="236" t="s">
        <v>241</v>
      </c>
      <c r="E126" s="237" t="s">
        <v>297</v>
      </c>
      <c r="F126" s="238" t="s">
        <v>298</v>
      </c>
      <c r="G126" s="239" t="s">
        <v>261</v>
      </c>
      <c r="H126" s="240">
        <v>60</v>
      </c>
      <c r="I126" s="241"/>
      <c r="J126" s="242">
        <f>ROUND(I126*H126,2)</f>
        <v>0</v>
      </c>
      <c r="K126" s="238" t="s">
        <v>19</v>
      </c>
      <c r="L126" s="243"/>
      <c r="M126" s="244" t="s">
        <v>19</v>
      </c>
      <c r="N126" s="245" t="s">
        <v>43</v>
      </c>
      <c r="O126" s="86"/>
      <c r="P126" s="215">
        <f>O126*H126</f>
        <v>0</v>
      </c>
      <c r="Q126" s="215">
        <v>0.001</v>
      </c>
      <c r="R126" s="215">
        <f>Q126*H126</f>
        <v>0.059999999999999998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245</v>
      </c>
      <c r="AT126" s="217" t="s">
        <v>241</v>
      </c>
      <c r="AU126" s="217" t="s">
        <v>82</v>
      </c>
      <c r="AY126" s="19" t="s">
        <v>213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80</v>
      </c>
      <c r="BK126" s="218">
        <f>ROUND(I126*H126,2)</f>
        <v>0</v>
      </c>
      <c r="BL126" s="19" t="s">
        <v>220</v>
      </c>
      <c r="BM126" s="217" t="s">
        <v>299</v>
      </c>
    </row>
    <row r="127" s="2" customFormat="1" ht="16.5" customHeight="1">
      <c r="A127" s="40"/>
      <c r="B127" s="41"/>
      <c r="C127" s="236" t="s">
        <v>300</v>
      </c>
      <c r="D127" s="236" t="s">
        <v>241</v>
      </c>
      <c r="E127" s="237" t="s">
        <v>301</v>
      </c>
      <c r="F127" s="238" t="s">
        <v>302</v>
      </c>
      <c r="G127" s="239" t="s">
        <v>261</v>
      </c>
      <c r="H127" s="240">
        <v>32</v>
      </c>
      <c r="I127" s="241"/>
      <c r="J127" s="242">
        <f>ROUND(I127*H127,2)</f>
        <v>0</v>
      </c>
      <c r="K127" s="238" t="s">
        <v>19</v>
      </c>
      <c r="L127" s="243"/>
      <c r="M127" s="244" t="s">
        <v>19</v>
      </c>
      <c r="N127" s="245" t="s">
        <v>43</v>
      </c>
      <c r="O127" s="86"/>
      <c r="P127" s="215">
        <f>O127*H127</f>
        <v>0</v>
      </c>
      <c r="Q127" s="215">
        <v>0.001</v>
      </c>
      <c r="R127" s="215">
        <f>Q127*H127</f>
        <v>0.032000000000000001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245</v>
      </c>
      <c r="AT127" s="217" t="s">
        <v>241</v>
      </c>
      <c r="AU127" s="217" t="s">
        <v>82</v>
      </c>
      <c r="AY127" s="19" t="s">
        <v>213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80</v>
      </c>
      <c r="BK127" s="218">
        <f>ROUND(I127*H127,2)</f>
        <v>0</v>
      </c>
      <c r="BL127" s="19" t="s">
        <v>220</v>
      </c>
      <c r="BM127" s="217" t="s">
        <v>303</v>
      </c>
    </row>
    <row r="128" s="2" customFormat="1" ht="16.5" customHeight="1">
      <c r="A128" s="40"/>
      <c r="B128" s="41"/>
      <c r="C128" s="236" t="s">
        <v>304</v>
      </c>
      <c r="D128" s="236" t="s">
        <v>241</v>
      </c>
      <c r="E128" s="237" t="s">
        <v>305</v>
      </c>
      <c r="F128" s="238" t="s">
        <v>306</v>
      </c>
      <c r="G128" s="239" t="s">
        <v>261</v>
      </c>
      <c r="H128" s="240">
        <v>64</v>
      </c>
      <c r="I128" s="241"/>
      <c r="J128" s="242">
        <f>ROUND(I128*H128,2)</f>
        <v>0</v>
      </c>
      <c r="K128" s="238" t="s">
        <v>19</v>
      </c>
      <c r="L128" s="243"/>
      <c r="M128" s="244" t="s">
        <v>19</v>
      </c>
      <c r="N128" s="245" t="s">
        <v>43</v>
      </c>
      <c r="O128" s="86"/>
      <c r="P128" s="215">
        <f>O128*H128</f>
        <v>0</v>
      </c>
      <c r="Q128" s="215">
        <v>0.001</v>
      </c>
      <c r="R128" s="215">
        <f>Q128*H128</f>
        <v>0.064000000000000001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245</v>
      </c>
      <c r="AT128" s="217" t="s">
        <v>241</v>
      </c>
      <c r="AU128" s="217" t="s">
        <v>82</v>
      </c>
      <c r="AY128" s="19" t="s">
        <v>213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80</v>
      </c>
      <c r="BK128" s="218">
        <f>ROUND(I128*H128,2)</f>
        <v>0</v>
      </c>
      <c r="BL128" s="19" t="s">
        <v>220</v>
      </c>
      <c r="BM128" s="217" t="s">
        <v>307</v>
      </c>
    </row>
    <row r="129" s="2" customFormat="1" ht="16.5" customHeight="1">
      <c r="A129" s="40"/>
      <c r="B129" s="41"/>
      <c r="C129" s="236" t="s">
        <v>308</v>
      </c>
      <c r="D129" s="236" t="s">
        <v>241</v>
      </c>
      <c r="E129" s="237" t="s">
        <v>309</v>
      </c>
      <c r="F129" s="238" t="s">
        <v>310</v>
      </c>
      <c r="G129" s="239" t="s">
        <v>261</v>
      </c>
      <c r="H129" s="240">
        <v>50</v>
      </c>
      <c r="I129" s="241"/>
      <c r="J129" s="242">
        <f>ROUND(I129*H129,2)</f>
        <v>0</v>
      </c>
      <c r="K129" s="238" t="s">
        <v>19</v>
      </c>
      <c r="L129" s="243"/>
      <c r="M129" s="244" t="s">
        <v>19</v>
      </c>
      <c r="N129" s="245" t="s">
        <v>43</v>
      </c>
      <c r="O129" s="86"/>
      <c r="P129" s="215">
        <f>O129*H129</f>
        <v>0</v>
      </c>
      <c r="Q129" s="215">
        <v>0.001</v>
      </c>
      <c r="R129" s="215">
        <f>Q129*H129</f>
        <v>0.050000000000000003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245</v>
      </c>
      <c r="AT129" s="217" t="s">
        <v>241</v>
      </c>
      <c r="AU129" s="217" t="s">
        <v>82</v>
      </c>
      <c r="AY129" s="19" t="s">
        <v>213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80</v>
      </c>
      <c r="BK129" s="218">
        <f>ROUND(I129*H129,2)</f>
        <v>0</v>
      </c>
      <c r="BL129" s="19" t="s">
        <v>220</v>
      </c>
      <c r="BM129" s="217" t="s">
        <v>311</v>
      </c>
    </row>
    <row r="130" s="2" customFormat="1" ht="24.15" customHeight="1">
      <c r="A130" s="40"/>
      <c r="B130" s="41"/>
      <c r="C130" s="206" t="s">
        <v>312</v>
      </c>
      <c r="D130" s="206" t="s">
        <v>215</v>
      </c>
      <c r="E130" s="207" t="s">
        <v>313</v>
      </c>
      <c r="F130" s="208" t="s">
        <v>314</v>
      </c>
      <c r="G130" s="209" t="s">
        <v>261</v>
      </c>
      <c r="H130" s="210">
        <v>8</v>
      </c>
      <c r="I130" s="211"/>
      <c r="J130" s="212">
        <f>ROUND(I130*H130,2)</f>
        <v>0</v>
      </c>
      <c r="K130" s="208" t="s">
        <v>219</v>
      </c>
      <c r="L130" s="46"/>
      <c r="M130" s="213" t="s">
        <v>19</v>
      </c>
      <c r="N130" s="214" t="s">
        <v>43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220</v>
      </c>
      <c r="AT130" s="217" t="s">
        <v>215</v>
      </c>
      <c r="AU130" s="217" t="s">
        <v>82</v>
      </c>
      <c r="AY130" s="19" t="s">
        <v>213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80</v>
      </c>
      <c r="BK130" s="218">
        <f>ROUND(I130*H130,2)</f>
        <v>0</v>
      </c>
      <c r="BL130" s="19" t="s">
        <v>220</v>
      </c>
      <c r="BM130" s="217" t="s">
        <v>315</v>
      </c>
    </row>
    <row r="131" s="2" customFormat="1">
      <c r="A131" s="40"/>
      <c r="B131" s="41"/>
      <c r="C131" s="42"/>
      <c r="D131" s="219" t="s">
        <v>222</v>
      </c>
      <c r="E131" s="42"/>
      <c r="F131" s="220" t="s">
        <v>316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222</v>
      </c>
      <c r="AU131" s="19" t="s">
        <v>82</v>
      </c>
    </row>
    <row r="132" s="13" customFormat="1">
      <c r="A132" s="13"/>
      <c r="B132" s="224"/>
      <c r="C132" s="225"/>
      <c r="D132" s="226" t="s">
        <v>224</v>
      </c>
      <c r="E132" s="227" t="s">
        <v>19</v>
      </c>
      <c r="F132" s="228" t="s">
        <v>763</v>
      </c>
      <c r="G132" s="225"/>
      <c r="H132" s="229">
        <v>8</v>
      </c>
      <c r="I132" s="230"/>
      <c r="J132" s="225"/>
      <c r="K132" s="225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224</v>
      </c>
      <c r="AU132" s="235" t="s">
        <v>82</v>
      </c>
      <c r="AV132" s="13" t="s">
        <v>82</v>
      </c>
      <c r="AW132" s="13" t="s">
        <v>33</v>
      </c>
      <c r="AX132" s="13" t="s">
        <v>80</v>
      </c>
      <c r="AY132" s="235" t="s">
        <v>213</v>
      </c>
    </row>
    <row r="133" s="2" customFormat="1" ht="16.5" customHeight="1">
      <c r="A133" s="40"/>
      <c r="B133" s="41"/>
      <c r="C133" s="236" t="s">
        <v>7</v>
      </c>
      <c r="D133" s="236" t="s">
        <v>241</v>
      </c>
      <c r="E133" s="237" t="s">
        <v>318</v>
      </c>
      <c r="F133" s="238" t="s">
        <v>319</v>
      </c>
      <c r="G133" s="239" t="s">
        <v>261</v>
      </c>
      <c r="H133" s="240">
        <v>20</v>
      </c>
      <c r="I133" s="241"/>
      <c r="J133" s="242">
        <f>ROUND(I133*H133,2)</f>
        <v>0</v>
      </c>
      <c r="K133" s="238" t="s">
        <v>19</v>
      </c>
      <c r="L133" s="243"/>
      <c r="M133" s="244" t="s">
        <v>19</v>
      </c>
      <c r="N133" s="245" t="s">
        <v>43</v>
      </c>
      <c r="O133" s="86"/>
      <c r="P133" s="215">
        <f>O133*H133</f>
        <v>0</v>
      </c>
      <c r="Q133" s="215">
        <v>0.0050000000000000001</v>
      </c>
      <c r="R133" s="215">
        <f>Q133*H133</f>
        <v>0.10000000000000001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245</v>
      </c>
      <c r="AT133" s="217" t="s">
        <v>241</v>
      </c>
      <c r="AU133" s="217" t="s">
        <v>82</v>
      </c>
      <c r="AY133" s="19" t="s">
        <v>213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80</v>
      </c>
      <c r="BK133" s="218">
        <f>ROUND(I133*H133,2)</f>
        <v>0</v>
      </c>
      <c r="BL133" s="19" t="s">
        <v>220</v>
      </c>
      <c r="BM133" s="217" t="s">
        <v>320</v>
      </c>
    </row>
    <row r="134" s="2" customFormat="1" ht="16.5" customHeight="1">
      <c r="A134" s="40"/>
      <c r="B134" s="41"/>
      <c r="C134" s="236" t="s">
        <v>321</v>
      </c>
      <c r="D134" s="236" t="s">
        <v>241</v>
      </c>
      <c r="E134" s="237" t="s">
        <v>322</v>
      </c>
      <c r="F134" s="238" t="s">
        <v>323</v>
      </c>
      <c r="G134" s="239" t="s">
        <v>261</v>
      </c>
      <c r="H134" s="240">
        <v>4</v>
      </c>
      <c r="I134" s="241"/>
      <c r="J134" s="242">
        <f>ROUND(I134*H134,2)</f>
        <v>0</v>
      </c>
      <c r="K134" s="238" t="s">
        <v>19</v>
      </c>
      <c r="L134" s="243"/>
      <c r="M134" s="244" t="s">
        <v>19</v>
      </c>
      <c r="N134" s="245" t="s">
        <v>43</v>
      </c>
      <c r="O134" s="86"/>
      <c r="P134" s="215">
        <f>O134*H134</f>
        <v>0</v>
      </c>
      <c r="Q134" s="215">
        <v>0.0050000000000000001</v>
      </c>
      <c r="R134" s="215">
        <f>Q134*H134</f>
        <v>0.02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245</v>
      </c>
      <c r="AT134" s="217" t="s">
        <v>241</v>
      </c>
      <c r="AU134" s="217" t="s">
        <v>82</v>
      </c>
      <c r="AY134" s="19" t="s">
        <v>213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80</v>
      </c>
      <c r="BK134" s="218">
        <f>ROUND(I134*H134,2)</f>
        <v>0</v>
      </c>
      <c r="BL134" s="19" t="s">
        <v>220</v>
      </c>
      <c r="BM134" s="217" t="s">
        <v>764</v>
      </c>
    </row>
    <row r="135" s="2" customFormat="1" ht="16.5" customHeight="1">
      <c r="A135" s="40"/>
      <c r="B135" s="41"/>
      <c r="C135" s="236" t="s">
        <v>325</v>
      </c>
      <c r="D135" s="236" t="s">
        <v>241</v>
      </c>
      <c r="E135" s="237" t="s">
        <v>326</v>
      </c>
      <c r="F135" s="238" t="s">
        <v>327</v>
      </c>
      <c r="G135" s="239" t="s">
        <v>261</v>
      </c>
      <c r="H135" s="240">
        <v>76</v>
      </c>
      <c r="I135" s="241"/>
      <c r="J135" s="242">
        <f>ROUND(I135*H135,2)</f>
        <v>0</v>
      </c>
      <c r="K135" s="238" t="s">
        <v>19</v>
      </c>
      <c r="L135" s="243"/>
      <c r="M135" s="244" t="s">
        <v>19</v>
      </c>
      <c r="N135" s="245" t="s">
        <v>43</v>
      </c>
      <c r="O135" s="86"/>
      <c r="P135" s="215">
        <f>O135*H135</f>
        <v>0</v>
      </c>
      <c r="Q135" s="215">
        <v>0.0050000000000000001</v>
      </c>
      <c r="R135" s="215">
        <f>Q135*H135</f>
        <v>0.38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245</v>
      </c>
      <c r="AT135" s="217" t="s">
        <v>241</v>
      </c>
      <c r="AU135" s="217" t="s">
        <v>82</v>
      </c>
      <c r="AY135" s="19" t="s">
        <v>213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80</v>
      </c>
      <c r="BK135" s="218">
        <f>ROUND(I135*H135,2)</f>
        <v>0</v>
      </c>
      <c r="BL135" s="19" t="s">
        <v>220</v>
      </c>
      <c r="BM135" s="217" t="s">
        <v>328</v>
      </c>
    </row>
    <row r="136" s="2" customFormat="1" ht="16.5" customHeight="1">
      <c r="A136" s="40"/>
      <c r="B136" s="41"/>
      <c r="C136" s="236" t="s">
        <v>329</v>
      </c>
      <c r="D136" s="236" t="s">
        <v>241</v>
      </c>
      <c r="E136" s="237" t="s">
        <v>330</v>
      </c>
      <c r="F136" s="238" t="s">
        <v>331</v>
      </c>
      <c r="G136" s="239" t="s">
        <v>261</v>
      </c>
      <c r="H136" s="240">
        <v>75</v>
      </c>
      <c r="I136" s="241"/>
      <c r="J136" s="242">
        <f>ROUND(I136*H136,2)</f>
        <v>0</v>
      </c>
      <c r="K136" s="238" t="s">
        <v>19</v>
      </c>
      <c r="L136" s="243"/>
      <c r="M136" s="244" t="s">
        <v>19</v>
      </c>
      <c r="N136" s="245" t="s">
        <v>43</v>
      </c>
      <c r="O136" s="86"/>
      <c r="P136" s="215">
        <f>O136*H136</f>
        <v>0</v>
      </c>
      <c r="Q136" s="215">
        <v>0.0050000000000000001</v>
      </c>
      <c r="R136" s="215">
        <f>Q136*H136</f>
        <v>0.375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245</v>
      </c>
      <c r="AT136" s="217" t="s">
        <v>241</v>
      </c>
      <c r="AU136" s="217" t="s">
        <v>82</v>
      </c>
      <c r="AY136" s="19" t="s">
        <v>213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80</v>
      </c>
      <c r="BK136" s="218">
        <f>ROUND(I136*H136,2)</f>
        <v>0</v>
      </c>
      <c r="BL136" s="19" t="s">
        <v>220</v>
      </c>
      <c r="BM136" s="217" t="s">
        <v>332</v>
      </c>
    </row>
    <row r="137" s="2" customFormat="1" ht="16.5" customHeight="1">
      <c r="A137" s="40"/>
      <c r="B137" s="41"/>
      <c r="C137" s="236" t="s">
        <v>333</v>
      </c>
      <c r="D137" s="236" t="s">
        <v>241</v>
      </c>
      <c r="E137" s="237" t="s">
        <v>334</v>
      </c>
      <c r="F137" s="238" t="s">
        <v>335</v>
      </c>
      <c r="G137" s="239" t="s">
        <v>261</v>
      </c>
      <c r="H137" s="240">
        <v>42</v>
      </c>
      <c r="I137" s="241"/>
      <c r="J137" s="242">
        <f>ROUND(I137*H137,2)</f>
        <v>0</v>
      </c>
      <c r="K137" s="238" t="s">
        <v>19</v>
      </c>
      <c r="L137" s="243"/>
      <c r="M137" s="244" t="s">
        <v>19</v>
      </c>
      <c r="N137" s="245" t="s">
        <v>43</v>
      </c>
      <c r="O137" s="86"/>
      <c r="P137" s="215">
        <f>O137*H137</f>
        <v>0</v>
      </c>
      <c r="Q137" s="215">
        <v>0.0050000000000000001</v>
      </c>
      <c r="R137" s="215">
        <f>Q137*H137</f>
        <v>0.20999999999999999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245</v>
      </c>
      <c r="AT137" s="217" t="s">
        <v>241</v>
      </c>
      <c r="AU137" s="217" t="s">
        <v>82</v>
      </c>
      <c r="AY137" s="19" t="s">
        <v>213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80</v>
      </c>
      <c r="BK137" s="218">
        <f>ROUND(I137*H137,2)</f>
        <v>0</v>
      </c>
      <c r="BL137" s="19" t="s">
        <v>220</v>
      </c>
      <c r="BM137" s="217" t="s">
        <v>336</v>
      </c>
    </row>
    <row r="138" s="2" customFormat="1" ht="16.5" customHeight="1">
      <c r="A138" s="40"/>
      <c r="B138" s="41"/>
      <c r="C138" s="236" t="s">
        <v>337</v>
      </c>
      <c r="D138" s="236" t="s">
        <v>241</v>
      </c>
      <c r="E138" s="237" t="s">
        <v>338</v>
      </c>
      <c r="F138" s="238" t="s">
        <v>339</v>
      </c>
      <c r="G138" s="239" t="s">
        <v>261</v>
      </c>
      <c r="H138" s="240">
        <v>2</v>
      </c>
      <c r="I138" s="241"/>
      <c r="J138" s="242">
        <f>ROUND(I138*H138,2)</f>
        <v>0</v>
      </c>
      <c r="K138" s="238" t="s">
        <v>19</v>
      </c>
      <c r="L138" s="243"/>
      <c r="M138" s="244" t="s">
        <v>19</v>
      </c>
      <c r="N138" s="245" t="s">
        <v>43</v>
      </c>
      <c r="O138" s="86"/>
      <c r="P138" s="215">
        <f>O138*H138</f>
        <v>0</v>
      </c>
      <c r="Q138" s="215">
        <v>0.0050000000000000001</v>
      </c>
      <c r="R138" s="215">
        <f>Q138*H138</f>
        <v>0.01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245</v>
      </c>
      <c r="AT138" s="217" t="s">
        <v>241</v>
      </c>
      <c r="AU138" s="217" t="s">
        <v>82</v>
      </c>
      <c r="AY138" s="19" t="s">
        <v>213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80</v>
      </c>
      <c r="BK138" s="218">
        <f>ROUND(I138*H138,2)</f>
        <v>0</v>
      </c>
      <c r="BL138" s="19" t="s">
        <v>220</v>
      </c>
      <c r="BM138" s="217" t="s">
        <v>765</v>
      </c>
    </row>
    <row r="139" s="2" customFormat="1" ht="16.5" customHeight="1">
      <c r="A139" s="40"/>
      <c r="B139" s="41"/>
      <c r="C139" s="236" t="s">
        <v>341</v>
      </c>
      <c r="D139" s="236" t="s">
        <v>241</v>
      </c>
      <c r="E139" s="237" t="s">
        <v>342</v>
      </c>
      <c r="F139" s="238" t="s">
        <v>343</v>
      </c>
      <c r="G139" s="239" t="s">
        <v>261</v>
      </c>
      <c r="H139" s="240">
        <v>75</v>
      </c>
      <c r="I139" s="241"/>
      <c r="J139" s="242">
        <f>ROUND(I139*H139,2)</f>
        <v>0</v>
      </c>
      <c r="K139" s="238" t="s">
        <v>19</v>
      </c>
      <c r="L139" s="243"/>
      <c r="M139" s="244" t="s">
        <v>19</v>
      </c>
      <c r="N139" s="245" t="s">
        <v>43</v>
      </c>
      <c r="O139" s="86"/>
      <c r="P139" s="215">
        <f>O139*H139</f>
        <v>0</v>
      </c>
      <c r="Q139" s="215">
        <v>0.0050000000000000001</v>
      </c>
      <c r="R139" s="215">
        <f>Q139*H139</f>
        <v>0.375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245</v>
      </c>
      <c r="AT139" s="217" t="s">
        <v>241</v>
      </c>
      <c r="AU139" s="217" t="s">
        <v>82</v>
      </c>
      <c r="AY139" s="19" t="s">
        <v>213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80</v>
      </c>
      <c r="BK139" s="218">
        <f>ROUND(I139*H139,2)</f>
        <v>0</v>
      </c>
      <c r="BL139" s="19" t="s">
        <v>220</v>
      </c>
      <c r="BM139" s="217" t="s">
        <v>597</v>
      </c>
    </row>
    <row r="140" s="2" customFormat="1" ht="16.5" customHeight="1">
      <c r="A140" s="40"/>
      <c r="B140" s="41"/>
      <c r="C140" s="236" t="s">
        <v>345</v>
      </c>
      <c r="D140" s="236" t="s">
        <v>241</v>
      </c>
      <c r="E140" s="237" t="s">
        <v>346</v>
      </c>
      <c r="F140" s="238" t="s">
        <v>347</v>
      </c>
      <c r="G140" s="239" t="s">
        <v>261</v>
      </c>
      <c r="H140" s="240">
        <v>74</v>
      </c>
      <c r="I140" s="241"/>
      <c r="J140" s="242">
        <f>ROUND(I140*H140,2)</f>
        <v>0</v>
      </c>
      <c r="K140" s="238" t="s">
        <v>19</v>
      </c>
      <c r="L140" s="243"/>
      <c r="M140" s="244" t="s">
        <v>19</v>
      </c>
      <c r="N140" s="245" t="s">
        <v>43</v>
      </c>
      <c r="O140" s="86"/>
      <c r="P140" s="215">
        <f>O140*H140</f>
        <v>0</v>
      </c>
      <c r="Q140" s="215">
        <v>0.0050000000000000001</v>
      </c>
      <c r="R140" s="215">
        <f>Q140*H140</f>
        <v>0.37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245</v>
      </c>
      <c r="AT140" s="217" t="s">
        <v>241</v>
      </c>
      <c r="AU140" s="217" t="s">
        <v>82</v>
      </c>
      <c r="AY140" s="19" t="s">
        <v>213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80</v>
      </c>
      <c r="BK140" s="218">
        <f>ROUND(I140*H140,2)</f>
        <v>0</v>
      </c>
      <c r="BL140" s="19" t="s">
        <v>220</v>
      </c>
      <c r="BM140" s="217" t="s">
        <v>348</v>
      </c>
    </row>
    <row r="141" s="2" customFormat="1" ht="16.5" customHeight="1">
      <c r="A141" s="40"/>
      <c r="B141" s="41"/>
      <c r="C141" s="236" t="s">
        <v>349</v>
      </c>
      <c r="D141" s="236" t="s">
        <v>241</v>
      </c>
      <c r="E141" s="237" t="s">
        <v>350</v>
      </c>
      <c r="F141" s="238" t="s">
        <v>351</v>
      </c>
      <c r="G141" s="239" t="s">
        <v>261</v>
      </c>
      <c r="H141" s="240">
        <v>60</v>
      </c>
      <c r="I141" s="241"/>
      <c r="J141" s="242">
        <f>ROUND(I141*H141,2)</f>
        <v>0</v>
      </c>
      <c r="K141" s="238" t="s">
        <v>19</v>
      </c>
      <c r="L141" s="243"/>
      <c r="M141" s="244" t="s">
        <v>19</v>
      </c>
      <c r="N141" s="245" t="s">
        <v>43</v>
      </c>
      <c r="O141" s="86"/>
      <c r="P141" s="215">
        <f>O141*H141</f>
        <v>0</v>
      </c>
      <c r="Q141" s="215">
        <v>0.0050000000000000001</v>
      </c>
      <c r="R141" s="215">
        <f>Q141*H141</f>
        <v>0.29999999999999999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245</v>
      </c>
      <c r="AT141" s="217" t="s">
        <v>241</v>
      </c>
      <c r="AU141" s="217" t="s">
        <v>82</v>
      </c>
      <c r="AY141" s="19" t="s">
        <v>213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80</v>
      </c>
      <c r="BK141" s="218">
        <f>ROUND(I141*H141,2)</f>
        <v>0</v>
      </c>
      <c r="BL141" s="19" t="s">
        <v>220</v>
      </c>
      <c r="BM141" s="217" t="s">
        <v>352</v>
      </c>
    </row>
    <row r="142" s="2" customFormat="1" ht="16.5" customHeight="1">
      <c r="A142" s="40"/>
      <c r="B142" s="41"/>
      <c r="C142" s="236" t="s">
        <v>353</v>
      </c>
      <c r="D142" s="236" t="s">
        <v>241</v>
      </c>
      <c r="E142" s="237" t="s">
        <v>354</v>
      </c>
      <c r="F142" s="238" t="s">
        <v>355</v>
      </c>
      <c r="G142" s="239" t="s">
        <v>261</v>
      </c>
      <c r="H142" s="240">
        <v>29</v>
      </c>
      <c r="I142" s="241"/>
      <c r="J142" s="242">
        <f>ROUND(I142*H142,2)</f>
        <v>0</v>
      </c>
      <c r="K142" s="238" t="s">
        <v>19</v>
      </c>
      <c r="L142" s="243"/>
      <c r="M142" s="244" t="s">
        <v>19</v>
      </c>
      <c r="N142" s="245" t="s">
        <v>43</v>
      </c>
      <c r="O142" s="86"/>
      <c r="P142" s="215">
        <f>O142*H142</f>
        <v>0</v>
      </c>
      <c r="Q142" s="215">
        <v>0.0050000000000000001</v>
      </c>
      <c r="R142" s="215">
        <f>Q142*H142</f>
        <v>0.14499999999999999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245</v>
      </c>
      <c r="AT142" s="217" t="s">
        <v>241</v>
      </c>
      <c r="AU142" s="217" t="s">
        <v>82</v>
      </c>
      <c r="AY142" s="19" t="s">
        <v>213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80</v>
      </c>
      <c r="BK142" s="218">
        <f>ROUND(I142*H142,2)</f>
        <v>0</v>
      </c>
      <c r="BL142" s="19" t="s">
        <v>220</v>
      </c>
      <c r="BM142" s="217" t="s">
        <v>356</v>
      </c>
    </row>
    <row r="143" s="2" customFormat="1" ht="16.5" customHeight="1">
      <c r="A143" s="40"/>
      <c r="B143" s="41"/>
      <c r="C143" s="236" t="s">
        <v>357</v>
      </c>
      <c r="D143" s="236" t="s">
        <v>241</v>
      </c>
      <c r="E143" s="237" t="s">
        <v>362</v>
      </c>
      <c r="F143" s="238" t="s">
        <v>363</v>
      </c>
      <c r="G143" s="239" t="s">
        <v>261</v>
      </c>
      <c r="H143" s="240">
        <v>25</v>
      </c>
      <c r="I143" s="241"/>
      <c r="J143" s="242">
        <f>ROUND(I143*H143,2)</f>
        <v>0</v>
      </c>
      <c r="K143" s="238" t="s">
        <v>19</v>
      </c>
      <c r="L143" s="243"/>
      <c r="M143" s="244" t="s">
        <v>19</v>
      </c>
      <c r="N143" s="245" t="s">
        <v>43</v>
      </c>
      <c r="O143" s="86"/>
      <c r="P143" s="215">
        <f>O143*H143</f>
        <v>0</v>
      </c>
      <c r="Q143" s="215">
        <v>0.0050000000000000001</v>
      </c>
      <c r="R143" s="215">
        <f>Q143*H143</f>
        <v>0.125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245</v>
      </c>
      <c r="AT143" s="217" t="s">
        <v>241</v>
      </c>
      <c r="AU143" s="217" t="s">
        <v>82</v>
      </c>
      <c r="AY143" s="19" t="s">
        <v>213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80</v>
      </c>
      <c r="BK143" s="218">
        <f>ROUND(I143*H143,2)</f>
        <v>0</v>
      </c>
      <c r="BL143" s="19" t="s">
        <v>220</v>
      </c>
      <c r="BM143" s="217" t="s">
        <v>766</v>
      </c>
    </row>
    <row r="144" s="2" customFormat="1" ht="16.5" customHeight="1">
      <c r="A144" s="40"/>
      <c r="B144" s="41"/>
      <c r="C144" s="236" t="s">
        <v>361</v>
      </c>
      <c r="D144" s="236" t="s">
        <v>241</v>
      </c>
      <c r="E144" s="237" t="s">
        <v>366</v>
      </c>
      <c r="F144" s="238" t="s">
        <v>367</v>
      </c>
      <c r="G144" s="239" t="s">
        <v>261</v>
      </c>
      <c r="H144" s="240">
        <v>2</v>
      </c>
      <c r="I144" s="241"/>
      <c r="J144" s="242">
        <f>ROUND(I144*H144,2)</f>
        <v>0</v>
      </c>
      <c r="K144" s="238" t="s">
        <v>19</v>
      </c>
      <c r="L144" s="243"/>
      <c r="M144" s="244" t="s">
        <v>19</v>
      </c>
      <c r="N144" s="245" t="s">
        <v>43</v>
      </c>
      <c r="O144" s="86"/>
      <c r="P144" s="215">
        <f>O144*H144</f>
        <v>0</v>
      </c>
      <c r="Q144" s="215">
        <v>0.0050000000000000001</v>
      </c>
      <c r="R144" s="215">
        <f>Q144*H144</f>
        <v>0.01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245</v>
      </c>
      <c r="AT144" s="217" t="s">
        <v>241</v>
      </c>
      <c r="AU144" s="217" t="s">
        <v>82</v>
      </c>
      <c r="AY144" s="19" t="s">
        <v>213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80</v>
      </c>
      <c r="BK144" s="218">
        <f>ROUND(I144*H144,2)</f>
        <v>0</v>
      </c>
      <c r="BL144" s="19" t="s">
        <v>220</v>
      </c>
      <c r="BM144" s="217" t="s">
        <v>767</v>
      </c>
    </row>
    <row r="145" s="2" customFormat="1" ht="16.5" customHeight="1">
      <c r="A145" s="40"/>
      <c r="B145" s="41"/>
      <c r="C145" s="206" t="s">
        <v>365</v>
      </c>
      <c r="D145" s="206" t="s">
        <v>215</v>
      </c>
      <c r="E145" s="207" t="s">
        <v>370</v>
      </c>
      <c r="F145" s="208" t="s">
        <v>371</v>
      </c>
      <c r="G145" s="209" t="s">
        <v>261</v>
      </c>
      <c r="H145" s="210">
        <v>8</v>
      </c>
      <c r="I145" s="211"/>
      <c r="J145" s="212">
        <f>ROUND(I145*H145,2)</f>
        <v>0</v>
      </c>
      <c r="K145" s="208" t="s">
        <v>219</v>
      </c>
      <c r="L145" s="46"/>
      <c r="M145" s="213" t="s">
        <v>19</v>
      </c>
      <c r="N145" s="214" t="s">
        <v>43</v>
      </c>
      <c r="O145" s="86"/>
      <c r="P145" s="215">
        <f>O145*H145</f>
        <v>0</v>
      </c>
      <c r="Q145" s="215">
        <v>5.8E-05</v>
      </c>
      <c r="R145" s="215">
        <f>Q145*H145</f>
        <v>0.000464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220</v>
      </c>
      <c r="AT145" s="217" t="s">
        <v>215</v>
      </c>
      <c r="AU145" s="217" t="s">
        <v>82</v>
      </c>
      <c r="AY145" s="19" t="s">
        <v>213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80</v>
      </c>
      <c r="BK145" s="218">
        <f>ROUND(I145*H145,2)</f>
        <v>0</v>
      </c>
      <c r="BL145" s="19" t="s">
        <v>220</v>
      </c>
      <c r="BM145" s="217" t="s">
        <v>768</v>
      </c>
    </row>
    <row r="146" s="2" customFormat="1">
      <c r="A146" s="40"/>
      <c r="B146" s="41"/>
      <c r="C146" s="42"/>
      <c r="D146" s="219" t="s">
        <v>222</v>
      </c>
      <c r="E146" s="42"/>
      <c r="F146" s="220" t="s">
        <v>373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222</v>
      </c>
      <c r="AU146" s="19" t="s">
        <v>82</v>
      </c>
    </row>
    <row r="147" s="2" customFormat="1" ht="16.5" customHeight="1">
      <c r="A147" s="40"/>
      <c r="B147" s="41"/>
      <c r="C147" s="236" t="s">
        <v>369</v>
      </c>
      <c r="D147" s="236" t="s">
        <v>241</v>
      </c>
      <c r="E147" s="237" t="s">
        <v>375</v>
      </c>
      <c r="F147" s="238" t="s">
        <v>376</v>
      </c>
      <c r="G147" s="239" t="s">
        <v>261</v>
      </c>
      <c r="H147" s="240">
        <v>24</v>
      </c>
      <c r="I147" s="241"/>
      <c r="J147" s="242">
        <f>ROUND(I147*H147,2)</f>
        <v>0</v>
      </c>
      <c r="K147" s="238" t="s">
        <v>219</v>
      </c>
      <c r="L147" s="243"/>
      <c r="M147" s="244" t="s">
        <v>19</v>
      </c>
      <c r="N147" s="245" t="s">
        <v>43</v>
      </c>
      <c r="O147" s="86"/>
      <c r="P147" s="215">
        <f>O147*H147</f>
        <v>0</v>
      </c>
      <c r="Q147" s="215">
        <v>0.0070899999999999999</v>
      </c>
      <c r="R147" s="215">
        <f>Q147*H147</f>
        <v>0.17016000000000001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245</v>
      </c>
      <c r="AT147" s="217" t="s">
        <v>241</v>
      </c>
      <c r="AU147" s="217" t="s">
        <v>82</v>
      </c>
      <c r="AY147" s="19" t="s">
        <v>213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80</v>
      </c>
      <c r="BK147" s="218">
        <f>ROUND(I147*H147,2)</f>
        <v>0</v>
      </c>
      <c r="BL147" s="19" t="s">
        <v>220</v>
      </c>
      <c r="BM147" s="217" t="s">
        <v>377</v>
      </c>
    </row>
    <row r="148" s="2" customFormat="1" ht="16.5" customHeight="1">
      <c r="A148" s="40"/>
      <c r="B148" s="41"/>
      <c r="C148" s="206" t="s">
        <v>374</v>
      </c>
      <c r="D148" s="206" t="s">
        <v>215</v>
      </c>
      <c r="E148" s="207" t="s">
        <v>379</v>
      </c>
      <c r="F148" s="208" t="s">
        <v>380</v>
      </c>
      <c r="G148" s="209" t="s">
        <v>261</v>
      </c>
      <c r="H148" s="210">
        <v>988</v>
      </c>
      <c r="I148" s="211"/>
      <c r="J148" s="212">
        <f>ROUND(I148*H148,2)</f>
        <v>0</v>
      </c>
      <c r="K148" s="208" t="s">
        <v>219</v>
      </c>
      <c r="L148" s="46"/>
      <c r="M148" s="213" t="s">
        <v>19</v>
      </c>
      <c r="N148" s="214" t="s">
        <v>43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220</v>
      </c>
      <c r="AT148" s="217" t="s">
        <v>215</v>
      </c>
      <c r="AU148" s="217" t="s">
        <v>82</v>
      </c>
      <c r="AY148" s="19" t="s">
        <v>213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80</v>
      </c>
      <c r="BK148" s="218">
        <f>ROUND(I148*H148,2)</f>
        <v>0</v>
      </c>
      <c r="BL148" s="19" t="s">
        <v>220</v>
      </c>
      <c r="BM148" s="217" t="s">
        <v>381</v>
      </c>
    </row>
    <row r="149" s="2" customFormat="1">
      <c r="A149" s="40"/>
      <c r="B149" s="41"/>
      <c r="C149" s="42"/>
      <c r="D149" s="219" t="s">
        <v>222</v>
      </c>
      <c r="E149" s="42"/>
      <c r="F149" s="220" t="s">
        <v>382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222</v>
      </c>
      <c r="AU149" s="19" t="s">
        <v>82</v>
      </c>
    </row>
    <row r="150" s="13" customFormat="1">
      <c r="A150" s="13"/>
      <c r="B150" s="224"/>
      <c r="C150" s="225"/>
      <c r="D150" s="226" t="s">
        <v>224</v>
      </c>
      <c r="E150" s="227" t="s">
        <v>19</v>
      </c>
      <c r="F150" s="228" t="s">
        <v>769</v>
      </c>
      <c r="G150" s="225"/>
      <c r="H150" s="229">
        <v>988</v>
      </c>
      <c r="I150" s="230"/>
      <c r="J150" s="225"/>
      <c r="K150" s="225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224</v>
      </c>
      <c r="AU150" s="235" t="s">
        <v>82</v>
      </c>
      <c r="AV150" s="13" t="s">
        <v>82</v>
      </c>
      <c r="AW150" s="13" t="s">
        <v>33</v>
      </c>
      <c r="AX150" s="13" t="s">
        <v>80</v>
      </c>
      <c r="AY150" s="235" t="s">
        <v>213</v>
      </c>
    </row>
    <row r="151" s="2" customFormat="1" ht="16.5" customHeight="1">
      <c r="A151" s="40"/>
      <c r="B151" s="41"/>
      <c r="C151" s="236" t="s">
        <v>378</v>
      </c>
      <c r="D151" s="236" t="s">
        <v>241</v>
      </c>
      <c r="E151" s="237" t="s">
        <v>385</v>
      </c>
      <c r="F151" s="238" t="s">
        <v>386</v>
      </c>
      <c r="G151" s="239" t="s">
        <v>244</v>
      </c>
      <c r="H151" s="240">
        <v>4.9000000000000004</v>
      </c>
      <c r="I151" s="241"/>
      <c r="J151" s="242">
        <f>ROUND(I151*H151,2)</f>
        <v>0</v>
      </c>
      <c r="K151" s="238" t="s">
        <v>19</v>
      </c>
      <c r="L151" s="243"/>
      <c r="M151" s="244" t="s">
        <v>19</v>
      </c>
      <c r="N151" s="245" t="s">
        <v>43</v>
      </c>
      <c r="O151" s="86"/>
      <c r="P151" s="215">
        <f>O151*H151</f>
        <v>0</v>
      </c>
      <c r="Q151" s="215">
        <v>0.001</v>
      </c>
      <c r="R151" s="215">
        <f>Q151*H151</f>
        <v>0.0049000000000000007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245</v>
      </c>
      <c r="AT151" s="217" t="s">
        <v>241</v>
      </c>
      <c r="AU151" s="217" t="s">
        <v>82</v>
      </c>
      <c r="AY151" s="19" t="s">
        <v>213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80</v>
      </c>
      <c r="BK151" s="218">
        <f>ROUND(I151*H151,2)</f>
        <v>0</v>
      </c>
      <c r="BL151" s="19" t="s">
        <v>220</v>
      </c>
      <c r="BM151" s="217" t="s">
        <v>387</v>
      </c>
    </row>
    <row r="152" s="2" customFormat="1">
      <c r="A152" s="40"/>
      <c r="B152" s="41"/>
      <c r="C152" s="42"/>
      <c r="D152" s="226" t="s">
        <v>388</v>
      </c>
      <c r="E152" s="42"/>
      <c r="F152" s="246" t="s">
        <v>389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388</v>
      </c>
      <c r="AU152" s="19" t="s">
        <v>82</v>
      </c>
    </row>
    <row r="153" s="13" customFormat="1">
      <c r="A153" s="13"/>
      <c r="B153" s="224"/>
      <c r="C153" s="225"/>
      <c r="D153" s="226" t="s">
        <v>224</v>
      </c>
      <c r="E153" s="227" t="s">
        <v>19</v>
      </c>
      <c r="F153" s="228" t="s">
        <v>770</v>
      </c>
      <c r="G153" s="225"/>
      <c r="H153" s="229">
        <v>4.9000000000000004</v>
      </c>
      <c r="I153" s="230"/>
      <c r="J153" s="225"/>
      <c r="K153" s="225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224</v>
      </c>
      <c r="AU153" s="235" t="s">
        <v>82</v>
      </c>
      <c r="AV153" s="13" t="s">
        <v>82</v>
      </c>
      <c r="AW153" s="13" t="s">
        <v>33</v>
      </c>
      <c r="AX153" s="13" t="s">
        <v>80</v>
      </c>
      <c r="AY153" s="235" t="s">
        <v>213</v>
      </c>
    </row>
    <row r="154" s="2" customFormat="1" ht="16.5" customHeight="1">
      <c r="A154" s="40"/>
      <c r="B154" s="41"/>
      <c r="C154" s="206" t="s">
        <v>384</v>
      </c>
      <c r="D154" s="206" t="s">
        <v>215</v>
      </c>
      <c r="E154" s="207" t="s">
        <v>392</v>
      </c>
      <c r="F154" s="208" t="s">
        <v>393</v>
      </c>
      <c r="G154" s="209" t="s">
        <v>261</v>
      </c>
      <c r="H154" s="210">
        <v>8</v>
      </c>
      <c r="I154" s="211"/>
      <c r="J154" s="212">
        <f>ROUND(I154*H154,2)</f>
        <v>0</v>
      </c>
      <c r="K154" s="208" t="s">
        <v>19</v>
      </c>
      <c r="L154" s="46"/>
      <c r="M154" s="213" t="s">
        <v>19</v>
      </c>
      <c r="N154" s="214" t="s">
        <v>43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220</v>
      </c>
      <c r="AT154" s="217" t="s">
        <v>215</v>
      </c>
      <c r="AU154" s="217" t="s">
        <v>82</v>
      </c>
      <c r="AY154" s="19" t="s">
        <v>213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80</v>
      </c>
      <c r="BK154" s="218">
        <f>ROUND(I154*H154,2)</f>
        <v>0</v>
      </c>
      <c r="BL154" s="19" t="s">
        <v>220</v>
      </c>
      <c r="BM154" s="217" t="s">
        <v>771</v>
      </c>
    </row>
    <row r="155" s="2" customFormat="1" ht="16.5" customHeight="1">
      <c r="A155" s="40"/>
      <c r="B155" s="41"/>
      <c r="C155" s="236" t="s">
        <v>391</v>
      </c>
      <c r="D155" s="236" t="s">
        <v>241</v>
      </c>
      <c r="E155" s="237" t="s">
        <v>396</v>
      </c>
      <c r="F155" s="238" t="s">
        <v>397</v>
      </c>
      <c r="G155" s="239" t="s">
        <v>244</v>
      </c>
      <c r="H155" s="240">
        <v>0.95999999999999996</v>
      </c>
      <c r="I155" s="241"/>
      <c r="J155" s="242">
        <f>ROUND(I155*H155,2)</f>
        <v>0</v>
      </c>
      <c r="K155" s="238" t="s">
        <v>19</v>
      </c>
      <c r="L155" s="243"/>
      <c r="M155" s="244" t="s">
        <v>19</v>
      </c>
      <c r="N155" s="245" t="s">
        <v>43</v>
      </c>
      <c r="O155" s="86"/>
      <c r="P155" s="215">
        <f>O155*H155</f>
        <v>0</v>
      </c>
      <c r="Q155" s="215">
        <v>0.001</v>
      </c>
      <c r="R155" s="215">
        <f>Q155*H155</f>
        <v>0.00096000000000000002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245</v>
      </c>
      <c r="AT155" s="217" t="s">
        <v>241</v>
      </c>
      <c r="AU155" s="217" t="s">
        <v>82</v>
      </c>
      <c r="AY155" s="19" t="s">
        <v>213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80</v>
      </c>
      <c r="BK155" s="218">
        <f>ROUND(I155*H155,2)</f>
        <v>0</v>
      </c>
      <c r="BL155" s="19" t="s">
        <v>220</v>
      </c>
      <c r="BM155" s="217" t="s">
        <v>772</v>
      </c>
    </row>
    <row r="156" s="2" customFormat="1">
      <c r="A156" s="40"/>
      <c r="B156" s="41"/>
      <c r="C156" s="42"/>
      <c r="D156" s="226" t="s">
        <v>388</v>
      </c>
      <c r="E156" s="42"/>
      <c r="F156" s="246" t="s">
        <v>389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388</v>
      </c>
      <c r="AU156" s="19" t="s">
        <v>82</v>
      </c>
    </row>
    <row r="157" s="13" customFormat="1">
      <c r="A157" s="13"/>
      <c r="B157" s="224"/>
      <c r="C157" s="225"/>
      <c r="D157" s="226" t="s">
        <v>224</v>
      </c>
      <c r="E157" s="227" t="s">
        <v>19</v>
      </c>
      <c r="F157" s="228" t="s">
        <v>773</v>
      </c>
      <c r="G157" s="225"/>
      <c r="H157" s="229">
        <v>0.95999999999999996</v>
      </c>
      <c r="I157" s="230"/>
      <c r="J157" s="225"/>
      <c r="K157" s="225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224</v>
      </c>
      <c r="AU157" s="235" t="s">
        <v>82</v>
      </c>
      <c r="AV157" s="13" t="s">
        <v>82</v>
      </c>
      <c r="AW157" s="13" t="s">
        <v>33</v>
      </c>
      <c r="AX157" s="13" t="s">
        <v>80</v>
      </c>
      <c r="AY157" s="235" t="s">
        <v>213</v>
      </c>
    </row>
    <row r="158" s="2" customFormat="1" ht="16.5" customHeight="1">
      <c r="A158" s="40"/>
      <c r="B158" s="41"/>
      <c r="C158" s="206" t="s">
        <v>395</v>
      </c>
      <c r="D158" s="206" t="s">
        <v>215</v>
      </c>
      <c r="E158" s="207" t="s">
        <v>401</v>
      </c>
      <c r="F158" s="208" t="s">
        <v>402</v>
      </c>
      <c r="G158" s="209" t="s">
        <v>261</v>
      </c>
      <c r="H158" s="210">
        <v>988</v>
      </c>
      <c r="I158" s="211"/>
      <c r="J158" s="212">
        <f>ROUND(I158*H158,2)</f>
        <v>0</v>
      </c>
      <c r="K158" s="208" t="s">
        <v>219</v>
      </c>
      <c r="L158" s="46"/>
      <c r="M158" s="213" t="s">
        <v>19</v>
      </c>
      <c r="N158" s="214" t="s">
        <v>43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220</v>
      </c>
      <c r="AT158" s="217" t="s">
        <v>215</v>
      </c>
      <c r="AU158" s="217" t="s">
        <v>82</v>
      </c>
      <c r="AY158" s="19" t="s">
        <v>213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80</v>
      </c>
      <c r="BK158" s="218">
        <f>ROUND(I158*H158,2)</f>
        <v>0</v>
      </c>
      <c r="BL158" s="19" t="s">
        <v>220</v>
      </c>
      <c r="BM158" s="217" t="s">
        <v>403</v>
      </c>
    </row>
    <row r="159" s="2" customFormat="1">
      <c r="A159" s="40"/>
      <c r="B159" s="41"/>
      <c r="C159" s="42"/>
      <c r="D159" s="219" t="s">
        <v>222</v>
      </c>
      <c r="E159" s="42"/>
      <c r="F159" s="220" t="s">
        <v>404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222</v>
      </c>
      <c r="AU159" s="19" t="s">
        <v>82</v>
      </c>
    </row>
    <row r="160" s="13" customFormat="1">
      <c r="A160" s="13"/>
      <c r="B160" s="224"/>
      <c r="C160" s="225"/>
      <c r="D160" s="226" t="s">
        <v>224</v>
      </c>
      <c r="E160" s="227" t="s">
        <v>19</v>
      </c>
      <c r="F160" s="228" t="s">
        <v>774</v>
      </c>
      <c r="G160" s="225"/>
      <c r="H160" s="229">
        <v>988</v>
      </c>
      <c r="I160" s="230"/>
      <c r="J160" s="225"/>
      <c r="K160" s="225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224</v>
      </c>
      <c r="AU160" s="235" t="s">
        <v>82</v>
      </c>
      <c r="AV160" s="13" t="s">
        <v>82</v>
      </c>
      <c r="AW160" s="13" t="s">
        <v>33</v>
      </c>
      <c r="AX160" s="13" t="s">
        <v>80</v>
      </c>
      <c r="AY160" s="235" t="s">
        <v>213</v>
      </c>
    </row>
    <row r="161" s="2" customFormat="1" ht="16.5" customHeight="1">
      <c r="A161" s="40"/>
      <c r="B161" s="41"/>
      <c r="C161" s="236" t="s">
        <v>400</v>
      </c>
      <c r="D161" s="236" t="s">
        <v>241</v>
      </c>
      <c r="E161" s="237" t="s">
        <v>407</v>
      </c>
      <c r="F161" s="238" t="s">
        <v>408</v>
      </c>
      <c r="G161" s="239" t="s">
        <v>244</v>
      </c>
      <c r="H161" s="240">
        <v>49.399999999999999</v>
      </c>
      <c r="I161" s="241"/>
      <c r="J161" s="242">
        <f>ROUND(I161*H161,2)</f>
        <v>0</v>
      </c>
      <c r="K161" s="238" t="s">
        <v>219</v>
      </c>
      <c r="L161" s="243"/>
      <c r="M161" s="244" t="s">
        <v>19</v>
      </c>
      <c r="N161" s="245" t="s">
        <v>43</v>
      </c>
      <c r="O161" s="86"/>
      <c r="P161" s="215">
        <f>O161*H161</f>
        <v>0</v>
      </c>
      <c r="Q161" s="215">
        <v>0.001</v>
      </c>
      <c r="R161" s="215">
        <f>Q161*H161</f>
        <v>0.049399999999999999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245</v>
      </c>
      <c r="AT161" s="217" t="s">
        <v>241</v>
      </c>
      <c r="AU161" s="217" t="s">
        <v>82</v>
      </c>
      <c r="AY161" s="19" t="s">
        <v>213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80</v>
      </c>
      <c r="BK161" s="218">
        <f>ROUND(I161*H161,2)</f>
        <v>0</v>
      </c>
      <c r="BL161" s="19" t="s">
        <v>220</v>
      </c>
      <c r="BM161" s="217" t="s">
        <v>409</v>
      </c>
    </row>
    <row r="162" s="2" customFormat="1">
      <c r="A162" s="40"/>
      <c r="B162" s="41"/>
      <c r="C162" s="42"/>
      <c r="D162" s="226" t="s">
        <v>388</v>
      </c>
      <c r="E162" s="42"/>
      <c r="F162" s="246" t="s">
        <v>410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388</v>
      </c>
      <c r="AU162" s="19" t="s">
        <v>82</v>
      </c>
    </row>
    <row r="163" s="13" customFormat="1">
      <c r="A163" s="13"/>
      <c r="B163" s="224"/>
      <c r="C163" s="225"/>
      <c r="D163" s="226" t="s">
        <v>224</v>
      </c>
      <c r="E163" s="227" t="s">
        <v>19</v>
      </c>
      <c r="F163" s="228" t="s">
        <v>775</v>
      </c>
      <c r="G163" s="225"/>
      <c r="H163" s="229">
        <v>49.399999999999999</v>
      </c>
      <c r="I163" s="230"/>
      <c r="J163" s="225"/>
      <c r="K163" s="225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224</v>
      </c>
      <c r="AU163" s="235" t="s">
        <v>82</v>
      </c>
      <c r="AV163" s="13" t="s">
        <v>82</v>
      </c>
      <c r="AW163" s="13" t="s">
        <v>33</v>
      </c>
      <c r="AX163" s="13" t="s">
        <v>80</v>
      </c>
      <c r="AY163" s="235" t="s">
        <v>213</v>
      </c>
    </row>
    <row r="164" s="2" customFormat="1" ht="16.5" customHeight="1">
      <c r="A164" s="40"/>
      <c r="B164" s="41"/>
      <c r="C164" s="206" t="s">
        <v>406</v>
      </c>
      <c r="D164" s="206" t="s">
        <v>215</v>
      </c>
      <c r="E164" s="207" t="s">
        <v>413</v>
      </c>
      <c r="F164" s="208" t="s">
        <v>414</v>
      </c>
      <c r="G164" s="209" t="s">
        <v>261</v>
      </c>
      <c r="H164" s="210">
        <v>988</v>
      </c>
      <c r="I164" s="211"/>
      <c r="J164" s="212">
        <f>ROUND(I164*H164,2)</f>
        <v>0</v>
      </c>
      <c r="K164" s="208" t="s">
        <v>19</v>
      </c>
      <c r="L164" s="46"/>
      <c r="M164" s="213" t="s">
        <v>19</v>
      </c>
      <c r="N164" s="214" t="s">
        <v>43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220</v>
      </c>
      <c r="AT164" s="217" t="s">
        <v>215</v>
      </c>
      <c r="AU164" s="217" t="s">
        <v>82</v>
      </c>
      <c r="AY164" s="19" t="s">
        <v>213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80</v>
      </c>
      <c r="BK164" s="218">
        <f>ROUND(I164*H164,2)</f>
        <v>0</v>
      </c>
      <c r="BL164" s="19" t="s">
        <v>220</v>
      </c>
      <c r="BM164" s="217" t="s">
        <v>415</v>
      </c>
    </row>
    <row r="165" s="13" customFormat="1">
      <c r="A165" s="13"/>
      <c r="B165" s="224"/>
      <c r="C165" s="225"/>
      <c r="D165" s="226" t="s">
        <v>224</v>
      </c>
      <c r="E165" s="227" t="s">
        <v>19</v>
      </c>
      <c r="F165" s="228" t="s">
        <v>769</v>
      </c>
      <c r="G165" s="225"/>
      <c r="H165" s="229">
        <v>988</v>
      </c>
      <c r="I165" s="230"/>
      <c r="J165" s="225"/>
      <c r="K165" s="225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224</v>
      </c>
      <c r="AU165" s="235" t="s">
        <v>82</v>
      </c>
      <c r="AV165" s="13" t="s">
        <v>82</v>
      </c>
      <c r="AW165" s="13" t="s">
        <v>33</v>
      </c>
      <c r="AX165" s="13" t="s">
        <v>80</v>
      </c>
      <c r="AY165" s="235" t="s">
        <v>213</v>
      </c>
    </row>
    <row r="166" s="2" customFormat="1" ht="16.5" customHeight="1">
      <c r="A166" s="40"/>
      <c r="B166" s="41"/>
      <c r="C166" s="236" t="s">
        <v>412</v>
      </c>
      <c r="D166" s="236" t="s">
        <v>241</v>
      </c>
      <c r="E166" s="237" t="s">
        <v>417</v>
      </c>
      <c r="F166" s="238" t="s">
        <v>418</v>
      </c>
      <c r="G166" s="239" t="s">
        <v>244</v>
      </c>
      <c r="H166" s="240">
        <v>59.159999999999997</v>
      </c>
      <c r="I166" s="241"/>
      <c r="J166" s="242">
        <f>ROUND(I166*H166,2)</f>
        <v>0</v>
      </c>
      <c r="K166" s="238" t="s">
        <v>19</v>
      </c>
      <c r="L166" s="243"/>
      <c r="M166" s="244" t="s">
        <v>19</v>
      </c>
      <c r="N166" s="245" t="s">
        <v>43</v>
      </c>
      <c r="O166" s="86"/>
      <c r="P166" s="215">
        <f>O166*H166</f>
        <v>0</v>
      </c>
      <c r="Q166" s="215">
        <v>0.001</v>
      </c>
      <c r="R166" s="215">
        <f>Q166*H166</f>
        <v>0.059159999999999997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245</v>
      </c>
      <c r="AT166" s="217" t="s">
        <v>241</v>
      </c>
      <c r="AU166" s="217" t="s">
        <v>82</v>
      </c>
      <c r="AY166" s="19" t="s">
        <v>213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80</v>
      </c>
      <c r="BK166" s="218">
        <f>ROUND(I166*H166,2)</f>
        <v>0</v>
      </c>
      <c r="BL166" s="19" t="s">
        <v>220</v>
      </c>
      <c r="BM166" s="217" t="s">
        <v>419</v>
      </c>
    </row>
    <row r="167" s="2" customFormat="1">
      <c r="A167" s="40"/>
      <c r="B167" s="41"/>
      <c r="C167" s="42"/>
      <c r="D167" s="226" t="s">
        <v>388</v>
      </c>
      <c r="E167" s="42"/>
      <c r="F167" s="246" t="s">
        <v>389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388</v>
      </c>
      <c r="AU167" s="19" t="s">
        <v>82</v>
      </c>
    </row>
    <row r="168" s="13" customFormat="1">
      <c r="A168" s="13"/>
      <c r="B168" s="224"/>
      <c r="C168" s="225"/>
      <c r="D168" s="226" t="s">
        <v>224</v>
      </c>
      <c r="E168" s="227" t="s">
        <v>19</v>
      </c>
      <c r="F168" s="228" t="s">
        <v>776</v>
      </c>
      <c r="G168" s="225"/>
      <c r="H168" s="229">
        <v>59.159999999999997</v>
      </c>
      <c r="I168" s="230"/>
      <c r="J168" s="225"/>
      <c r="K168" s="225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224</v>
      </c>
      <c r="AU168" s="235" t="s">
        <v>82</v>
      </c>
      <c r="AV168" s="13" t="s">
        <v>82</v>
      </c>
      <c r="AW168" s="13" t="s">
        <v>33</v>
      </c>
      <c r="AX168" s="13" t="s">
        <v>80</v>
      </c>
      <c r="AY168" s="235" t="s">
        <v>213</v>
      </c>
    </row>
    <row r="169" s="2" customFormat="1" ht="16.5" customHeight="1">
      <c r="A169" s="40"/>
      <c r="B169" s="41"/>
      <c r="C169" s="206" t="s">
        <v>416</v>
      </c>
      <c r="D169" s="206" t="s">
        <v>215</v>
      </c>
      <c r="E169" s="207" t="s">
        <v>422</v>
      </c>
      <c r="F169" s="208" t="s">
        <v>423</v>
      </c>
      <c r="G169" s="209" t="s">
        <v>218</v>
      </c>
      <c r="H169" s="210">
        <v>740.39999999999998</v>
      </c>
      <c r="I169" s="211"/>
      <c r="J169" s="212">
        <f>ROUND(I169*H169,2)</f>
        <v>0</v>
      </c>
      <c r="K169" s="208" t="s">
        <v>219</v>
      </c>
      <c r="L169" s="46"/>
      <c r="M169" s="213" t="s">
        <v>19</v>
      </c>
      <c r="N169" s="214" t="s">
        <v>43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220</v>
      </c>
      <c r="AT169" s="217" t="s">
        <v>215</v>
      </c>
      <c r="AU169" s="217" t="s">
        <v>82</v>
      </c>
      <c r="AY169" s="19" t="s">
        <v>213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80</v>
      </c>
      <c r="BK169" s="218">
        <f>ROUND(I169*H169,2)</f>
        <v>0</v>
      </c>
      <c r="BL169" s="19" t="s">
        <v>220</v>
      </c>
      <c r="BM169" s="217" t="s">
        <v>424</v>
      </c>
    </row>
    <row r="170" s="2" customFormat="1">
      <c r="A170" s="40"/>
      <c r="B170" s="41"/>
      <c r="C170" s="42"/>
      <c r="D170" s="219" t="s">
        <v>222</v>
      </c>
      <c r="E170" s="42"/>
      <c r="F170" s="220" t="s">
        <v>425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222</v>
      </c>
      <c r="AU170" s="19" t="s">
        <v>82</v>
      </c>
    </row>
    <row r="171" s="13" customFormat="1">
      <c r="A171" s="13"/>
      <c r="B171" s="224"/>
      <c r="C171" s="225"/>
      <c r="D171" s="226" t="s">
        <v>224</v>
      </c>
      <c r="E171" s="227" t="s">
        <v>19</v>
      </c>
      <c r="F171" s="228" t="s">
        <v>777</v>
      </c>
      <c r="G171" s="225"/>
      <c r="H171" s="229">
        <v>740.39999999999998</v>
      </c>
      <c r="I171" s="230"/>
      <c r="J171" s="225"/>
      <c r="K171" s="225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224</v>
      </c>
      <c r="AU171" s="235" t="s">
        <v>82</v>
      </c>
      <c r="AV171" s="13" t="s">
        <v>82</v>
      </c>
      <c r="AW171" s="13" t="s">
        <v>33</v>
      </c>
      <c r="AX171" s="13" t="s">
        <v>80</v>
      </c>
      <c r="AY171" s="235" t="s">
        <v>213</v>
      </c>
    </row>
    <row r="172" s="2" customFormat="1" ht="16.5" customHeight="1">
      <c r="A172" s="40"/>
      <c r="B172" s="41"/>
      <c r="C172" s="236" t="s">
        <v>421</v>
      </c>
      <c r="D172" s="236" t="s">
        <v>241</v>
      </c>
      <c r="E172" s="237" t="s">
        <v>428</v>
      </c>
      <c r="F172" s="238" t="s">
        <v>429</v>
      </c>
      <c r="G172" s="239" t="s">
        <v>430</v>
      </c>
      <c r="H172" s="240">
        <v>74.040000000000006</v>
      </c>
      <c r="I172" s="241"/>
      <c r="J172" s="242">
        <f>ROUND(I172*H172,2)</f>
        <v>0</v>
      </c>
      <c r="K172" s="238" t="s">
        <v>219</v>
      </c>
      <c r="L172" s="243"/>
      <c r="M172" s="244" t="s">
        <v>19</v>
      </c>
      <c r="N172" s="245" t="s">
        <v>43</v>
      </c>
      <c r="O172" s="86"/>
      <c r="P172" s="215">
        <f>O172*H172</f>
        <v>0</v>
      </c>
      <c r="Q172" s="215">
        <v>0.20000000000000001</v>
      </c>
      <c r="R172" s="215">
        <f>Q172*H172</f>
        <v>14.808000000000002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245</v>
      </c>
      <c r="AT172" s="217" t="s">
        <v>241</v>
      </c>
      <c r="AU172" s="217" t="s">
        <v>82</v>
      </c>
      <c r="AY172" s="19" t="s">
        <v>213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80</v>
      </c>
      <c r="BK172" s="218">
        <f>ROUND(I172*H172,2)</f>
        <v>0</v>
      </c>
      <c r="BL172" s="19" t="s">
        <v>220</v>
      </c>
      <c r="BM172" s="217" t="s">
        <v>431</v>
      </c>
    </row>
    <row r="173" s="13" customFormat="1">
      <c r="A173" s="13"/>
      <c r="B173" s="224"/>
      <c r="C173" s="225"/>
      <c r="D173" s="226" t="s">
        <v>224</v>
      </c>
      <c r="E173" s="227" t="s">
        <v>19</v>
      </c>
      <c r="F173" s="228" t="s">
        <v>778</v>
      </c>
      <c r="G173" s="225"/>
      <c r="H173" s="229">
        <v>74.040000000000006</v>
      </c>
      <c r="I173" s="230"/>
      <c r="J173" s="225"/>
      <c r="K173" s="225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224</v>
      </c>
      <c r="AU173" s="235" t="s">
        <v>82</v>
      </c>
      <c r="AV173" s="13" t="s">
        <v>82</v>
      </c>
      <c r="AW173" s="13" t="s">
        <v>33</v>
      </c>
      <c r="AX173" s="13" t="s">
        <v>80</v>
      </c>
      <c r="AY173" s="235" t="s">
        <v>213</v>
      </c>
    </row>
    <row r="174" s="2" customFormat="1" ht="16.5" customHeight="1">
      <c r="A174" s="40"/>
      <c r="B174" s="41"/>
      <c r="C174" s="206" t="s">
        <v>427</v>
      </c>
      <c r="D174" s="206" t="s">
        <v>215</v>
      </c>
      <c r="E174" s="207" t="s">
        <v>434</v>
      </c>
      <c r="F174" s="208" t="s">
        <v>435</v>
      </c>
      <c r="G174" s="209" t="s">
        <v>430</v>
      </c>
      <c r="H174" s="210">
        <v>15.039999999999999</v>
      </c>
      <c r="I174" s="211"/>
      <c r="J174" s="212">
        <f>ROUND(I174*H174,2)</f>
        <v>0</v>
      </c>
      <c r="K174" s="208" t="s">
        <v>219</v>
      </c>
      <c r="L174" s="46"/>
      <c r="M174" s="213" t="s">
        <v>19</v>
      </c>
      <c r="N174" s="214" t="s">
        <v>43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220</v>
      </c>
      <c r="AT174" s="217" t="s">
        <v>215</v>
      </c>
      <c r="AU174" s="217" t="s">
        <v>82</v>
      </c>
      <c r="AY174" s="19" t="s">
        <v>213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80</v>
      </c>
      <c r="BK174" s="218">
        <f>ROUND(I174*H174,2)</f>
        <v>0</v>
      </c>
      <c r="BL174" s="19" t="s">
        <v>220</v>
      </c>
      <c r="BM174" s="217" t="s">
        <v>436</v>
      </c>
    </row>
    <row r="175" s="2" customFormat="1">
      <c r="A175" s="40"/>
      <c r="B175" s="41"/>
      <c r="C175" s="42"/>
      <c r="D175" s="219" t="s">
        <v>222</v>
      </c>
      <c r="E175" s="42"/>
      <c r="F175" s="220" t="s">
        <v>437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222</v>
      </c>
      <c r="AU175" s="19" t="s">
        <v>82</v>
      </c>
    </row>
    <row r="176" s="2" customFormat="1">
      <c r="A176" s="40"/>
      <c r="B176" s="41"/>
      <c r="C176" s="42"/>
      <c r="D176" s="226" t="s">
        <v>388</v>
      </c>
      <c r="E176" s="42"/>
      <c r="F176" s="246" t="s">
        <v>438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388</v>
      </c>
      <c r="AU176" s="19" t="s">
        <v>82</v>
      </c>
    </row>
    <row r="177" s="13" customFormat="1">
      <c r="A177" s="13"/>
      <c r="B177" s="224"/>
      <c r="C177" s="225"/>
      <c r="D177" s="226" t="s">
        <v>224</v>
      </c>
      <c r="E177" s="227" t="s">
        <v>19</v>
      </c>
      <c r="F177" s="228" t="s">
        <v>779</v>
      </c>
      <c r="G177" s="225"/>
      <c r="H177" s="229">
        <v>15.039999999999999</v>
      </c>
      <c r="I177" s="230"/>
      <c r="J177" s="225"/>
      <c r="K177" s="225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224</v>
      </c>
      <c r="AU177" s="235" t="s">
        <v>82</v>
      </c>
      <c r="AV177" s="13" t="s">
        <v>82</v>
      </c>
      <c r="AW177" s="13" t="s">
        <v>33</v>
      </c>
      <c r="AX177" s="13" t="s">
        <v>80</v>
      </c>
      <c r="AY177" s="235" t="s">
        <v>213</v>
      </c>
    </row>
    <row r="178" s="2" customFormat="1" ht="16.5" customHeight="1">
      <c r="A178" s="40"/>
      <c r="B178" s="41"/>
      <c r="C178" s="206" t="s">
        <v>433</v>
      </c>
      <c r="D178" s="206" t="s">
        <v>215</v>
      </c>
      <c r="E178" s="207" t="s">
        <v>441</v>
      </c>
      <c r="F178" s="208" t="s">
        <v>442</v>
      </c>
      <c r="G178" s="209" t="s">
        <v>430</v>
      </c>
      <c r="H178" s="210">
        <v>29.16</v>
      </c>
      <c r="I178" s="211"/>
      <c r="J178" s="212">
        <f>ROUND(I178*H178,2)</f>
        <v>0</v>
      </c>
      <c r="K178" s="208" t="s">
        <v>219</v>
      </c>
      <c r="L178" s="46"/>
      <c r="M178" s="213" t="s">
        <v>19</v>
      </c>
      <c r="N178" s="214" t="s">
        <v>43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220</v>
      </c>
      <c r="AT178" s="217" t="s">
        <v>215</v>
      </c>
      <c r="AU178" s="217" t="s">
        <v>82</v>
      </c>
      <c r="AY178" s="19" t="s">
        <v>213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80</v>
      </c>
      <c r="BK178" s="218">
        <f>ROUND(I178*H178,2)</f>
        <v>0</v>
      </c>
      <c r="BL178" s="19" t="s">
        <v>220</v>
      </c>
      <c r="BM178" s="217" t="s">
        <v>443</v>
      </c>
    </row>
    <row r="179" s="2" customFormat="1">
      <c r="A179" s="40"/>
      <c r="B179" s="41"/>
      <c r="C179" s="42"/>
      <c r="D179" s="219" t="s">
        <v>222</v>
      </c>
      <c r="E179" s="42"/>
      <c r="F179" s="220" t="s">
        <v>444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222</v>
      </c>
      <c r="AU179" s="19" t="s">
        <v>82</v>
      </c>
    </row>
    <row r="180" s="13" customFormat="1">
      <c r="A180" s="13"/>
      <c r="B180" s="224"/>
      <c r="C180" s="225"/>
      <c r="D180" s="226" t="s">
        <v>224</v>
      </c>
      <c r="E180" s="227" t="s">
        <v>19</v>
      </c>
      <c r="F180" s="228" t="s">
        <v>780</v>
      </c>
      <c r="G180" s="225"/>
      <c r="H180" s="229">
        <v>29.16</v>
      </c>
      <c r="I180" s="230"/>
      <c r="J180" s="225"/>
      <c r="K180" s="225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224</v>
      </c>
      <c r="AU180" s="235" t="s">
        <v>82</v>
      </c>
      <c r="AV180" s="13" t="s">
        <v>82</v>
      </c>
      <c r="AW180" s="13" t="s">
        <v>33</v>
      </c>
      <c r="AX180" s="13" t="s">
        <v>80</v>
      </c>
      <c r="AY180" s="235" t="s">
        <v>213</v>
      </c>
    </row>
    <row r="181" s="2" customFormat="1" ht="16.5" customHeight="1">
      <c r="A181" s="40"/>
      <c r="B181" s="41"/>
      <c r="C181" s="236" t="s">
        <v>440</v>
      </c>
      <c r="D181" s="236" t="s">
        <v>241</v>
      </c>
      <c r="E181" s="237" t="s">
        <v>446</v>
      </c>
      <c r="F181" s="238" t="s">
        <v>447</v>
      </c>
      <c r="G181" s="239" t="s">
        <v>430</v>
      </c>
      <c r="H181" s="240">
        <v>29.16</v>
      </c>
      <c r="I181" s="241"/>
      <c r="J181" s="242">
        <f>ROUND(I181*H181,2)</f>
        <v>0</v>
      </c>
      <c r="K181" s="238" t="s">
        <v>219</v>
      </c>
      <c r="L181" s="243"/>
      <c r="M181" s="244" t="s">
        <v>19</v>
      </c>
      <c r="N181" s="245" t="s">
        <v>43</v>
      </c>
      <c r="O181" s="86"/>
      <c r="P181" s="215">
        <f>O181*H181</f>
        <v>0</v>
      </c>
      <c r="Q181" s="215">
        <v>1</v>
      </c>
      <c r="R181" s="215">
        <f>Q181*H181</f>
        <v>29.16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245</v>
      </c>
      <c r="AT181" s="217" t="s">
        <v>241</v>
      </c>
      <c r="AU181" s="217" t="s">
        <v>82</v>
      </c>
      <c r="AY181" s="19" t="s">
        <v>213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80</v>
      </c>
      <c r="BK181" s="218">
        <f>ROUND(I181*H181,2)</f>
        <v>0</v>
      </c>
      <c r="BL181" s="19" t="s">
        <v>220</v>
      </c>
      <c r="BM181" s="217" t="s">
        <v>448</v>
      </c>
    </row>
    <row r="182" s="2" customFormat="1">
      <c r="A182" s="40"/>
      <c r="B182" s="41"/>
      <c r="C182" s="42"/>
      <c r="D182" s="226" t="s">
        <v>388</v>
      </c>
      <c r="E182" s="42"/>
      <c r="F182" s="246" t="s">
        <v>449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388</v>
      </c>
      <c r="AU182" s="19" t="s">
        <v>82</v>
      </c>
    </row>
    <row r="183" s="13" customFormat="1">
      <c r="A183" s="13"/>
      <c r="B183" s="224"/>
      <c r="C183" s="225"/>
      <c r="D183" s="226" t="s">
        <v>224</v>
      </c>
      <c r="E183" s="227" t="s">
        <v>19</v>
      </c>
      <c r="F183" s="228" t="s">
        <v>780</v>
      </c>
      <c r="G183" s="225"/>
      <c r="H183" s="229">
        <v>29.16</v>
      </c>
      <c r="I183" s="230"/>
      <c r="J183" s="225"/>
      <c r="K183" s="225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224</v>
      </c>
      <c r="AU183" s="235" t="s">
        <v>82</v>
      </c>
      <c r="AV183" s="13" t="s">
        <v>82</v>
      </c>
      <c r="AW183" s="13" t="s">
        <v>33</v>
      </c>
      <c r="AX183" s="13" t="s">
        <v>80</v>
      </c>
      <c r="AY183" s="235" t="s">
        <v>213</v>
      </c>
    </row>
    <row r="184" s="12" customFormat="1" ht="22.8" customHeight="1">
      <c r="A184" s="12"/>
      <c r="B184" s="190"/>
      <c r="C184" s="191"/>
      <c r="D184" s="192" t="s">
        <v>71</v>
      </c>
      <c r="E184" s="204" t="s">
        <v>230</v>
      </c>
      <c r="F184" s="204" t="s">
        <v>450</v>
      </c>
      <c r="G184" s="191"/>
      <c r="H184" s="191"/>
      <c r="I184" s="194"/>
      <c r="J184" s="205">
        <f>BK184</f>
        <v>0</v>
      </c>
      <c r="K184" s="191"/>
      <c r="L184" s="196"/>
      <c r="M184" s="197"/>
      <c r="N184" s="198"/>
      <c r="O184" s="198"/>
      <c r="P184" s="199">
        <f>SUM(P185:P201)</f>
        <v>0</v>
      </c>
      <c r="Q184" s="198"/>
      <c r="R184" s="199">
        <f>SUM(R185:R201)</f>
        <v>4.7593005250000004</v>
      </c>
      <c r="S184" s="198"/>
      <c r="T184" s="200">
        <f>SUM(T185:T201)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1" t="s">
        <v>80</v>
      </c>
      <c r="AT184" s="202" t="s">
        <v>71</v>
      </c>
      <c r="AU184" s="202" t="s">
        <v>80</v>
      </c>
      <c r="AY184" s="201" t="s">
        <v>213</v>
      </c>
      <c r="BK184" s="203">
        <f>SUM(BK185:BK201)</f>
        <v>0</v>
      </c>
    </row>
    <row r="185" s="2" customFormat="1" ht="24.15" customHeight="1">
      <c r="A185" s="40"/>
      <c r="B185" s="41"/>
      <c r="C185" s="206" t="s">
        <v>445</v>
      </c>
      <c r="D185" s="206" t="s">
        <v>215</v>
      </c>
      <c r="E185" s="207" t="s">
        <v>452</v>
      </c>
      <c r="F185" s="208" t="s">
        <v>453</v>
      </c>
      <c r="G185" s="209" t="s">
        <v>261</v>
      </c>
      <c r="H185" s="210">
        <v>16</v>
      </c>
      <c r="I185" s="211"/>
      <c r="J185" s="212">
        <f>ROUND(I185*H185,2)</f>
        <v>0</v>
      </c>
      <c r="K185" s="208" t="s">
        <v>19</v>
      </c>
      <c r="L185" s="46"/>
      <c r="M185" s="213" t="s">
        <v>19</v>
      </c>
      <c r="N185" s="214" t="s">
        <v>43</v>
      </c>
      <c r="O185" s="86"/>
      <c r="P185" s="215">
        <f>O185*H185</f>
        <v>0</v>
      </c>
      <c r="Q185" s="215">
        <v>2.0000000000000002E-05</v>
      </c>
      <c r="R185" s="215">
        <f>Q185*H185</f>
        <v>0.00032000000000000003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220</v>
      </c>
      <c r="AT185" s="217" t="s">
        <v>215</v>
      </c>
      <c r="AU185" s="217" t="s">
        <v>82</v>
      </c>
      <c r="AY185" s="19" t="s">
        <v>213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80</v>
      </c>
      <c r="BK185" s="218">
        <f>ROUND(I185*H185,2)</f>
        <v>0</v>
      </c>
      <c r="BL185" s="19" t="s">
        <v>220</v>
      </c>
      <c r="BM185" s="217" t="s">
        <v>454</v>
      </c>
    </row>
    <row r="186" s="2" customFormat="1">
      <c r="A186" s="40"/>
      <c r="B186" s="41"/>
      <c r="C186" s="42"/>
      <c r="D186" s="226" t="s">
        <v>388</v>
      </c>
      <c r="E186" s="42"/>
      <c r="F186" s="246" t="s">
        <v>455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388</v>
      </c>
      <c r="AU186" s="19" t="s">
        <v>82</v>
      </c>
    </row>
    <row r="187" s="13" customFormat="1">
      <c r="A187" s="13"/>
      <c r="B187" s="224"/>
      <c r="C187" s="225"/>
      <c r="D187" s="226" t="s">
        <v>224</v>
      </c>
      <c r="E187" s="227" t="s">
        <v>19</v>
      </c>
      <c r="F187" s="228" t="s">
        <v>296</v>
      </c>
      <c r="G187" s="225"/>
      <c r="H187" s="229">
        <v>16</v>
      </c>
      <c r="I187" s="230"/>
      <c r="J187" s="225"/>
      <c r="K187" s="225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224</v>
      </c>
      <c r="AU187" s="235" t="s">
        <v>82</v>
      </c>
      <c r="AV187" s="13" t="s">
        <v>82</v>
      </c>
      <c r="AW187" s="13" t="s">
        <v>33</v>
      </c>
      <c r="AX187" s="13" t="s">
        <v>80</v>
      </c>
      <c r="AY187" s="235" t="s">
        <v>213</v>
      </c>
    </row>
    <row r="188" s="2" customFormat="1" ht="16.5" customHeight="1">
      <c r="A188" s="40"/>
      <c r="B188" s="41"/>
      <c r="C188" s="236" t="s">
        <v>451</v>
      </c>
      <c r="D188" s="236" t="s">
        <v>241</v>
      </c>
      <c r="E188" s="237" t="s">
        <v>457</v>
      </c>
      <c r="F188" s="238" t="s">
        <v>458</v>
      </c>
      <c r="G188" s="239" t="s">
        <v>261</v>
      </c>
      <c r="H188" s="240">
        <v>16</v>
      </c>
      <c r="I188" s="241"/>
      <c r="J188" s="242">
        <f>ROUND(I188*H188,2)</f>
        <v>0</v>
      </c>
      <c r="K188" s="238" t="s">
        <v>19</v>
      </c>
      <c r="L188" s="243"/>
      <c r="M188" s="244" t="s">
        <v>19</v>
      </c>
      <c r="N188" s="245" t="s">
        <v>43</v>
      </c>
      <c r="O188" s="86"/>
      <c r="P188" s="215">
        <f>O188*H188</f>
        <v>0</v>
      </c>
      <c r="Q188" s="215">
        <v>0.0051500000000000001</v>
      </c>
      <c r="R188" s="215">
        <f>Q188*H188</f>
        <v>0.082400000000000001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245</v>
      </c>
      <c r="AT188" s="217" t="s">
        <v>241</v>
      </c>
      <c r="AU188" s="217" t="s">
        <v>82</v>
      </c>
      <c r="AY188" s="19" t="s">
        <v>213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80</v>
      </c>
      <c r="BK188" s="218">
        <f>ROUND(I188*H188,2)</f>
        <v>0</v>
      </c>
      <c r="BL188" s="19" t="s">
        <v>220</v>
      </c>
      <c r="BM188" s="217" t="s">
        <v>459</v>
      </c>
    </row>
    <row r="189" s="13" customFormat="1">
      <c r="A189" s="13"/>
      <c r="B189" s="224"/>
      <c r="C189" s="225"/>
      <c r="D189" s="226" t="s">
        <v>224</v>
      </c>
      <c r="E189" s="227" t="s">
        <v>19</v>
      </c>
      <c r="F189" s="228" t="s">
        <v>296</v>
      </c>
      <c r="G189" s="225"/>
      <c r="H189" s="229">
        <v>16</v>
      </c>
      <c r="I189" s="230"/>
      <c r="J189" s="225"/>
      <c r="K189" s="225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224</v>
      </c>
      <c r="AU189" s="235" t="s">
        <v>82</v>
      </c>
      <c r="AV189" s="13" t="s">
        <v>82</v>
      </c>
      <c r="AW189" s="13" t="s">
        <v>33</v>
      </c>
      <c r="AX189" s="13" t="s">
        <v>80</v>
      </c>
      <c r="AY189" s="235" t="s">
        <v>213</v>
      </c>
    </row>
    <row r="190" s="2" customFormat="1" ht="16.5" customHeight="1">
      <c r="A190" s="40"/>
      <c r="B190" s="41"/>
      <c r="C190" s="206" t="s">
        <v>456</v>
      </c>
      <c r="D190" s="206" t="s">
        <v>215</v>
      </c>
      <c r="E190" s="207" t="s">
        <v>461</v>
      </c>
      <c r="F190" s="208" t="s">
        <v>462</v>
      </c>
      <c r="G190" s="209" t="s">
        <v>261</v>
      </c>
      <c r="H190" s="210">
        <v>4</v>
      </c>
      <c r="I190" s="211"/>
      <c r="J190" s="212">
        <f>ROUND(I190*H190,2)</f>
        <v>0</v>
      </c>
      <c r="K190" s="208" t="s">
        <v>219</v>
      </c>
      <c r="L190" s="46"/>
      <c r="M190" s="213" t="s">
        <v>19</v>
      </c>
      <c r="N190" s="214" t="s">
        <v>43</v>
      </c>
      <c r="O190" s="86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220</v>
      </c>
      <c r="AT190" s="217" t="s">
        <v>215</v>
      </c>
      <c r="AU190" s="217" t="s">
        <v>82</v>
      </c>
      <c r="AY190" s="19" t="s">
        <v>213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80</v>
      </c>
      <c r="BK190" s="218">
        <f>ROUND(I190*H190,2)</f>
        <v>0</v>
      </c>
      <c r="BL190" s="19" t="s">
        <v>220</v>
      </c>
      <c r="BM190" s="217" t="s">
        <v>463</v>
      </c>
    </row>
    <row r="191" s="2" customFormat="1">
      <c r="A191" s="40"/>
      <c r="B191" s="41"/>
      <c r="C191" s="42"/>
      <c r="D191" s="219" t="s">
        <v>222</v>
      </c>
      <c r="E191" s="42"/>
      <c r="F191" s="220" t="s">
        <v>464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222</v>
      </c>
      <c r="AU191" s="19" t="s">
        <v>82</v>
      </c>
    </row>
    <row r="192" s="13" customFormat="1">
      <c r="A192" s="13"/>
      <c r="B192" s="224"/>
      <c r="C192" s="225"/>
      <c r="D192" s="226" t="s">
        <v>224</v>
      </c>
      <c r="E192" s="227" t="s">
        <v>19</v>
      </c>
      <c r="F192" s="228" t="s">
        <v>781</v>
      </c>
      <c r="G192" s="225"/>
      <c r="H192" s="229">
        <v>4</v>
      </c>
      <c r="I192" s="230"/>
      <c r="J192" s="225"/>
      <c r="K192" s="225"/>
      <c r="L192" s="231"/>
      <c r="M192" s="232"/>
      <c r="N192" s="233"/>
      <c r="O192" s="233"/>
      <c r="P192" s="233"/>
      <c r="Q192" s="233"/>
      <c r="R192" s="233"/>
      <c r="S192" s="233"/>
      <c r="T192" s="23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224</v>
      </c>
      <c r="AU192" s="235" t="s">
        <v>82</v>
      </c>
      <c r="AV192" s="13" t="s">
        <v>82</v>
      </c>
      <c r="AW192" s="13" t="s">
        <v>33</v>
      </c>
      <c r="AX192" s="13" t="s">
        <v>80</v>
      </c>
      <c r="AY192" s="235" t="s">
        <v>213</v>
      </c>
    </row>
    <row r="193" s="2" customFormat="1" ht="16.5" customHeight="1">
      <c r="A193" s="40"/>
      <c r="B193" s="41"/>
      <c r="C193" s="236" t="s">
        <v>460</v>
      </c>
      <c r="D193" s="236" t="s">
        <v>241</v>
      </c>
      <c r="E193" s="237" t="s">
        <v>467</v>
      </c>
      <c r="F193" s="238" t="s">
        <v>468</v>
      </c>
      <c r="G193" s="239" t="s">
        <v>261</v>
      </c>
      <c r="H193" s="240">
        <v>4</v>
      </c>
      <c r="I193" s="241"/>
      <c r="J193" s="242">
        <f>ROUND(I193*H193,2)</f>
        <v>0</v>
      </c>
      <c r="K193" s="238" t="s">
        <v>219</v>
      </c>
      <c r="L193" s="243"/>
      <c r="M193" s="244" t="s">
        <v>19</v>
      </c>
      <c r="N193" s="245" t="s">
        <v>43</v>
      </c>
      <c r="O193" s="86"/>
      <c r="P193" s="215">
        <f>O193*H193</f>
        <v>0</v>
      </c>
      <c r="Q193" s="215">
        <v>0.051529999999999999</v>
      </c>
      <c r="R193" s="215">
        <f>Q193*H193</f>
        <v>0.20612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245</v>
      </c>
      <c r="AT193" s="217" t="s">
        <v>241</v>
      </c>
      <c r="AU193" s="217" t="s">
        <v>82</v>
      </c>
      <c r="AY193" s="19" t="s">
        <v>213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80</v>
      </c>
      <c r="BK193" s="218">
        <f>ROUND(I193*H193,2)</f>
        <v>0</v>
      </c>
      <c r="BL193" s="19" t="s">
        <v>220</v>
      </c>
      <c r="BM193" s="217" t="s">
        <v>469</v>
      </c>
    </row>
    <row r="194" s="13" customFormat="1">
      <c r="A194" s="13"/>
      <c r="B194" s="224"/>
      <c r="C194" s="225"/>
      <c r="D194" s="226" t="s">
        <v>224</v>
      </c>
      <c r="E194" s="227" t="s">
        <v>19</v>
      </c>
      <c r="F194" s="228" t="s">
        <v>781</v>
      </c>
      <c r="G194" s="225"/>
      <c r="H194" s="229">
        <v>4</v>
      </c>
      <c r="I194" s="230"/>
      <c r="J194" s="225"/>
      <c r="K194" s="225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224</v>
      </c>
      <c r="AU194" s="235" t="s">
        <v>82</v>
      </c>
      <c r="AV194" s="13" t="s">
        <v>82</v>
      </c>
      <c r="AW194" s="13" t="s">
        <v>33</v>
      </c>
      <c r="AX194" s="13" t="s">
        <v>80</v>
      </c>
      <c r="AY194" s="235" t="s">
        <v>213</v>
      </c>
    </row>
    <row r="195" s="2" customFormat="1" ht="24.15" customHeight="1">
      <c r="A195" s="40"/>
      <c r="B195" s="41"/>
      <c r="C195" s="206" t="s">
        <v>466</v>
      </c>
      <c r="D195" s="206" t="s">
        <v>215</v>
      </c>
      <c r="E195" s="207" t="s">
        <v>471</v>
      </c>
      <c r="F195" s="208" t="s">
        <v>472</v>
      </c>
      <c r="G195" s="209" t="s">
        <v>473</v>
      </c>
      <c r="H195" s="210">
        <v>778.66999999999996</v>
      </c>
      <c r="I195" s="211"/>
      <c r="J195" s="212">
        <f>ROUND(I195*H195,2)</f>
        <v>0</v>
      </c>
      <c r="K195" s="208" t="s">
        <v>219</v>
      </c>
      <c r="L195" s="46"/>
      <c r="M195" s="213" t="s">
        <v>19</v>
      </c>
      <c r="N195" s="214" t="s">
        <v>43</v>
      </c>
      <c r="O195" s="86"/>
      <c r="P195" s="215">
        <f>O195*H195</f>
        <v>0</v>
      </c>
      <c r="Q195" s="215">
        <v>0.0011574999999999999</v>
      </c>
      <c r="R195" s="215">
        <f>Q195*H195</f>
        <v>0.90131052499999986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220</v>
      </c>
      <c r="AT195" s="217" t="s">
        <v>215</v>
      </c>
      <c r="AU195" s="217" t="s">
        <v>82</v>
      </c>
      <c r="AY195" s="19" t="s">
        <v>213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80</v>
      </c>
      <c r="BK195" s="218">
        <f>ROUND(I195*H195,2)</f>
        <v>0</v>
      </c>
      <c r="BL195" s="19" t="s">
        <v>220</v>
      </c>
      <c r="BM195" s="217" t="s">
        <v>474</v>
      </c>
    </row>
    <row r="196" s="2" customFormat="1">
      <c r="A196" s="40"/>
      <c r="B196" s="41"/>
      <c r="C196" s="42"/>
      <c r="D196" s="219" t="s">
        <v>222</v>
      </c>
      <c r="E196" s="42"/>
      <c r="F196" s="220" t="s">
        <v>475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222</v>
      </c>
      <c r="AU196" s="19" t="s">
        <v>82</v>
      </c>
    </row>
    <row r="197" s="13" customFormat="1">
      <c r="A197" s="13"/>
      <c r="B197" s="224"/>
      <c r="C197" s="225"/>
      <c r="D197" s="226" t="s">
        <v>224</v>
      </c>
      <c r="E197" s="227" t="s">
        <v>19</v>
      </c>
      <c r="F197" s="228" t="s">
        <v>782</v>
      </c>
      <c r="G197" s="225"/>
      <c r="H197" s="229">
        <v>778.66999999999996</v>
      </c>
      <c r="I197" s="230"/>
      <c r="J197" s="225"/>
      <c r="K197" s="225"/>
      <c r="L197" s="231"/>
      <c r="M197" s="232"/>
      <c r="N197" s="233"/>
      <c r="O197" s="233"/>
      <c r="P197" s="233"/>
      <c r="Q197" s="233"/>
      <c r="R197" s="233"/>
      <c r="S197" s="233"/>
      <c r="T197" s="23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5" t="s">
        <v>224</v>
      </c>
      <c r="AU197" s="235" t="s">
        <v>82</v>
      </c>
      <c r="AV197" s="13" t="s">
        <v>82</v>
      </c>
      <c r="AW197" s="13" t="s">
        <v>33</v>
      </c>
      <c r="AX197" s="13" t="s">
        <v>80</v>
      </c>
      <c r="AY197" s="235" t="s">
        <v>213</v>
      </c>
    </row>
    <row r="198" s="2" customFormat="1" ht="16.5" customHeight="1">
      <c r="A198" s="40"/>
      <c r="B198" s="41"/>
      <c r="C198" s="236" t="s">
        <v>470</v>
      </c>
      <c r="D198" s="236" t="s">
        <v>241</v>
      </c>
      <c r="E198" s="237" t="s">
        <v>478</v>
      </c>
      <c r="F198" s="238" t="s">
        <v>479</v>
      </c>
      <c r="G198" s="239" t="s">
        <v>430</v>
      </c>
      <c r="H198" s="240">
        <v>5.4909999999999997</v>
      </c>
      <c r="I198" s="241"/>
      <c r="J198" s="242">
        <f>ROUND(I198*H198,2)</f>
        <v>0</v>
      </c>
      <c r="K198" s="238" t="s">
        <v>219</v>
      </c>
      <c r="L198" s="243"/>
      <c r="M198" s="244" t="s">
        <v>19</v>
      </c>
      <c r="N198" s="245" t="s">
        <v>43</v>
      </c>
      <c r="O198" s="86"/>
      <c r="P198" s="215">
        <f>O198*H198</f>
        <v>0</v>
      </c>
      <c r="Q198" s="215">
        <v>0.65000000000000002</v>
      </c>
      <c r="R198" s="215">
        <f>Q198*H198</f>
        <v>3.56915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245</v>
      </c>
      <c r="AT198" s="217" t="s">
        <v>241</v>
      </c>
      <c r="AU198" s="217" t="s">
        <v>82</v>
      </c>
      <c r="AY198" s="19" t="s">
        <v>213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80</v>
      </c>
      <c r="BK198" s="218">
        <f>ROUND(I198*H198,2)</f>
        <v>0</v>
      </c>
      <c r="BL198" s="19" t="s">
        <v>220</v>
      </c>
      <c r="BM198" s="217" t="s">
        <v>480</v>
      </c>
    </row>
    <row r="199" s="13" customFormat="1">
      <c r="A199" s="13"/>
      <c r="B199" s="224"/>
      <c r="C199" s="225"/>
      <c r="D199" s="226" t="s">
        <v>224</v>
      </c>
      <c r="E199" s="227" t="s">
        <v>19</v>
      </c>
      <c r="F199" s="228" t="s">
        <v>783</v>
      </c>
      <c r="G199" s="225"/>
      <c r="H199" s="229">
        <v>3.8929999999999998</v>
      </c>
      <c r="I199" s="230"/>
      <c r="J199" s="225"/>
      <c r="K199" s="225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224</v>
      </c>
      <c r="AU199" s="235" t="s">
        <v>82</v>
      </c>
      <c r="AV199" s="13" t="s">
        <v>82</v>
      </c>
      <c r="AW199" s="13" t="s">
        <v>33</v>
      </c>
      <c r="AX199" s="13" t="s">
        <v>72</v>
      </c>
      <c r="AY199" s="235" t="s">
        <v>213</v>
      </c>
    </row>
    <row r="200" s="13" customFormat="1">
      <c r="A200" s="13"/>
      <c r="B200" s="224"/>
      <c r="C200" s="225"/>
      <c r="D200" s="226" t="s">
        <v>224</v>
      </c>
      <c r="E200" s="227" t="s">
        <v>19</v>
      </c>
      <c r="F200" s="228" t="s">
        <v>784</v>
      </c>
      <c r="G200" s="225"/>
      <c r="H200" s="229">
        <v>1.5980000000000001</v>
      </c>
      <c r="I200" s="230"/>
      <c r="J200" s="225"/>
      <c r="K200" s="225"/>
      <c r="L200" s="231"/>
      <c r="M200" s="232"/>
      <c r="N200" s="233"/>
      <c r="O200" s="233"/>
      <c r="P200" s="233"/>
      <c r="Q200" s="233"/>
      <c r="R200" s="233"/>
      <c r="S200" s="233"/>
      <c r="T200" s="23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224</v>
      </c>
      <c r="AU200" s="235" t="s">
        <v>82</v>
      </c>
      <c r="AV200" s="13" t="s">
        <v>82</v>
      </c>
      <c r="AW200" s="13" t="s">
        <v>33</v>
      </c>
      <c r="AX200" s="13" t="s">
        <v>72</v>
      </c>
      <c r="AY200" s="235" t="s">
        <v>213</v>
      </c>
    </row>
    <row r="201" s="14" customFormat="1">
      <c r="A201" s="14"/>
      <c r="B201" s="247"/>
      <c r="C201" s="248"/>
      <c r="D201" s="226" t="s">
        <v>224</v>
      </c>
      <c r="E201" s="249" t="s">
        <v>19</v>
      </c>
      <c r="F201" s="250" t="s">
        <v>483</v>
      </c>
      <c r="G201" s="248"/>
      <c r="H201" s="251">
        <v>5.4909999999999997</v>
      </c>
      <c r="I201" s="252"/>
      <c r="J201" s="248"/>
      <c r="K201" s="248"/>
      <c r="L201" s="253"/>
      <c r="M201" s="254"/>
      <c r="N201" s="255"/>
      <c r="O201" s="255"/>
      <c r="P201" s="255"/>
      <c r="Q201" s="255"/>
      <c r="R201" s="255"/>
      <c r="S201" s="255"/>
      <c r="T201" s="25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7" t="s">
        <v>224</v>
      </c>
      <c r="AU201" s="257" t="s">
        <v>82</v>
      </c>
      <c r="AV201" s="14" t="s">
        <v>220</v>
      </c>
      <c r="AW201" s="14" t="s">
        <v>33</v>
      </c>
      <c r="AX201" s="14" t="s">
        <v>80</v>
      </c>
      <c r="AY201" s="257" t="s">
        <v>213</v>
      </c>
    </row>
    <row r="202" s="12" customFormat="1" ht="22.8" customHeight="1">
      <c r="A202" s="12"/>
      <c r="B202" s="190"/>
      <c r="C202" s="191"/>
      <c r="D202" s="192" t="s">
        <v>71</v>
      </c>
      <c r="E202" s="204" t="s">
        <v>484</v>
      </c>
      <c r="F202" s="204" t="s">
        <v>485</v>
      </c>
      <c r="G202" s="191"/>
      <c r="H202" s="191"/>
      <c r="I202" s="194"/>
      <c r="J202" s="205">
        <f>BK202</f>
        <v>0</v>
      </c>
      <c r="K202" s="191"/>
      <c r="L202" s="196"/>
      <c r="M202" s="197"/>
      <c r="N202" s="198"/>
      <c r="O202" s="198"/>
      <c r="P202" s="199">
        <f>SUM(P203:P204)</f>
        <v>0</v>
      </c>
      <c r="Q202" s="198"/>
      <c r="R202" s="199">
        <f>SUM(R203:R204)</f>
        <v>0</v>
      </c>
      <c r="S202" s="198"/>
      <c r="T202" s="200">
        <f>SUM(T203:T204)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1" t="s">
        <v>80</v>
      </c>
      <c r="AT202" s="202" t="s">
        <v>71</v>
      </c>
      <c r="AU202" s="202" t="s">
        <v>80</v>
      </c>
      <c r="AY202" s="201" t="s">
        <v>213</v>
      </c>
      <c r="BK202" s="203">
        <f>SUM(BK203:BK204)</f>
        <v>0</v>
      </c>
    </row>
    <row r="203" s="2" customFormat="1" ht="16.5" customHeight="1">
      <c r="A203" s="40"/>
      <c r="B203" s="41"/>
      <c r="C203" s="206" t="s">
        <v>477</v>
      </c>
      <c r="D203" s="206" t="s">
        <v>215</v>
      </c>
      <c r="E203" s="207" t="s">
        <v>487</v>
      </c>
      <c r="F203" s="208" t="s">
        <v>488</v>
      </c>
      <c r="G203" s="209" t="s">
        <v>489</v>
      </c>
      <c r="H203" s="210">
        <v>51.948</v>
      </c>
      <c r="I203" s="211"/>
      <c r="J203" s="212">
        <f>ROUND(I203*H203,2)</f>
        <v>0</v>
      </c>
      <c r="K203" s="208" t="s">
        <v>219</v>
      </c>
      <c r="L203" s="46"/>
      <c r="M203" s="213" t="s">
        <v>19</v>
      </c>
      <c r="N203" s="214" t="s">
        <v>43</v>
      </c>
      <c r="O203" s="86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220</v>
      </c>
      <c r="AT203" s="217" t="s">
        <v>215</v>
      </c>
      <c r="AU203" s="217" t="s">
        <v>82</v>
      </c>
      <c r="AY203" s="19" t="s">
        <v>213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80</v>
      </c>
      <c r="BK203" s="218">
        <f>ROUND(I203*H203,2)</f>
        <v>0</v>
      </c>
      <c r="BL203" s="19" t="s">
        <v>220</v>
      </c>
      <c r="BM203" s="217" t="s">
        <v>490</v>
      </c>
    </row>
    <row r="204" s="2" customFormat="1">
      <c r="A204" s="40"/>
      <c r="B204" s="41"/>
      <c r="C204" s="42"/>
      <c r="D204" s="219" t="s">
        <v>222</v>
      </c>
      <c r="E204" s="42"/>
      <c r="F204" s="220" t="s">
        <v>491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222</v>
      </c>
      <c r="AU204" s="19" t="s">
        <v>82</v>
      </c>
    </row>
    <row r="205" s="12" customFormat="1" ht="25.92" customHeight="1">
      <c r="A205" s="12"/>
      <c r="B205" s="190"/>
      <c r="C205" s="191"/>
      <c r="D205" s="192" t="s">
        <v>71</v>
      </c>
      <c r="E205" s="193" t="s">
        <v>492</v>
      </c>
      <c r="F205" s="193" t="s">
        <v>493</v>
      </c>
      <c r="G205" s="191"/>
      <c r="H205" s="191"/>
      <c r="I205" s="194"/>
      <c r="J205" s="195">
        <f>BK205</f>
        <v>0</v>
      </c>
      <c r="K205" s="191"/>
      <c r="L205" s="196"/>
      <c r="M205" s="197"/>
      <c r="N205" s="198"/>
      <c r="O205" s="198"/>
      <c r="P205" s="199">
        <f>P206+P215+P218+P221+P226+P229</f>
        <v>0</v>
      </c>
      <c r="Q205" s="198"/>
      <c r="R205" s="199">
        <f>R206+R215+R218+R221+R226+R229</f>
        <v>0</v>
      </c>
      <c r="S205" s="198"/>
      <c r="T205" s="200">
        <f>T206+T215+T218+T221+T226+T229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1" t="s">
        <v>240</v>
      </c>
      <c r="AT205" s="202" t="s">
        <v>71</v>
      </c>
      <c r="AU205" s="202" t="s">
        <v>72</v>
      </c>
      <c r="AY205" s="201" t="s">
        <v>213</v>
      </c>
      <c r="BK205" s="203">
        <f>BK206+BK215+BK218+BK221+BK226+BK229</f>
        <v>0</v>
      </c>
    </row>
    <row r="206" s="12" customFormat="1" ht="22.8" customHeight="1">
      <c r="A206" s="12"/>
      <c r="B206" s="190"/>
      <c r="C206" s="191"/>
      <c r="D206" s="192" t="s">
        <v>71</v>
      </c>
      <c r="E206" s="204" t="s">
        <v>494</v>
      </c>
      <c r="F206" s="204" t="s">
        <v>495</v>
      </c>
      <c r="G206" s="191"/>
      <c r="H206" s="191"/>
      <c r="I206" s="194"/>
      <c r="J206" s="205">
        <f>BK206</f>
        <v>0</v>
      </c>
      <c r="K206" s="191"/>
      <c r="L206" s="196"/>
      <c r="M206" s="197"/>
      <c r="N206" s="198"/>
      <c r="O206" s="198"/>
      <c r="P206" s="199">
        <f>SUM(P207:P214)</f>
        <v>0</v>
      </c>
      <c r="Q206" s="198"/>
      <c r="R206" s="199">
        <f>SUM(R207:R214)</f>
        <v>0</v>
      </c>
      <c r="S206" s="198"/>
      <c r="T206" s="200">
        <f>SUM(T207:T214)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1" t="s">
        <v>240</v>
      </c>
      <c r="AT206" s="202" t="s">
        <v>71</v>
      </c>
      <c r="AU206" s="202" t="s">
        <v>80</v>
      </c>
      <c r="AY206" s="201" t="s">
        <v>213</v>
      </c>
      <c r="BK206" s="203">
        <f>SUM(BK207:BK214)</f>
        <v>0</v>
      </c>
    </row>
    <row r="207" s="2" customFormat="1" ht="16.5" customHeight="1">
      <c r="A207" s="40"/>
      <c r="B207" s="41"/>
      <c r="C207" s="206" t="s">
        <v>708</v>
      </c>
      <c r="D207" s="206" t="s">
        <v>215</v>
      </c>
      <c r="E207" s="207" t="s">
        <v>785</v>
      </c>
      <c r="F207" s="208" t="s">
        <v>498</v>
      </c>
      <c r="G207" s="209" t="s">
        <v>499</v>
      </c>
      <c r="H207" s="210">
        <v>1</v>
      </c>
      <c r="I207" s="211"/>
      <c r="J207" s="212">
        <f>ROUND(I207*H207,2)</f>
        <v>0</v>
      </c>
      <c r="K207" s="208" t="s">
        <v>19</v>
      </c>
      <c r="L207" s="46"/>
      <c r="M207" s="213" t="s">
        <v>19</v>
      </c>
      <c r="N207" s="214" t="s">
        <v>43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500</v>
      </c>
      <c r="AT207" s="217" t="s">
        <v>215</v>
      </c>
      <c r="AU207" s="217" t="s">
        <v>82</v>
      </c>
      <c r="AY207" s="19" t="s">
        <v>213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80</v>
      </c>
      <c r="BK207" s="218">
        <f>ROUND(I207*H207,2)</f>
        <v>0</v>
      </c>
      <c r="BL207" s="19" t="s">
        <v>500</v>
      </c>
      <c r="BM207" s="217" t="s">
        <v>786</v>
      </c>
    </row>
    <row r="208" s="2" customFormat="1">
      <c r="A208" s="40"/>
      <c r="B208" s="41"/>
      <c r="C208" s="42"/>
      <c r="D208" s="226" t="s">
        <v>388</v>
      </c>
      <c r="E208" s="42"/>
      <c r="F208" s="246" t="s">
        <v>502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388</v>
      </c>
      <c r="AU208" s="19" t="s">
        <v>82</v>
      </c>
    </row>
    <row r="209" s="2" customFormat="1" ht="16.5" customHeight="1">
      <c r="A209" s="40"/>
      <c r="B209" s="41"/>
      <c r="C209" s="206" t="s">
        <v>787</v>
      </c>
      <c r="D209" s="206" t="s">
        <v>215</v>
      </c>
      <c r="E209" s="207" t="s">
        <v>504</v>
      </c>
      <c r="F209" s="208" t="s">
        <v>505</v>
      </c>
      <c r="G209" s="209" t="s">
        <v>499</v>
      </c>
      <c r="H209" s="210">
        <v>1</v>
      </c>
      <c r="I209" s="211"/>
      <c r="J209" s="212">
        <f>ROUND(I209*H209,2)</f>
        <v>0</v>
      </c>
      <c r="K209" s="208" t="s">
        <v>19</v>
      </c>
      <c r="L209" s="46"/>
      <c r="M209" s="213" t="s">
        <v>19</v>
      </c>
      <c r="N209" s="214" t="s">
        <v>43</v>
      </c>
      <c r="O209" s="86"/>
      <c r="P209" s="215">
        <f>O209*H209</f>
        <v>0</v>
      </c>
      <c r="Q209" s="215">
        <v>0</v>
      </c>
      <c r="R209" s="215">
        <f>Q209*H209</f>
        <v>0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500</v>
      </c>
      <c r="AT209" s="217" t="s">
        <v>215</v>
      </c>
      <c r="AU209" s="217" t="s">
        <v>82</v>
      </c>
      <c r="AY209" s="19" t="s">
        <v>213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80</v>
      </c>
      <c r="BK209" s="218">
        <f>ROUND(I209*H209,2)</f>
        <v>0</v>
      </c>
      <c r="BL209" s="19" t="s">
        <v>500</v>
      </c>
      <c r="BM209" s="217" t="s">
        <v>788</v>
      </c>
    </row>
    <row r="210" s="2" customFormat="1">
      <c r="A210" s="40"/>
      <c r="B210" s="41"/>
      <c r="C210" s="42"/>
      <c r="D210" s="226" t="s">
        <v>388</v>
      </c>
      <c r="E210" s="42"/>
      <c r="F210" s="246" t="s">
        <v>507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388</v>
      </c>
      <c r="AU210" s="19" t="s">
        <v>82</v>
      </c>
    </row>
    <row r="211" s="2" customFormat="1" ht="16.5" customHeight="1">
      <c r="A211" s="40"/>
      <c r="B211" s="41"/>
      <c r="C211" s="206" t="s">
        <v>503</v>
      </c>
      <c r="D211" s="206" t="s">
        <v>215</v>
      </c>
      <c r="E211" s="207" t="s">
        <v>509</v>
      </c>
      <c r="F211" s="208" t="s">
        <v>510</v>
      </c>
      <c r="G211" s="209" t="s">
        <v>499</v>
      </c>
      <c r="H211" s="210">
        <v>1</v>
      </c>
      <c r="I211" s="211"/>
      <c r="J211" s="212">
        <f>ROUND(I211*H211,2)</f>
        <v>0</v>
      </c>
      <c r="K211" s="208" t="s">
        <v>19</v>
      </c>
      <c r="L211" s="46"/>
      <c r="M211" s="213" t="s">
        <v>19</v>
      </c>
      <c r="N211" s="214" t="s">
        <v>43</v>
      </c>
      <c r="O211" s="86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500</v>
      </c>
      <c r="AT211" s="217" t="s">
        <v>215</v>
      </c>
      <c r="AU211" s="217" t="s">
        <v>82</v>
      </c>
      <c r="AY211" s="19" t="s">
        <v>213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80</v>
      </c>
      <c r="BK211" s="218">
        <f>ROUND(I211*H211,2)</f>
        <v>0</v>
      </c>
      <c r="BL211" s="19" t="s">
        <v>500</v>
      </c>
      <c r="BM211" s="217" t="s">
        <v>789</v>
      </c>
    </row>
    <row r="212" s="2" customFormat="1">
      <c r="A212" s="40"/>
      <c r="B212" s="41"/>
      <c r="C212" s="42"/>
      <c r="D212" s="226" t="s">
        <v>388</v>
      </c>
      <c r="E212" s="42"/>
      <c r="F212" s="246" t="s">
        <v>507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388</v>
      </c>
      <c r="AU212" s="19" t="s">
        <v>82</v>
      </c>
    </row>
    <row r="213" s="2" customFormat="1" ht="16.5" customHeight="1">
      <c r="A213" s="40"/>
      <c r="B213" s="41"/>
      <c r="C213" s="206" t="s">
        <v>508</v>
      </c>
      <c r="D213" s="206" t="s">
        <v>215</v>
      </c>
      <c r="E213" s="207" t="s">
        <v>513</v>
      </c>
      <c r="F213" s="208" t="s">
        <v>514</v>
      </c>
      <c r="G213" s="209" t="s">
        <v>499</v>
      </c>
      <c r="H213" s="210">
        <v>1</v>
      </c>
      <c r="I213" s="211"/>
      <c r="J213" s="212">
        <f>ROUND(I213*H213,2)</f>
        <v>0</v>
      </c>
      <c r="K213" s="208" t="s">
        <v>19</v>
      </c>
      <c r="L213" s="46"/>
      <c r="M213" s="213" t="s">
        <v>19</v>
      </c>
      <c r="N213" s="214" t="s">
        <v>43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500</v>
      </c>
      <c r="AT213" s="217" t="s">
        <v>215</v>
      </c>
      <c r="AU213" s="217" t="s">
        <v>82</v>
      </c>
      <c r="AY213" s="19" t="s">
        <v>213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80</v>
      </c>
      <c r="BK213" s="218">
        <f>ROUND(I213*H213,2)</f>
        <v>0</v>
      </c>
      <c r="BL213" s="19" t="s">
        <v>500</v>
      </c>
      <c r="BM213" s="217" t="s">
        <v>790</v>
      </c>
    </row>
    <row r="214" s="2" customFormat="1">
      <c r="A214" s="40"/>
      <c r="B214" s="41"/>
      <c r="C214" s="42"/>
      <c r="D214" s="226" t="s">
        <v>388</v>
      </c>
      <c r="E214" s="42"/>
      <c r="F214" s="246" t="s">
        <v>516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388</v>
      </c>
      <c r="AU214" s="19" t="s">
        <v>82</v>
      </c>
    </row>
    <row r="215" s="12" customFormat="1" ht="22.8" customHeight="1">
      <c r="A215" s="12"/>
      <c r="B215" s="190"/>
      <c r="C215" s="191"/>
      <c r="D215" s="192" t="s">
        <v>71</v>
      </c>
      <c r="E215" s="204" t="s">
        <v>517</v>
      </c>
      <c r="F215" s="204" t="s">
        <v>518</v>
      </c>
      <c r="G215" s="191"/>
      <c r="H215" s="191"/>
      <c r="I215" s="194"/>
      <c r="J215" s="205">
        <f>BK215</f>
        <v>0</v>
      </c>
      <c r="K215" s="191"/>
      <c r="L215" s="196"/>
      <c r="M215" s="197"/>
      <c r="N215" s="198"/>
      <c r="O215" s="198"/>
      <c r="P215" s="199">
        <f>SUM(P216:P217)</f>
        <v>0</v>
      </c>
      <c r="Q215" s="198"/>
      <c r="R215" s="199">
        <f>SUM(R216:R217)</f>
        <v>0</v>
      </c>
      <c r="S215" s="198"/>
      <c r="T215" s="200">
        <f>SUM(T216:T217)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01" t="s">
        <v>240</v>
      </c>
      <c r="AT215" s="202" t="s">
        <v>71</v>
      </c>
      <c r="AU215" s="202" t="s">
        <v>80</v>
      </c>
      <c r="AY215" s="201" t="s">
        <v>213</v>
      </c>
      <c r="BK215" s="203">
        <f>SUM(BK216:BK217)</f>
        <v>0</v>
      </c>
    </row>
    <row r="216" s="2" customFormat="1" ht="16.5" customHeight="1">
      <c r="A216" s="40"/>
      <c r="B216" s="41"/>
      <c r="C216" s="206" t="s">
        <v>512</v>
      </c>
      <c r="D216" s="206" t="s">
        <v>215</v>
      </c>
      <c r="E216" s="207" t="s">
        <v>520</v>
      </c>
      <c r="F216" s="208" t="s">
        <v>518</v>
      </c>
      <c r="G216" s="209" t="s">
        <v>499</v>
      </c>
      <c r="H216" s="210">
        <v>1</v>
      </c>
      <c r="I216" s="211"/>
      <c r="J216" s="212">
        <f>ROUND(I216*H216,2)</f>
        <v>0</v>
      </c>
      <c r="K216" s="208" t="s">
        <v>19</v>
      </c>
      <c r="L216" s="46"/>
      <c r="M216" s="213" t="s">
        <v>19</v>
      </c>
      <c r="N216" s="214" t="s">
        <v>43</v>
      </c>
      <c r="O216" s="86"/>
      <c r="P216" s="215">
        <f>O216*H216</f>
        <v>0</v>
      </c>
      <c r="Q216" s="215">
        <v>0</v>
      </c>
      <c r="R216" s="215">
        <f>Q216*H216</f>
        <v>0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500</v>
      </c>
      <c r="AT216" s="217" t="s">
        <v>215</v>
      </c>
      <c r="AU216" s="217" t="s">
        <v>82</v>
      </c>
      <c r="AY216" s="19" t="s">
        <v>213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80</v>
      </c>
      <c r="BK216" s="218">
        <f>ROUND(I216*H216,2)</f>
        <v>0</v>
      </c>
      <c r="BL216" s="19" t="s">
        <v>500</v>
      </c>
      <c r="BM216" s="217" t="s">
        <v>791</v>
      </c>
    </row>
    <row r="217" s="2" customFormat="1">
      <c r="A217" s="40"/>
      <c r="B217" s="41"/>
      <c r="C217" s="42"/>
      <c r="D217" s="226" t="s">
        <v>388</v>
      </c>
      <c r="E217" s="42"/>
      <c r="F217" s="246" t="s">
        <v>507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388</v>
      </c>
      <c r="AU217" s="19" t="s">
        <v>82</v>
      </c>
    </row>
    <row r="218" s="12" customFormat="1" ht="22.8" customHeight="1">
      <c r="A218" s="12"/>
      <c r="B218" s="190"/>
      <c r="C218" s="191"/>
      <c r="D218" s="192" t="s">
        <v>71</v>
      </c>
      <c r="E218" s="204" t="s">
        <v>522</v>
      </c>
      <c r="F218" s="204" t="s">
        <v>523</v>
      </c>
      <c r="G218" s="191"/>
      <c r="H218" s="191"/>
      <c r="I218" s="194"/>
      <c r="J218" s="205">
        <f>BK218</f>
        <v>0</v>
      </c>
      <c r="K218" s="191"/>
      <c r="L218" s="196"/>
      <c r="M218" s="197"/>
      <c r="N218" s="198"/>
      <c r="O218" s="198"/>
      <c r="P218" s="199">
        <f>SUM(P219:P220)</f>
        <v>0</v>
      </c>
      <c r="Q218" s="198"/>
      <c r="R218" s="199">
        <f>SUM(R219:R220)</f>
        <v>0</v>
      </c>
      <c r="S218" s="198"/>
      <c r="T218" s="200">
        <f>SUM(T219:T220)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1" t="s">
        <v>240</v>
      </c>
      <c r="AT218" s="202" t="s">
        <v>71</v>
      </c>
      <c r="AU218" s="202" t="s">
        <v>80</v>
      </c>
      <c r="AY218" s="201" t="s">
        <v>213</v>
      </c>
      <c r="BK218" s="203">
        <f>SUM(BK219:BK220)</f>
        <v>0</v>
      </c>
    </row>
    <row r="219" s="2" customFormat="1" ht="16.5" customHeight="1">
      <c r="A219" s="40"/>
      <c r="B219" s="41"/>
      <c r="C219" s="206" t="s">
        <v>519</v>
      </c>
      <c r="D219" s="206" t="s">
        <v>215</v>
      </c>
      <c r="E219" s="207" t="s">
        <v>525</v>
      </c>
      <c r="F219" s="208" t="s">
        <v>523</v>
      </c>
      <c r="G219" s="209" t="s">
        <v>499</v>
      </c>
      <c r="H219" s="210">
        <v>1</v>
      </c>
      <c r="I219" s="211"/>
      <c r="J219" s="212">
        <f>ROUND(I219*H219,2)</f>
        <v>0</v>
      </c>
      <c r="K219" s="208" t="s">
        <v>19</v>
      </c>
      <c r="L219" s="46"/>
      <c r="M219" s="213" t="s">
        <v>19</v>
      </c>
      <c r="N219" s="214" t="s">
        <v>43</v>
      </c>
      <c r="O219" s="86"/>
      <c r="P219" s="215">
        <f>O219*H219</f>
        <v>0</v>
      </c>
      <c r="Q219" s="215">
        <v>0</v>
      </c>
      <c r="R219" s="215">
        <f>Q219*H219</f>
        <v>0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500</v>
      </c>
      <c r="AT219" s="217" t="s">
        <v>215</v>
      </c>
      <c r="AU219" s="217" t="s">
        <v>82</v>
      </c>
      <c r="AY219" s="19" t="s">
        <v>213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80</v>
      </c>
      <c r="BK219" s="218">
        <f>ROUND(I219*H219,2)</f>
        <v>0</v>
      </c>
      <c r="BL219" s="19" t="s">
        <v>500</v>
      </c>
      <c r="BM219" s="217" t="s">
        <v>792</v>
      </c>
    </row>
    <row r="220" s="2" customFormat="1">
      <c r="A220" s="40"/>
      <c r="B220" s="41"/>
      <c r="C220" s="42"/>
      <c r="D220" s="226" t="s">
        <v>388</v>
      </c>
      <c r="E220" s="42"/>
      <c r="F220" s="246" t="s">
        <v>527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388</v>
      </c>
      <c r="AU220" s="19" t="s">
        <v>82</v>
      </c>
    </row>
    <row r="221" s="12" customFormat="1" ht="22.8" customHeight="1">
      <c r="A221" s="12"/>
      <c r="B221" s="190"/>
      <c r="C221" s="191"/>
      <c r="D221" s="192" t="s">
        <v>71</v>
      </c>
      <c r="E221" s="204" t="s">
        <v>528</v>
      </c>
      <c r="F221" s="204" t="s">
        <v>529</v>
      </c>
      <c r="G221" s="191"/>
      <c r="H221" s="191"/>
      <c r="I221" s="194"/>
      <c r="J221" s="205">
        <f>BK221</f>
        <v>0</v>
      </c>
      <c r="K221" s="191"/>
      <c r="L221" s="196"/>
      <c r="M221" s="197"/>
      <c r="N221" s="198"/>
      <c r="O221" s="198"/>
      <c r="P221" s="199">
        <f>SUM(P222:P225)</f>
        <v>0</v>
      </c>
      <c r="Q221" s="198"/>
      <c r="R221" s="199">
        <f>SUM(R222:R225)</f>
        <v>0</v>
      </c>
      <c r="S221" s="198"/>
      <c r="T221" s="200">
        <f>SUM(T222:T225)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1" t="s">
        <v>240</v>
      </c>
      <c r="AT221" s="202" t="s">
        <v>71</v>
      </c>
      <c r="AU221" s="202" t="s">
        <v>80</v>
      </c>
      <c r="AY221" s="201" t="s">
        <v>213</v>
      </c>
      <c r="BK221" s="203">
        <f>SUM(BK222:BK225)</f>
        <v>0</v>
      </c>
    </row>
    <row r="222" s="2" customFormat="1" ht="16.5" customHeight="1">
      <c r="A222" s="40"/>
      <c r="B222" s="41"/>
      <c r="C222" s="206" t="s">
        <v>524</v>
      </c>
      <c r="D222" s="206" t="s">
        <v>215</v>
      </c>
      <c r="E222" s="207" t="s">
        <v>531</v>
      </c>
      <c r="F222" s="208" t="s">
        <v>529</v>
      </c>
      <c r="G222" s="209" t="s">
        <v>499</v>
      </c>
      <c r="H222" s="210">
        <v>1</v>
      </c>
      <c r="I222" s="211"/>
      <c r="J222" s="212">
        <f>ROUND(I222*H222,2)</f>
        <v>0</v>
      </c>
      <c r="K222" s="208" t="s">
        <v>19</v>
      </c>
      <c r="L222" s="46"/>
      <c r="M222" s="213" t="s">
        <v>19</v>
      </c>
      <c r="N222" s="214" t="s">
        <v>43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500</v>
      </c>
      <c r="AT222" s="217" t="s">
        <v>215</v>
      </c>
      <c r="AU222" s="217" t="s">
        <v>82</v>
      </c>
      <c r="AY222" s="19" t="s">
        <v>213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80</v>
      </c>
      <c r="BK222" s="218">
        <f>ROUND(I222*H222,2)</f>
        <v>0</v>
      </c>
      <c r="BL222" s="19" t="s">
        <v>500</v>
      </c>
      <c r="BM222" s="217" t="s">
        <v>793</v>
      </c>
    </row>
    <row r="223" s="2" customFormat="1">
      <c r="A223" s="40"/>
      <c r="B223" s="41"/>
      <c r="C223" s="42"/>
      <c r="D223" s="226" t="s">
        <v>388</v>
      </c>
      <c r="E223" s="42"/>
      <c r="F223" s="246" t="s">
        <v>507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388</v>
      </c>
      <c r="AU223" s="19" t="s">
        <v>82</v>
      </c>
    </row>
    <row r="224" s="2" customFormat="1" ht="16.5" customHeight="1">
      <c r="A224" s="40"/>
      <c r="B224" s="41"/>
      <c r="C224" s="206" t="s">
        <v>530</v>
      </c>
      <c r="D224" s="206" t="s">
        <v>215</v>
      </c>
      <c r="E224" s="207" t="s">
        <v>534</v>
      </c>
      <c r="F224" s="208" t="s">
        <v>535</v>
      </c>
      <c r="G224" s="209" t="s">
        <v>499</v>
      </c>
      <c r="H224" s="210">
        <v>1</v>
      </c>
      <c r="I224" s="211"/>
      <c r="J224" s="212">
        <f>ROUND(I224*H224,2)</f>
        <v>0</v>
      </c>
      <c r="K224" s="208" t="s">
        <v>19</v>
      </c>
      <c r="L224" s="46"/>
      <c r="M224" s="213" t="s">
        <v>19</v>
      </c>
      <c r="N224" s="214" t="s">
        <v>43</v>
      </c>
      <c r="O224" s="86"/>
      <c r="P224" s="215">
        <f>O224*H224</f>
        <v>0</v>
      </c>
      <c r="Q224" s="215">
        <v>0</v>
      </c>
      <c r="R224" s="215">
        <f>Q224*H224</f>
        <v>0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500</v>
      </c>
      <c r="AT224" s="217" t="s">
        <v>215</v>
      </c>
      <c r="AU224" s="217" t="s">
        <v>82</v>
      </c>
      <c r="AY224" s="19" t="s">
        <v>213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80</v>
      </c>
      <c r="BK224" s="218">
        <f>ROUND(I224*H224,2)</f>
        <v>0</v>
      </c>
      <c r="BL224" s="19" t="s">
        <v>500</v>
      </c>
      <c r="BM224" s="217" t="s">
        <v>794</v>
      </c>
    </row>
    <row r="225" s="2" customFormat="1">
      <c r="A225" s="40"/>
      <c r="B225" s="41"/>
      <c r="C225" s="42"/>
      <c r="D225" s="226" t="s">
        <v>388</v>
      </c>
      <c r="E225" s="42"/>
      <c r="F225" s="246" t="s">
        <v>537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388</v>
      </c>
      <c r="AU225" s="19" t="s">
        <v>82</v>
      </c>
    </row>
    <row r="226" s="12" customFormat="1" ht="22.8" customHeight="1">
      <c r="A226" s="12"/>
      <c r="B226" s="190"/>
      <c r="C226" s="191"/>
      <c r="D226" s="192" t="s">
        <v>71</v>
      </c>
      <c r="E226" s="204" t="s">
        <v>538</v>
      </c>
      <c r="F226" s="204" t="s">
        <v>539</v>
      </c>
      <c r="G226" s="191"/>
      <c r="H226" s="191"/>
      <c r="I226" s="194"/>
      <c r="J226" s="205">
        <f>BK226</f>
        <v>0</v>
      </c>
      <c r="K226" s="191"/>
      <c r="L226" s="196"/>
      <c r="M226" s="197"/>
      <c r="N226" s="198"/>
      <c r="O226" s="198"/>
      <c r="P226" s="199">
        <f>SUM(P227:P228)</f>
        <v>0</v>
      </c>
      <c r="Q226" s="198"/>
      <c r="R226" s="199">
        <f>SUM(R227:R228)</f>
        <v>0</v>
      </c>
      <c r="S226" s="198"/>
      <c r="T226" s="200">
        <f>SUM(T227:T228)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1" t="s">
        <v>240</v>
      </c>
      <c r="AT226" s="202" t="s">
        <v>71</v>
      </c>
      <c r="AU226" s="202" t="s">
        <v>80</v>
      </c>
      <c r="AY226" s="201" t="s">
        <v>213</v>
      </c>
      <c r="BK226" s="203">
        <f>SUM(BK227:BK228)</f>
        <v>0</v>
      </c>
    </row>
    <row r="227" s="2" customFormat="1" ht="16.5" customHeight="1">
      <c r="A227" s="40"/>
      <c r="B227" s="41"/>
      <c r="C227" s="206" t="s">
        <v>533</v>
      </c>
      <c r="D227" s="206" t="s">
        <v>215</v>
      </c>
      <c r="E227" s="207" t="s">
        <v>541</v>
      </c>
      <c r="F227" s="208" t="s">
        <v>539</v>
      </c>
      <c r="G227" s="209" t="s">
        <v>499</v>
      </c>
      <c r="H227" s="210">
        <v>1</v>
      </c>
      <c r="I227" s="211"/>
      <c r="J227" s="212">
        <f>ROUND(I227*H227,2)</f>
        <v>0</v>
      </c>
      <c r="K227" s="208" t="s">
        <v>19</v>
      </c>
      <c r="L227" s="46"/>
      <c r="M227" s="213" t="s">
        <v>19</v>
      </c>
      <c r="N227" s="214" t="s">
        <v>43</v>
      </c>
      <c r="O227" s="86"/>
      <c r="P227" s="215">
        <f>O227*H227</f>
        <v>0</v>
      </c>
      <c r="Q227" s="215">
        <v>0</v>
      </c>
      <c r="R227" s="215">
        <f>Q227*H227</f>
        <v>0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500</v>
      </c>
      <c r="AT227" s="217" t="s">
        <v>215</v>
      </c>
      <c r="AU227" s="217" t="s">
        <v>82</v>
      </c>
      <c r="AY227" s="19" t="s">
        <v>213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80</v>
      </c>
      <c r="BK227" s="218">
        <f>ROUND(I227*H227,2)</f>
        <v>0</v>
      </c>
      <c r="BL227" s="19" t="s">
        <v>500</v>
      </c>
      <c r="BM227" s="217" t="s">
        <v>795</v>
      </c>
    </row>
    <row r="228" s="2" customFormat="1">
      <c r="A228" s="40"/>
      <c r="B228" s="41"/>
      <c r="C228" s="42"/>
      <c r="D228" s="226" t="s">
        <v>388</v>
      </c>
      <c r="E228" s="42"/>
      <c r="F228" s="246" t="s">
        <v>507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388</v>
      </c>
      <c r="AU228" s="19" t="s">
        <v>82</v>
      </c>
    </row>
    <row r="229" s="12" customFormat="1" ht="22.8" customHeight="1">
      <c r="A229" s="12"/>
      <c r="B229" s="190"/>
      <c r="C229" s="191"/>
      <c r="D229" s="192" t="s">
        <v>71</v>
      </c>
      <c r="E229" s="204" t="s">
        <v>543</v>
      </c>
      <c r="F229" s="204" t="s">
        <v>544</v>
      </c>
      <c r="G229" s="191"/>
      <c r="H229" s="191"/>
      <c r="I229" s="194"/>
      <c r="J229" s="205">
        <f>BK229</f>
        <v>0</v>
      </c>
      <c r="K229" s="191"/>
      <c r="L229" s="196"/>
      <c r="M229" s="197"/>
      <c r="N229" s="198"/>
      <c r="O229" s="198"/>
      <c r="P229" s="199">
        <f>SUM(P230:P231)</f>
        <v>0</v>
      </c>
      <c r="Q229" s="198"/>
      <c r="R229" s="199">
        <f>SUM(R230:R231)</f>
        <v>0</v>
      </c>
      <c r="S229" s="198"/>
      <c r="T229" s="200">
        <f>SUM(T230:T231)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01" t="s">
        <v>240</v>
      </c>
      <c r="AT229" s="202" t="s">
        <v>71</v>
      </c>
      <c r="AU229" s="202" t="s">
        <v>80</v>
      </c>
      <c r="AY229" s="201" t="s">
        <v>213</v>
      </c>
      <c r="BK229" s="203">
        <f>SUM(BK230:BK231)</f>
        <v>0</v>
      </c>
    </row>
    <row r="230" s="2" customFormat="1" ht="16.5" customHeight="1">
      <c r="A230" s="40"/>
      <c r="B230" s="41"/>
      <c r="C230" s="206" t="s">
        <v>540</v>
      </c>
      <c r="D230" s="206" t="s">
        <v>215</v>
      </c>
      <c r="E230" s="207" t="s">
        <v>546</v>
      </c>
      <c r="F230" s="208" t="s">
        <v>544</v>
      </c>
      <c r="G230" s="209" t="s">
        <v>499</v>
      </c>
      <c r="H230" s="210">
        <v>1</v>
      </c>
      <c r="I230" s="211"/>
      <c r="J230" s="212">
        <f>ROUND(I230*H230,2)</f>
        <v>0</v>
      </c>
      <c r="K230" s="208" t="s">
        <v>19</v>
      </c>
      <c r="L230" s="46"/>
      <c r="M230" s="213" t="s">
        <v>19</v>
      </c>
      <c r="N230" s="214" t="s">
        <v>43</v>
      </c>
      <c r="O230" s="86"/>
      <c r="P230" s="215">
        <f>O230*H230</f>
        <v>0</v>
      </c>
      <c r="Q230" s="215">
        <v>0</v>
      </c>
      <c r="R230" s="215">
        <f>Q230*H230</f>
        <v>0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500</v>
      </c>
      <c r="AT230" s="217" t="s">
        <v>215</v>
      </c>
      <c r="AU230" s="217" t="s">
        <v>82</v>
      </c>
      <c r="AY230" s="19" t="s">
        <v>213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80</v>
      </c>
      <c r="BK230" s="218">
        <f>ROUND(I230*H230,2)</f>
        <v>0</v>
      </c>
      <c r="BL230" s="19" t="s">
        <v>500</v>
      </c>
      <c r="BM230" s="217" t="s">
        <v>796</v>
      </c>
    </row>
    <row r="231" s="2" customFormat="1">
      <c r="A231" s="40"/>
      <c r="B231" s="41"/>
      <c r="C231" s="42"/>
      <c r="D231" s="226" t="s">
        <v>388</v>
      </c>
      <c r="E231" s="42"/>
      <c r="F231" s="246" t="s">
        <v>507</v>
      </c>
      <c r="G231" s="42"/>
      <c r="H231" s="42"/>
      <c r="I231" s="221"/>
      <c r="J231" s="42"/>
      <c r="K231" s="42"/>
      <c r="L231" s="46"/>
      <c r="M231" s="258"/>
      <c r="N231" s="259"/>
      <c r="O231" s="260"/>
      <c r="P231" s="260"/>
      <c r="Q231" s="260"/>
      <c r="R231" s="260"/>
      <c r="S231" s="260"/>
      <c r="T231" s="261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388</v>
      </c>
      <c r="AU231" s="19" t="s">
        <v>82</v>
      </c>
    </row>
    <row r="232" s="2" customFormat="1" ht="6.96" customHeight="1">
      <c r="A232" s="40"/>
      <c r="B232" s="61"/>
      <c r="C232" s="62"/>
      <c r="D232" s="62"/>
      <c r="E232" s="62"/>
      <c r="F232" s="62"/>
      <c r="G232" s="62"/>
      <c r="H232" s="62"/>
      <c r="I232" s="62"/>
      <c r="J232" s="62"/>
      <c r="K232" s="62"/>
      <c r="L232" s="46"/>
      <c r="M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</row>
  </sheetData>
  <sheetProtection sheet="1" autoFilter="0" formatColumns="0" formatRows="0" objects="1" scenarios="1" spinCount="100000" saltValue="VprJpzHRLQWlAmdBmE8Xf/yOyMicXkcBI9YLGtBzW7eap0LPy1r89alXsCdHv7ySLAt7MRfb4zGIIte9pYqKDQ==" hashValue="WqcPzsJmeFmte84tgzjBOaJCi/jQMxmJihgkvwQ4bZYHcWPu0NsKG6if1Jqn2yJwNLO8OA0RIY3A9zjGuP9zOA==" algorithmName="SHA-512" password="CC35"/>
  <autoFilter ref="C89:K231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5_02/183403112"/>
    <hyperlink ref="F97" r:id="rId2" display="https://podminky.urs.cz/item/CS_URS_2025_02/183403151"/>
    <hyperlink ref="F100" r:id="rId3" display="https://podminky.urs.cz/item/CS_URS_2025_02/183403152"/>
    <hyperlink ref="F103" r:id="rId4" display="https://podminky.urs.cz/item/CS_URS_2025_02/181451121"/>
    <hyperlink ref="F110" r:id="rId5" display="https://podminky.urs.cz/item/CS_URS_2025_02/119005131"/>
    <hyperlink ref="F113" r:id="rId6" display="https://podminky.urs.cz/item/CS_URS_2025_02/183111114"/>
    <hyperlink ref="F116" r:id="rId7" display="https://podminky.urs.cz/item/CS_URS_2025_02/183101114"/>
    <hyperlink ref="F119" r:id="rId8" display="https://podminky.urs.cz/item/CS_URS_2025_02/184102111"/>
    <hyperlink ref="F131" r:id="rId9" display="https://podminky.urs.cz/item/CS_URS_2025_02/184102113"/>
    <hyperlink ref="F146" r:id="rId10" display="https://podminky.urs.cz/item/CS_URS_2025_02/184215133"/>
    <hyperlink ref="F149" r:id="rId11" display="https://podminky.urs.cz/item/CS_URS_2025_02/184808211"/>
    <hyperlink ref="F159" r:id="rId12" display="https://podminky.urs.cz/item/CS_URS_2025_02/184816111"/>
    <hyperlink ref="F170" r:id="rId13" display="https://podminky.urs.cz/item/CS_URS_2025_02/184911421"/>
    <hyperlink ref="F175" r:id="rId14" display="https://podminky.urs.cz/item/CS_URS_2025_02/185804312"/>
    <hyperlink ref="F179" r:id="rId15" display="https://podminky.urs.cz/item/CS_URS_2025_02/185851121"/>
    <hyperlink ref="F191" r:id="rId16" display="https://podminky.urs.cz/item/CS_URS_2025_02/348101320"/>
    <hyperlink ref="F196" r:id="rId17" display="https://podminky.urs.cz/item/CS_URS_2025_02/348951256"/>
    <hyperlink ref="F204" r:id="rId18" display="https://podminky.urs.cz/item/CS_URS_2025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9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180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Realizace větrolamu v k.ú. Moravský Žižkov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181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797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17. 9. 2025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ROUND((SUM(BE82:BE102)),  2)</f>
        <v>0</v>
      </c>
      <c r="G33" s="40"/>
      <c r="H33" s="40"/>
      <c r="I33" s="150">
        <v>0.20999999999999999</v>
      </c>
      <c r="J33" s="149">
        <f>ROUND(((SUM(BE82:BE102))*I33),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ROUND((SUM(BF82:BF102)),  2)</f>
        <v>0</v>
      </c>
      <c r="G34" s="40"/>
      <c r="H34" s="40"/>
      <c r="I34" s="150">
        <v>0.12</v>
      </c>
      <c r="J34" s="149">
        <f>ROUND(((SUM(BF82:BF102))*I34),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ROUND((SUM(BG82:BG102)),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ROUND((SUM(BH82:BH102)),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ROUND((SUM(BI82:BI102)),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183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Realizace větrolamu v k.ú. Moravský Žižkov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181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04.1 - 1. rok rozvojové péče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Moravský Žižkov</v>
      </c>
      <c r="G52" s="42"/>
      <c r="H52" s="42"/>
      <c r="I52" s="34" t="s">
        <v>23</v>
      </c>
      <c r="J52" s="74" t="str">
        <f>IF(J12="","",J12)</f>
        <v>17. 9. 2025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SPÚ, KPÚ pro JMK, pobočka Břeclav</v>
      </c>
      <c r="G54" s="42"/>
      <c r="H54" s="42"/>
      <c r="I54" s="34" t="s">
        <v>31</v>
      </c>
      <c r="J54" s="38" t="str">
        <f>E21</f>
        <v>Ing. Michal Pochop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Výzkumný ústav meliorací a ochrany půdy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184</v>
      </c>
      <c r="D57" s="164"/>
      <c r="E57" s="164"/>
      <c r="F57" s="164"/>
      <c r="G57" s="164"/>
      <c r="H57" s="164"/>
      <c r="I57" s="164"/>
      <c r="J57" s="165" t="s">
        <v>185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186</v>
      </c>
    </row>
    <row r="60" s="9" customFormat="1" ht="24.96" customHeight="1">
      <c r="A60" s="9"/>
      <c r="B60" s="167"/>
      <c r="C60" s="168"/>
      <c r="D60" s="169" t="s">
        <v>187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188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190</v>
      </c>
      <c r="E62" s="176"/>
      <c r="F62" s="176"/>
      <c r="G62" s="176"/>
      <c r="H62" s="176"/>
      <c r="I62" s="176"/>
      <c r="J62" s="177">
        <f>J100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198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Realizace větrolamu v k.ú. Moravský Žižkov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181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SO 04.1 - 1. rok rozvojové péče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Moravský Žižkov</v>
      </c>
      <c r="G76" s="42"/>
      <c r="H76" s="42"/>
      <c r="I76" s="34" t="s">
        <v>23</v>
      </c>
      <c r="J76" s="74" t="str">
        <f>IF(J12="","",J12)</f>
        <v>17. 9. 2025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SPÚ, KPÚ pro JMK, pobočka Břeclav</v>
      </c>
      <c r="G78" s="42"/>
      <c r="H78" s="42"/>
      <c r="I78" s="34" t="s">
        <v>31</v>
      </c>
      <c r="J78" s="38" t="str">
        <f>E21</f>
        <v>Ing. Michal Pochop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40.05" customHeight="1">
      <c r="A79" s="40"/>
      <c r="B79" s="41"/>
      <c r="C79" s="34" t="s">
        <v>29</v>
      </c>
      <c r="D79" s="42"/>
      <c r="E79" s="42"/>
      <c r="F79" s="29" t="str">
        <f>IF(E18="","",E18)</f>
        <v>Vyplň údaj</v>
      </c>
      <c r="G79" s="42"/>
      <c r="H79" s="42"/>
      <c r="I79" s="34" t="s">
        <v>34</v>
      </c>
      <c r="J79" s="38" t="str">
        <f>E24</f>
        <v>Výzkumný ústav meliorací a ochrany půdy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199</v>
      </c>
      <c r="D81" s="182" t="s">
        <v>57</v>
      </c>
      <c r="E81" s="182" t="s">
        <v>53</v>
      </c>
      <c r="F81" s="182" t="s">
        <v>54</v>
      </c>
      <c r="G81" s="182" t="s">
        <v>200</v>
      </c>
      <c r="H81" s="182" t="s">
        <v>201</v>
      </c>
      <c r="I81" s="182" t="s">
        <v>202</v>
      </c>
      <c r="J81" s="182" t="s">
        <v>185</v>
      </c>
      <c r="K81" s="183" t="s">
        <v>203</v>
      </c>
      <c r="L81" s="184"/>
      <c r="M81" s="94" t="s">
        <v>19</v>
      </c>
      <c r="N81" s="95" t="s">
        <v>42</v>
      </c>
      <c r="O81" s="95" t="s">
        <v>204</v>
      </c>
      <c r="P81" s="95" t="s">
        <v>205</v>
      </c>
      <c r="Q81" s="95" t="s">
        <v>206</v>
      </c>
      <c r="R81" s="95" t="s">
        <v>207</v>
      </c>
      <c r="S81" s="95" t="s">
        <v>208</v>
      </c>
      <c r="T81" s="96" t="s">
        <v>209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210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150.40000000000001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71</v>
      </c>
      <c r="AU82" s="19" t="s">
        <v>186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71</v>
      </c>
      <c r="E83" s="193" t="s">
        <v>211</v>
      </c>
      <c r="F83" s="193" t="s">
        <v>212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P84+P100</f>
        <v>0</v>
      </c>
      <c r="Q83" s="198"/>
      <c r="R83" s="199">
        <f>R84+R100</f>
        <v>150.40000000000001</v>
      </c>
      <c r="S83" s="198"/>
      <c r="T83" s="200">
        <f>T84+T100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80</v>
      </c>
      <c r="AT83" s="202" t="s">
        <v>71</v>
      </c>
      <c r="AU83" s="202" t="s">
        <v>72</v>
      </c>
      <c r="AY83" s="201" t="s">
        <v>213</v>
      </c>
      <c r="BK83" s="203">
        <f>BK84+BK100</f>
        <v>0</v>
      </c>
    </row>
    <row r="84" s="12" customFormat="1" ht="22.8" customHeight="1">
      <c r="A84" s="12"/>
      <c r="B84" s="190"/>
      <c r="C84" s="191"/>
      <c r="D84" s="192" t="s">
        <v>71</v>
      </c>
      <c r="E84" s="204" t="s">
        <v>80</v>
      </c>
      <c r="F84" s="204" t="s">
        <v>214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SUM(P85:P99)</f>
        <v>0</v>
      </c>
      <c r="Q84" s="198"/>
      <c r="R84" s="199">
        <f>SUM(R85:R99)</f>
        <v>150.40000000000001</v>
      </c>
      <c r="S84" s="198"/>
      <c r="T84" s="200">
        <f>SUM(T85:T99)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80</v>
      </c>
      <c r="AT84" s="202" t="s">
        <v>71</v>
      </c>
      <c r="AU84" s="202" t="s">
        <v>80</v>
      </c>
      <c r="AY84" s="201" t="s">
        <v>213</v>
      </c>
      <c r="BK84" s="203">
        <f>SUM(BK85:BK99)</f>
        <v>0</v>
      </c>
    </row>
    <row r="85" s="2" customFormat="1" ht="21.75" customHeight="1">
      <c r="A85" s="40"/>
      <c r="B85" s="41"/>
      <c r="C85" s="206" t="s">
        <v>80</v>
      </c>
      <c r="D85" s="206" t="s">
        <v>215</v>
      </c>
      <c r="E85" s="207" t="s">
        <v>549</v>
      </c>
      <c r="F85" s="208" t="s">
        <v>550</v>
      </c>
      <c r="G85" s="209" t="s">
        <v>218</v>
      </c>
      <c r="H85" s="210">
        <v>4007.02</v>
      </c>
      <c r="I85" s="211"/>
      <c r="J85" s="212">
        <f>ROUND(I85*H85,2)</f>
        <v>0</v>
      </c>
      <c r="K85" s="208" t="s">
        <v>219</v>
      </c>
      <c r="L85" s="46"/>
      <c r="M85" s="213" t="s">
        <v>19</v>
      </c>
      <c r="N85" s="214" t="s">
        <v>43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220</v>
      </c>
      <c r="AT85" s="217" t="s">
        <v>215</v>
      </c>
      <c r="AU85" s="217" t="s">
        <v>82</v>
      </c>
      <c r="AY85" s="19" t="s">
        <v>213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80</v>
      </c>
      <c r="BK85" s="218">
        <f>ROUND(I85*H85,2)</f>
        <v>0</v>
      </c>
      <c r="BL85" s="19" t="s">
        <v>220</v>
      </c>
      <c r="BM85" s="217" t="s">
        <v>551</v>
      </c>
    </row>
    <row r="86" s="2" customFormat="1">
      <c r="A86" s="40"/>
      <c r="B86" s="41"/>
      <c r="C86" s="42"/>
      <c r="D86" s="219" t="s">
        <v>222</v>
      </c>
      <c r="E86" s="42"/>
      <c r="F86" s="220" t="s">
        <v>552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222</v>
      </c>
      <c r="AU86" s="19" t="s">
        <v>82</v>
      </c>
    </row>
    <row r="87" s="13" customFormat="1">
      <c r="A87" s="13"/>
      <c r="B87" s="224"/>
      <c r="C87" s="225"/>
      <c r="D87" s="226" t="s">
        <v>224</v>
      </c>
      <c r="E87" s="227" t="s">
        <v>19</v>
      </c>
      <c r="F87" s="228" t="s">
        <v>798</v>
      </c>
      <c r="G87" s="225"/>
      <c r="H87" s="229">
        <v>4007.02</v>
      </c>
      <c r="I87" s="230"/>
      <c r="J87" s="225"/>
      <c r="K87" s="225"/>
      <c r="L87" s="231"/>
      <c r="M87" s="232"/>
      <c r="N87" s="233"/>
      <c r="O87" s="233"/>
      <c r="P87" s="233"/>
      <c r="Q87" s="233"/>
      <c r="R87" s="233"/>
      <c r="S87" s="233"/>
      <c r="T87" s="234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5" t="s">
        <v>224</v>
      </c>
      <c r="AU87" s="235" t="s">
        <v>82</v>
      </c>
      <c r="AV87" s="13" t="s">
        <v>82</v>
      </c>
      <c r="AW87" s="13" t="s">
        <v>33</v>
      </c>
      <c r="AX87" s="13" t="s">
        <v>80</v>
      </c>
      <c r="AY87" s="235" t="s">
        <v>213</v>
      </c>
    </row>
    <row r="88" s="2" customFormat="1" ht="16.5" customHeight="1">
      <c r="A88" s="40"/>
      <c r="B88" s="41"/>
      <c r="C88" s="206" t="s">
        <v>82</v>
      </c>
      <c r="D88" s="206" t="s">
        <v>215</v>
      </c>
      <c r="E88" s="207" t="s">
        <v>554</v>
      </c>
      <c r="F88" s="208" t="s">
        <v>555</v>
      </c>
      <c r="G88" s="209" t="s">
        <v>218</v>
      </c>
      <c r="H88" s="210">
        <v>740.39999999999998</v>
      </c>
      <c r="I88" s="211"/>
      <c r="J88" s="212">
        <f>ROUND(I88*H88,2)</f>
        <v>0</v>
      </c>
      <c r="K88" s="208" t="s">
        <v>219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220</v>
      </c>
      <c r="AT88" s="217" t="s">
        <v>215</v>
      </c>
      <c r="AU88" s="217" t="s">
        <v>82</v>
      </c>
      <c r="AY88" s="19" t="s">
        <v>213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220</v>
      </c>
      <c r="BM88" s="217" t="s">
        <v>556</v>
      </c>
    </row>
    <row r="89" s="2" customFormat="1">
      <c r="A89" s="40"/>
      <c r="B89" s="41"/>
      <c r="C89" s="42"/>
      <c r="D89" s="219" t="s">
        <v>222</v>
      </c>
      <c r="E89" s="42"/>
      <c r="F89" s="220" t="s">
        <v>557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222</v>
      </c>
      <c r="AU89" s="19" t="s">
        <v>82</v>
      </c>
    </row>
    <row r="90" s="13" customFormat="1">
      <c r="A90" s="13"/>
      <c r="B90" s="224"/>
      <c r="C90" s="225"/>
      <c r="D90" s="226" t="s">
        <v>224</v>
      </c>
      <c r="E90" s="227" t="s">
        <v>19</v>
      </c>
      <c r="F90" s="228" t="s">
        <v>799</v>
      </c>
      <c r="G90" s="225"/>
      <c r="H90" s="229">
        <v>740.39999999999998</v>
      </c>
      <c r="I90" s="230"/>
      <c r="J90" s="225"/>
      <c r="K90" s="225"/>
      <c r="L90" s="231"/>
      <c r="M90" s="232"/>
      <c r="N90" s="233"/>
      <c r="O90" s="233"/>
      <c r="P90" s="233"/>
      <c r="Q90" s="233"/>
      <c r="R90" s="233"/>
      <c r="S90" s="233"/>
      <c r="T90" s="23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5" t="s">
        <v>224</v>
      </c>
      <c r="AU90" s="235" t="s">
        <v>82</v>
      </c>
      <c r="AV90" s="13" t="s">
        <v>82</v>
      </c>
      <c r="AW90" s="13" t="s">
        <v>33</v>
      </c>
      <c r="AX90" s="13" t="s">
        <v>80</v>
      </c>
      <c r="AY90" s="235" t="s">
        <v>213</v>
      </c>
    </row>
    <row r="91" s="2" customFormat="1" ht="16.5" customHeight="1">
      <c r="A91" s="40"/>
      <c r="B91" s="41"/>
      <c r="C91" s="206" t="s">
        <v>265</v>
      </c>
      <c r="D91" s="206" t="s">
        <v>215</v>
      </c>
      <c r="E91" s="207" t="s">
        <v>434</v>
      </c>
      <c r="F91" s="208" t="s">
        <v>435</v>
      </c>
      <c r="G91" s="209" t="s">
        <v>430</v>
      </c>
      <c r="H91" s="210">
        <v>150.40000000000001</v>
      </c>
      <c r="I91" s="211"/>
      <c r="J91" s="212">
        <f>ROUND(I91*H91,2)</f>
        <v>0</v>
      </c>
      <c r="K91" s="208" t="s">
        <v>219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220</v>
      </c>
      <c r="AT91" s="217" t="s">
        <v>215</v>
      </c>
      <c r="AU91" s="217" t="s">
        <v>82</v>
      </c>
      <c r="AY91" s="19" t="s">
        <v>213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220</v>
      </c>
      <c r="BM91" s="217" t="s">
        <v>559</v>
      </c>
    </row>
    <row r="92" s="2" customFormat="1">
      <c r="A92" s="40"/>
      <c r="B92" s="41"/>
      <c r="C92" s="42"/>
      <c r="D92" s="219" t="s">
        <v>222</v>
      </c>
      <c r="E92" s="42"/>
      <c r="F92" s="220" t="s">
        <v>437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222</v>
      </c>
      <c r="AU92" s="19" t="s">
        <v>82</v>
      </c>
    </row>
    <row r="93" s="13" customFormat="1">
      <c r="A93" s="13"/>
      <c r="B93" s="224"/>
      <c r="C93" s="225"/>
      <c r="D93" s="226" t="s">
        <v>224</v>
      </c>
      <c r="E93" s="227" t="s">
        <v>19</v>
      </c>
      <c r="F93" s="228" t="s">
        <v>800</v>
      </c>
      <c r="G93" s="225"/>
      <c r="H93" s="229">
        <v>150.40000000000001</v>
      </c>
      <c r="I93" s="230"/>
      <c r="J93" s="225"/>
      <c r="K93" s="225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224</v>
      </c>
      <c r="AU93" s="235" t="s">
        <v>82</v>
      </c>
      <c r="AV93" s="13" t="s">
        <v>82</v>
      </c>
      <c r="AW93" s="13" t="s">
        <v>33</v>
      </c>
      <c r="AX93" s="13" t="s">
        <v>80</v>
      </c>
      <c r="AY93" s="235" t="s">
        <v>213</v>
      </c>
    </row>
    <row r="94" s="2" customFormat="1" ht="16.5" customHeight="1">
      <c r="A94" s="40"/>
      <c r="B94" s="41"/>
      <c r="C94" s="206" t="s">
        <v>240</v>
      </c>
      <c r="D94" s="206" t="s">
        <v>215</v>
      </c>
      <c r="E94" s="207" t="s">
        <v>441</v>
      </c>
      <c r="F94" s="208" t="s">
        <v>442</v>
      </c>
      <c r="G94" s="209" t="s">
        <v>430</v>
      </c>
      <c r="H94" s="210">
        <v>150.40000000000001</v>
      </c>
      <c r="I94" s="211"/>
      <c r="J94" s="212">
        <f>ROUND(I94*H94,2)</f>
        <v>0</v>
      </c>
      <c r="K94" s="208" t="s">
        <v>219</v>
      </c>
      <c r="L94" s="46"/>
      <c r="M94" s="213" t="s">
        <v>19</v>
      </c>
      <c r="N94" s="214" t="s">
        <v>43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220</v>
      </c>
      <c r="AT94" s="217" t="s">
        <v>215</v>
      </c>
      <c r="AU94" s="217" t="s">
        <v>82</v>
      </c>
      <c r="AY94" s="19" t="s">
        <v>213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220</v>
      </c>
      <c r="BM94" s="217" t="s">
        <v>561</v>
      </c>
    </row>
    <row r="95" s="2" customFormat="1">
      <c r="A95" s="40"/>
      <c r="B95" s="41"/>
      <c r="C95" s="42"/>
      <c r="D95" s="219" t="s">
        <v>222</v>
      </c>
      <c r="E95" s="42"/>
      <c r="F95" s="220" t="s">
        <v>444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222</v>
      </c>
      <c r="AU95" s="19" t="s">
        <v>82</v>
      </c>
    </row>
    <row r="96" s="13" customFormat="1">
      <c r="A96" s="13"/>
      <c r="B96" s="224"/>
      <c r="C96" s="225"/>
      <c r="D96" s="226" t="s">
        <v>224</v>
      </c>
      <c r="E96" s="227" t="s">
        <v>19</v>
      </c>
      <c r="F96" s="228" t="s">
        <v>800</v>
      </c>
      <c r="G96" s="225"/>
      <c r="H96" s="229">
        <v>150.40000000000001</v>
      </c>
      <c r="I96" s="230"/>
      <c r="J96" s="225"/>
      <c r="K96" s="225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224</v>
      </c>
      <c r="AU96" s="235" t="s">
        <v>82</v>
      </c>
      <c r="AV96" s="13" t="s">
        <v>82</v>
      </c>
      <c r="AW96" s="13" t="s">
        <v>33</v>
      </c>
      <c r="AX96" s="13" t="s">
        <v>80</v>
      </c>
      <c r="AY96" s="235" t="s">
        <v>213</v>
      </c>
    </row>
    <row r="97" s="2" customFormat="1" ht="16.5" customHeight="1">
      <c r="A97" s="40"/>
      <c r="B97" s="41"/>
      <c r="C97" s="236" t="s">
        <v>253</v>
      </c>
      <c r="D97" s="236" t="s">
        <v>241</v>
      </c>
      <c r="E97" s="237" t="s">
        <v>446</v>
      </c>
      <c r="F97" s="238" t="s">
        <v>447</v>
      </c>
      <c r="G97" s="239" t="s">
        <v>430</v>
      </c>
      <c r="H97" s="240">
        <v>150.40000000000001</v>
      </c>
      <c r="I97" s="241"/>
      <c r="J97" s="242">
        <f>ROUND(I97*H97,2)</f>
        <v>0</v>
      </c>
      <c r="K97" s="238" t="s">
        <v>219</v>
      </c>
      <c r="L97" s="243"/>
      <c r="M97" s="244" t="s">
        <v>19</v>
      </c>
      <c r="N97" s="245" t="s">
        <v>43</v>
      </c>
      <c r="O97" s="86"/>
      <c r="P97" s="215">
        <f>O97*H97</f>
        <v>0</v>
      </c>
      <c r="Q97" s="215">
        <v>1</v>
      </c>
      <c r="R97" s="215">
        <f>Q97*H97</f>
        <v>150.40000000000001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245</v>
      </c>
      <c r="AT97" s="217" t="s">
        <v>241</v>
      </c>
      <c r="AU97" s="217" t="s">
        <v>82</v>
      </c>
      <c r="AY97" s="19" t="s">
        <v>213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220</v>
      </c>
      <c r="BM97" s="217" t="s">
        <v>563</v>
      </c>
    </row>
    <row r="98" s="2" customFormat="1">
      <c r="A98" s="40"/>
      <c r="B98" s="41"/>
      <c r="C98" s="42"/>
      <c r="D98" s="226" t="s">
        <v>388</v>
      </c>
      <c r="E98" s="42"/>
      <c r="F98" s="246" t="s">
        <v>449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388</v>
      </c>
      <c r="AU98" s="19" t="s">
        <v>82</v>
      </c>
    </row>
    <row r="99" s="13" customFormat="1">
      <c r="A99" s="13"/>
      <c r="B99" s="224"/>
      <c r="C99" s="225"/>
      <c r="D99" s="226" t="s">
        <v>224</v>
      </c>
      <c r="E99" s="227" t="s">
        <v>19</v>
      </c>
      <c r="F99" s="228" t="s">
        <v>800</v>
      </c>
      <c r="G99" s="225"/>
      <c r="H99" s="229">
        <v>150.40000000000001</v>
      </c>
      <c r="I99" s="230"/>
      <c r="J99" s="225"/>
      <c r="K99" s="225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224</v>
      </c>
      <c r="AU99" s="235" t="s">
        <v>82</v>
      </c>
      <c r="AV99" s="13" t="s">
        <v>82</v>
      </c>
      <c r="AW99" s="13" t="s">
        <v>33</v>
      </c>
      <c r="AX99" s="13" t="s">
        <v>80</v>
      </c>
      <c r="AY99" s="235" t="s">
        <v>213</v>
      </c>
    </row>
    <row r="100" s="12" customFormat="1" ht="22.8" customHeight="1">
      <c r="A100" s="12"/>
      <c r="B100" s="190"/>
      <c r="C100" s="191"/>
      <c r="D100" s="192" t="s">
        <v>71</v>
      </c>
      <c r="E100" s="204" t="s">
        <v>484</v>
      </c>
      <c r="F100" s="204" t="s">
        <v>485</v>
      </c>
      <c r="G100" s="191"/>
      <c r="H100" s="191"/>
      <c r="I100" s="194"/>
      <c r="J100" s="205">
        <f>BK100</f>
        <v>0</v>
      </c>
      <c r="K100" s="191"/>
      <c r="L100" s="196"/>
      <c r="M100" s="197"/>
      <c r="N100" s="198"/>
      <c r="O100" s="198"/>
      <c r="P100" s="199">
        <f>SUM(P101:P102)</f>
        <v>0</v>
      </c>
      <c r="Q100" s="198"/>
      <c r="R100" s="199">
        <f>SUM(R101:R102)</f>
        <v>0</v>
      </c>
      <c r="S100" s="198"/>
      <c r="T100" s="200">
        <f>SUM(T101:T102)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80</v>
      </c>
      <c r="AT100" s="202" t="s">
        <v>71</v>
      </c>
      <c r="AU100" s="202" t="s">
        <v>80</v>
      </c>
      <c r="AY100" s="201" t="s">
        <v>213</v>
      </c>
      <c r="BK100" s="203">
        <f>SUM(BK101:BK102)</f>
        <v>0</v>
      </c>
    </row>
    <row r="101" s="2" customFormat="1" ht="16.5" customHeight="1">
      <c r="A101" s="40"/>
      <c r="B101" s="41"/>
      <c r="C101" s="206" t="s">
        <v>245</v>
      </c>
      <c r="D101" s="206" t="s">
        <v>215</v>
      </c>
      <c r="E101" s="207" t="s">
        <v>487</v>
      </c>
      <c r="F101" s="208" t="s">
        <v>488</v>
      </c>
      <c r="G101" s="209" t="s">
        <v>489</v>
      </c>
      <c r="H101" s="210">
        <v>150.40000000000001</v>
      </c>
      <c r="I101" s="211"/>
      <c r="J101" s="212">
        <f>ROUND(I101*H101,2)</f>
        <v>0</v>
      </c>
      <c r="K101" s="208" t="s">
        <v>219</v>
      </c>
      <c r="L101" s="46"/>
      <c r="M101" s="213" t="s">
        <v>19</v>
      </c>
      <c r="N101" s="214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220</v>
      </c>
      <c r="AT101" s="217" t="s">
        <v>215</v>
      </c>
      <c r="AU101" s="217" t="s">
        <v>82</v>
      </c>
      <c r="AY101" s="19" t="s">
        <v>213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220</v>
      </c>
      <c r="BM101" s="217" t="s">
        <v>564</v>
      </c>
    </row>
    <row r="102" s="2" customFormat="1">
      <c r="A102" s="40"/>
      <c r="B102" s="41"/>
      <c r="C102" s="42"/>
      <c r="D102" s="219" t="s">
        <v>222</v>
      </c>
      <c r="E102" s="42"/>
      <c r="F102" s="220" t="s">
        <v>491</v>
      </c>
      <c r="G102" s="42"/>
      <c r="H102" s="42"/>
      <c r="I102" s="221"/>
      <c r="J102" s="42"/>
      <c r="K102" s="42"/>
      <c r="L102" s="46"/>
      <c r="M102" s="258"/>
      <c r="N102" s="259"/>
      <c r="O102" s="260"/>
      <c r="P102" s="260"/>
      <c r="Q102" s="260"/>
      <c r="R102" s="260"/>
      <c r="S102" s="260"/>
      <c r="T102" s="261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222</v>
      </c>
      <c r="AU102" s="19" t="s">
        <v>82</v>
      </c>
    </row>
    <row r="103" s="2" customFormat="1" ht="6.96" customHeight="1">
      <c r="A103" s="40"/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46"/>
      <c r="M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</sheetData>
  <sheetProtection sheet="1" autoFilter="0" formatColumns="0" formatRows="0" objects="1" scenarios="1" spinCount="100000" saltValue="PBkf0PhFxRHhVy9oAbPWzxht0TLwDB4GlE/Ai+9A0VD2ZROt/UVWQMkiUwf8wbgjH4hWHSkRVTFQZWca0JOw5g==" hashValue="dzj2uywSq2SQeqUzitrXFtdDqvl5N5YYC0QBpw/BSHO2sSrlMgqKCyT37MnTNVQGqrTg7msJWebP/TTQdiHs4A==" algorithmName="SHA-512" password="CC35"/>
  <autoFilter ref="C81:K102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5_02/111151231"/>
    <hyperlink ref="F89" r:id="rId2" display="https://podminky.urs.cz/item/CS_URS_2025_02/184801131"/>
    <hyperlink ref="F92" r:id="rId3" display="https://podminky.urs.cz/item/CS_URS_2025_02/185804312"/>
    <hyperlink ref="F95" r:id="rId4" display="https://podminky.urs.cz/item/CS_URS_2025_02/185851121"/>
    <hyperlink ref="F102" r:id="rId5" display="https://podminky.urs.cz/item/CS_URS_2025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180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Realizace větrolamu v k.ú. Moravský Žižkov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181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801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17. 9. 2025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ROUND((SUM(BE82:BE102)),  2)</f>
        <v>0</v>
      </c>
      <c r="G33" s="40"/>
      <c r="H33" s="40"/>
      <c r="I33" s="150">
        <v>0.20999999999999999</v>
      </c>
      <c r="J33" s="149">
        <f>ROUND(((SUM(BE82:BE102))*I33),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ROUND((SUM(BF82:BF102)),  2)</f>
        <v>0</v>
      </c>
      <c r="G34" s="40"/>
      <c r="H34" s="40"/>
      <c r="I34" s="150">
        <v>0.12</v>
      </c>
      <c r="J34" s="149">
        <f>ROUND(((SUM(BF82:BF102))*I34),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ROUND((SUM(BG82:BG102)),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ROUND((SUM(BH82:BH102)),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ROUND((SUM(BI82:BI102)),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183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Realizace větrolamu v k.ú. Moravský Žižkov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181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04.2 - 2. rok rozvojové péče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Moravský Žižkov</v>
      </c>
      <c r="G52" s="42"/>
      <c r="H52" s="42"/>
      <c r="I52" s="34" t="s">
        <v>23</v>
      </c>
      <c r="J52" s="74" t="str">
        <f>IF(J12="","",J12)</f>
        <v>17. 9. 2025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SPÚ, KPÚ pro JMK, pobočka Břeclav</v>
      </c>
      <c r="G54" s="42"/>
      <c r="H54" s="42"/>
      <c r="I54" s="34" t="s">
        <v>31</v>
      </c>
      <c r="J54" s="38" t="str">
        <f>E21</f>
        <v>Ing. Michal Pochop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Výzkumný ústav meliorací a ochrany půdy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184</v>
      </c>
      <c r="D57" s="164"/>
      <c r="E57" s="164"/>
      <c r="F57" s="164"/>
      <c r="G57" s="164"/>
      <c r="H57" s="164"/>
      <c r="I57" s="164"/>
      <c r="J57" s="165" t="s">
        <v>185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186</v>
      </c>
    </row>
    <row r="60" s="9" customFormat="1" ht="24.96" customHeight="1">
      <c r="A60" s="9"/>
      <c r="B60" s="167"/>
      <c r="C60" s="168"/>
      <c r="D60" s="169" t="s">
        <v>187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188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190</v>
      </c>
      <c r="E62" s="176"/>
      <c r="F62" s="176"/>
      <c r="G62" s="176"/>
      <c r="H62" s="176"/>
      <c r="I62" s="176"/>
      <c r="J62" s="177">
        <f>J100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198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Realizace větrolamu v k.ú. Moravský Žižkov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181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SO 04.2 - 2. rok rozvojové péče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Moravský Žižkov</v>
      </c>
      <c r="G76" s="42"/>
      <c r="H76" s="42"/>
      <c r="I76" s="34" t="s">
        <v>23</v>
      </c>
      <c r="J76" s="74" t="str">
        <f>IF(J12="","",J12)</f>
        <v>17. 9. 2025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SPÚ, KPÚ pro JMK, pobočka Břeclav</v>
      </c>
      <c r="G78" s="42"/>
      <c r="H78" s="42"/>
      <c r="I78" s="34" t="s">
        <v>31</v>
      </c>
      <c r="J78" s="38" t="str">
        <f>E21</f>
        <v>Ing. Michal Pochop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40.05" customHeight="1">
      <c r="A79" s="40"/>
      <c r="B79" s="41"/>
      <c r="C79" s="34" t="s">
        <v>29</v>
      </c>
      <c r="D79" s="42"/>
      <c r="E79" s="42"/>
      <c r="F79" s="29" t="str">
        <f>IF(E18="","",E18)</f>
        <v>Vyplň údaj</v>
      </c>
      <c r="G79" s="42"/>
      <c r="H79" s="42"/>
      <c r="I79" s="34" t="s">
        <v>34</v>
      </c>
      <c r="J79" s="38" t="str">
        <f>E24</f>
        <v>Výzkumný ústav meliorací a ochrany půdy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199</v>
      </c>
      <c r="D81" s="182" t="s">
        <v>57</v>
      </c>
      <c r="E81" s="182" t="s">
        <v>53</v>
      </c>
      <c r="F81" s="182" t="s">
        <v>54</v>
      </c>
      <c r="G81" s="182" t="s">
        <v>200</v>
      </c>
      <c r="H81" s="182" t="s">
        <v>201</v>
      </c>
      <c r="I81" s="182" t="s">
        <v>202</v>
      </c>
      <c r="J81" s="182" t="s">
        <v>185</v>
      </c>
      <c r="K81" s="183" t="s">
        <v>203</v>
      </c>
      <c r="L81" s="184"/>
      <c r="M81" s="94" t="s">
        <v>19</v>
      </c>
      <c r="N81" s="95" t="s">
        <v>42</v>
      </c>
      <c r="O81" s="95" t="s">
        <v>204</v>
      </c>
      <c r="P81" s="95" t="s">
        <v>205</v>
      </c>
      <c r="Q81" s="95" t="s">
        <v>206</v>
      </c>
      <c r="R81" s="95" t="s">
        <v>207</v>
      </c>
      <c r="S81" s="95" t="s">
        <v>208</v>
      </c>
      <c r="T81" s="96" t="s">
        <v>209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210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120.31999999999999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71</v>
      </c>
      <c r="AU82" s="19" t="s">
        <v>186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71</v>
      </c>
      <c r="E83" s="193" t="s">
        <v>211</v>
      </c>
      <c r="F83" s="193" t="s">
        <v>212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P84+P100</f>
        <v>0</v>
      </c>
      <c r="Q83" s="198"/>
      <c r="R83" s="199">
        <f>R84+R100</f>
        <v>120.31999999999999</v>
      </c>
      <c r="S83" s="198"/>
      <c r="T83" s="200">
        <f>T84+T100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80</v>
      </c>
      <c r="AT83" s="202" t="s">
        <v>71</v>
      </c>
      <c r="AU83" s="202" t="s">
        <v>72</v>
      </c>
      <c r="AY83" s="201" t="s">
        <v>213</v>
      </c>
      <c r="BK83" s="203">
        <f>BK84+BK100</f>
        <v>0</v>
      </c>
    </row>
    <row r="84" s="12" customFormat="1" ht="22.8" customHeight="1">
      <c r="A84" s="12"/>
      <c r="B84" s="190"/>
      <c r="C84" s="191"/>
      <c r="D84" s="192" t="s">
        <v>71</v>
      </c>
      <c r="E84" s="204" t="s">
        <v>80</v>
      </c>
      <c r="F84" s="204" t="s">
        <v>214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SUM(P85:P99)</f>
        <v>0</v>
      </c>
      <c r="Q84" s="198"/>
      <c r="R84" s="199">
        <f>SUM(R85:R99)</f>
        <v>120.31999999999999</v>
      </c>
      <c r="S84" s="198"/>
      <c r="T84" s="200">
        <f>SUM(T85:T99)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80</v>
      </c>
      <c r="AT84" s="202" t="s">
        <v>71</v>
      </c>
      <c r="AU84" s="202" t="s">
        <v>80</v>
      </c>
      <c r="AY84" s="201" t="s">
        <v>213</v>
      </c>
      <c r="BK84" s="203">
        <f>SUM(BK85:BK99)</f>
        <v>0</v>
      </c>
    </row>
    <row r="85" s="2" customFormat="1" ht="21.75" customHeight="1">
      <c r="A85" s="40"/>
      <c r="B85" s="41"/>
      <c r="C85" s="206" t="s">
        <v>80</v>
      </c>
      <c r="D85" s="206" t="s">
        <v>215</v>
      </c>
      <c r="E85" s="207" t="s">
        <v>549</v>
      </c>
      <c r="F85" s="208" t="s">
        <v>550</v>
      </c>
      <c r="G85" s="209" t="s">
        <v>218</v>
      </c>
      <c r="H85" s="210">
        <v>4007.02</v>
      </c>
      <c r="I85" s="211"/>
      <c r="J85" s="212">
        <f>ROUND(I85*H85,2)</f>
        <v>0</v>
      </c>
      <c r="K85" s="208" t="s">
        <v>219</v>
      </c>
      <c r="L85" s="46"/>
      <c r="M85" s="213" t="s">
        <v>19</v>
      </c>
      <c r="N85" s="214" t="s">
        <v>43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220</v>
      </c>
      <c r="AT85" s="217" t="s">
        <v>215</v>
      </c>
      <c r="AU85" s="217" t="s">
        <v>82</v>
      </c>
      <c r="AY85" s="19" t="s">
        <v>213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80</v>
      </c>
      <c r="BK85" s="218">
        <f>ROUND(I85*H85,2)</f>
        <v>0</v>
      </c>
      <c r="BL85" s="19" t="s">
        <v>220</v>
      </c>
      <c r="BM85" s="217" t="s">
        <v>802</v>
      </c>
    </row>
    <row r="86" s="2" customFormat="1">
      <c r="A86" s="40"/>
      <c r="B86" s="41"/>
      <c r="C86" s="42"/>
      <c r="D86" s="219" t="s">
        <v>222</v>
      </c>
      <c r="E86" s="42"/>
      <c r="F86" s="220" t="s">
        <v>552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222</v>
      </c>
      <c r="AU86" s="19" t="s">
        <v>82</v>
      </c>
    </row>
    <row r="87" s="13" customFormat="1">
      <c r="A87" s="13"/>
      <c r="B87" s="224"/>
      <c r="C87" s="225"/>
      <c r="D87" s="226" t="s">
        <v>224</v>
      </c>
      <c r="E87" s="227" t="s">
        <v>19</v>
      </c>
      <c r="F87" s="228" t="s">
        <v>798</v>
      </c>
      <c r="G87" s="225"/>
      <c r="H87" s="229">
        <v>4007.02</v>
      </c>
      <c r="I87" s="230"/>
      <c r="J87" s="225"/>
      <c r="K87" s="225"/>
      <c r="L87" s="231"/>
      <c r="M87" s="232"/>
      <c r="N87" s="233"/>
      <c r="O87" s="233"/>
      <c r="P87" s="233"/>
      <c r="Q87" s="233"/>
      <c r="R87" s="233"/>
      <c r="S87" s="233"/>
      <c r="T87" s="234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5" t="s">
        <v>224</v>
      </c>
      <c r="AU87" s="235" t="s">
        <v>82</v>
      </c>
      <c r="AV87" s="13" t="s">
        <v>82</v>
      </c>
      <c r="AW87" s="13" t="s">
        <v>33</v>
      </c>
      <c r="AX87" s="13" t="s">
        <v>80</v>
      </c>
      <c r="AY87" s="235" t="s">
        <v>213</v>
      </c>
    </row>
    <row r="88" s="2" customFormat="1" ht="16.5" customHeight="1">
      <c r="A88" s="40"/>
      <c r="B88" s="41"/>
      <c r="C88" s="206" t="s">
        <v>82</v>
      </c>
      <c r="D88" s="206" t="s">
        <v>215</v>
      </c>
      <c r="E88" s="207" t="s">
        <v>554</v>
      </c>
      <c r="F88" s="208" t="s">
        <v>555</v>
      </c>
      <c r="G88" s="209" t="s">
        <v>218</v>
      </c>
      <c r="H88" s="210">
        <v>740.39999999999998</v>
      </c>
      <c r="I88" s="211"/>
      <c r="J88" s="212">
        <f>ROUND(I88*H88,2)</f>
        <v>0</v>
      </c>
      <c r="K88" s="208" t="s">
        <v>219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220</v>
      </c>
      <c r="AT88" s="217" t="s">
        <v>215</v>
      </c>
      <c r="AU88" s="217" t="s">
        <v>82</v>
      </c>
      <c r="AY88" s="19" t="s">
        <v>213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220</v>
      </c>
      <c r="BM88" s="217" t="s">
        <v>803</v>
      </c>
    </row>
    <row r="89" s="2" customFormat="1">
      <c r="A89" s="40"/>
      <c r="B89" s="41"/>
      <c r="C89" s="42"/>
      <c r="D89" s="219" t="s">
        <v>222</v>
      </c>
      <c r="E89" s="42"/>
      <c r="F89" s="220" t="s">
        <v>557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222</v>
      </c>
      <c r="AU89" s="19" t="s">
        <v>82</v>
      </c>
    </row>
    <row r="90" s="13" customFormat="1">
      <c r="A90" s="13"/>
      <c r="B90" s="224"/>
      <c r="C90" s="225"/>
      <c r="D90" s="226" t="s">
        <v>224</v>
      </c>
      <c r="E90" s="227" t="s">
        <v>19</v>
      </c>
      <c r="F90" s="228" t="s">
        <v>799</v>
      </c>
      <c r="G90" s="225"/>
      <c r="H90" s="229">
        <v>740.39999999999998</v>
      </c>
      <c r="I90" s="230"/>
      <c r="J90" s="225"/>
      <c r="K90" s="225"/>
      <c r="L90" s="231"/>
      <c r="M90" s="232"/>
      <c r="N90" s="233"/>
      <c r="O90" s="233"/>
      <c r="P90" s="233"/>
      <c r="Q90" s="233"/>
      <c r="R90" s="233"/>
      <c r="S90" s="233"/>
      <c r="T90" s="23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5" t="s">
        <v>224</v>
      </c>
      <c r="AU90" s="235" t="s">
        <v>82</v>
      </c>
      <c r="AV90" s="13" t="s">
        <v>82</v>
      </c>
      <c r="AW90" s="13" t="s">
        <v>33</v>
      </c>
      <c r="AX90" s="13" t="s">
        <v>80</v>
      </c>
      <c r="AY90" s="235" t="s">
        <v>213</v>
      </c>
    </row>
    <row r="91" s="2" customFormat="1" ht="16.5" customHeight="1">
      <c r="A91" s="40"/>
      <c r="B91" s="41"/>
      <c r="C91" s="206" t="s">
        <v>240</v>
      </c>
      <c r="D91" s="206" t="s">
        <v>215</v>
      </c>
      <c r="E91" s="207" t="s">
        <v>434</v>
      </c>
      <c r="F91" s="208" t="s">
        <v>435</v>
      </c>
      <c r="G91" s="209" t="s">
        <v>430</v>
      </c>
      <c r="H91" s="210">
        <v>120.31999999999999</v>
      </c>
      <c r="I91" s="211"/>
      <c r="J91" s="212">
        <f>ROUND(I91*H91,2)</f>
        <v>0</v>
      </c>
      <c r="K91" s="208" t="s">
        <v>219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220</v>
      </c>
      <c r="AT91" s="217" t="s">
        <v>215</v>
      </c>
      <c r="AU91" s="217" t="s">
        <v>82</v>
      </c>
      <c r="AY91" s="19" t="s">
        <v>213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220</v>
      </c>
      <c r="BM91" s="217" t="s">
        <v>804</v>
      </c>
    </row>
    <row r="92" s="2" customFormat="1">
      <c r="A92" s="40"/>
      <c r="B92" s="41"/>
      <c r="C92" s="42"/>
      <c r="D92" s="219" t="s">
        <v>222</v>
      </c>
      <c r="E92" s="42"/>
      <c r="F92" s="220" t="s">
        <v>437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222</v>
      </c>
      <c r="AU92" s="19" t="s">
        <v>82</v>
      </c>
    </row>
    <row r="93" s="13" customFormat="1">
      <c r="A93" s="13"/>
      <c r="B93" s="224"/>
      <c r="C93" s="225"/>
      <c r="D93" s="226" t="s">
        <v>224</v>
      </c>
      <c r="E93" s="227" t="s">
        <v>19</v>
      </c>
      <c r="F93" s="228" t="s">
        <v>805</v>
      </c>
      <c r="G93" s="225"/>
      <c r="H93" s="229">
        <v>120.31999999999999</v>
      </c>
      <c r="I93" s="230"/>
      <c r="J93" s="225"/>
      <c r="K93" s="225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224</v>
      </c>
      <c r="AU93" s="235" t="s">
        <v>82</v>
      </c>
      <c r="AV93" s="13" t="s">
        <v>82</v>
      </c>
      <c r="AW93" s="13" t="s">
        <v>33</v>
      </c>
      <c r="AX93" s="13" t="s">
        <v>80</v>
      </c>
      <c r="AY93" s="235" t="s">
        <v>213</v>
      </c>
    </row>
    <row r="94" s="2" customFormat="1" ht="16.5" customHeight="1">
      <c r="A94" s="40"/>
      <c r="B94" s="41"/>
      <c r="C94" s="206" t="s">
        <v>248</v>
      </c>
      <c r="D94" s="206" t="s">
        <v>215</v>
      </c>
      <c r="E94" s="207" t="s">
        <v>441</v>
      </c>
      <c r="F94" s="208" t="s">
        <v>442</v>
      </c>
      <c r="G94" s="209" t="s">
        <v>430</v>
      </c>
      <c r="H94" s="210">
        <v>120.31999999999999</v>
      </c>
      <c r="I94" s="211"/>
      <c r="J94" s="212">
        <f>ROUND(I94*H94,2)</f>
        <v>0</v>
      </c>
      <c r="K94" s="208" t="s">
        <v>219</v>
      </c>
      <c r="L94" s="46"/>
      <c r="M94" s="213" t="s">
        <v>19</v>
      </c>
      <c r="N94" s="214" t="s">
        <v>43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220</v>
      </c>
      <c r="AT94" s="217" t="s">
        <v>215</v>
      </c>
      <c r="AU94" s="217" t="s">
        <v>82</v>
      </c>
      <c r="AY94" s="19" t="s">
        <v>213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220</v>
      </c>
      <c r="BM94" s="217" t="s">
        <v>806</v>
      </c>
    </row>
    <row r="95" s="2" customFormat="1">
      <c r="A95" s="40"/>
      <c r="B95" s="41"/>
      <c r="C95" s="42"/>
      <c r="D95" s="219" t="s">
        <v>222</v>
      </c>
      <c r="E95" s="42"/>
      <c r="F95" s="220" t="s">
        <v>444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222</v>
      </c>
      <c r="AU95" s="19" t="s">
        <v>82</v>
      </c>
    </row>
    <row r="96" s="13" customFormat="1">
      <c r="A96" s="13"/>
      <c r="B96" s="224"/>
      <c r="C96" s="225"/>
      <c r="D96" s="226" t="s">
        <v>224</v>
      </c>
      <c r="E96" s="227" t="s">
        <v>19</v>
      </c>
      <c r="F96" s="228" t="s">
        <v>805</v>
      </c>
      <c r="G96" s="225"/>
      <c r="H96" s="229">
        <v>120.31999999999999</v>
      </c>
      <c r="I96" s="230"/>
      <c r="J96" s="225"/>
      <c r="K96" s="225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224</v>
      </c>
      <c r="AU96" s="235" t="s">
        <v>82</v>
      </c>
      <c r="AV96" s="13" t="s">
        <v>82</v>
      </c>
      <c r="AW96" s="13" t="s">
        <v>33</v>
      </c>
      <c r="AX96" s="13" t="s">
        <v>80</v>
      </c>
      <c r="AY96" s="235" t="s">
        <v>213</v>
      </c>
    </row>
    <row r="97" s="2" customFormat="1" ht="16.5" customHeight="1">
      <c r="A97" s="40"/>
      <c r="B97" s="41"/>
      <c r="C97" s="236" t="s">
        <v>253</v>
      </c>
      <c r="D97" s="236" t="s">
        <v>241</v>
      </c>
      <c r="E97" s="237" t="s">
        <v>446</v>
      </c>
      <c r="F97" s="238" t="s">
        <v>447</v>
      </c>
      <c r="G97" s="239" t="s">
        <v>430</v>
      </c>
      <c r="H97" s="240">
        <v>120.31999999999999</v>
      </c>
      <c r="I97" s="241"/>
      <c r="J97" s="242">
        <f>ROUND(I97*H97,2)</f>
        <v>0</v>
      </c>
      <c r="K97" s="238" t="s">
        <v>219</v>
      </c>
      <c r="L97" s="243"/>
      <c r="M97" s="244" t="s">
        <v>19</v>
      </c>
      <c r="N97" s="245" t="s">
        <v>43</v>
      </c>
      <c r="O97" s="86"/>
      <c r="P97" s="215">
        <f>O97*H97</f>
        <v>0</v>
      </c>
      <c r="Q97" s="215">
        <v>1</v>
      </c>
      <c r="R97" s="215">
        <f>Q97*H97</f>
        <v>120.31999999999999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245</v>
      </c>
      <c r="AT97" s="217" t="s">
        <v>241</v>
      </c>
      <c r="AU97" s="217" t="s">
        <v>82</v>
      </c>
      <c r="AY97" s="19" t="s">
        <v>213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220</v>
      </c>
      <c r="BM97" s="217" t="s">
        <v>807</v>
      </c>
    </row>
    <row r="98" s="2" customFormat="1">
      <c r="A98" s="40"/>
      <c r="B98" s="41"/>
      <c r="C98" s="42"/>
      <c r="D98" s="226" t="s">
        <v>388</v>
      </c>
      <c r="E98" s="42"/>
      <c r="F98" s="246" t="s">
        <v>449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388</v>
      </c>
      <c r="AU98" s="19" t="s">
        <v>82</v>
      </c>
    </row>
    <row r="99" s="13" customFormat="1">
      <c r="A99" s="13"/>
      <c r="B99" s="224"/>
      <c r="C99" s="225"/>
      <c r="D99" s="226" t="s">
        <v>224</v>
      </c>
      <c r="E99" s="227" t="s">
        <v>19</v>
      </c>
      <c r="F99" s="228" t="s">
        <v>805</v>
      </c>
      <c r="G99" s="225"/>
      <c r="H99" s="229">
        <v>120.31999999999999</v>
      </c>
      <c r="I99" s="230"/>
      <c r="J99" s="225"/>
      <c r="K99" s="225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224</v>
      </c>
      <c r="AU99" s="235" t="s">
        <v>82</v>
      </c>
      <c r="AV99" s="13" t="s">
        <v>82</v>
      </c>
      <c r="AW99" s="13" t="s">
        <v>33</v>
      </c>
      <c r="AX99" s="13" t="s">
        <v>80</v>
      </c>
      <c r="AY99" s="235" t="s">
        <v>213</v>
      </c>
    </row>
    <row r="100" s="12" customFormat="1" ht="22.8" customHeight="1">
      <c r="A100" s="12"/>
      <c r="B100" s="190"/>
      <c r="C100" s="191"/>
      <c r="D100" s="192" t="s">
        <v>71</v>
      </c>
      <c r="E100" s="204" t="s">
        <v>484</v>
      </c>
      <c r="F100" s="204" t="s">
        <v>485</v>
      </c>
      <c r="G100" s="191"/>
      <c r="H100" s="191"/>
      <c r="I100" s="194"/>
      <c r="J100" s="205">
        <f>BK100</f>
        <v>0</v>
      </c>
      <c r="K100" s="191"/>
      <c r="L100" s="196"/>
      <c r="M100" s="197"/>
      <c r="N100" s="198"/>
      <c r="O100" s="198"/>
      <c r="P100" s="199">
        <f>SUM(P101:P102)</f>
        <v>0</v>
      </c>
      <c r="Q100" s="198"/>
      <c r="R100" s="199">
        <f>SUM(R101:R102)</f>
        <v>0</v>
      </c>
      <c r="S100" s="198"/>
      <c r="T100" s="200">
        <f>SUM(T101:T102)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80</v>
      </c>
      <c r="AT100" s="202" t="s">
        <v>71</v>
      </c>
      <c r="AU100" s="202" t="s">
        <v>80</v>
      </c>
      <c r="AY100" s="201" t="s">
        <v>213</v>
      </c>
      <c r="BK100" s="203">
        <f>SUM(BK101:BK102)</f>
        <v>0</v>
      </c>
    </row>
    <row r="101" s="2" customFormat="1" ht="16.5" customHeight="1">
      <c r="A101" s="40"/>
      <c r="B101" s="41"/>
      <c r="C101" s="206" t="s">
        <v>245</v>
      </c>
      <c r="D101" s="206" t="s">
        <v>215</v>
      </c>
      <c r="E101" s="207" t="s">
        <v>487</v>
      </c>
      <c r="F101" s="208" t="s">
        <v>488</v>
      </c>
      <c r="G101" s="209" t="s">
        <v>489</v>
      </c>
      <c r="H101" s="210">
        <v>120.31999999999999</v>
      </c>
      <c r="I101" s="211"/>
      <c r="J101" s="212">
        <f>ROUND(I101*H101,2)</f>
        <v>0</v>
      </c>
      <c r="K101" s="208" t="s">
        <v>219</v>
      </c>
      <c r="L101" s="46"/>
      <c r="M101" s="213" t="s">
        <v>19</v>
      </c>
      <c r="N101" s="214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220</v>
      </c>
      <c r="AT101" s="217" t="s">
        <v>215</v>
      </c>
      <c r="AU101" s="217" t="s">
        <v>82</v>
      </c>
      <c r="AY101" s="19" t="s">
        <v>213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220</v>
      </c>
      <c r="BM101" s="217" t="s">
        <v>808</v>
      </c>
    </row>
    <row r="102" s="2" customFormat="1">
      <c r="A102" s="40"/>
      <c r="B102" s="41"/>
      <c r="C102" s="42"/>
      <c r="D102" s="219" t="s">
        <v>222</v>
      </c>
      <c r="E102" s="42"/>
      <c r="F102" s="220" t="s">
        <v>491</v>
      </c>
      <c r="G102" s="42"/>
      <c r="H102" s="42"/>
      <c r="I102" s="221"/>
      <c r="J102" s="42"/>
      <c r="K102" s="42"/>
      <c r="L102" s="46"/>
      <c r="M102" s="258"/>
      <c r="N102" s="259"/>
      <c r="O102" s="260"/>
      <c r="P102" s="260"/>
      <c r="Q102" s="260"/>
      <c r="R102" s="260"/>
      <c r="S102" s="260"/>
      <c r="T102" s="261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222</v>
      </c>
      <c r="AU102" s="19" t="s">
        <v>82</v>
      </c>
    </row>
    <row r="103" s="2" customFormat="1" ht="6.96" customHeight="1">
      <c r="A103" s="40"/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46"/>
      <c r="M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</sheetData>
  <sheetProtection sheet="1" autoFilter="0" formatColumns="0" formatRows="0" objects="1" scenarios="1" spinCount="100000" saltValue="26p2WrOpPDUsnCBi4a0lHMlfyudDnz5AZ8Hx+rlXTDQwDeadLrWCLzehAlkkjKu0U9XONxmCKOmAtRtjBUq7Qw==" hashValue="9oiVhu7+TgQTWBzeC6gsYQO2saY1xY/6QwaOdjYENvQBFEztyT88EEyUNbDS/795L6AgL0T+14ge3zso4gagjQ==" algorithmName="SHA-512" password="CC35"/>
  <autoFilter ref="C81:K102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5_02/111151231"/>
    <hyperlink ref="F89" r:id="rId2" display="https://podminky.urs.cz/item/CS_URS_2025_02/184801131"/>
    <hyperlink ref="F92" r:id="rId3" display="https://podminky.urs.cz/item/CS_URS_2025_02/185804312"/>
    <hyperlink ref="F95" r:id="rId4" display="https://podminky.urs.cz/item/CS_URS_2025_02/185851121"/>
    <hyperlink ref="F102" r:id="rId5" display="https://podminky.urs.cz/item/CS_URS_2025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180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Realizace větrolamu v k.ú. Moravský Žižkov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181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809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17. 9. 2025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ROUND((SUM(BE82:BE102)),  2)</f>
        <v>0</v>
      </c>
      <c r="G33" s="40"/>
      <c r="H33" s="40"/>
      <c r="I33" s="150">
        <v>0.20999999999999999</v>
      </c>
      <c r="J33" s="149">
        <f>ROUND(((SUM(BE82:BE102))*I33),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ROUND((SUM(BF82:BF102)),  2)</f>
        <v>0</v>
      </c>
      <c r="G34" s="40"/>
      <c r="H34" s="40"/>
      <c r="I34" s="150">
        <v>0.12</v>
      </c>
      <c r="J34" s="149">
        <f>ROUND(((SUM(BF82:BF102))*I34),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ROUND((SUM(BG82:BG102)),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ROUND((SUM(BH82:BH102)),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ROUND((SUM(BI82:BI102)),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183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Realizace větrolamu v k.ú. Moravský Žižkov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181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04.3 - 3. rok rozvojové péče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Moravský Žižkov</v>
      </c>
      <c r="G52" s="42"/>
      <c r="H52" s="42"/>
      <c r="I52" s="34" t="s">
        <v>23</v>
      </c>
      <c r="J52" s="74" t="str">
        <f>IF(J12="","",J12)</f>
        <v>17. 9. 2025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SPÚ, KPÚ pro JMK, pobočka Břeclav</v>
      </c>
      <c r="G54" s="42"/>
      <c r="H54" s="42"/>
      <c r="I54" s="34" t="s">
        <v>31</v>
      </c>
      <c r="J54" s="38" t="str">
        <f>E21</f>
        <v>Ing. Michal Pochop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Výzkumný ústav meliorací a ochrany půdy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184</v>
      </c>
      <c r="D57" s="164"/>
      <c r="E57" s="164"/>
      <c r="F57" s="164"/>
      <c r="G57" s="164"/>
      <c r="H57" s="164"/>
      <c r="I57" s="164"/>
      <c r="J57" s="165" t="s">
        <v>185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186</v>
      </c>
    </row>
    <row r="60" s="9" customFormat="1" ht="24.96" customHeight="1">
      <c r="A60" s="9"/>
      <c r="B60" s="167"/>
      <c r="C60" s="168"/>
      <c r="D60" s="169" t="s">
        <v>187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188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190</v>
      </c>
      <c r="E62" s="176"/>
      <c r="F62" s="176"/>
      <c r="G62" s="176"/>
      <c r="H62" s="176"/>
      <c r="I62" s="176"/>
      <c r="J62" s="177">
        <f>J100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198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Realizace větrolamu v k.ú. Moravský Žižkov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181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SO 04.3 - 3. rok rozvojové péče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Moravský Žižkov</v>
      </c>
      <c r="G76" s="42"/>
      <c r="H76" s="42"/>
      <c r="I76" s="34" t="s">
        <v>23</v>
      </c>
      <c r="J76" s="74" t="str">
        <f>IF(J12="","",J12)</f>
        <v>17. 9. 2025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SPÚ, KPÚ pro JMK, pobočka Břeclav</v>
      </c>
      <c r="G78" s="42"/>
      <c r="H78" s="42"/>
      <c r="I78" s="34" t="s">
        <v>31</v>
      </c>
      <c r="J78" s="38" t="str">
        <f>E21</f>
        <v>Ing. Michal Pochop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40.05" customHeight="1">
      <c r="A79" s="40"/>
      <c r="B79" s="41"/>
      <c r="C79" s="34" t="s">
        <v>29</v>
      </c>
      <c r="D79" s="42"/>
      <c r="E79" s="42"/>
      <c r="F79" s="29" t="str">
        <f>IF(E18="","",E18)</f>
        <v>Vyplň údaj</v>
      </c>
      <c r="G79" s="42"/>
      <c r="H79" s="42"/>
      <c r="I79" s="34" t="s">
        <v>34</v>
      </c>
      <c r="J79" s="38" t="str">
        <f>E24</f>
        <v>Výzkumný ústav meliorací a ochrany půdy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199</v>
      </c>
      <c r="D81" s="182" t="s">
        <v>57</v>
      </c>
      <c r="E81" s="182" t="s">
        <v>53</v>
      </c>
      <c r="F81" s="182" t="s">
        <v>54</v>
      </c>
      <c r="G81" s="182" t="s">
        <v>200</v>
      </c>
      <c r="H81" s="182" t="s">
        <v>201</v>
      </c>
      <c r="I81" s="182" t="s">
        <v>202</v>
      </c>
      <c r="J81" s="182" t="s">
        <v>185</v>
      </c>
      <c r="K81" s="183" t="s">
        <v>203</v>
      </c>
      <c r="L81" s="184"/>
      <c r="M81" s="94" t="s">
        <v>19</v>
      </c>
      <c r="N81" s="95" t="s">
        <v>42</v>
      </c>
      <c r="O81" s="95" t="s">
        <v>204</v>
      </c>
      <c r="P81" s="95" t="s">
        <v>205</v>
      </c>
      <c r="Q81" s="95" t="s">
        <v>206</v>
      </c>
      <c r="R81" s="95" t="s">
        <v>207</v>
      </c>
      <c r="S81" s="95" t="s">
        <v>208</v>
      </c>
      <c r="T81" s="96" t="s">
        <v>209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210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90.239999999999995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71</v>
      </c>
      <c r="AU82" s="19" t="s">
        <v>186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71</v>
      </c>
      <c r="E83" s="193" t="s">
        <v>211</v>
      </c>
      <c r="F83" s="193" t="s">
        <v>212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P84+P100</f>
        <v>0</v>
      </c>
      <c r="Q83" s="198"/>
      <c r="R83" s="199">
        <f>R84+R100</f>
        <v>90.239999999999995</v>
      </c>
      <c r="S83" s="198"/>
      <c r="T83" s="200">
        <f>T84+T100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80</v>
      </c>
      <c r="AT83" s="202" t="s">
        <v>71</v>
      </c>
      <c r="AU83" s="202" t="s">
        <v>72</v>
      </c>
      <c r="AY83" s="201" t="s">
        <v>213</v>
      </c>
      <c r="BK83" s="203">
        <f>BK84+BK100</f>
        <v>0</v>
      </c>
    </row>
    <row r="84" s="12" customFormat="1" ht="22.8" customHeight="1">
      <c r="A84" s="12"/>
      <c r="B84" s="190"/>
      <c r="C84" s="191"/>
      <c r="D84" s="192" t="s">
        <v>71</v>
      </c>
      <c r="E84" s="204" t="s">
        <v>80</v>
      </c>
      <c r="F84" s="204" t="s">
        <v>214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SUM(P85:P99)</f>
        <v>0</v>
      </c>
      <c r="Q84" s="198"/>
      <c r="R84" s="199">
        <f>SUM(R85:R99)</f>
        <v>90.239999999999995</v>
      </c>
      <c r="S84" s="198"/>
      <c r="T84" s="200">
        <f>SUM(T85:T99)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80</v>
      </c>
      <c r="AT84" s="202" t="s">
        <v>71</v>
      </c>
      <c r="AU84" s="202" t="s">
        <v>80</v>
      </c>
      <c r="AY84" s="201" t="s">
        <v>213</v>
      </c>
      <c r="BK84" s="203">
        <f>SUM(BK85:BK99)</f>
        <v>0</v>
      </c>
    </row>
    <row r="85" s="2" customFormat="1" ht="21.75" customHeight="1">
      <c r="A85" s="40"/>
      <c r="B85" s="41"/>
      <c r="C85" s="206" t="s">
        <v>80</v>
      </c>
      <c r="D85" s="206" t="s">
        <v>215</v>
      </c>
      <c r="E85" s="207" t="s">
        <v>549</v>
      </c>
      <c r="F85" s="208" t="s">
        <v>550</v>
      </c>
      <c r="G85" s="209" t="s">
        <v>218</v>
      </c>
      <c r="H85" s="210">
        <v>4007.02</v>
      </c>
      <c r="I85" s="211"/>
      <c r="J85" s="212">
        <f>ROUND(I85*H85,2)</f>
        <v>0</v>
      </c>
      <c r="K85" s="208" t="s">
        <v>219</v>
      </c>
      <c r="L85" s="46"/>
      <c r="M85" s="213" t="s">
        <v>19</v>
      </c>
      <c r="N85" s="214" t="s">
        <v>43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220</v>
      </c>
      <c r="AT85" s="217" t="s">
        <v>215</v>
      </c>
      <c r="AU85" s="217" t="s">
        <v>82</v>
      </c>
      <c r="AY85" s="19" t="s">
        <v>213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80</v>
      </c>
      <c r="BK85" s="218">
        <f>ROUND(I85*H85,2)</f>
        <v>0</v>
      </c>
      <c r="BL85" s="19" t="s">
        <v>220</v>
      </c>
      <c r="BM85" s="217" t="s">
        <v>810</v>
      </c>
    </row>
    <row r="86" s="2" customFormat="1">
      <c r="A86" s="40"/>
      <c r="B86" s="41"/>
      <c r="C86" s="42"/>
      <c r="D86" s="219" t="s">
        <v>222</v>
      </c>
      <c r="E86" s="42"/>
      <c r="F86" s="220" t="s">
        <v>552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222</v>
      </c>
      <c r="AU86" s="19" t="s">
        <v>82</v>
      </c>
    </row>
    <row r="87" s="13" customFormat="1">
      <c r="A87" s="13"/>
      <c r="B87" s="224"/>
      <c r="C87" s="225"/>
      <c r="D87" s="226" t="s">
        <v>224</v>
      </c>
      <c r="E87" s="227" t="s">
        <v>19</v>
      </c>
      <c r="F87" s="228" t="s">
        <v>798</v>
      </c>
      <c r="G87" s="225"/>
      <c r="H87" s="229">
        <v>4007.02</v>
      </c>
      <c r="I87" s="230"/>
      <c r="J87" s="225"/>
      <c r="K87" s="225"/>
      <c r="L87" s="231"/>
      <c r="M87" s="232"/>
      <c r="N87" s="233"/>
      <c r="O87" s="233"/>
      <c r="P87" s="233"/>
      <c r="Q87" s="233"/>
      <c r="R87" s="233"/>
      <c r="S87" s="233"/>
      <c r="T87" s="234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5" t="s">
        <v>224</v>
      </c>
      <c r="AU87" s="235" t="s">
        <v>82</v>
      </c>
      <c r="AV87" s="13" t="s">
        <v>82</v>
      </c>
      <c r="AW87" s="13" t="s">
        <v>33</v>
      </c>
      <c r="AX87" s="13" t="s">
        <v>80</v>
      </c>
      <c r="AY87" s="235" t="s">
        <v>213</v>
      </c>
    </row>
    <row r="88" s="2" customFormat="1" ht="16.5" customHeight="1">
      <c r="A88" s="40"/>
      <c r="B88" s="41"/>
      <c r="C88" s="206" t="s">
        <v>82</v>
      </c>
      <c r="D88" s="206" t="s">
        <v>215</v>
      </c>
      <c r="E88" s="207" t="s">
        <v>554</v>
      </c>
      <c r="F88" s="208" t="s">
        <v>555</v>
      </c>
      <c r="G88" s="209" t="s">
        <v>218</v>
      </c>
      <c r="H88" s="210">
        <v>740.39999999999998</v>
      </c>
      <c r="I88" s="211"/>
      <c r="J88" s="212">
        <f>ROUND(I88*H88,2)</f>
        <v>0</v>
      </c>
      <c r="K88" s="208" t="s">
        <v>219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220</v>
      </c>
      <c r="AT88" s="217" t="s">
        <v>215</v>
      </c>
      <c r="AU88" s="217" t="s">
        <v>82</v>
      </c>
      <c r="AY88" s="19" t="s">
        <v>213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220</v>
      </c>
      <c r="BM88" s="217" t="s">
        <v>811</v>
      </c>
    </row>
    <row r="89" s="2" customFormat="1">
      <c r="A89" s="40"/>
      <c r="B89" s="41"/>
      <c r="C89" s="42"/>
      <c r="D89" s="219" t="s">
        <v>222</v>
      </c>
      <c r="E89" s="42"/>
      <c r="F89" s="220" t="s">
        <v>557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222</v>
      </c>
      <c r="AU89" s="19" t="s">
        <v>82</v>
      </c>
    </row>
    <row r="90" s="13" customFormat="1">
      <c r="A90" s="13"/>
      <c r="B90" s="224"/>
      <c r="C90" s="225"/>
      <c r="D90" s="226" t="s">
        <v>224</v>
      </c>
      <c r="E90" s="227" t="s">
        <v>19</v>
      </c>
      <c r="F90" s="228" t="s">
        <v>799</v>
      </c>
      <c r="G90" s="225"/>
      <c r="H90" s="229">
        <v>740.39999999999998</v>
      </c>
      <c r="I90" s="230"/>
      <c r="J90" s="225"/>
      <c r="K90" s="225"/>
      <c r="L90" s="231"/>
      <c r="M90" s="232"/>
      <c r="N90" s="233"/>
      <c r="O90" s="233"/>
      <c r="P90" s="233"/>
      <c r="Q90" s="233"/>
      <c r="R90" s="233"/>
      <c r="S90" s="233"/>
      <c r="T90" s="23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5" t="s">
        <v>224</v>
      </c>
      <c r="AU90" s="235" t="s">
        <v>82</v>
      </c>
      <c r="AV90" s="13" t="s">
        <v>82</v>
      </c>
      <c r="AW90" s="13" t="s">
        <v>33</v>
      </c>
      <c r="AX90" s="13" t="s">
        <v>80</v>
      </c>
      <c r="AY90" s="235" t="s">
        <v>213</v>
      </c>
    </row>
    <row r="91" s="2" customFormat="1" ht="16.5" customHeight="1">
      <c r="A91" s="40"/>
      <c r="B91" s="41"/>
      <c r="C91" s="206" t="s">
        <v>240</v>
      </c>
      <c r="D91" s="206" t="s">
        <v>215</v>
      </c>
      <c r="E91" s="207" t="s">
        <v>434</v>
      </c>
      <c r="F91" s="208" t="s">
        <v>435</v>
      </c>
      <c r="G91" s="209" t="s">
        <v>430</v>
      </c>
      <c r="H91" s="210">
        <v>90.239999999999995</v>
      </c>
      <c r="I91" s="211"/>
      <c r="J91" s="212">
        <f>ROUND(I91*H91,2)</f>
        <v>0</v>
      </c>
      <c r="K91" s="208" t="s">
        <v>219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220</v>
      </c>
      <c r="AT91" s="217" t="s">
        <v>215</v>
      </c>
      <c r="AU91" s="217" t="s">
        <v>82</v>
      </c>
      <c r="AY91" s="19" t="s">
        <v>213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220</v>
      </c>
      <c r="BM91" s="217" t="s">
        <v>812</v>
      </c>
    </row>
    <row r="92" s="2" customFormat="1">
      <c r="A92" s="40"/>
      <c r="B92" s="41"/>
      <c r="C92" s="42"/>
      <c r="D92" s="219" t="s">
        <v>222</v>
      </c>
      <c r="E92" s="42"/>
      <c r="F92" s="220" t="s">
        <v>437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222</v>
      </c>
      <c r="AU92" s="19" t="s">
        <v>82</v>
      </c>
    </row>
    <row r="93" s="13" customFormat="1">
      <c r="A93" s="13"/>
      <c r="B93" s="224"/>
      <c r="C93" s="225"/>
      <c r="D93" s="226" t="s">
        <v>224</v>
      </c>
      <c r="E93" s="227" t="s">
        <v>19</v>
      </c>
      <c r="F93" s="228" t="s">
        <v>813</v>
      </c>
      <c r="G93" s="225"/>
      <c r="H93" s="229">
        <v>90.239999999999995</v>
      </c>
      <c r="I93" s="230"/>
      <c r="J93" s="225"/>
      <c r="K93" s="225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224</v>
      </c>
      <c r="AU93" s="235" t="s">
        <v>82</v>
      </c>
      <c r="AV93" s="13" t="s">
        <v>82</v>
      </c>
      <c r="AW93" s="13" t="s">
        <v>33</v>
      </c>
      <c r="AX93" s="13" t="s">
        <v>80</v>
      </c>
      <c r="AY93" s="235" t="s">
        <v>213</v>
      </c>
    </row>
    <row r="94" s="2" customFormat="1" ht="16.5" customHeight="1">
      <c r="A94" s="40"/>
      <c r="B94" s="41"/>
      <c r="C94" s="206" t="s">
        <v>248</v>
      </c>
      <c r="D94" s="206" t="s">
        <v>215</v>
      </c>
      <c r="E94" s="207" t="s">
        <v>441</v>
      </c>
      <c r="F94" s="208" t="s">
        <v>442</v>
      </c>
      <c r="G94" s="209" t="s">
        <v>430</v>
      </c>
      <c r="H94" s="210">
        <v>90.239999999999995</v>
      </c>
      <c r="I94" s="211"/>
      <c r="J94" s="212">
        <f>ROUND(I94*H94,2)</f>
        <v>0</v>
      </c>
      <c r="K94" s="208" t="s">
        <v>219</v>
      </c>
      <c r="L94" s="46"/>
      <c r="M94" s="213" t="s">
        <v>19</v>
      </c>
      <c r="N94" s="214" t="s">
        <v>43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220</v>
      </c>
      <c r="AT94" s="217" t="s">
        <v>215</v>
      </c>
      <c r="AU94" s="217" t="s">
        <v>82</v>
      </c>
      <c r="AY94" s="19" t="s">
        <v>213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220</v>
      </c>
      <c r="BM94" s="217" t="s">
        <v>814</v>
      </c>
    </row>
    <row r="95" s="2" customFormat="1">
      <c r="A95" s="40"/>
      <c r="B95" s="41"/>
      <c r="C95" s="42"/>
      <c r="D95" s="219" t="s">
        <v>222</v>
      </c>
      <c r="E95" s="42"/>
      <c r="F95" s="220" t="s">
        <v>444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222</v>
      </c>
      <c r="AU95" s="19" t="s">
        <v>82</v>
      </c>
    </row>
    <row r="96" s="13" customFormat="1">
      <c r="A96" s="13"/>
      <c r="B96" s="224"/>
      <c r="C96" s="225"/>
      <c r="D96" s="226" t="s">
        <v>224</v>
      </c>
      <c r="E96" s="227" t="s">
        <v>19</v>
      </c>
      <c r="F96" s="228" t="s">
        <v>813</v>
      </c>
      <c r="G96" s="225"/>
      <c r="H96" s="229">
        <v>90.239999999999995</v>
      </c>
      <c r="I96" s="230"/>
      <c r="J96" s="225"/>
      <c r="K96" s="225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224</v>
      </c>
      <c r="AU96" s="235" t="s">
        <v>82</v>
      </c>
      <c r="AV96" s="13" t="s">
        <v>82</v>
      </c>
      <c r="AW96" s="13" t="s">
        <v>33</v>
      </c>
      <c r="AX96" s="13" t="s">
        <v>80</v>
      </c>
      <c r="AY96" s="235" t="s">
        <v>213</v>
      </c>
    </row>
    <row r="97" s="2" customFormat="1" ht="16.5" customHeight="1">
      <c r="A97" s="40"/>
      <c r="B97" s="41"/>
      <c r="C97" s="236" t="s">
        <v>253</v>
      </c>
      <c r="D97" s="236" t="s">
        <v>241</v>
      </c>
      <c r="E97" s="237" t="s">
        <v>446</v>
      </c>
      <c r="F97" s="238" t="s">
        <v>447</v>
      </c>
      <c r="G97" s="239" t="s">
        <v>430</v>
      </c>
      <c r="H97" s="240">
        <v>90.239999999999995</v>
      </c>
      <c r="I97" s="241"/>
      <c r="J97" s="242">
        <f>ROUND(I97*H97,2)</f>
        <v>0</v>
      </c>
      <c r="K97" s="238" t="s">
        <v>219</v>
      </c>
      <c r="L97" s="243"/>
      <c r="M97" s="244" t="s">
        <v>19</v>
      </c>
      <c r="N97" s="245" t="s">
        <v>43</v>
      </c>
      <c r="O97" s="86"/>
      <c r="P97" s="215">
        <f>O97*H97</f>
        <v>0</v>
      </c>
      <c r="Q97" s="215">
        <v>1</v>
      </c>
      <c r="R97" s="215">
        <f>Q97*H97</f>
        <v>90.239999999999995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245</v>
      </c>
      <c r="AT97" s="217" t="s">
        <v>241</v>
      </c>
      <c r="AU97" s="217" t="s">
        <v>82</v>
      </c>
      <c r="AY97" s="19" t="s">
        <v>213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220</v>
      </c>
      <c r="BM97" s="217" t="s">
        <v>815</v>
      </c>
    </row>
    <row r="98" s="2" customFormat="1">
      <c r="A98" s="40"/>
      <c r="B98" s="41"/>
      <c r="C98" s="42"/>
      <c r="D98" s="226" t="s">
        <v>388</v>
      </c>
      <c r="E98" s="42"/>
      <c r="F98" s="246" t="s">
        <v>449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388</v>
      </c>
      <c r="AU98" s="19" t="s">
        <v>82</v>
      </c>
    </row>
    <row r="99" s="13" customFormat="1">
      <c r="A99" s="13"/>
      <c r="B99" s="224"/>
      <c r="C99" s="225"/>
      <c r="D99" s="226" t="s">
        <v>224</v>
      </c>
      <c r="E99" s="227" t="s">
        <v>19</v>
      </c>
      <c r="F99" s="228" t="s">
        <v>813</v>
      </c>
      <c r="G99" s="225"/>
      <c r="H99" s="229">
        <v>90.239999999999995</v>
      </c>
      <c r="I99" s="230"/>
      <c r="J99" s="225"/>
      <c r="K99" s="225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224</v>
      </c>
      <c r="AU99" s="235" t="s">
        <v>82</v>
      </c>
      <c r="AV99" s="13" t="s">
        <v>82</v>
      </c>
      <c r="AW99" s="13" t="s">
        <v>33</v>
      </c>
      <c r="AX99" s="13" t="s">
        <v>80</v>
      </c>
      <c r="AY99" s="235" t="s">
        <v>213</v>
      </c>
    </row>
    <row r="100" s="12" customFormat="1" ht="22.8" customHeight="1">
      <c r="A100" s="12"/>
      <c r="B100" s="190"/>
      <c r="C100" s="191"/>
      <c r="D100" s="192" t="s">
        <v>71</v>
      </c>
      <c r="E100" s="204" t="s">
        <v>484</v>
      </c>
      <c r="F100" s="204" t="s">
        <v>485</v>
      </c>
      <c r="G100" s="191"/>
      <c r="H100" s="191"/>
      <c r="I100" s="194"/>
      <c r="J100" s="205">
        <f>BK100</f>
        <v>0</v>
      </c>
      <c r="K100" s="191"/>
      <c r="L100" s="196"/>
      <c r="M100" s="197"/>
      <c r="N100" s="198"/>
      <c r="O100" s="198"/>
      <c r="P100" s="199">
        <f>SUM(P101:P102)</f>
        <v>0</v>
      </c>
      <c r="Q100" s="198"/>
      <c r="R100" s="199">
        <f>SUM(R101:R102)</f>
        <v>0</v>
      </c>
      <c r="S100" s="198"/>
      <c r="T100" s="200">
        <f>SUM(T101:T102)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80</v>
      </c>
      <c r="AT100" s="202" t="s">
        <v>71</v>
      </c>
      <c r="AU100" s="202" t="s">
        <v>80</v>
      </c>
      <c r="AY100" s="201" t="s">
        <v>213</v>
      </c>
      <c r="BK100" s="203">
        <f>SUM(BK101:BK102)</f>
        <v>0</v>
      </c>
    </row>
    <row r="101" s="2" customFormat="1" ht="16.5" customHeight="1">
      <c r="A101" s="40"/>
      <c r="B101" s="41"/>
      <c r="C101" s="206" t="s">
        <v>245</v>
      </c>
      <c r="D101" s="206" t="s">
        <v>215</v>
      </c>
      <c r="E101" s="207" t="s">
        <v>487</v>
      </c>
      <c r="F101" s="208" t="s">
        <v>488</v>
      </c>
      <c r="G101" s="209" t="s">
        <v>489</v>
      </c>
      <c r="H101" s="210">
        <v>90.239999999999995</v>
      </c>
      <c r="I101" s="211"/>
      <c r="J101" s="212">
        <f>ROUND(I101*H101,2)</f>
        <v>0</v>
      </c>
      <c r="K101" s="208" t="s">
        <v>219</v>
      </c>
      <c r="L101" s="46"/>
      <c r="M101" s="213" t="s">
        <v>19</v>
      </c>
      <c r="N101" s="214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220</v>
      </c>
      <c r="AT101" s="217" t="s">
        <v>215</v>
      </c>
      <c r="AU101" s="217" t="s">
        <v>82</v>
      </c>
      <c r="AY101" s="19" t="s">
        <v>213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220</v>
      </c>
      <c r="BM101" s="217" t="s">
        <v>816</v>
      </c>
    </row>
    <row r="102" s="2" customFormat="1">
      <c r="A102" s="40"/>
      <c r="B102" s="41"/>
      <c r="C102" s="42"/>
      <c r="D102" s="219" t="s">
        <v>222</v>
      </c>
      <c r="E102" s="42"/>
      <c r="F102" s="220" t="s">
        <v>491</v>
      </c>
      <c r="G102" s="42"/>
      <c r="H102" s="42"/>
      <c r="I102" s="221"/>
      <c r="J102" s="42"/>
      <c r="K102" s="42"/>
      <c r="L102" s="46"/>
      <c r="M102" s="258"/>
      <c r="N102" s="259"/>
      <c r="O102" s="260"/>
      <c r="P102" s="260"/>
      <c r="Q102" s="260"/>
      <c r="R102" s="260"/>
      <c r="S102" s="260"/>
      <c r="T102" s="261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222</v>
      </c>
      <c r="AU102" s="19" t="s">
        <v>82</v>
      </c>
    </row>
    <row r="103" s="2" customFormat="1" ht="6.96" customHeight="1">
      <c r="A103" s="40"/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46"/>
      <c r="M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</sheetData>
  <sheetProtection sheet="1" autoFilter="0" formatColumns="0" formatRows="0" objects="1" scenarios="1" spinCount="100000" saltValue="6XACbELDEWBMBDZyoJeO+6kSmb63GWN2hj7clyK23wVwJQot5t11qWklS33jP5Ozus6XG6qqpQK9s2bxmG6+XA==" hashValue="oVnxw2ka/8mF9CMldwVMTgZa42vaupyHN3MaULWRUmKczb7foPtc3642SPPzieF8rBroWE0/2O/UQTKEqtmFJQ==" algorithmName="SHA-512" password="CC35"/>
  <autoFilter ref="C81:K102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5_02/111151231"/>
    <hyperlink ref="F89" r:id="rId2" display="https://podminky.urs.cz/item/CS_URS_2025_02/184801131"/>
    <hyperlink ref="F92" r:id="rId3" display="https://podminky.urs.cz/item/CS_URS_2025_02/185804312"/>
    <hyperlink ref="F95" r:id="rId4" display="https://podminky.urs.cz/item/CS_URS_2025_02/185851121"/>
    <hyperlink ref="F102" r:id="rId5" display="https://podminky.urs.cz/item/CS_URS_2025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180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Realizace větrolamu v k.ú. Moravský Žižkov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181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817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17. 9. 2025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ROUND((SUM(BE90:BE241)),  2)</f>
        <v>0</v>
      </c>
      <c r="G33" s="40"/>
      <c r="H33" s="40"/>
      <c r="I33" s="150">
        <v>0.20999999999999999</v>
      </c>
      <c r="J33" s="149">
        <f>ROUND(((SUM(BE90:BE241))*I33),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ROUND((SUM(BF90:BF241)),  2)</f>
        <v>0</v>
      </c>
      <c r="G34" s="40"/>
      <c r="H34" s="40"/>
      <c r="I34" s="150">
        <v>0.12</v>
      </c>
      <c r="J34" s="149">
        <f>ROUND(((SUM(BF90:BF241))*I34),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ROUND((SUM(BG90:BG241)),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ROUND((SUM(BH90:BH241)),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ROUND((SUM(BI90:BI241)),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183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Realizace větrolamu v k.ú. Moravský Žižkov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181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05 - Větrolam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Moravský Žižkov</v>
      </c>
      <c r="G52" s="42"/>
      <c r="H52" s="42"/>
      <c r="I52" s="34" t="s">
        <v>23</v>
      </c>
      <c r="J52" s="74" t="str">
        <f>IF(J12="","",J12)</f>
        <v>17. 9. 2025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SPÚ, KPÚ pro JMK, pobočka Břeclav</v>
      </c>
      <c r="G54" s="42"/>
      <c r="H54" s="42"/>
      <c r="I54" s="34" t="s">
        <v>31</v>
      </c>
      <c r="J54" s="38" t="str">
        <f>E21</f>
        <v>Ing. Michal Pochop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Výzkumný ústav meliorací a ochrany půdy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184</v>
      </c>
      <c r="D57" s="164"/>
      <c r="E57" s="164"/>
      <c r="F57" s="164"/>
      <c r="G57" s="164"/>
      <c r="H57" s="164"/>
      <c r="I57" s="164"/>
      <c r="J57" s="165" t="s">
        <v>185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186</v>
      </c>
    </row>
    <row r="60" s="9" customFormat="1" ht="24.96" customHeight="1">
      <c r="A60" s="9"/>
      <c r="B60" s="167"/>
      <c r="C60" s="168"/>
      <c r="D60" s="169" t="s">
        <v>187</v>
      </c>
      <c r="E60" s="170"/>
      <c r="F60" s="170"/>
      <c r="G60" s="170"/>
      <c r="H60" s="170"/>
      <c r="I60" s="170"/>
      <c r="J60" s="171">
        <f>J91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188</v>
      </c>
      <c r="E61" s="176"/>
      <c r="F61" s="176"/>
      <c r="G61" s="176"/>
      <c r="H61" s="176"/>
      <c r="I61" s="176"/>
      <c r="J61" s="177">
        <f>J92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189</v>
      </c>
      <c r="E62" s="176"/>
      <c r="F62" s="176"/>
      <c r="G62" s="176"/>
      <c r="H62" s="176"/>
      <c r="I62" s="176"/>
      <c r="J62" s="177">
        <f>J184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190</v>
      </c>
      <c r="E63" s="176"/>
      <c r="F63" s="176"/>
      <c r="G63" s="176"/>
      <c r="H63" s="176"/>
      <c r="I63" s="176"/>
      <c r="J63" s="177">
        <f>J202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7"/>
      <c r="C64" s="168"/>
      <c r="D64" s="169" t="s">
        <v>191</v>
      </c>
      <c r="E64" s="170"/>
      <c r="F64" s="170"/>
      <c r="G64" s="170"/>
      <c r="H64" s="170"/>
      <c r="I64" s="170"/>
      <c r="J64" s="171">
        <f>J205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3"/>
      <c r="C65" s="174"/>
      <c r="D65" s="175" t="s">
        <v>192</v>
      </c>
      <c r="E65" s="176"/>
      <c r="F65" s="176"/>
      <c r="G65" s="176"/>
      <c r="H65" s="176"/>
      <c r="I65" s="176"/>
      <c r="J65" s="177">
        <f>J206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193</v>
      </c>
      <c r="E66" s="176"/>
      <c r="F66" s="176"/>
      <c r="G66" s="176"/>
      <c r="H66" s="176"/>
      <c r="I66" s="176"/>
      <c r="J66" s="177">
        <f>J219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194</v>
      </c>
      <c r="E67" s="176"/>
      <c r="F67" s="176"/>
      <c r="G67" s="176"/>
      <c r="H67" s="176"/>
      <c r="I67" s="176"/>
      <c r="J67" s="177">
        <f>J223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195</v>
      </c>
      <c r="E68" s="176"/>
      <c r="F68" s="176"/>
      <c r="G68" s="176"/>
      <c r="H68" s="176"/>
      <c r="I68" s="176"/>
      <c r="J68" s="177">
        <f>J227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196</v>
      </c>
      <c r="E69" s="176"/>
      <c r="F69" s="176"/>
      <c r="G69" s="176"/>
      <c r="H69" s="176"/>
      <c r="I69" s="176"/>
      <c r="J69" s="177">
        <f>J234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197</v>
      </c>
      <c r="E70" s="176"/>
      <c r="F70" s="176"/>
      <c r="G70" s="176"/>
      <c r="H70" s="176"/>
      <c r="I70" s="176"/>
      <c r="J70" s="177">
        <f>J238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198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62" t="str">
        <f>E7</f>
        <v>Realizace větrolamu v k.ú. Moravský Žižkov</v>
      </c>
      <c r="F80" s="34"/>
      <c r="G80" s="34"/>
      <c r="H80" s="34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181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E9</f>
        <v>SO 05 - Větrolam</v>
      </c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F12</f>
        <v>Moravský Žižkov</v>
      </c>
      <c r="G84" s="42"/>
      <c r="H84" s="42"/>
      <c r="I84" s="34" t="s">
        <v>23</v>
      </c>
      <c r="J84" s="74" t="str">
        <f>IF(J12="","",J12)</f>
        <v>17. 9. 2025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E15</f>
        <v>SPÚ, KPÚ pro JMK, pobočka Břeclav</v>
      </c>
      <c r="G86" s="42"/>
      <c r="H86" s="42"/>
      <c r="I86" s="34" t="s">
        <v>31</v>
      </c>
      <c r="J86" s="38" t="str">
        <f>E21</f>
        <v>Ing. Michal Pochop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40.05" customHeight="1">
      <c r="A87" s="40"/>
      <c r="B87" s="41"/>
      <c r="C87" s="34" t="s">
        <v>29</v>
      </c>
      <c r="D87" s="42"/>
      <c r="E87" s="42"/>
      <c r="F87" s="29" t="str">
        <f>IF(E18="","",E18)</f>
        <v>Vyplň údaj</v>
      </c>
      <c r="G87" s="42"/>
      <c r="H87" s="42"/>
      <c r="I87" s="34" t="s">
        <v>34</v>
      </c>
      <c r="J87" s="38" t="str">
        <f>E24</f>
        <v>Výzkumný ústav meliorací a ochrany půdy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79"/>
      <c r="B89" s="180"/>
      <c r="C89" s="181" t="s">
        <v>199</v>
      </c>
      <c r="D89" s="182" t="s">
        <v>57</v>
      </c>
      <c r="E89" s="182" t="s">
        <v>53</v>
      </c>
      <c r="F89" s="182" t="s">
        <v>54</v>
      </c>
      <c r="G89" s="182" t="s">
        <v>200</v>
      </c>
      <c r="H89" s="182" t="s">
        <v>201</v>
      </c>
      <c r="I89" s="182" t="s">
        <v>202</v>
      </c>
      <c r="J89" s="182" t="s">
        <v>185</v>
      </c>
      <c r="K89" s="183" t="s">
        <v>203</v>
      </c>
      <c r="L89" s="184"/>
      <c r="M89" s="94" t="s">
        <v>19</v>
      </c>
      <c r="N89" s="95" t="s">
        <v>42</v>
      </c>
      <c r="O89" s="95" t="s">
        <v>204</v>
      </c>
      <c r="P89" s="95" t="s">
        <v>205</v>
      </c>
      <c r="Q89" s="95" t="s">
        <v>206</v>
      </c>
      <c r="R89" s="95" t="s">
        <v>207</v>
      </c>
      <c r="S89" s="95" t="s">
        <v>208</v>
      </c>
      <c r="T89" s="96" t="s">
        <v>209</v>
      </c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</row>
    <row r="90" s="2" customFormat="1" ht="22.8" customHeight="1">
      <c r="A90" s="40"/>
      <c r="B90" s="41"/>
      <c r="C90" s="101" t="s">
        <v>210</v>
      </c>
      <c r="D90" s="42"/>
      <c r="E90" s="42"/>
      <c r="F90" s="42"/>
      <c r="G90" s="42"/>
      <c r="H90" s="42"/>
      <c r="I90" s="42"/>
      <c r="J90" s="185">
        <f>BK90</f>
        <v>0</v>
      </c>
      <c r="K90" s="42"/>
      <c r="L90" s="46"/>
      <c r="M90" s="97"/>
      <c r="N90" s="186"/>
      <c r="O90" s="98"/>
      <c r="P90" s="187">
        <f>P91+P205</f>
        <v>0</v>
      </c>
      <c r="Q90" s="98"/>
      <c r="R90" s="187">
        <f>R91+R205</f>
        <v>36.235795899999999</v>
      </c>
      <c r="S90" s="98"/>
      <c r="T90" s="188">
        <f>T91+T205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71</v>
      </c>
      <c r="AU90" s="19" t="s">
        <v>186</v>
      </c>
      <c r="BK90" s="189">
        <f>BK91+BK205</f>
        <v>0</v>
      </c>
    </row>
    <row r="91" s="12" customFormat="1" ht="25.92" customHeight="1">
      <c r="A91" s="12"/>
      <c r="B91" s="190"/>
      <c r="C91" s="191"/>
      <c r="D91" s="192" t="s">
        <v>71</v>
      </c>
      <c r="E91" s="193" t="s">
        <v>211</v>
      </c>
      <c r="F91" s="193" t="s">
        <v>212</v>
      </c>
      <c r="G91" s="191"/>
      <c r="H91" s="191"/>
      <c r="I91" s="194"/>
      <c r="J91" s="195">
        <f>BK91</f>
        <v>0</v>
      </c>
      <c r="K91" s="191"/>
      <c r="L91" s="196"/>
      <c r="M91" s="197"/>
      <c r="N91" s="198"/>
      <c r="O91" s="198"/>
      <c r="P91" s="199">
        <f>P92+P184+P202</f>
        <v>0</v>
      </c>
      <c r="Q91" s="198"/>
      <c r="R91" s="199">
        <f>R92+R184+R202</f>
        <v>36.235795899999999</v>
      </c>
      <c r="S91" s="198"/>
      <c r="T91" s="200">
        <f>T92+T184+T202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80</v>
      </c>
      <c r="AT91" s="202" t="s">
        <v>71</v>
      </c>
      <c r="AU91" s="202" t="s">
        <v>72</v>
      </c>
      <c r="AY91" s="201" t="s">
        <v>213</v>
      </c>
      <c r="BK91" s="203">
        <f>BK92+BK184+BK202</f>
        <v>0</v>
      </c>
    </row>
    <row r="92" s="12" customFormat="1" ht="22.8" customHeight="1">
      <c r="A92" s="12"/>
      <c r="B92" s="190"/>
      <c r="C92" s="191"/>
      <c r="D92" s="192" t="s">
        <v>71</v>
      </c>
      <c r="E92" s="204" t="s">
        <v>80</v>
      </c>
      <c r="F92" s="204" t="s">
        <v>214</v>
      </c>
      <c r="G92" s="191"/>
      <c r="H92" s="191"/>
      <c r="I92" s="194"/>
      <c r="J92" s="205">
        <f>BK92</f>
        <v>0</v>
      </c>
      <c r="K92" s="191"/>
      <c r="L92" s="196"/>
      <c r="M92" s="197"/>
      <c r="N92" s="198"/>
      <c r="O92" s="198"/>
      <c r="P92" s="199">
        <f>SUM(P93:P183)</f>
        <v>0</v>
      </c>
      <c r="Q92" s="198"/>
      <c r="R92" s="199">
        <f>SUM(R93:R183)</f>
        <v>31.608449</v>
      </c>
      <c r="S92" s="198"/>
      <c r="T92" s="200">
        <f>SUM(T93:T183)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80</v>
      </c>
      <c r="AT92" s="202" t="s">
        <v>71</v>
      </c>
      <c r="AU92" s="202" t="s">
        <v>80</v>
      </c>
      <c r="AY92" s="201" t="s">
        <v>213</v>
      </c>
      <c r="BK92" s="203">
        <f>SUM(BK93:BK183)</f>
        <v>0</v>
      </c>
    </row>
    <row r="93" s="2" customFormat="1" ht="16.5" customHeight="1">
      <c r="A93" s="40"/>
      <c r="B93" s="41"/>
      <c r="C93" s="206" t="s">
        <v>80</v>
      </c>
      <c r="D93" s="206" t="s">
        <v>215</v>
      </c>
      <c r="E93" s="207" t="s">
        <v>216</v>
      </c>
      <c r="F93" s="208" t="s">
        <v>217</v>
      </c>
      <c r="G93" s="209" t="s">
        <v>218</v>
      </c>
      <c r="H93" s="210">
        <v>2661.1399999999999</v>
      </c>
      <c r="I93" s="211"/>
      <c r="J93" s="212">
        <f>ROUND(I93*H93,2)</f>
        <v>0</v>
      </c>
      <c r="K93" s="208" t="s">
        <v>219</v>
      </c>
      <c r="L93" s="46"/>
      <c r="M93" s="213" t="s">
        <v>19</v>
      </c>
      <c r="N93" s="214" t="s">
        <v>43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220</v>
      </c>
      <c r="AT93" s="217" t="s">
        <v>215</v>
      </c>
      <c r="AU93" s="217" t="s">
        <v>82</v>
      </c>
      <c r="AY93" s="19" t="s">
        <v>213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80</v>
      </c>
      <c r="BK93" s="218">
        <f>ROUND(I93*H93,2)</f>
        <v>0</v>
      </c>
      <c r="BL93" s="19" t="s">
        <v>220</v>
      </c>
      <c r="BM93" s="217" t="s">
        <v>221</v>
      </c>
    </row>
    <row r="94" s="2" customFormat="1">
      <c r="A94" s="40"/>
      <c r="B94" s="41"/>
      <c r="C94" s="42"/>
      <c r="D94" s="219" t="s">
        <v>222</v>
      </c>
      <c r="E94" s="42"/>
      <c r="F94" s="220" t="s">
        <v>223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222</v>
      </c>
      <c r="AU94" s="19" t="s">
        <v>82</v>
      </c>
    </row>
    <row r="95" s="13" customFormat="1">
      <c r="A95" s="13"/>
      <c r="B95" s="224"/>
      <c r="C95" s="225"/>
      <c r="D95" s="226" t="s">
        <v>224</v>
      </c>
      <c r="E95" s="227" t="s">
        <v>19</v>
      </c>
      <c r="F95" s="228" t="s">
        <v>818</v>
      </c>
      <c r="G95" s="225"/>
      <c r="H95" s="229">
        <v>2661.1399999999999</v>
      </c>
      <c r="I95" s="230"/>
      <c r="J95" s="225"/>
      <c r="K95" s="225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224</v>
      </c>
      <c r="AU95" s="235" t="s">
        <v>82</v>
      </c>
      <c r="AV95" s="13" t="s">
        <v>82</v>
      </c>
      <c r="AW95" s="13" t="s">
        <v>33</v>
      </c>
      <c r="AX95" s="13" t="s">
        <v>80</v>
      </c>
      <c r="AY95" s="235" t="s">
        <v>213</v>
      </c>
    </row>
    <row r="96" s="2" customFormat="1" ht="16.5" customHeight="1">
      <c r="A96" s="40"/>
      <c r="B96" s="41"/>
      <c r="C96" s="206" t="s">
        <v>82</v>
      </c>
      <c r="D96" s="206" t="s">
        <v>215</v>
      </c>
      <c r="E96" s="207" t="s">
        <v>226</v>
      </c>
      <c r="F96" s="208" t="s">
        <v>227</v>
      </c>
      <c r="G96" s="209" t="s">
        <v>218</v>
      </c>
      <c r="H96" s="210">
        <v>2661.1399999999999</v>
      </c>
      <c r="I96" s="211"/>
      <c r="J96" s="212">
        <f>ROUND(I96*H96,2)</f>
        <v>0</v>
      </c>
      <c r="K96" s="208" t="s">
        <v>219</v>
      </c>
      <c r="L96" s="46"/>
      <c r="M96" s="213" t="s">
        <v>19</v>
      </c>
      <c r="N96" s="214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220</v>
      </c>
      <c r="AT96" s="217" t="s">
        <v>215</v>
      </c>
      <c r="AU96" s="217" t="s">
        <v>82</v>
      </c>
      <c r="AY96" s="19" t="s">
        <v>213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80</v>
      </c>
      <c r="BK96" s="218">
        <f>ROUND(I96*H96,2)</f>
        <v>0</v>
      </c>
      <c r="BL96" s="19" t="s">
        <v>220</v>
      </c>
      <c r="BM96" s="217" t="s">
        <v>228</v>
      </c>
    </row>
    <row r="97" s="2" customFormat="1">
      <c r="A97" s="40"/>
      <c r="B97" s="41"/>
      <c r="C97" s="42"/>
      <c r="D97" s="219" t="s">
        <v>222</v>
      </c>
      <c r="E97" s="42"/>
      <c r="F97" s="220" t="s">
        <v>229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222</v>
      </c>
      <c r="AU97" s="19" t="s">
        <v>82</v>
      </c>
    </row>
    <row r="98" s="13" customFormat="1">
      <c r="A98" s="13"/>
      <c r="B98" s="224"/>
      <c r="C98" s="225"/>
      <c r="D98" s="226" t="s">
        <v>224</v>
      </c>
      <c r="E98" s="227" t="s">
        <v>19</v>
      </c>
      <c r="F98" s="228" t="s">
        <v>818</v>
      </c>
      <c r="G98" s="225"/>
      <c r="H98" s="229">
        <v>2661.1399999999999</v>
      </c>
      <c r="I98" s="230"/>
      <c r="J98" s="225"/>
      <c r="K98" s="225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224</v>
      </c>
      <c r="AU98" s="235" t="s">
        <v>82</v>
      </c>
      <c r="AV98" s="13" t="s">
        <v>82</v>
      </c>
      <c r="AW98" s="13" t="s">
        <v>33</v>
      </c>
      <c r="AX98" s="13" t="s">
        <v>80</v>
      </c>
      <c r="AY98" s="235" t="s">
        <v>213</v>
      </c>
    </row>
    <row r="99" s="2" customFormat="1" ht="16.5" customHeight="1">
      <c r="A99" s="40"/>
      <c r="B99" s="41"/>
      <c r="C99" s="206" t="s">
        <v>230</v>
      </c>
      <c r="D99" s="206" t="s">
        <v>215</v>
      </c>
      <c r="E99" s="207" t="s">
        <v>231</v>
      </c>
      <c r="F99" s="208" t="s">
        <v>232</v>
      </c>
      <c r="G99" s="209" t="s">
        <v>218</v>
      </c>
      <c r="H99" s="210">
        <v>2661.1399999999999</v>
      </c>
      <c r="I99" s="211"/>
      <c r="J99" s="212">
        <f>ROUND(I99*H99,2)</f>
        <v>0</v>
      </c>
      <c r="K99" s="208" t="s">
        <v>219</v>
      </c>
      <c r="L99" s="46"/>
      <c r="M99" s="213" t="s">
        <v>19</v>
      </c>
      <c r="N99" s="214" t="s">
        <v>43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220</v>
      </c>
      <c r="AT99" s="217" t="s">
        <v>215</v>
      </c>
      <c r="AU99" s="217" t="s">
        <v>82</v>
      </c>
      <c r="AY99" s="19" t="s">
        <v>213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80</v>
      </c>
      <c r="BK99" s="218">
        <f>ROUND(I99*H99,2)</f>
        <v>0</v>
      </c>
      <c r="BL99" s="19" t="s">
        <v>220</v>
      </c>
      <c r="BM99" s="217" t="s">
        <v>233</v>
      </c>
    </row>
    <row r="100" s="2" customFormat="1">
      <c r="A100" s="40"/>
      <c r="B100" s="41"/>
      <c r="C100" s="42"/>
      <c r="D100" s="219" t="s">
        <v>222</v>
      </c>
      <c r="E100" s="42"/>
      <c r="F100" s="220" t="s">
        <v>234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222</v>
      </c>
      <c r="AU100" s="19" t="s">
        <v>82</v>
      </c>
    </row>
    <row r="101" s="13" customFormat="1">
      <c r="A101" s="13"/>
      <c r="B101" s="224"/>
      <c r="C101" s="225"/>
      <c r="D101" s="226" t="s">
        <v>224</v>
      </c>
      <c r="E101" s="227" t="s">
        <v>19</v>
      </c>
      <c r="F101" s="228" t="s">
        <v>818</v>
      </c>
      <c r="G101" s="225"/>
      <c r="H101" s="229">
        <v>2661.1399999999999</v>
      </c>
      <c r="I101" s="230"/>
      <c r="J101" s="225"/>
      <c r="K101" s="225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224</v>
      </c>
      <c r="AU101" s="235" t="s">
        <v>82</v>
      </c>
      <c r="AV101" s="13" t="s">
        <v>82</v>
      </c>
      <c r="AW101" s="13" t="s">
        <v>33</v>
      </c>
      <c r="AX101" s="13" t="s">
        <v>80</v>
      </c>
      <c r="AY101" s="235" t="s">
        <v>213</v>
      </c>
    </row>
    <row r="102" s="2" customFormat="1" ht="24.15" customHeight="1">
      <c r="A102" s="40"/>
      <c r="B102" s="41"/>
      <c r="C102" s="206" t="s">
        <v>220</v>
      </c>
      <c r="D102" s="206" t="s">
        <v>215</v>
      </c>
      <c r="E102" s="207" t="s">
        <v>235</v>
      </c>
      <c r="F102" s="208" t="s">
        <v>236</v>
      </c>
      <c r="G102" s="209" t="s">
        <v>218</v>
      </c>
      <c r="H102" s="210">
        <v>1944.74</v>
      </c>
      <c r="I102" s="211"/>
      <c r="J102" s="212">
        <f>ROUND(I102*H102,2)</f>
        <v>0</v>
      </c>
      <c r="K102" s="208" t="s">
        <v>219</v>
      </c>
      <c r="L102" s="46"/>
      <c r="M102" s="213" t="s">
        <v>19</v>
      </c>
      <c r="N102" s="214" t="s">
        <v>43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220</v>
      </c>
      <c r="AT102" s="217" t="s">
        <v>215</v>
      </c>
      <c r="AU102" s="217" t="s">
        <v>82</v>
      </c>
      <c r="AY102" s="19" t="s">
        <v>213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80</v>
      </c>
      <c r="BK102" s="218">
        <f>ROUND(I102*H102,2)</f>
        <v>0</v>
      </c>
      <c r="BL102" s="19" t="s">
        <v>220</v>
      </c>
      <c r="BM102" s="217" t="s">
        <v>237</v>
      </c>
    </row>
    <row r="103" s="2" customFormat="1">
      <c r="A103" s="40"/>
      <c r="B103" s="41"/>
      <c r="C103" s="42"/>
      <c r="D103" s="219" t="s">
        <v>222</v>
      </c>
      <c r="E103" s="42"/>
      <c r="F103" s="220" t="s">
        <v>238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222</v>
      </c>
      <c r="AU103" s="19" t="s">
        <v>82</v>
      </c>
    </row>
    <row r="104" s="13" customFormat="1">
      <c r="A104" s="13"/>
      <c r="B104" s="224"/>
      <c r="C104" s="225"/>
      <c r="D104" s="226" t="s">
        <v>224</v>
      </c>
      <c r="E104" s="227" t="s">
        <v>19</v>
      </c>
      <c r="F104" s="228" t="s">
        <v>819</v>
      </c>
      <c r="G104" s="225"/>
      <c r="H104" s="229">
        <v>1944.74</v>
      </c>
      <c r="I104" s="230"/>
      <c r="J104" s="225"/>
      <c r="K104" s="225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224</v>
      </c>
      <c r="AU104" s="235" t="s">
        <v>82</v>
      </c>
      <c r="AV104" s="13" t="s">
        <v>82</v>
      </c>
      <c r="AW104" s="13" t="s">
        <v>33</v>
      </c>
      <c r="AX104" s="13" t="s">
        <v>80</v>
      </c>
      <c r="AY104" s="235" t="s">
        <v>213</v>
      </c>
    </row>
    <row r="105" s="2" customFormat="1" ht="16.5" customHeight="1">
      <c r="A105" s="40"/>
      <c r="B105" s="41"/>
      <c r="C105" s="236" t="s">
        <v>240</v>
      </c>
      <c r="D105" s="236" t="s">
        <v>241</v>
      </c>
      <c r="E105" s="237" t="s">
        <v>242</v>
      </c>
      <c r="F105" s="238" t="s">
        <v>243</v>
      </c>
      <c r="G105" s="239" t="s">
        <v>244</v>
      </c>
      <c r="H105" s="240">
        <v>18.641999999999999</v>
      </c>
      <c r="I105" s="241"/>
      <c r="J105" s="242">
        <f>ROUND(I105*H105,2)</f>
        <v>0</v>
      </c>
      <c r="K105" s="238" t="s">
        <v>19</v>
      </c>
      <c r="L105" s="243"/>
      <c r="M105" s="244" t="s">
        <v>19</v>
      </c>
      <c r="N105" s="245" t="s">
        <v>43</v>
      </c>
      <c r="O105" s="86"/>
      <c r="P105" s="215">
        <f>O105*H105</f>
        <v>0</v>
      </c>
      <c r="Q105" s="215">
        <v>0.001</v>
      </c>
      <c r="R105" s="215">
        <f>Q105*H105</f>
        <v>0.018641999999999999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245</v>
      </c>
      <c r="AT105" s="217" t="s">
        <v>241</v>
      </c>
      <c r="AU105" s="217" t="s">
        <v>82</v>
      </c>
      <c r="AY105" s="19" t="s">
        <v>213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80</v>
      </c>
      <c r="BK105" s="218">
        <f>ROUND(I105*H105,2)</f>
        <v>0</v>
      </c>
      <c r="BL105" s="19" t="s">
        <v>220</v>
      </c>
      <c r="BM105" s="217" t="s">
        <v>246</v>
      </c>
    </row>
    <row r="106" s="13" customFormat="1">
      <c r="A106" s="13"/>
      <c r="B106" s="224"/>
      <c r="C106" s="225"/>
      <c r="D106" s="226" t="s">
        <v>224</v>
      </c>
      <c r="E106" s="227" t="s">
        <v>19</v>
      </c>
      <c r="F106" s="228" t="s">
        <v>820</v>
      </c>
      <c r="G106" s="225"/>
      <c r="H106" s="229">
        <v>18.641999999999999</v>
      </c>
      <c r="I106" s="230"/>
      <c r="J106" s="225"/>
      <c r="K106" s="225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224</v>
      </c>
      <c r="AU106" s="235" t="s">
        <v>82</v>
      </c>
      <c r="AV106" s="13" t="s">
        <v>82</v>
      </c>
      <c r="AW106" s="13" t="s">
        <v>33</v>
      </c>
      <c r="AX106" s="13" t="s">
        <v>80</v>
      </c>
      <c r="AY106" s="235" t="s">
        <v>213</v>
      </c>
    </row>
    <row r="107" s="2" customFormat="1" ht="16.5" customHeight="1">
      <c r="A107" s="40"/>
      <c r="B107" s="41"/>
      <c r="C107" s="236" t="s">
        <v>248</v>
      </c>
      <c r="D107" s="236" t="s">
        <v>241</v>
      </c>
      <c r="E107" s="237" t="s">
        <v>249</v>
      </c>
      <c r="F107" s="238" t="s">
        <v>250</v>
      </c>
      <c r="G107" s="239" t="s">
        <v>244</v>
      </c>
      <c r="H107" s="240">
        <v>0.40300000000000002</v>
      </c>
      <c r="I107" s="241"/>
      <c r="J107" s="242">
        <f>ROUND(I107*H107,2)</f>
        <v>0</v>
      </c>
      <c r="K107" s="238" t="s">
        <v>19</v>
      </c>
      <c r="L107" s="243"/>
      <c r="M107" s="244" t="s">
        <v>19</v>
      </c>
      <c r="N107" s="245" t="s">
        <v>43</v>
      </c>
      <c r="O107" s="86"/>
      <c r="P107" s="215">
        <f>O107*H107</f>
        <v>0</v>
      </c>
      <c r="Q107" s="215">
        <v>0.001</v>
      </c>
      <c r="R107" s="215">
        <f>Q107*H107</f>
        <v>0.00040300000000000004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245</v>
      </c>
      <c r="AT107" s="217" t="s">
        <v>241</v>
      </c>
      <c r="AU107" s="217" t="s">
        <v>82</v>
      </c>
      <c r="AY107" s="19" t="s">
        <v>213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80</v>
      </c>
      <c r="BK107" s="218">
        <f>ROUND(I107*H107,2)</f>
        <v>0</v>
      </c>
      <c r="BL107" s="19" t="s">
        <v>220</v>
      </c>
      <c r="BM107" s="217" t="s">
        <v>251</v>
      </c>
    </row>
    <row r="108" s="13" customFormat="1">
      <c r="A108" s="13"/>
      <c r="B108" s="224"/>
      <c r="C108" s="225"/>
      <c r="D108" s="226" t="s">
        <v>224</v>
      </c>
      <c r="E108" s="227" t="s">
        <v>19</v>
      </c>
      <c r="F108" s="228" t="s">
        <v>821</v>
      </c>
      <c r="G108" s="225"/>
      <c r="H108" s="229">
        <v>0.40300000000000002</v>
      </c>
      <c r="I108" s="230"/>
      <c r="J108" s="225"/>
      <c r="K108" s="225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224</v>
      </c>
      <c r="AU108" s="235" t="s">
        <v>82</v>
      </c>
      <c r="AV108" s="13" t="s">
        <v>82</v>
      </c>
      <c r="AW108" s="13" t="s">
        <v>33</v>
      </c>
      <c r="AX108" s="13" t="s">
        <v>80</v>
      </c>
      <c r="AY108" s="235" t="s">
        <v>213</v>
      </c>
    </row>
    <row r="109" s="2" customFormat="1" ht="24.15" customHeight="1">
      <c r="A109" s="40"/>
      <c r="B109" s="41"/>
      <c r="C109" s="206" t="s">
        <v>253</v>
      </c>
      <c r="D109" s="206" t="s">
        <v>215</v>
      </c>
      <c r="E109" s="207" t="s">
        <v>254</v>
      </c>
      <c r="F109" s="208" t="s">
        <v>255</v>
      </c>
      <c r="G109" s="209" t="s">
        <v>218</v>
      </c>
      <c r="H109" s="210">
        <v>1434</v>
      </c>
      <c r="I109" s="211"/>
      <c r="J109" s="212">
        <f>ROUND(I109*H109,2)</f>
        <v>0</v>
      </c>
      <c r="K109" s="208" t="s">
        <v>219</v>
      </c>
      <c r="L109" s="46"/>
      <c r="M109" s="213" t="s">
        <v>19</v>
      </c>
      <c r="N109" s="214" t="s">
        <v>43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220</v>
      </c>
      <c r="AT109" s="217" t="s">
        <v>215</v>
      </c>
      <c r="AU109" s="217" t="s">
        <v>82</v>
      </c>
      <c r="AY109" s="19" t="s">
        <v>213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80</v>
      </c>
      <c r="BK109" s="218">
        <f>ROUND(I109*H109,2)</f>
        <v>0</v>
      </c>
      <c r="BL109" s="19" t="s">
        <v>220</v>
      </c>
      <c r="BM109" s="217" t="s">
        <v>256</v>
      </c>
    </row>
    <row r="110" s="2" customFormat="1">
      <c r="A110" s="40"/>
      <c r="B110" s="41"/>
      <c r="C110" s="42"/>
      <c r="D110" s="219" t="s">
        <v>222</v>
      </c>
      <c r="E110" s="42"/>
      <c r="F110" s="220" t="s">
        <v>257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222</v>
      </c>
      <c r="AU110" s="19" t="s">
        <v>82</v>
      </c>
    </row>
    <row r="111" s="13" customFormat="1">
      <c r="A111" s="13"/>
      <c r="B111" s="224"/>
      <c r="C111" s="225"/>
      <c r="D111" s="226" t="s">
        <v>224</v>
      </c>
      <c r="E111" s="227" t="s">
        <v>19</v>
      </c>
      <c r="F111" s="228" t="s">
        <v>822</v>
      </c>
      <c r="G111" s="225"/>
      <c r="H111" s="229">
        <v>1434</v>
      </c>
      <c r="I111" s="230"/>
      <c r="J111" s="225"/>
      <c r="K111" s="225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224</v>
      </c>
      <c r="AU111" s="235" t="s">
        <v>82</v>
      </c>
      <c r="AV111" s="13" t="s">
        <v>82</v>
      </c>
      <c r="AW111" s="13" t="s">
        <v>33</v>
      </c>
      <c r="AX111" s="13" t="s">
        <v>80</v>
      </c>
      <c r="AY111" s="235" t="s">
        <v>213</v>
      </c>
    </row>
    <row r="112" s="2" customFormat="1" ht="24.15" customHeight="1">
      <c r="A112" s="40"/>
      <c r="B112" s="41"/>
      <c r="C112" s="206" t="s">
        <v>245</v>
      </c>
      <c r="D112" s="206" t="s">
        <v>215</v>
      </c>
      <c r="E112" s="207" t="s">
        <v>259</v>
      </c>
      <c r="F112" s="208" t="s">
        <v>260</v>
      </c>
      <c r="G112" s="209" t="s">
        <v>261</v>
      </c>
      <c r="H112" s="210">
        <v>948</v>
      </c>
      <c r="I112" s="211"/>
      <c r="J112" s="212">
        <f>ROUND(I112*H112,2)</f>
        <v>0</v>
      </c>
      <c r="K112" s="208" t="s">
        <v>219</v>
      </c>
      <c r="L112" s="46"/>
      <c r="M112" s="213" t="s">
        <v>19</v>
      </c>
      <c r="N112" s="214" t="s">
        <v>43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220</v>
      </c>
      <c r="AT112" s="217" t="s">
        <v>215</v>
      </c>
      <c r="AU112" s="217" t="s">
        <v>82</v>
      </c>
      <c r="AY112" s="19" t="s">
        <v>213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80</v>
      </c>
      <c r="BK112" s="218">
        <f>ROUND(I112*H112,2)</f>
        <v>0</v>
      </c>
      <c r="BL112" s="19" t="s">
        <v>220</v>
      </c>
      <c r="BM112" s="217" t="s">
        <v>262</v>
      </c>
    </row>
    <row r="113" s="2" customFormat="1">
      <c r="A113" s="40"/>
      <c r="B113" s="41"/>
      <c r="C113" s="42"/>
      <c r="D113" s="219" t="s">
        <v>222</v>
      </c>
      <c r="E113" s="42"/>
      <c r="F113" s="220" t="s">
        <v>263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222</v>
      </c>
      <c r="AU113" s="19" t="s">
        <v>82</v>
      </c>
    </row>
    <row r="114" s="13" customFormat="1">
      <c r="A114" s="13"/>
      <c r="B114" s="224"/>
      <c r="C114" s="225"/>
      <c r="D114" s="226" t="s">
        <v>224</v>
      </c>
      <c r="E114" s="227" t="s">
        <v>19</v>
      </c>
      <c r="F114" s="228" t="s">
        <v>823</v>
      </c>
      <c r="G114" s="225"/>
      <c r="H114" s="229">
        <v>948</v>
      </c>
      <c r="I114" s="230"/>
      <c r="J114" s="225"/>
      <c r="K114" s="225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224</v>
      </c>
      <c r="AU114" s="235" t="s">
        <v>82</v>
      </c>
      <c r="AV114" s="13" t="s">
        <v>82</v>
      </c>
      <c r="AW114" s="13" t="s">
        <v>33</v>
      </c>
      <c r="AX114" s="13" t="s">
        <v>80</v>
      </c>
      <c r="AY114" s="235" t="s">
        <v>213</v>
      </c>
    </row>
    <row r="115" s="2" customFormat="1" ht="24.15" customHeight="1">
      <c r="A115" s="40"/>
      <c r="B115" s="41"/>
      <c r="C115" s="206" t="s">
        <v>265</v>
      </c>
      <c r="D115" s="206" t="s">
        <v>215</v>
      </c>
      <c r="E115" s="207" t="s">
        <v>266</v>
      </c>
      <c r="F115" s="208" t="s">
        <v>267</v>
      </c>
      <c r="G115" s="209" t="s">
        <v>261</v>
      </c>
      <c r="H115" s="210">
        <v>8</v>
      </c>
      <c r="I115" s="211"/>
      <c r="J115" s="212">
        <f>ROUND(I115*H115,2)</f>
        <v>0</v>
      </c>
      <c r="K115" s="208" t="s">
        <v>219</v>
      </c>
      <c r="L115" s="46"/>
      <c r="M115" s="213" t="s">
        <v>19</v>
      </c>
      <c r="N115" s="214" t="s">
        <v>43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220</v>
      </c>
      <c r="AT115" s="217" t="s">
        <v>215</v>
      </c>
      <c r="AU115" s="217" t="s">
        <v>82</v>
      </c>
      <c r="AY115" s="19" t="s">
        <v>213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80</v>
      </c>
      <c r="BK115" s="218">
        <f>ROUND(I115*H115,2)</f>
        <v>0</v>
      </c>
      <c r="BL115" s="19" t="s">
        <v>220</v>
      </c>
      <c r="BM115" s="217" t="s">
        <v>268</v>
      </c>
    </row>
    <row r="116" s="2" customFormat="1">
      <c r="A116" s="40"/>
      <c r="B116" s="41"/>
      <c r="C116" s="42"/>
      <c r="D116" s="219" t="s">
        <v>222</v>
      </c>
      <c r="E116" s="42"/>
      <c r="F116" s="220" t="s">
        <v>269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222</v>
      </c>
      <c r="AU116" s="19" t="s">
        <v>82</v>
      </c>
    </row>
    <row r="117" s="13" customFormat="1">
      <c r="A117" s="13"/>
      <c r="B117" s="224"/>
      <c r="C117" s="225"/>
      <c r="D117" s="226" t="s">
        <v>224</v>
      </c>
      <c r="E117" s="227" t="s">
        <v>19</v>
      </c>
      <c r="F117" s="228" t="s">
        <v>762</v>
      </c>
      <c r="G117" s="225"/>
      <c r="H117" s="229">
        <v>8</v>
      </c>
      <c r="I117" s="230"/>
      <c r="J117" s="225"/>
      <c r="K117" s="225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224</v>
      </c>
      <c r="AU117" s="235" t="s">
        <v>82</v>
      </c>
      <c r="AV117" s="13" t="s">
        <v>82</v>
      </c>
      <c r="AW117" s="13" t="s">
        <v>33</v>
      </c>
      <c r="AX117" s="13" t="s">
        <v>80</v>
      </c>
      <c r="AY117" s="235" t="s">
        <v>213</v>
      </c>
    </row>
    <row r="118" s="2" customFormat="1" ht="24.15" customHeight="1">
      <c r="A118" s="40"/>
      <c r="B118" s="41"/>
      <c r="C118" s="206" t="s">
        <v>271</v>
      </c>
      <c r="D118" s="206" t="s">
        <v>215</v>
      </c>
      <c r="E118" s="207" t="s">
        <v>272</v>
      </c>
      <c r="F118" s="208" t="s">
        <v>273</v>
      </c>
      <c r="G118" s="209" t="s">
        <v>261</v>
      </c>
      <c r="H118" s="210">
        <v>948</v>
      </c>
      <c r="I118" s="211"/>
      <c r="J118" s="212">
        <f>ROUND(I118*H118,2)</f>
        <v>0</v>
      </c>
      <c r="K118" s="208" t="s">
        <v>219</v>
      </c>
      <c r="L118" s="46"/>
      <c r="M118" s="213" t="s">
        <v>19</v>
      </c>
      <c r="N118" s="214" t="s">
        <v>43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220</v>
      </c>
      <c r="AT118" s="217" t="s">
        <v>215</v>
      </c>
      <c r="AU118" s="217" t="s">
        <v>82</v>
      </c>
      <c r="AY118" s="19" t="s">
        <v>213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80</v>
      </c>
      <c r="BK118" s="218">
        <f>ROUND(I118*H118,2)</f>
        <v>0</v>
      </c>
      <c r="BL118" s="19" t="s">
        <v>220</v>
      </c>
      <c r="BM118" s="217" t="s">
        <v>274</v>
      </c>
    </row>
    <row r="119" s="2" customFormat="1">
      <c r="A119" s="40"/>
      <c r="B119" s="41"/>
      <c r="C119" s="42"/>
      <c r="D119" s="219" t="s">
        <v>222</v>
      </c>
      <c r="E119" s="42"/>
      <c r="F119" s="220" t="s">
        <v>275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222</v>
      </c>
      <c r="AU119" s="19" t="s">
        <v>82</v>
      </c>
    </row>
    <row r="120" s="13" customFormat="1">
      <c r="A120" s="13"/>
      <c r="B120" s="224"/>
      <c r="C120" s="225"/>
      <c r="D120" s="226" t="s">
        <v>224</v>
      </c>
      <c r="E120" s="227" t="s">
        <v>19</v>
      </c>
      <c r="F120" s="228" t="s">
        <v>823</v>
      </c>
      <c r="G120" s="225"/>
      <c r="H120" s="229">
        <v>948</v>
      </c>
      <c r="I120" s="230"/>
      <c r="J120" s="225"/>
      <c r="K120" s="225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224</v>
      </c>
      <c r="AU120" s="235" t="s">
        <v>82</v>
      </c>
      <c r="AV120" s="13" t="s">
        <v>82</v>
      </c>
      <c r="AW120" s="13" t="s">
        <v>33</v>
      </c>
      <c r="AX120" s="13" t="s">
        <v>80</v>
      </c>
      <c r="AY120" s="235" t="s">
        <v>213</v>
      </c>
    </row>
    <row r="121" s="2" customFormat="1" ht="16.5" customHeight="1">
      <c r="A121" s="40"/>
      <c r="B121" s="41"/>
      <c r="C121" s="236" t="s">
        <v>277</v>
      </c>
      <c r="D121" s="236" t="s">
        <v>241</v>
      </c>
      <c r="E121" s="237" t="s">
        <v>278</v>
      </c>
      <c r="F121" s="238" t="s">
        <v>279</v>
      </c>
      <c r="G121" s="239" t="s">
        <v>261</v>
      </c>
      <c r="H121" s="240">
        <v>60</v>
      </c>
      <c r="I121" s="241"/>
      <c r="J121" s="242">
        <f>ROUND(I121*H121,2)</f>
        <v>0</v>
      </c>
      <c r="K121" s="238" t="s">
        <v>19</v>
      </c>
      <c r="L121" s="243"/>
      <c r="M121" s="244" t="s">
        <v>19</v>
      </c>
      <c r="N121" s="245" t="s">
        <v>43</v>
      </c>
      <c r="O121" s="86"/>
      <c r="P121" s="215">
        <f>O121*H121</f>
        <v>0</v>
      </c>
      <c r="Q121" s="215">
        <v>0.001</v>
      </c>
      <c r="R121" s="215">
        <f>Q121*H121</f>
        <v>0.059999999999999998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245</v>
      </c>
      <c r="AT121" s="217" t="s">
        <v>241</v>
      </c>
      <c r="AU121" s="217" t="s">
        <v>82</v>
      </c>
      <c r="AY121" s="19" t="s">
        <v>213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80</v>
      </c>
      <c r="BK121" s="218">
        <f>ROUND(I121*H121,2)</f>
        <v>0</v>
      </c>
      <c r="BL121" s="19" t="s">
        <v>220</v>
      </c>
      <c r="BM121" s="217" t="s">
        <v>280</v>
      </c>
    </row>
    <row r="122" s="2" customFormat="1" ht="16.5" customHeight="1">
      <c r="A122" s="40"/>
      <c r="B122" s="41"/>
      <c r="C122" s="236" t="s">
        <v>8</v>
      </c>
      <c r="D122" s="236" t="s">
        <v>241</v>
      </c>
      <c r="E122" s="237" t="s">
        <v>281</v>
      </c>
      <c r="F122" s="238" t="s">
        <v>282</v>
      </c>
      <c r="G122" s="239" t="s">
        <v>261</v>
      </c>
      <c r="H122" s="240">
        <v>54</v>
      </c>
      <c r="I122" s="241"/>
      <c r="J122" s="242">
        <f>ROUND(I122*H122,2)</f>
        <v>0</v>
      </c>
      <c r="K122" s="238" t="s">
        <v>19</v>
      </c>
      <c r="L122" s="243"/>
      <c r="M122" s="244" t="s">
        <v>19</v>
      </c>
      <c r="N122" s="245" t="s">
        <v>43</v>
      </c>
      <c r="O122" s="86"/>
      <c r="P122" s="215">
        <f>O122*H122</f>
        <v>0</v>
      </c>
      <c r="Q122" s="215">
        <v>0.001</v>
      </c>
      <c r="R122" s="215">
        <f>Q122*H122</f>
        <v>0.053999999999999999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245</v>
      </c>
      <c r="AT122" s="217" t="s">
        <v>241</v>
      </c>
      <c r="AU122" s="217" t="s">
        <v>82</v>
      </c>
      <c r="AY122" s="19" t="s">
        <v>213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80</v>
      </c>
      <c r="BK122" s="218">
        <f>ROUND(I122*H122,2)</f>
        <v>0</v>
      </c>
      <c r="BL122" s="19" t="s">
        <v>220</v>
      </c>
      <c r="BM122" s="217" t="s">
        <v>283</v>
      </c>
    </row>
    <row r="123" s="2" customFormat="1" ht="16.5" customHeight="1">
      <c r="A123" s="40"/>
      <c r="B123" s="41"/>
      <c r="C123" s="236" t="s">
        <v>284</v>
      </c>
      <c r="D123" s="236" t="s">
        <v>241</v>
      </c>
      <c r="E123" s="237" t="s">
        <v>285</v>
      </c>
      <c r="F123" s="238" t="s">
        <v>286</v>
      </c>
      <c r="G123" s="239" t="s">
        <v>261</v>
      </c>
      <c r="H123" s="240">
        <v>62</v>
      </c>
      <c r="I123" s="241"/>
      <c r="J123" s="242">
        <f>ROUND(I123*H123,2)</f>
        <v>0</v>
      </c>
      <c r="K123" s="238" t="s">
        <v>19</v>
      </c>
      <c r="L123" s="243"/>
      <c r="M123" s="244" t="s">
        <v>19</v>
      </c>
      <c r="N123" s="245" t="s">
        <v>43</v>
      </c>
      <c r="O123" s="86"/>
      <c r="P123" s="215">
        <f>O123*H123</f>
        <v>0</v>
      </c>
      <c r="Q123" s="215">
        <v>0.001</v>
      </c>
      <c r="R123" s="215">
        <f>Q123*H123</f>
        <v>0.062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245</v>
      </c>
      <c r="AT123" s="217" t="s">
        <v>241</v>
      </c>
      <c r="AU123" s="217" t="s">
        <v>82</v>
      </c>
      <c r="AY123" s="19" t="s">
        <v>213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80</v>
      </c>
      <c r="BK123" s="218">
        <f>ROUND(I123*H123,2)</f>
        <v>0</v>
      </c>
      <c r="BL123" s="19" t="s">
        <v>220</v>
      </c>
      <c r="BM123" s="217" t="s">
        <v>287</v>
      </c>
    </row>
    <row r="124" s="2" customFormat="1" ht="16.5" customHeight="1">
      <c r="A124" s="40"/>
      <c r="B124" s="41"/>
      <c r="C124" s="236" t="s">
        <v>288</v>
      </c>
      <c r="D124" s="236" t="s">
        <v>241</v>
      </c>
      <c r="E124" s="237" t="s">
        <v>289</v>
      </c>
      <c r="F124" s="238" t="s">
        <v>290</v>
      </c>
      <c r="G124" s="239" t="s">
        <v>261</v>
      </c>
      <c r="H124" s="240">
        <v>46</v>
      </c>
      <c r="I124" s="241"/>
      <c r="J124" s="242">
        <f>ROUND(I124*H124,2)</f>
        <v>0</v>
      </c>
      <c r="K124" s="238" t="s">
        <v>19</v>
      </c>
      <c r="L124" s="243"/>
      <c r="M124" s="244" t="s">
        <v>19</v>
      </c>
      <c r="N124" s="245" t="s">
        <v>43</v>
      </c>
      <c r="O124" s="86"/>
      <c r="P124" s="215">
        <f>O124*H124</f>
        <v>0</v>
      </c>
      <c r="Q124" s="215">
        <v>0.001</v>
      </c>
      <c r="R124" s="215">
        <f>Q124*H124</f>
        <v>0.045999999999999999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245</v>
      </c>
      <c r="AT124" s="217" t="s">
        <v>241</v>
      </c>
      <c r="AU124" s="217" t="s">
        <v>82</v>
      </c>
      <c r="AY124" s="19" t="s">
        <v>213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80</v>
      </c>
      <c r="BK124" s="218">
        <f>ROUND(I124*H124,2)</f>
        <v>0</v>
      </c>
      <c r="BL124" s="19" t="s">
        <v>220</v>
      </c>
      <c r="BM124" s="217" t="s">
        <v>291</v>
      </c>
    </row>
    <row r="125" s="2" customFormat="1" ht="16.5" customHeight="1">
      <c r="A125" s="40"/>
      <c r="B125" s="41"/>
      <c r="C125" s="236" t="s">
        <v>292</v>
      </c>
      <c r="D125" s="236" t="s">
        <v>241</v>
      </c>
      <c r="E125" s="237" t="s">
        <v>293</v>
      </c>
      <c r="F125" s="238" t="s">
        <v>294</v>
      </c>
      <c r="G125" s="239" t="s">
        <v>261</v>
      </c>
      <c r="H125" s="240">
        <v>55</v>
      </c>
      <c r="I125" s="241"/>
      <c r="J125" s="242">
        <f>ROUND(I125*H125,2)</f>
        <v>0</v>
      </c>
      <c r="K125" s="238" t="s">
        <v>19</v>
      </c>
      <c r="L125" s="243"/>
      <c r="M125" s="244" t="s">
        <v>19</v>
      </c>
      <c r="N125" s="245" t="s">
        <v>43</v>
      </c>
      <c r="O125" s="86"/>
      <c r="P125" s="215">
        <f>O125*H125</f>
        <v>0</v>
      </c>
      <c r="Q125" s="215">
        <v>0.001</v>
      </c>
      <c r="R125" s="215">
        <f>Q125*H125</f>
        <v>0.055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245</v>
      </c>
      <c r="AT125" s="217" t="s">
        <v>241</v>
      </c>
      <c r="AU125" s="217" t="s">
        <v>82</v>
      </c>
      <c r="AY125" s="19" t="s">
        <v>213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80</v>
      </c>
      <c r="BK125" s="218">
        <f>ROUND(I125*H125,2)</f>
        <v>0</v>
      </c>
      <c r="BL125" s="19" t="s">
        <v>220</v>
      </c>
      <c r="BM125" s="217" t="s">
        <v>295</v>
      </c>
    </row>
    <row r="126" s="2" customFormat="1" ht="16.5" customHeight="1">
      <c r="A126" s="40"/>
      <c r="B126" s="41"/>
      <c r="C126" s="236" t="s">
        <v>296</v>
      </c>
      <c r="D126" s="236" t="s">
        <v>241</v>
      </c>
      <c r="E126" s="237" t="s">
        <v>297</v>
      </c>
      <c r="F126" s="238" t="s">
        <v>298</v>
      </c>
      <c r="G126" s="239" t="s">
        <v>261</v>
      </c>
      <c r="H126" s="240">
        <v>65</v>
      </c>
      <c r="I126" s="241"/>
      <c r="J126" s="242">
        <f>ROUND(I126*H126,2)</f>
        <v>0</v>
      </c>
      <c r="K126" s="238" t="s">
        <v>19</v>
      </c>
      <c r="L126" s="243"/>
      <c r="M126" s="244" t="s">
        <v>19</v>
      </c>
      <c r="N126" s="245" t="s">
        <v>43</v>
      </c>
      <c r="O126" s="86"/>
      <c r="P126" s="215">
        <f>O126*H126</f>
        <v>0</v>
      </c>
      <c r="Q126" s="215">
        <v>0.001</v>
      </c>
      <c r="R126" s="215">
        <f>Q126*H126</f>
        <v>0.065000000000000002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245</v>
      </c>
      <c r="AT126" s="217" t="s">
        <v>241</v>
      </c>
      <c r="AU126" s="217" t="s">
        <v>82</v>
      </c>
      <c r="AY126" s="19" t="s">
        <v>213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80</v>
      </c>
      <c r="BK126" s="218">
        <f>ROUND(I126*H126,2)</f>
        <v>0</v>
      </c>
      <c r="BL126" s="19" t="s">
        <v>220</v>
      </c>
      <c r="BM126" s="217" t="s">
        <v>299</v>
      </c>
    </row>
    <row r="127" s="2" customFormat="1" ht="16.5" customHeight="1">
      <c r="A127" s="40"/>
      <c r="B127" s="41"/>
      <c r="C127" s="236" t="s">
        <v>300</v>
      </c>
      <c r="D127" s="236" t="s">
        <v>241</v>
      </c>
      <c r="E127" s="237" t="s">
        <v>301</v>
      </c>
      <c r="F127" s="238" t="s">
        <v>302</v>
      </c>
      <c r="G127" s="239" t="s">
        <v>261</v>
      </c>
      <c r="H127" s="240">
        <v>33</v>
      </c>
      <c r="I127" s="241"/>
      <c r="J127" s="242">
        <f>ROUND(I127*H127,2)</f>
        <v>0</v>
      </c>
      <c r="K127" s="238" t="s">
        <v>19</v>
      </c>
      <c r="L127" s="243"/>
      <c r="M127" s="244" t="s">
        <v>19</v>
      </c>
      <c r="N127" s="245" t="s">
        <v>43</v>
      </c>
      <c r="O127" s="86"/>
      <c r="P127" s="215">
        <f>O127*H127</f>
        <v>0</v>
      </c>
      <c r="Q127" s="215">
        <v>0.001</v>
      </c>
      <c r="R127" s="215">
        <f>Q127*H127</f>
        <v>0.033000000000000002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245</v>
      </c>
      <c r="AT127" s="217" t="s">
        <v>241</v>
      </c>
      <c r="AU127" s="217" t="s">
        <v>82</v>
      </c>
      <c r="AY127" s="19" t="s">
        <v>213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80</v>
      </c>
      <c r="BK127" s="218">
        <f>ROUND(I127*H127,2)</f>
        <v>0</v>
      </c>
      <c r="BL127" s="19" t="s">
        <v>220</v>
      </c>
      <c r="BM127" s="217" t="s">
        <v>303</v>
      </c>
    </row>
    <row r="128" s="2" customFormat="1" ht="16.5" customHeight="1">
      <c r="A128" s="40"/>
      <c r="B128" s="41"/>
      <c r="C128" s="236" t="s">
        <v>304</v>
      </c>
      <c r="D128" s="236" t="s">
        <v>241</v>
      </c>
      <c r="E128" s="237" t="s">
        <v>305</v>
      </c>
      <c r="F128" s="238" t="s">
        <v>306</v>
      </c>
      <c r="G128" s="239" t="s">
        <v>261</v>
      </c>
      <c r="H128" s="240">
        <v>57</v>
      </c>
      <c r="I128" s="241"/>
      <c r="J128" s="242">
        <f>ROUND(I128*H128,2)</f>
        <v>0</v>
      </c>
      <c r="K128" s="238" t="s">
        <v>19</v>
      </c>
      <c r="L128" s="243"/>
      <c r="M128" s="244" t="s">
        <v>19</v>
      </c>
      <c r="N128" s="245" t="s">
        <v>43</v>
      </c>
      <c r="O128" s="86"/>
      <c r="P128" s="215">
        <f>O128*H128</f>
        <v>0</v>
      </c>
      <c r="Q128" s="215">
        <v>0.001</v>
      </c>
      <c r="R128" s="215">
        <f>Q128*H128</f>
        <v>0.057000000000000002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245</v>
      </c>
      <c r="AT128" s="217" t="s">
        <v>241</v>
      </c>
      <c r="AU128" s="217" t="s">
        <v>82</v>
      </c>
      <c r="AY128" s="19" t="s">
        <v>213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80</v>
      </c>
      <c r="BK128" s="218">
        <f>ROUND(I128*H128,2)</f>
        <v>0</v>
      </c>
      <c r="BL128" s="19" t="s">
        <v>220</v>
      </c>
      <c r="BM128" s="217" t="s">
        <v>307</v>
      </c>
    </row>
    <row r="129" s="2" customFormat="1" ht="16.5" customHeight="1">
      <c r="A129" s="40"/>
      <c r="B129" s="41"/>
      <c r="C129" s="236" t="s">
        <v>308</v>
      </c>
      <c r="D129" s="236" t="s">
        <v>241</v>
      </c>
      <c r="E129" s="237" t="s">
        <v>309</v>
      </c>
      <c r="F129" s="238" t="s">
        <v>310</v>
      </c>
      <c r="G129" s="239" t="s">
        <v>261</v>
      </c>
      <c r="H129" s="240">
        <v>48</v>
      </c>
      <c r="I129" s="241"/>
      <c r="J129" s="242">
        <f>ROUND(I129*H129,2)</f>
        <v>0</v>
      </c>
      <c r="K129" s="238" t="s">
        <v>19</v>
      </c>
      <c r="L129" s="243"/>
      <c r="M129" s="244" t="s">
        <v>19</v>
      </c>
      <c r="N129" s="245" t="s">
        <v>43</v>
      </c>
      <c r="O129" s="86"/>
      <c r="P129" s="215">
        <f>O129*H129</f>
        <v>0</v>
      </c>
      <c r="Q129" s="215">
        <v>0.001</v>
      </c>
      <c r="R129" s="215">
        <f>Q129*H129</f>
        <v>0.048000000000000001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245</v>
      </c>
      <c r="AT129" s="217" t="s">
        <v>241</v>
      </c>
      <c r="AU129" s="217" t="s">
        <v>82</v>
      </c>
      <c r="AY129" s="19" t="s">
        <v>213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80</v>
      </c>
      <c r="BK129" s="218">
        <f>ROUND(I129*H129,2)</f>
        <v>0</v>
      </c>
      <c r="BL129" s="19" t="s">
        <v>220</v>
      </c>
      <c r="BM129" s="217" t="s">
        <v>311</v>
      </c>
    </row>
    <row r="130" s="2" customFormat="1" ht="24.15" customHeight="1">
      <c r="A130" s="40"/>
      <c r="B130" s="41"/>
      <c r="C130" s="206" t="s">
        <v>312</v>
      </c>
      <c r="D130" s="206" t="s">
        <v>215</v>
      </c>
      <c r="E130" s="207" t="s">
        <v>313</v>
      </c>
      <c r="F130" s="208" t="s">
        <v>314</v>
      </c>
      <c r="G130" s="209" t="s">
        <v>261</v>
      </c>
      <c r="H130" s="210">
        <v>8</v>
      </c>
      <c r="I130" s="211"/>
      <c r="J130" s="212">
        <f>ROUND(I130*H130,2)</f>
        <v>0</v>
      </c>
      <c r="K130" s="208" t="s">
        <v>219</v>
      </c>
      <c r="L130" s="46"/>
      <c r="M130" s="213" t="s">
        <v>19</v>
      </c>
      <c r="N130" s="214" t="s">
        <v>43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220</v>
      </c>
      <c r="AT130" s="217" t="s">
        <v>215</v>
      </c>
      <c r="AU130" s="217" t="s">
        <v>82</v>
      </c>
      <c r="AY130" s="19" t="s">
        <v>213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80</v>
      </c>
      <c r="BK130" s="218">
        <f>ROUND(I130*H130,2)</f>
        <v>0</v>
      </c>
      <c r="BL130" s="19" t="s">
        <v>220</v>
      </c>
      <c r="BM130" s="217" t="s">
        <v>315</v>
      </c>
    </row>
    <row r="131" s="2" customFormat="1">
      <c r="A131" s="40"/>
      <c r="B131" s="41"/>
      <c r="C131" s="42"/>
      <c r="D131" s="219" t="s">
        <v>222</v>
      </c>
      <c r="E131" s="42"/>
      <c r="F131" s="220" t="s">
        <v>316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222</v>
      </c>
      <c r="AU131" s="19" t="s">
        <v>82</v>
      </c>
    </row>
    <row r="132" s="13" customFormat="1">
      <c r="A132" s="13"/>
      <c r="B132" s="224"/>
      <c r="C132" s="225"/>
      <c r="D132" s="226" t="s">
        <v>224</v>
      </c>
      <c r="E132" s="227" t="s">
        <v>19</v>
      </c>
      <c r="F132" s="228" t="s">
        <v>762</v>
      </c>
      <c r="G132" s="225"/>
      <c r="H132" s="229">
        <v>8</v>
      </c>
      <c r="I132" s="230"/>
      <c r="J132" s="225"/>
      <c r="K132" s="225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224</v>
      </c>
      <c r="AU132" s="235" t="s">
        <v>82</v>
      </c>
      <c r="AV132" s="13" t="s">
        <v>82</v>
      </c>
      <c r="AW132" s="13" t="s">
        <v>33</v>
      </c>
      <c r="AX132" s="13" t="s">
        <v>80</v>
      </c>
      <c r="AY132" s="235" t="s">
        <v>213</v>
      </c>
    </row>
    <row r="133" s="2" customFormat="1" ht="16.5" customHeight="1">
      <c r="A133" s="40"/>
      <c r="B133" s="41"/>
      <c r="C133" s="236" t="s">
        <v>7</v>
      </c>
      <c r="D133" s="236" t="s">
        <v>241</v>
      </c>
      <c r="E133" s="237" t="s">
        <v>318</v>
      </c>
      <c r="F133" s="238" t="s">
        <v>319</v>
      </c>
      <c r="G133" s="239" t="s">
        <v>261</v>
      </c>
      <c r="H133" s="240">
        <v>29</v>
      </c>
      <c r="I133" s="241"/>
      <c r="J133" s="242">
        <f>ROUND(I133*H133,2)</f>
        <v>0</v>
      </c>
      <c r="K133" s="238" t="s">
        <v>19</v>
      </c>
      <c r="L133" s="243"/>
      <c r="M133" s="244" t="s">
        <v>19</v>
      </c>
      <c r="N133" s="245" t="s">
        <v>43</v>
      </c>
      <c r="O133" s="86"/>
      <c r="P133" s="215">
        <f>O133*H133</f>
        <v>0</v>
      </c>
      <c r="Q133" s="215">
        <v>0.0050000000000000001</v>
      </c>
      <c r="R133" s="215">
        <f>Q133*H133</f>
        <v>0.14499999999999999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245</v>
      </c>
      <c r="AT133" s="217" t="s">
        <v>241</v>
      </c>
      <c r="AU133" s="217" t="s">
        <v>82</v>
      </c>
      <c r="AY133" s="19" t="s">
        <v>213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80</v>
      </c>
      <c r="BK133" s="218">
        <f>ROUND(I133*H133,2)</f>
        <v>0</v>
      </c>
      <c r="BL133" s="19" t="s">
        <v>220</v>
      </c>
      <c r="BM133" s="217" t="s">
        <v>320</v>
      </c>
    </row>
    <row r="134" s="2" customFormat="1" ht="16.5" customHeight="1">
      <c r="A134" s="40"/>
      <c r="B134" s="41"/>
      <c r="C134" s="236" t="s">
        <v>321</v>
      </c>
      <c r="D134" s="236" t="s">
        <v>241</v>
      </c>
      <c r="E134" s="237" t="s">
        <v>322</v>
      </c>
      <c r="F134" s="238" t="s">
        <v>323</v>
      </c>
      <c r="G134" s="239" t="s">
        <v>261</v>
      </c>
      <c r="H134" s="240">
        <v>2</v>
      </c>
      <c r="I134" s="241"/>
      <c r="J134" s="242">
        <f>ROUND(I134*H134,2)</f>
        <v>0</v>
      </c>
      <c r="K134" s="238" t="s">
        <v>19</v>
      </c>
      <c r="L134" s="243"/>
      <c r="M134" s="244" t="s">
        <v>19</v>
      </c>
      <c r="N134" s="245" t="s">
        <v>43</v>
      </c>
      <c r="O134" s="86"/>
      <c r="P134" s="215">
        <f>O134*H134</f>
        <v>0</v>
      </c>
      <c r="Q134" s="215">
        <v>0.0050000000000000001</v>
      </c>
      <c r="R134" s="215">
        <f>Q134*H134</f>
        <v>0.01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245</v>
      </c>
      <c r="AT134" s="217" t="s">
        <v>241</v>
      </c>
      <c r="AU134" s="217" t="s">
        <v>82</v>
      </c>
      <c r="AY134" s="19" t="s">
        <v>213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80</v>
      </c>
      <c r="BK134" s="218">
        <f>ROUND(I134*H134,2)</f>
        <v>0</v>
      </c>
      <c r="BL134" s="19" t="s">
        <v>220</v>
      </c>
      <c r="BM134" s="217" t="s">
        <v>824</v>
      </c>
    </row>
    <row r="135" s="2" customFormat="1" ht="16.5" customHeight="1">
      <c r="A135" s="40"/>
      <c r="B135" s="41"/>
      <c r="C135" s="236" t="s">
        <v>325</v>
      </c>
      <c r="D135" s="236" t="s">
        <v>241</v>
      </c>
      <c r="E135" s="237" t="s">
        <v>326</v>
      </c>
      <c r="F135" s="238" t="s">
        <v>327</v>
      </c>
      <c r="G135" s="239" t="s">
        <v>261</v>
      </c>
      <c r="H135" s="240">
        <v>6</v>
      </c>
      <c r="I135" s="241"/>
      <c r="J135" s="242">
        <f>ROUND(I135*H135,2)</f>
        <v>0</v>
      </c>
      <c r="K135" s="238" t="s">
        <v>19</v>
      </c>
      <c r="L135" s="243"/>
      <c r="M135" s="244" t="s">
        <v>19</v>
      </c>
      <c r="N135" s="245" t="s">
        <v>43</v>
      </c>
      <c r="O135" s="86"/>
      <c r="P135" s="215">
        <f>O135*H135</f>
        <v>0</v>
      </c>
      <c r="Q135" s="215">
        <v>0.0050000000000000001</v>
      </c>
      <c r="R135" s="215">
        <f>Q135*H135</f>
        <v>0.029999999999999999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245</v>
      </c>
      <c r="AT135" s="217" t="s">
        <v>241</v>
      </c>
      <c r="AU135" s="217" t="s">
        <v>82</v>
      </c>
      <c r="AY135" s="19" t="s">
        <v>213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80</v>
      </c>
      <c r="BK135" s="218">
        <f>ROUND(I135*H135,2)</f>
        <v>0</v>
      </c>
      <c r="BL135" s="19" t="s">
        <v>220</v>
      </c>
      <c r="BM135" s="217" t="s">
        <v>328</v>
      </c>
    </row>
    <row r="136" s="2" customFormat="1" ht="16.5" customHeight="1">
      <c r="A136" s="40"/>
      <c r="B136" s="41"/>
      <c r="C136" s="236" t="s">
        <v>329</v>
      </c>
      <c r="D136" s="236" t="s">
        <v>241</v>
      </c>
      <c r="E136" s="237" t="s">
        <v>330</v>
      </c>
      <c r="F136" s="238" t="s">
        <v>331</v>
      </c>
      <c r="G136" s="239" t="s">
        <v>261</v>
      </c>
      <c r="H136" s="240">
        <v>87</v>
      </c>
      <c r="I136" s="241"/>
      <c r="J136" s="242">
        <f>ROUND(I136*H136,2)</f>
        <v>0</v>
      </c>
      <c r="K136" s="238" t="s">
        <v>19</v>
      </c>
      <c r="L136" s="243"/>
      <c r="M136" s="244" t="s">
        <v>19</v>
      </c>
      <c r="N136" s="245" t="s">
        <v>43</v>
      </c>
      <c r="O136" s="86"/>
      <c r="P136" s="215">
        <f>O136*H136</f>
        <v>0</v>
      </c>
      <c r="Q136" s="215">
        <v>0.0050000000000000001</v>
      </c>
      <c r="R136" s="215">
        <f>Q136*H136</f>
        <v>0.435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245</v>
      </c>
      <c r="AT136" s="217" t="s">
        <v>241</v>
      </c>
      <c r="AU136" s="217" t="s">
        <v>82</v>
      </c>
      <c r="AY136" s="19" t="s">
        <v>213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80</v>
      </c>
      <c r="BK136" s="218">
        <f>ROUND(I136*H136,2)</f>
        <v>0</v>
      </c>
      <c r="BL136" s="19" t="s">
        <v>220</v>
      </c>
      <c r="BM136" s="217" t="s">
        <v>332</v>
      </c>
    </row>
    <row r="137" s="2" customFormat="1" ht="16.5" customHeight="1">
      <c r="A137" s="40"/>
      <c r="B137" s="41"/>
      <c r="C137" s="236" t="s">
        <v>333</v>
      </c>
      <c r="D137" s="236" t="s">
        <v>241</v>
      </c>
      <c r="E137" s="237" t="s">
        <v>334</v>
      </c>
      <c r="F137" s="238" t="s">
        <v>335</v>
      </c>
      <c r="G137" s="239" t="s">
        <v>261</v>
      </c>
      <c r="H137" s="240">
        <v>36</v>
      </c>
      <c r="I137" s="241"/>
      <c r="J137" s="242">
        <f>ROUND(I137*H137,2)</f>
        <v>0</v>
      </c>
      <c r="K137" s="238" t="s">
        <v>19</v>
      </c>
      <c r="L137" s="243"/>
      <c r="M137" s="244" t="s">
        <v>19</v>
      </c>
      <c r="N137" s="245" t="s">
        <v>43</v>
      </c>
      <c r="O137" s="86"/>
      <c r="P137" s="215">
        <f>O137*H137</f>
        <v>0</v>
      </c>
      <c r="Q137" s="215">
        <v>0.0050000000000000001</v>
      </c>
      <c r="R137" s="215">
        <f>Q137*H137</f>
        <v>0.17999999999999999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245</v>
      </c>
      <c r="AT137" s="217" t="s">
        <v>241</v>
      </c>
      <c r="AU137" s="217" t="s">
        <v>82</v>
      </c>
      <c r="AY137" s="19" t="s">
        <v>213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80</v>
      </c>
      <c r="BK137" s="218">
        <f>ROUND(I137*H137,2)</f>
        <v>0</v>
      </c>
      <c r="BL137" s="19" t="s">
        <v>220</v>
      </c>
      <c r="BM137" s="217" t="s">
        <v>336</v>
      </c>
    </row>
    <row r="138" s="2" customFormat="1" ht="16.5" customHeight="1">
      <c r="A138" s="40"/>
      <c r="B138" s="41"/>
      <c r="C138" s="236" t="s">
        <v>337</v>
      </c>
      <c r="D138" s="236" t="s">
        <v>241</v>
      </c>
      <c r="E138" s="237" t="s">
        <v>342</v>
      </c>
      <c r="F138" s="238" t="s">
        <v>343</v>
      </c>
      <c r="G138" s="239" t="s">
        <v>261</v>
      </c>
      <c r="H138" s="240">
        <v>59</v>
      </c>
      <c r="I138" s="241"/>
      <c r="J138" s="242">
        <f>ROUND(I138*H138,2)</f>
        <v>0</v>
      </c>
      <c r="K138" s="238" t="s">
        <v>19</v>
      </c>
      <c r="L138" s="243"/>
      <c r="M138" s="244" t="s">
        <v>19</v>
      </c>
      <c r="N138" s="245" t="s">
        <v>43</v>
      </c>
      <c r="O138" s="86"/>
      <c r="P138" s="215">
        <f>O138*H138</f>
        <v>0</v>
      </c>
      <c r="Q138" s="215">
        <v>0.0050000000000000001</v>
      </c>
      <c r="R138" s="215">
        <f>Q138*H138</f>
        <v>0.29499999999999998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245</v>
      </c>
      <c r="AT138" s="217" t="s">
        <v>241</v>
      </c>
      <c r="AU138" s="217" t="s">
        <v>82</v>
      </c>
      <c r="AY138" s="19" t="s">
        <v>213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80</v>
      </c>
      <c r="BK138" s="218">
        <f>ROUND(I138*H138,2)</f>
        <v>0</v>
      </c>
      <c r="BL138" s="19" t="s">
        <v>220</v>
      </c>
      <c r="BM138" s="217" t="s">
        <v>597</v>
      </c>
    </row>
    <row r="139" s="2" customFormat="1" ht="16.5" customHeight="1">
      <c r="A139" s="40"/>
      <c r="B139" s="41"/>
      <c r="C139" s="236" t="s">
        <v>341</v>
      </c>
      <c r="D139" s="236" t="s">
        <v>241</v>
      </c>
      <c r="E139" s="237" t="s">
        <v>346</v>
      </c>
      <c r="F139" s="238" t="s">
        <v>347</v>
      </c>
      <c r="G139" s="239" t="s">
        <v>261</v>
      </c>
      <c r="H139" s="240">
        <v>57</v>
      </c>
      <c r="I139" s="241"/>
      <c r="J139" s="242">
        <f>ROUND(I139*H139,2)</f>
        <v>0</v>
      </c>
      <c r="K139" s="238" t="s">
        <v>19</v>
      </c>
      <c r="L139" s="243"/>
      <c r="M139" s="244" t="s">
        <v>19</v>
      </c>
      <c r="N139" s="245" t="s">
        <v>43</v>
      </c>
      <c r="O139" s="86"/>
      <c r="P139" s="215">
        <f>O139*H139</f>
        <v>0</v>
      </c>
      <c r="Q139" s="215">
        <v>0.0050000000000000001</v>
      </c>
      <c r="R139" s="215">
        <f>Q139*H139</f>
        <v>0.28500000000000003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245</v>
      </c>
      <c r="AT139" s="217" t="s">
        <v>241</v>
      </c>
      <c r="AU139" s="217" t="s">
        <v>82</v>
      </c>
      <c r="AY139" s="19" t="s">
        <v>213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80</v>
      </c>
      <c r="BK139" s="218">
        <f>ROUND(I139*H139,2)</f>
        <v>0</v>
      </c>
      <c r="BL139" s="19" t="s">
        <v>220</v>
      </c>
      <c r="BM139" s="217" t="s">
        <v>348</v>
      </c>
    </row>
    <row r="140" s="2" customFormat="1" ht="16.5" customHeight="1">
      <c r="A140" s="40"/>
      <c r="B140" s="41"/>
      <c r="C140" s="236" t="s">
        <v>345</v>
      </c>
      <c r="D140" s="236" t="s">
        <v>241</v>
      </c>
      <c r="E140" s="237" t="s">
        <v>350</v>
      </c>
      <c r="F140" s="238" t="s">
        <v>351</v>
      </c>
      <c r="G140" s="239" t="s">
        <v>261</v>
      </c>
      <c r="H140" s="240">
        <v>59</v>
      </c>
      <c r="I140" s="241"/>
      <c r="J140" s="242">
        <f>ROUND(I140*H140,2)</f>
        <v>0</v>
      </c>
      <c r="K140" s="238" t="s">
        <v>19</v>
      </c>
      <c r="L140" s="243"/>
      <c r="M140" s="244" t="s">
        <v>19</v>
      </c>
      <c r="N140" s="245" t="s">
        <v>43</v>
      </c>
      <c r="O140" s="86"/>
      <c r="P140" s="215">
        <f>O140*H140</f>
        <v>0</v>
      </c>
      <c r="Q140" s="215">
        <v>0.0050000000000000001</v>
      </c>
      <c r="R140" s="215">
        <f>Q140*H140</f>
        <v>0.29499999999999998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245</v>
      </c>
      <c r="AT140" s="217" t="s">
        <v>241</v>
      </c>
      <c r="AU140" s="217" t="s">
        <v>82</v>
      </c>
      <c r="AY140" s="19" t="s">
        <v>213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80</v>
      </c>
      <c r="BK140" s="218">
        <f>ROUND(I140*H140,2)</f>
        <v>0</v>
      </c>
      <c r="BL140" s="19" t="s">
        <v>220</v>
      </c>
      <c r="BM140" s="217" t="s">
        <v>352</v>
      </c>
    </row>
    <row r="141" s="2" customFormat="1" ht="16.5" customHeight="1">
      <c r="A141" s="40"/>
      <c r="B141" s="41"/>
      <c r="C141" s="236" t="s">
        <v>349</v>
      </c>
      <c r="D141" s="236" t="s">
        <v>241</v>
      </c>
      <c r="E141" s="237" t="s">
        <v>354</v>
      </c>
      <c r="F141" s="238" t="s">
        <v>355</v>
      </c>
      <c r="G141" s="239" t="s">
        <v>261</v>
      </c>
      <c r="H141" s="240">
        <v>26</v>
      </c>
      <c r="I141" s="241"/>
      <c r="J141" s="242">
        <f>ROUND(I141*H141,2)</f>
        <v>0</v>
      </c>
      <c r="K141" s="238" t="s">
        <v>19</v>
      </c>
      <c r="L141" s="243"/>
      <c r="M141" s="244" t="s">
        <v>19</v>
      </c>
      <c r="N141" s="245" t="s">
        <v>43</v>
      </c>
      <c r="O141" s="86"/>
      <c r="P141" s="215">
        <f>O141*H141</f>
        <v>0</v>
      </c>
      <c r="Q141" s="215">
        <v>0.0050000000000000001</v>
      </c>
      <c r="R141" s="215">
        <f>Q141*H141</f>
        <v>0.13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245</v>
      </c>
      <c r="AT141" s="217" t="s">
        <v>241</v>
      </c>
      <c r="AU141" s="217" t="s">
        <v>82</v>
      </c>
      <c r="AY141" s="19" t="s">
        <v>213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80</v>
      </c>
      <c r="BK141" s="218">
        <f>ROUND(I141*H141,2)</f>
        <v>0</v>
      </c>
      <c r="BL141" s="19" t="s">
        <v>220</v>
      </c>
      <c r="BM141" s="217" t="s">
        <v>356</v>
      </c>
    </row>
    <row r="142" s="2" customFormat="1" ht="16.5" customHeight="1">
      <c r="A142" s="40"/>
      <c r="B142" s="41"/>
      <c r="C142" s="236" t="s">
        <v>353</v>
      </c>
      <c r="D142" s="236" t="s">
        <v>241</v>
      </c>
      <c r="E142" s="237" t="s">
        <v>358</v>
      </c>
      <c r="F142" s="238" t="s">
        <v>359</v>
      </c>
      <c r="G142" s="239" t="s">
        <v>261</v>
      </c>
      <c r="H142" s="240">
        <v>2</v>
      </c>
      <c r="I142" s="241"/>
      <c r="J142" s="242">
        <f>ROUND(I142*H142,2)</f>
        <v>0</v>
      </c>
      <c r="K142" s="238" t="s">
        <v>19</v>
      </c>
      <c r="L142" s="243"/>
      <c r="M142" s="244" t="s">
        <v>19</v>
      </c>
      <c r="N142" s="245" t="s">
        <v>43</v>
      </c>
      <c r="O142" s="86"/>
      <c r="P142" s="215">
        <f>O142*H142</f>
        <v>0</v>
      </c>
      <c r="Q142" s="215">
        <v>0.0050000000000000001</v>
      </c>
      <c r="R142" s="215">
        <f>Q142*H142</f>
        <v>0.01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245</v>
      </c>
      <c r="AT142" s="217" t="s">
        <v>241</v>
      </c>
      <c r="AU142" s="217" t="s">
        <v>82</v>
      </c>
      <c r="AY142" s="19" t="s">
        <v>213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80</v>
      </c>
      <c r="BK142" s="218">
        <f>ROUND(I142*H142,2)</f>
        <v>0</v>
      </c>
      <c r="BL142" s="19" t="s">
        <v>220</v>
      </c>
      <c r="BM142" s="217" t="s">
        <v>825</v>
      </c>
    </row>
    <row r="143" s="2" customFormat="1" ht="16.5" customHeight="1">
      <c r="A143" s="40"/>
      <c r="B143" s="41"/>
      <c r="C143" s="236" t="s">
        <v>357</v>
      </c>
      <c r="D143" s="236" t="s">
        <v>241</v>
      </c>
      <c r="E143" s="237" t="s">
        <v>362</v>
      </c>
      <c r="F143" s="238" t="s">
        <v>363</v>
      </c>
      <c r="G143" s="239" t="s">
        <v>261</v>
      </c>
      <c r="H143" s="240">
        <v>21</v>
      </c>
      <c r="I143" s="241"/>
      <c r="J143" s="242">
        <f>ROUND(I143*H143,2)</f>
        <v>0</v>
      </c>
      <c r="K143" s="238" t="s">
        <v>19</v>
      </c>
      <c r="L143" s="243"/>
      <c r="M143" s="244" t="s">
        <v>19</v>
      </c>
      <c r="N143" s="245" t="s">
        <v>43</v>
      </c>
      <c r="O143" s="86"/>
      <c r="P143" s="215">
        <f>O143*H143</f>
        <v>0</v>
      </c>
      <c r="Q143" s="215">
        <v>0.0050000000000000001</v>
      </c>
      <c r="R143" s="215">
        <f>Q143*H143</f>
        <v>0.105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245</v>
      </c>
      <c r="AT143" s="217" t="s">
        <v>241</v>
      </c>
      <c r="AU143" s="217" t="s">
        <v>82</v>
      </c>
      <c r="AY143" s="19" t="s">
        <v>213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80</v>
      </c>
      <c r="BK143" s="218">
        <f>ROUND(I143*H143,2)</f>
        <v>0</v>
      </c>
      <c r="BL143" s="19" t="s">
        <v>220</v>
      </c>
      <c r="BM143" s="217" t="s">
        <v>826</v>
      </c>
    </row>
    <row r="144" s="2" customFormat="1" ht="16.5" customHeight="1">
      <c r="A144" s="40"/>
      <c r="B144" s="41"/>
      <c r="C144" s="236" t="s">
        <v>361</v>
      </c>
      <c r="D144" s="236" t="s">
        <v>241</v>
      </c>
      <c r="E144" s="237" t="s">
        <v>366</v>
      </c>
      <c r="F144" s="238" t="s">
        <v>367</v>
      </c>
      <c r="G144" s="239" t="s">
        <v>261</v>
      </c>
      <c r="H144" s="240">
        <v>4</v>
      </c>
      <c r="I144" s="241"/>
      <c r="J144" s="242">
        <f>ROUND(I144*H144,2)</f>
        <v>0</v>
      </c>
      <c r="K144" s="238" t="s">
        <v>19</v>
      </c>
      <c r="L144" s="243"/>
      <c r="M144" s="244" t="s">
        <v>19</v>
      </c>
      <c r="N144" s="245" t="s">
        <v>43</v>
      </c>
      <c r="O144" s="86"/>
      <c r="P144" s="215">
        <f>O144*H144</f>
        <v>0</v>
      </c>
      <c r="Q144" s="215">
        <v>0.0050000000000000001</v>
      </c>
      <c r="R144" s="215">
        <f>Q144*H144</f>
        <v>0.02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245</v>
      </c>
      <c r="AT144" s="217" t="s">
        <v>241</v>
      </c>
      <c r="AU144" s="217" t="s">
        <v>82</v>
      </c>
      <c r="AY144" s="19" t="s">
        <v>213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80</v>
      </c>
      <c r="BK144" s="218">
        <f>ROUND(I144*H144,2)</f>
        <v>0</v>
      </c>
      <c r="BL144" s="19" t="s">
        <v>220</v>
      </c>
      <c r="BM144" s="217" t="s">
        <v>827</v>
      </c>
    </row>
    <row r="145" s="2" customFormat="1" ht="16.5" customHeight="1">
      <c r="A145" s="40"/>
      <c r="B145" s="41"/>
      <c r="C145" s="206" t="s">
        <v>365</v>
      </c>
      <c r="D145" s="206" t="s">
        <v>215</v>
      </c>
      <c r="E145" s="207" t="s">
        <v>370</v>
      </c>
      <c r="F145" s="208" t="s">
        <v>371</v>
      </c>
      <c r="G145" s="209" t="s">
        <v>261</v>
      </c>
      <c r="H145" s="210">
        <v>8</v>
      </c>
      <c r="I145" s="211"/>
      <c r="J145" s="212">
        <f>ROUND(I145*H145,2)</f>
        <v>0</v>
      </c>
      <c r="K145" s="208" t="s">
        <v>219</v>
      </c>
      <c r="L145" s="46"/>
      <c r="M145" s="213" t="s">
        <v>19</v>
      </c>
      <c r="N145" s="214" t="s">
        <v>43</v>
      </c>
      <c r="O145" s="86"/>
      <c r="P145" s="215">
        <f>O145*H145</f>
        <v>0</v>
      </c>
      <c r="Q145" s="215">
        <v>5.8E-05</v>
      </c>
      <c r="R145" s="215">
        <f>Q145*H145</f>
        <v>0.000464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220</v>
      </c>
      <c r="AT145" s="217" t="s">
        <v>215</v>
      </c>
      <c r="AU145" s="217" t="s">
        <v>82</v>
      </c>
      <c r="AY145" s="19" t="s">
        <v>213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80</v>
      </c>
      <c r="BK145" s="218">
        <f>ROUND(I145*H145,2)</f>
        <v>0</v>
      </c>
      <c r="BL145" s="19" t="s">
        <v>220</v>
      </c>
      <c r="BM145" s="217" t="s">
        <v>828</v>
      </c>
    </row>
    <row r="146" s="2" customFormat="1">
      <c r="A146" s="40"/>
      <c r="B146" s="41"/>
      <c r="C146" s="42"/>
      <c r="D146" s="219" t="s">
        <v>222</v>
      </c>
      <c r="E146" s="42"/>
      <c r="F146" s="220" t="s">
        <v>373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222</v>
      </c>
      <c r="AU146" s="19" t="s">
        <v>82</v>
      </c>
    </row>
    <row r="147" s="2" customFormat="1" ht="16.5" customHeight="1">
      <c r="A147" s="40"/>
      <c r="B147" s="41"/>
      <c r="C147" s="236" t="s">
        <v>369</v>
      </c>
      <c r="D147" s="236" t="s">
        <v>241</v>
      </c>
      <c r="E147" s="237" t="s">
        <v>375</v>
      </c>
      <c r="F147" s="238" t="s">
        <v>376</v>
      </c>
      <c r="G147" s="239" t="s">
        <v>261</v>
      </c>
      <c r="H147" s="240">
        <v>24</v>
      </c>
      <c r="I147" s="241"/>
      <c r="J147" s="242">
        <f>ROUND(I147*H147,2)</f>
        <v>0</v>
      </c>
      <c r="K147" s="238" t="s">
        <v>219</v>
      </c>
      <c r="L147" s="243"/>
      <c r="M147" s="244" t="s">
        <v>19</v>
      </c>
      <c r="N147" s="245" t="s">
        <v>43</v>
      </c>
      <c r="O147" s="86"/>
      <c r="P147" s="215">
        <f>O147*H147</f>
        <v>0</v>
      </c>
      <c r="Q147" s="215">
        <v>0.0070899999999999999</v>
      </c>
      <c r="R147" s="215">
        <f>Q147*H147</f>
        <v>0.17016000000000001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245</v>
      </c>
      <c r="AT147" s="217" t="s">
        <v>241</v>
      </c>
      <c r="AU147" s="217" t="s">
        <v>82</v>
      </c>
      <c r="AY147" s="19" t="s">
        <v>213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80</v>
      </c>
      <c r="BK147" s="218">
        <f>ROUND(I147*H147,2)</f>
        <v>0</v>
      </c>
      <c r="BL147" s="19" t="s">
        <v>220</v>
      </c>
      <c r="BM147" s="217" t="s">
        <v>377</v>
      </c>
    </row>
    <row r="148" s="2" customFormat="1" ht="16.5" customHeight="1">
      <c r="A148" s="40"/>
      <c r="B148" s="41"/>
      <c r="C148" s="206" t="s">
        <v>374</v>
      </c>
      <c r="D148" s="206" t="s">
        <v>215</v>
      </c>
      <c r="E148" s="207" t="s">
        <v>379</v>
      </c>
      <c r="F148" s="208" t="s">
        <v>380</v>
      </c>
      <c r="G148" s="209" t="s">
        <v>261</v>
      </c>
      <c r="H148" s="210">
        <v>956</v>
      </c>
      <c r="I148" s="211"/>
      <c r="J148" s="212">
        <f>ROUND(I148*H148,2)</f>
        <v>0</v>
      </c>
      <c r="K148" s="208" t="s">
        <v>219</v>
      </c>
      <c r="L148" s="46"/>
      <c r="M148" s="213" t="s">
        <v>19</v>
      </c>
      <c r="N148" s="214" t="s">
        <v>43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220</v>
      </c>
      <c r="AT148" s="217" t="s">
        <v>215</v>
      </c>
      <c r="AU148" s="217" t="s">
        <v>82</v>
      </c>
      <c r="AY148" s="19" t="s">
        <v>213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80</v>
      </c>
      <c r="BK148" s="218">
        <f>ROUND(I148*H148,2)</f>
        <v>0</v>
      </c>
      <c r="BL148" s="19" t="s">
        <v>220</v>
      </c>
      <c r="BM148" s="217" t="s">
        <v>381</v>
      </c>
    </row>
    <row r="149" s="2" customFormat="1">
      <c r="A149" s="40"/>
      <c r="B149" s="41"/>
      <c r="C149" s="42"/>
      <c r="D149" s="219" t="s">
        <v>222</v>
      </c>
      <c r="E149" s="42"/>
      <c r="F149" s="220" t="s">
        <v>382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222</v>
      </c>
      <c r="AU149" s="19" t="s">
        <v>82</v>
      </c>
    </row>
    <row r="150" s="13" customFormat="1">
      <c r="A150" s="13"/>
      <c r="B150" s="224"/>
      <c r="C150" s="225"/>
      <c r="D150" s="226" t="s">
        <v>224</v>
      </c>
      <c r="E150" s="227" t="s">
        <v>19</v>
      </c>
      <c r="F150" s="228" t="s">
        <v>829</v>
      </c>
      <c r="G150" s="225"/>
      <c r="H150" s="229">
        <v>956</v>
      </c>
      <c r="I150" s="230"/>
      <c r="J150" s="225"/>
      <c r="K150" s="225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224</v>
      </c>
      <c r="AU150" s="235" t="s">
        <v>82</v>
      </c>
      <c r="AV150" s="13" t="s">
        <v>82</v>
      </c>
      <c r="AW150" s="13" t="s">
        <v>33</v>
      </c>
      <c r="AX150" s="13" t="s">
        <v>80</v>
      </c>
      <c r="AY150" s="235" t="s">
        <v>213</v>
      </c>
    </row>
    <row r="151" s="2" customFormat="1" ht="16.5" customHeight="1">
      <c r="A151" s="40"/>
      <c r="B151" s="41"/>
      <c r="C151" s="236" t="s">
        <v>378</v>
      </c>
      <c r="D151" s="236" t="s">
        <v>241</v>
      </c>
      <c r="E151" s="237" t="s">
        <v>385</v>
      </c>
      <c r="F151" s="238" t="s">
        <v>386</v>
      </c>
      <c r="G151" s="239" t="s">
        <v>244</v>
      </c>
      <c r="H151" s="240">
        <v>4.7800000000000002</v>
      </c>
      <c r="I151" s="241"/>
      <c r="J151" s="242">
        <f>ROUND(I151*H151,2)</f>
        <v>0</v>
      </c>
      <c r="K151" s="238" t="s">
        <v>19</v>
      </c>
      <c r="L151" s="243"/>
      <c r="M151" s="244" t="s">
        <v>19</v>
      </c>
      <c r="N151" s="245" t="s">
        <v>43</v>
      </c>
      <c r="O151" s="86"/>
      <c r="P151" s="215">
        <f>O151*H151</f>
        <v>0</v>
      </c>
      <c r="Q151" s="215">
        <v>0.001</v>
      </c>
      <c r="R151" s="215">
        <f>Q151*H151</f>
        <v>0.0047800000000000004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245</v>
      </c>
      <c r="AT151" s="217" t="s">
        <v>241</v>
      </c>
      <c r="AU151" s="217" t="s">
        <v>82</v>
      </c>
      <c r="AY151" s="19" t="s">
        <v>213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80</v>
      </c>
      <c r="BK151" s="218">
        <f>ROUND(I151*H151,2)</f>
        <v>0</v>
      </c>
      <c r="BL151" s="19" t="s">
        <v>220</v>
      </c>
      <c r="BM151" s="217" t="s">
        <v>387</v>
      </c>
    </row>
    <row r="152" s="2" customFormat="1">
      <c r="A152" s="40"/>
      <c r="B152" s="41"/>
      <c r="C152" s="42"/>
      <c r="D152" s="226" t="s">
        <v>388</v>
      </c>
      <c r="E152" s="42"/>
      <c r="F152" s="246" t="s">
        <v>389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388</v>
      </c>
      <c r="AU152" s="19" t="s">
        <v>82</v>
      </c>
    </row>
    <row r="153" s="13" customFormat="1">
      <c r="A153" s="13"/>
      <c r="B153" s="224"/>
      <c r="C153" s="225"/>
      <c r="D153" s="226" t="s">
        <v>224</v>
      </c>
      <c r="E153" s="227" t="s">
        <v>19</v>
      </c>
      <c r="F153" s="228" t="s">
        <v>830</v>
      </c>
      <c r="G153" s="225"/>
      <c r="H153" s="229">
        <v>4.7800000000000002</v>
      </c>
      <c r="I153" s="230"/>
      <c r="J153" s="225"/>
      <c r="K153" s="225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224</v>
      </c>
      <c r="AU153" s="235" t="s">
        <v>82</v>
      </c>
      <c r="AV153" s="13" t="s">
        <v>82</v>
      </c>
      <c r="AW153" s="13" t="s">
        <v>33</v>
      </c>
      <c r="AX153" s="13" t="s">
        <v>80</v>
      </c>
      <c r="AY153" s="235" t="s">
        <v>213</v>
      </c>
    </row>
    <row r="154" s="2" customFormat="1" ht="16.5" customHeight="1">
      <c r="A154" s="40"/>
      <c r="B154" s="41"/>
      <c r="C154" s="206" t="s">
        <v>384</v>
      </c>
      <c r="D154" s="206" t="s">
        <v>215</v>
      </c>
      <c r="E154" s="207" t="s">
        <v>392</v>
      </c>
      <c r="F154" s="208" t="s">
        <v>393</v>
      </c>
      <c r="G154" s="209" t="s">
        <v>261</v>
      </c>
      <c r="H154" s="210">
        <v>8</v>
      </c>
      <c r="I154" s="211"/>
      <c r="J154" s="212">
        <f>ROUND(I154*H154,2)</f>
        <v>0</v>
      </c>
      <c r="K154" s="208" t="s">
        <v>19</v>
      </c>
      <c r="L154" s="46"/>
      <c r="M154" s="213" t="s">
        <v>19</v>
      </c>
      <c r="N154" s="214" t="s">
        <v>43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220</v>
      </c>
      <c r="AT154" s="217" t="s">
        <v>215</v>
      </c>
      <c r="AU154" s="217" t="s">
        <v>82</v>
      </c>
      <c r="AY154" s="19" t="s">
        <v>213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80</v>
      </c>
      <c r="BK154" s="218">
        <f>ROUND(I154*H154,2)</f>
        <v>0</v>
      </c>
      <c r="BL154" s="19" t="s">
        <v>220</v>
      </c>
      <c r="BM154" s="217" t="s">
        <v>831</v>
      </c>
    </row>
    <row r="155" s="2" customFormat="1" ht="16.5" customHeight="1">
      <c r="A155" s="40"/>
      <c r="B155" s="41"/>
      <c r="C155" s="236" t="s">
        <v>391</v>
      </c>
      <c r="D155" s="236" t="s">
        <v>241</v>
      </c>
      <c r="E155" s="237" t="s">
        <v>396</v>
      </c>
      <c r="F155" s="238" t="s">
        <v>832</v>
      </c>
      <c r="G155" s="239" t="s">
        <v>244</v>
      </c>
      <c r="H155" s="240">
        <v>0.95999999999999996</v>
      </c>
      <c r="I155" s="241"/>
      <c r="J155" s="242">
        <f>ROUND(I155*H155,2)</f>
        <v>0</v>
      </c>
      <c r="K155" s="238" t="s">
        <v>19</v>
      </c>
      <c r="L155" s="243"/>
      <c r="M155" s="244" t="s">
        <v>19</v>
      </c>
      <c r="N155" s="245" t="s">
        <v>43</v>
      </c>
      <c r="O155" s="86"/>
      <c r="P155" s="215">
        <f>O155*H155</f>
        <v>0</v>
      </c>
      <c r="Q155" s="215">
        <v>0.001</v>
      </c>
      <c r="R155" s="215">
        <f>Q155*H155</f>
        <v>0.00096000000000000002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245</v>
      </c>
      <c r="AT155" s="217" t="s">
        <v>241</v>
      </c>
      <c r="AU155" s="217" t="s">
        <v>82</v>
      </c>
      <c r="AY155" s="19" t="s">
        <v>213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80</v>
      </c>
      <c r="BK155" s="218">
        <f>ROUND(I155*H155,2)</f>
        <v>0</v>
      </c>
      <c r="BL155" s="19" t="s">
        <v>220</v>
      </c>
      <c r="BM155" s="217" t="s">
        <v>833</v>
      </c>
    </row>
    <row r="156" s="2" customFormat="1">
      <c r="A156" s="40"/>
      <c r="B156" s="41"/>
      <c r="C156" s="42"/>
      <c r="D156" s="226" t="s">
        <v>388</v>
      </c>
      <c r="E156" s="42"/>
      <c r="F156" s="246" t="s">
        <v>389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388</v>
      </c>
      <c r="AU156" s="19" t="s">
        <v>82</v>
      </c>
    </row>
    <row r="157" s="13" customFormat="1">
      <c r="A157" s="13"/>
      <c r="B157" s="224"/>
      <c r="C157" s="225"/>
      <c r="D157" s="226" t="s">
        <v>224</v>
      </c>
      <c r="E157" s="227" t="s">
        <v>19</v>
      </c>
      <c r="F157" s="228" t="s">
        <v>773</v>
      </c>
      <c r="G157" s="225"/>
      <c r="H157" s="229">
        <v>0.95999999999999996</v>
      </c>
      <c r="I157" s="230"/>
      <c r="J157" s="225"/>
      <c r="K157" s="225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224</v>
      </c>
      <c r="AU157" s="235" t="s">
        <v>82</v>
      </c>
      <c r="AV157" s="13" t="s">
        <v>82</v>
      </c>
      <c r="AW157" s="13" t="s">
        <v>33</v>
      </c>
      <c r="AX157" s="13" t="s">
        <v>80</v>
      </c>
      <c r="AY157" s="235" t="s">
        <v>213</v>
      </c>
    </row>
    <row r="158" s="2" customFormat="1" ht="16.5" customHeight="1">
      <c r="A158" s="40"/>
      <c r="B158" s="41"/>
      <c r="C158" s="206" t="s">
        <v>395</v>
      </c>
      <c r="D158" s="206" t="s">
        <v>215</v>
      </c>
      <c r="E158" s="207" t="s">
        <v>401</v>
      </c>
      <c r="F158" s="208" t="s">
        <v>402</v>
      </c>
      <c r="G158" s="209" t="s">
        <v>261</v>
      </c>
      <c r="H158" s="210">
        <v>956</v>
      </c>
      <c r="I158" s="211"/>
      <c r="J158" s="212">
        <f>ROUND(I158*H158,2)</f>
        <v>0</v>
      </c>
      <c r="K158" s="208" t="s">
        <v>219</v>
      </c>
      <c r="L158" s="46"/>
      <c r="M158" s="213" t="s">
        <v>19</v>
      </c>
      <c r="N158" s="214" t="s">
        <v>43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220</v>
      </c>
      <c r="AT158" s="217" t="s">
        <v>215</v>
      </c>
      <c r="AU158" s="217" t="s">
        <v>82</v>
      </c>
      <c r="AY158" s="19" t="s">
        <v>213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80</v>
      </c>
      <c r="BK158" s="218">
        <f>ROUND(I158*H158,2)</f>
        <v>0</v>
      </c>
      <c r="BL158" s="19" t="s">
        <v>220</v>
      </c>
      <c r="BM158" s="217" t="s">
        <v>403</v>
      </c>
    </row>
    <row r="159" s="2" customFormat="1">
      <c r="A159" s="40"/>
      <c r="B159" s="41"/>
      <c r="C159" s="42"/>
      <c r="D159" s="219" t="s">
        <v>222</v>
      </c>
      <c r="E159" s="42"/>
      <c r="F159" s="220" t="s">
        <v>404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222</v>
      </c>
      <c r="AU159" s="19" t="s">
        <v>82</v>
      </c>
    </row>
    <row r="160" s="13" customFormat="1">
      <c r="A160" s="13"/>
      <c r="B160" s="224"/>
      <c r="C160" s="225"/>
      <c r="D160" s="226" t="s">
        <v>224</v>
      </c>
      <c r="E160" s="227" t="s">
        <v>19</v>
      </c>
      <c r="F160" s="228" t="s">
        <v>834</v>
      </c>
      <c r="G160" s="225"/>
      <c r="H160" s="229">
        <v>956</v>
      </c>
      <c r="I160" s="230"/>
      <c r="J160" s="225"/>
      <c r="K160" s="225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224</v>
      </c>
      <c r="AU160" s="235" t="s">
        <v>82</v>
      </c>
      <c r="AV160" s="13" t="s">
        <v>82</v>
      </c>
      <c r="AW160" s="13" t="s">
        <v>33</v>
      </c>
      <c r="AX160" s="13" t="s">
        <v>80</v>
      </c>
      <c r="AY160" s="235" t="s">
        <v>213</v>
      </c>
    </row>
    <row r="161" s="2" customFormat="1" ht="16.5" customHeight="1">
      <c r="A161" s="40"/>
      <c r="B161" s="41"/>
      <c r="C161" s="236" t="s">
        <v>400</v>
      </c>
      <c r="D161" s="236" t="s">
        <v>241</v>
      </c>
      <c r="E161" s="237" t="s">
        <v>407</v>
      </c>
      <c r="F161" s="238" t="s">
        <v>408</v>
      </c>
      <c r="G161" s="239" t="s">
        <v>244</v>
      </c>
      <c r="H161" s="240">
        <v>47.799999999999997</v>
      </c>
      <c r="I161" s="241"/>
      <c r="J161" s="242">
        <f>ROUND(I161*H161,2)</f>
        <v>0</v>
      </c>
      <c r="K161" s="238" t="s">
        <v>219</v>
      </c>
      <c r="L161" s="243"/>
      <c r="M161" s="244" t="s">
        <v>19</v>
      </c>
      <c r="N161" s="245" t="s">
        <v>43</v>
      </c>
      <c r="O161" s="86"/>
      <c r="P161" s="215">
        <f>O161*H161</f>
        <v>0</v>
      </c>
      <c r="Q161" s="215">
        <v>0.001</v>
      </c>
      <c r="R161" s="215">
        <f>Q161*H161</f>
        <v>0.047799999999999995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245</v>
      </c>
      <c r="AT161" s="217" t="s">
        <v>241</v>
      </c>
      <c r="AU161" s="217" t="s">
        <v>82</v>
      </c>
      <c r="AY161" s="19" t="s">
        <v>213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80</v>
      </c>
      <c r="BK161" s="218">
        <f>ROUND(I161*H161,2)</f>
        <v>0</v>
      </c>
      <c r="BL161" s="19" t="s">
        <v>220</v>
      </c>
      <c r="BM161" s="217" t="s">
        <v>409</v>
      </c>
    </row>
    <row r="162" s="2" customFormat="1">
      <c r="A162" s="40"/>
      <c r="B162" s="41"/>
      <c r="C162" s="42"/>
      <c r="D162" s="226" t="s">
        <v>388</v>
      </c>
      <c r="E162" s="42"/>
      <c r="F162" s="246" t="s">
        <v>410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388</v>
      </c>
      <c r="AU162" s="19" t="s">
        <v>82</v>
      </c>
    </row>
    <row r="163" s="13" customFormat="1">
      <c r="A163" s="13"/>
      <c r="B163" s="224"/>
      <c r="C163" s="225"/>
      <c r="D163" s="226" t="s">
        <v>224</v>
      </c>
      <c r="E163" s="227" t="s">
        <v>19</v>
      </c>
      <c r="F163" s="228" t="s">
        <v>835</v>
      </c>
      <c r="G163" s="225"/>
      <c r="H163" s="229">
        <v>47.799999999999997</v>
      </c>
      <c r="I163" s="230"/>
      <c r="J163" s="225"/>
      <c r="K163" s="225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224</v>
      </c>
      <c r="AU163" s="235" t="s">
        <v>82</v>
      </c>
      <c r="AV163" s="13" t="s">
        <v>82</v>
      </c>
      <c r="AW163" s="13" t="s">
        <v>33</v>
      </c>
      <c r="AX163" s="13" t="s">
        <v>80</v>
      </c>
      <c r="AY163" s="235" t="s">
        <v>213</v>
      </c>
    </row>
    <row r="164" s="2" customFormat="1" ht="16.5" customHeight="1">
      <c r="A164" s="40"/>
      <c r="B164" s="41"/>
      <c r="C164" s="206" t="s">
        <v>406</v>
      </c>
      <c r="D164" s="206" t="s">
        <v>215</v>
      </c>
      <c r="E164" s="207" t="s">
        <v>413</v>
      </c>
      <c r="F164" s="208" t="s">
        <v>414</v>
      </c>
      <c r="G164" s="209" t="s">
        <v>261</v>
      </c>
      <c r="H164" s="210">
        <v>956</v>
      </c>
      <c r="I164" s="211"/>
      <c r="J164" s="212">
        <f>ROUND(I164*H164,2)</f>
        <v>0</v>
      </c>
      <c r="K164" s="208" t="s">
        <v>19</v>
      </c>
      <c r="L164" s="46"/>
      <c r="M164" s="213" t="s">
        <v>19</v>
      </c>
      <c r="N164" s="214" t="s">
        <v>43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220</v>
      </c>
      <c r="AT164" s="217" t="s">
        <v>215</v>
      </c>
      <c r="AU164" s="217" t="s">
        <v>82</v>
      </c>
      <c r="AY164" s="19" t="s">
        <v>213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80</v>
      </c>
      <c r="BK164" s="218">
        <f>ROUND(I164*H164,2)</f>
        <v>0</v>
      </c>
      <c r="BL164" s="19" t="s">
        <v>220</v>
      </c>
      <c r="BM164" s="217" t="s">
        <v>415</v>
      </c>
    </row>
    <row r="165" s="13" customFormat="1">
      <c r="A165" s="13"/>
      <c r="B165" s="224"/>
      <c r="C165" s="225"/>
      <c r="D165" s="226" t="s">
        <v>224</v>
      </c>
      <c r="E165" s="227" t="s">
        <v>19</v>
      </c>
      <c r="F165" s="228" t="s">
        <v>829</v>
      </c>
      <c r="G165" s="225"/>
      <c r="H165" s="229">
        <v>956</v>
      </c>
      <c r="I165" s="230"/>
      <c r="J165" s="225"/>
      <c r="K165" s="225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224</v>
      </c>
      <c r="AU165" s="235" t="s">
        <v>82</v>
      </c>
      <c r="AV165" s="13" t="s">
        <v>82</v>
      </c>
      <c r="AW165" s="13" t="s">
        <v>33</v>
      </c>
      <c r="AX165" s="13" t="s">
        <v>80</v>
      </c>
      <c r="AY165" s="235" t="s">
        <v>213</v>
      </c>
    </row>
    <row r="166" s="2" customFormat="1" ht="16.5" customHeight="1">
      <c r="A166" s="40"/>
      <c r="B166" s="41"/>
      <c r="C166" s="236" t="s">
        <v>412</v>
      </c>
      <c r="D166" s="236" t="s">
        <v>241</v>
      </c>
      <c r="E166" s="237" t="s">
        <v>417</v>
      </c>
      <c r="F166" s="238" t="s">
        <v>418</v>
      </c>
      <c r="G166" s="239" t="s">
        <v>244</v>
      </c>
      <c r="H166" s="240">
        <v>57.240000000000002</v>
      </c>
      <c r="I166" s="241"/>
      <c r="J166" s="242">
        <f>ROUND(I166*H166,2)</f>
        <v>0</v>
      </c>
      <c r="K166" s="238" t="s">
        <v>19</v>
      </c>
      <c r="L166" s="243"/>
      <c r="M166" s="244" t="s">
        <v>19</v>
      </c>
      <c r="N166" s="245" t="s">
        <v>43</v>
      </c>
      <c r="O166" s="86"/>
      <c r="P166" s="215">
        <f>O166*H166</f>
        <v>0</v>
      </c>
      <c r="Q166" s="215">
        <v>0.001</v>
      </c>
      <c r="R166" s="215">
        <f>Q166*H166</f>
        <v>0.057240000000000006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245</v>
      </c>
      <c r="AT166" s="217" t="s">
        <v>241</v>
      </c>
      <c r="AU166" s="217" t="s">
        <v>82</v>
      </c>
      <c r="AY166" s="19" t="s">
        <v>213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80</v>
      </c>
      <c r="BK166" s="218">
        <f>ROUND(I166*H166,2)</f>
        <v>0</v>
      </c>
      <c r="BL166" s="19" t="s">
        <v>220</v>
      </c>
      <c r="BM166" s="217" t="s">
        <v>419</v>
      </c>
    </row>
    <row r="167" s="2" customFormat="1">
      <c r="A167" s="40"/>
      <c r="B167" s="41"/>
      <c r="C167" s="42"/>
      <c r="D167" s="226" t="s">
        <v>388</v>
      </c>
      <c r="E167" s="42"/>
      <c r="F167" s="246" t="s">
        <v>389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388</v>
      </c>
      <c r="AU167" s="19" t="s">
        <v>82</v>
      </c>
    </row>
    <row r="168" s="13" customFormat="1">
      <c r="A168" s="13"/>
      <c r="B168" s="224"/>
      <c r="C168" s="225"/>
      <c r="D168" s="226" t="s">
        <v>224</v>
      </c>
      <c r="E168" s="227" t="s">
        <v>19</v>
      </c>
      <c r="F168" s="228" t="s">
        <v>836</v>
      </c>
      <c r="G168" s="225"/>
      <c r="H168" s="229">
        <v>57.240000000000002</v>
      </c>
      <c r="I168" s="230"/>
      <c r="J168" s="225"/>
      <c r="K168" s="225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224</v>
      </c>
      <c r="AU168" s="235" t="s">
        <v>82</v>
      </c>
      <c r="AV168" s="13" t="s">
        <v>82</v>
      </c>
      <c r="AW168" s="13" t="s">
        <v>33</v>
      </c>
      <c r="AX168" s="13" t="s">
        <v>80</v>
      </c>
      <c r="AY168" s="235" t="s">
        <v>213</v>
      </c>
    </row>
    <row r="169" s="2" customFormat="1" ht="16.5" customHeight="1">
      <c r="A169" s="40"/>
      <c r="B169" s="41"/>
      <c r="C169" s="206" t="s">
        <v>416</v>
      </c>
      <c r="D169" s="206" t="s">
        <v>215</v>
      </c>
      <c r="E169" s="207" t="s">
        <v>422</v>
      </c>
      <c r="F169" s="208" t="s">
        <v>423</v>
      </c>
      <c r="G169" s="209" t="s">
        <v>218</v>
      </c>
      <c r="H169" s="210">
        <v>716.39999999999998</v>
      </c>
      <c r="I169" s="211"/>
      <c r="J169" s="212">
        <f>ROUND(I169*H169,2)</f>
        <v>0</v>
      </c>
      <c r="K169" s="208" t="s">
        <v>219</v>
      </c>
      <c r="L169" s="46"/>
      <c r="M169" s="213" t="s">
        <v>19</v>
      </c>
      <c r="N169" s="214" t="s">
        <v>43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220</v>
      </c>
      <c r="AT169" s="217" t="s">
        <v>215</v>
      </c>
      <c r="AU169" s="217" t="s">
        <v>82</v>
      </c>
      <c r="AY169" s="19" t="s">
        <v>213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80</v>
      </c>
      <c r="BK169" s="218">
        <f>ROUND(I169*H169,2)</f>
        <v>0</v>
      </c>
      <c r="BL169" s="19" t="s">
        <v>220</v>
      </c>
      <c r="BM169" s="217" t="s">
        <v>424</v>
      </c>
    </row>
    <row r="170" s="2" customFormat="1">
      <c r="A170" s="40"/>
      <c r="B170" s="41"/>
      <c r="C170" s="42"/>
      <c r="D170" s="219" t="s">
        <v>222</v>
      </c>
      <c r="E170" s="42"/>
      <c r="F170" s="220" t="s">
        <v>425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222</v>
      </c>
      <c r="AU170" s="19" t="s">
        <v>82</v>
      </c>
    </row>
    <row r="171" s="13" customFormat="1">
      <c r="A171" s="13"/>
      <c r="B171" s="224"/>
      <c r="C171" s="225"/>
      <c r="D171" s="226" t="s">
        <v>224</v>
      </c>
      <c r="E171" s="227" t="s">
        <v>19</v>
      </c>
      <c r="F171" s="228" t="s">
        <v>837</v>
      </c>
      <c r="G171" s="225"/>
      <c r="H171" s="229">
        <v>716.39999999999998</v>
      </c>
      <c r="I171" s="230"/>
      <c r="J171" s="225"/>
      <c r="K171" s="225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224</v>
      </c>
      <c r="AU171" s="235" t="s">
        <v>82</v>
      </c>
      <c r="AV171" s="13" t="s">
        <v>82</v>
      </c>
      <c r="AW171" s="13" t="s">
        <v>33</v>
      </c>
      <c r="AX171" s="13" t="s">
        <v>80</v>
      </c>
      <c r="AY171" s="235" t="s">
        <v>213</v>
      </c>
    </row>
    <row r="172" s="2" customFormat="1" ht="16.5" customHeight="1">
      <c r="A172" s="40"/>
      <c r="B172" s="41"/>
      <c r="C172" s="236" t="s">
        <v>421</v>
      </c>
      <c r="D172" s="236" t="s">
        <v>241</v>
      </c>
      <c r="E172" s="237" t="s">
        <v>428</v>
      </c>
      <c r="F172" s="238" t="s">
        <v>429</v>
      </c>
      <c r="G172" s="239" t="s">
        <v>430</v>
      </c>
      <c r="H172" s="240">
        <v>71.640000000000001</v>
      </c>
      <c r="I172" s="241"/>
      <c r="J172" s="242">
        <f>ROUND(I172*H172,2)</f>
        <v>0</v>
      </c>
      <c r="K172" s="238" t="s">
        <v>219</v>
      </c>
      <c r="L172" s="243"/>
      <c r="M172" s="244" t="s">
        <v>19</v>
      </c>
      <c r="N172" s="245" t="s">
        <v>43</v>
      </c>
      <c r="O172" s="86"/>
      <c r="P172" s="215">
        <f>O172*H172</f>
        <v>0</v>
      </c>
      <c r="Q172" s="215">
        <v>0.20000000000000001</v>
      </c>
      <c r="R172" s="215">
        <f>Q172*H172</f>
        <v>14.328000000000001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245</v>
      </c>
      <c r="AT172" s="217" t="s">
        <v>241</v>
      </c>
      <c r="AU172" s="217" t="s">
        <v>82</v>
      </c>
      <c r="AY172" s="19" t="s">
        <v>213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80</v>
      </c>
      <c r="BK172" s="218">
        <f>ROUND(I172*H172,2)</f>
        <v>0</v>
      </c>
      <c r="BL172" s="19" t="s">
        <v>220</v>
      </c>
      <c r="BM172" s="217" t="s">
        <v>431</v>
      </c>
    </row>
    <row r="173" s="13" customFormat="1">
      <c r="A173" s="13"/>
      <c r="B173" s="224"/>
      <c r="C173" s="225"/>
      <c r="D173" s="226" t="s">
        <v>224</v>
      </c>
      <c r="E173" s="227" t="s">
        <v>19</v>
      </c>
      <c r="F173" s="228" t="s">
        <v>838</v>
      </c>
      <c r="G173" s="225"/>
      <c r="H173" s="229">
        <v>71.640000000000001</v>
      </c>
      <c r="I173" s="230"/>
      <c r="J173" s="225"/>
      <c r="K173" s="225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224</v>
      </c>
      <c r="AU173" s="235" t="s">
        <v>82</v>
      </c>
      <c r="AV173" s="13" t="s">
        <v>82</v>
      </c>
      <c r="AW173" s="13" t="s">
        <v>33</v>
      </c>
      <c r="AX173" s="13" t="s">
        <v>80</v>
      </c>
      <c r="AY173" s="235" t="s">
        <v>213</v>
      </c>
    </row>
    <row r="174" s="2" customFormat="1" ht="16.5" customHeight="1">
      <c r="A174" s="40"/>
      <c r="B174" s="41"/>
      <c r="C174" s="206" t="s">
        <v>427</v>
      </c>
      <c r="D174" s="206" t="s">
        <v>215</v>
      </c>
      <c r="E174" s="207" t="s">
        <v>434</v>
      </c>
      <c r="F174" s="208" t="s">
        <v>435</v>
      </c>
      <c r="G174" s="209" t="s">
        <v>430</v>
      </c>
      <c r="H174" s="210">
        <v>14.560000000000001</v>
      </c>
      <c r="I174" s="211"/>
      <c r="J174" s="212">
        <f>ROUND(I174*H174,2)</f>
        <v>0</v>
      </c>
      <c r="K174" s="208" t="s">
        <v>219</v>
      </c>
      <c r="L174" s="46"/>
      <c r="M174" s="213" t="s">
        <v>19</v>
      </c>
      <c r="N174" s="214" t="s">
        <v>43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220</v>
      </c>
      <c r="AT174" s="217" t="s">
        <v>215</v>
      </c>
      <c r="AU174" s="217" t="s">
        <v>82</v>
      </c>
      <c r="AY174" s="19" t="s">
        <v>213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80</v>
      </c>
      <c r="BK174" s="218">
        <f>ROUND(I174*H174,2)</f>
        <v>0</v>
      </c>
      <c r="BL174" s="19" t="s">
        <v>220</v>
      </c>
      <c r="BM174" s="217" t="s">
        <v>436</v>
      </c>
    </row>
    <row r="175" s="2" customFormat="1">
      <c r="A175" s="40"/>
      <c r="B175" s="41"/>
      <c r="C175" s="42"/>
      <c r="D175" s="219" t="s">
        <v>222</v>
      </c>
      <c r="E175" s="42"/>
      <c r="F175" s="220" t="s">
        <v>437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222</v>
      </c>
      <c r="AU175" s="19" t="s">
        <v>82</v>
      </c>
    </row>
    <row r="176" s="2" customFormat="1">
      <c r="A176" s="40"/>
      <c r="B176" s="41"/>
      <c r="C176" s="42"/>
      <c r="D176" s="226" t="s">
        <v>388</v>
      </c>
      <c r="E176" s="42"/>
      <c r="F176" s="246" t="s">
        <v>438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388</v>
      </c>
      <c r="AU176" s="19" t="s">
        <v>82</v>
      </c>
    </row>
    <row r="177" s="13" customFormat="1">
      <c r="A177" s="13"/>
      <c r="B177" s="224"/>
      <c r="C177" s="225"/>
      <c r="D177" s="226" t="s">
        <v>224</v>
      </c>
      <c r="E177" s="227" t="s">
        <v>19</v>
      </c>
      <c r="F177" s="228" t="s">
        <v>839</v>
      </c>
      <c r="G177" s="225"/>
      <c r="H177" s="229">
        <v>14.560000000000001</v>
      </c>
      <c r="I177" s="230"/>
      <c r="J177" s="225"/>
      <c r="K177" s="225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224</v>
      </c>
      <c r="AU177" s="235" t="s">
        <v>82</v>
      </c>
      <c r="AV177" s="13" t="s">
        <v>82</v>
      </c>
      <c r="AW177" s="13" t="s">
        <v>33</v>
      </c>
      <c r="AX177" s="13" t="s">
        <v>80</v>
      </c>
      <c r="AY177" s="235" t="s">
        <v>213</v>
      </c>
    </row>
    <row r="178" s="2" customFormat="1" ht="16.5" customHeight="1">
      <c r="A178" s="40"/>
      <c r="B178" s="41"/>
      <c r="C178" s="206" t="s">
        <v>433</v>
      </c>
      <c r="D178" s="206" t="s">
        <v>215</v>
      </c>
      <c r="E178" s="207" t="s">
        <v>441</v>
      </c>
      <c r="F178" s="208" t="s">
        <v>442</v>
      </c>
      <c r="G178" s="209" t="s">
        <v>430</v>
      </c>
      <c r="H178" s="210">
        <v>14.560000000000001</v>
      </c>
      <c r="I178" s="211"/>
      <c r="J178" s="212">
        <f>ROUND(I178*H178,2)</f>
        <v>0</v>
      </c>
      <c r="K178" s="208" t="s">
        <v>219</v>
      </c>
      <c r="L178" s="46"/>
      <c r="M178" s="213" t="s">
        <v>19</v>
      </c>
      <c r="N178" s="214" t="s">
        <v>43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220</v>
      </c>
      <c r="AT178" s="217" t="s">
        <v>215</v>
      </c>
      <c r="AU178" s="217" t="s">
        <v>82</v>
      </c>
      <c r="AY178" s="19" t="s">
        <v>213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80</v>
      </c>
      <c r="BK178" s="218">
        <f>ROUND(I178*H178,2)</f>
        <v>0</v>
      </c>
      <c r="BL178" s="19" t="s">
        <v>220</v>
      </c>
      <c r="BM178" s="217" t="s">
        <v>443</v>
      </c>
    </row>
    <row r="179" s="2" customFormat="1">
      <c r="A179" s="40"/>
      <c r="B179" s="41"/>
      <c r="C179" s="42"/>
      <c r="D179" s="219" t="s">
        <v>222</v>
      </c>
      <c r="E179" s="42"/>
      <c r="F179" s="220" t="s">
        <v>444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222</v>
      </c>
      <c r="AU179" s="19" t="s">
        <v>82</v>
      </c>
    </row>
    <row r="180" s="13" customFormat="1">
      <c r="A180" s="13"/>
      <c r="B180" s="224"/>
      <c r="C180" s="225"/>
      <c r="D180" s="226" t="s">
        <v>224</v>
      </c>
      <c r="E180" s="227" t="s">
        <v>19</v>
      </c>
      <c r="F180" s="228" t="s">
        <v>839</v>
      </c>
      <c r="G180" s="225"/>
      <c r="H180" s="229">
        <v>14.560000000000001</v>
      </c>
      <c r="I180" s="230"/>
      <c r="J180" s="225"/>
      <c r="K180" s="225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224</v>
      </c>
      <c r="AU180" s="235" t="s">
        <v>82</v>
      </c>
      <c r="AV180" s="13" t="s">
        <v>82</v>
      </c>
      <c r="AW180" s="13" t="s">
        <v>33</v>
      </c>
      <c r="AX180" s="13" t="s">
        <v>80</v>
      </c>
      <c r="AY180" s="235" t="s">
        <v>213</v>
      </c>
    </row>
    <row r="181" s="2" customFormat="1" ht="16.5" customHeight="1">
      <c r="A181" s="40"/>
      <c r="B181" s="41"/>
      <c r="C181" s="236" t="s">
        <v>440</v>
      </c>
      <c r="D181" s="236" t="s">
        <v>241</v>
      </c>
      <c r="E181" s="237" t="s">
        <v>446</v>
      </c>
      <c r="F181" s="238" t="s">
        <v>447</v>
      </c>
      <c r="G181" s="239" t="s">
        <v>430</v>
      </c>
      <c r="H181" s="240">
        <v>14.560000000000001</v>
      </c>
      <c r="I181" s="241"/>
      <c r="J181" s="242">
        <f>ROUND(I181*H181,2)</f>
        <v>0</v>
      </c>
      <c r="K181" s="238" t="s">
        <v>219</v>
      </c>
      <c r="L181" s="243"/>
      <c r="M181" s="244" t="s">
        <v>19</v>
      </c>
      <c r="N181" s="245" t="s">
        <v>43</v>
      </c>
      <c r="O181" s="86"/>
      <c r="P181" s="215">
        <f>O181*H181</f>
        <v>0</v>
      </c>
      <c r="Q181" s="215">
        <v>1</v>
      </c>
      <c r="R181" s="215">
        <f>Q181*H181</f>
        <v>14.560000000000001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245</v>
      </c>
      <c r="AT181" s="217" t="s">
        <v>241</v>
      </c>
      <c r="AU181" s="217" t="s">
        <v>82</v>
      </c>
      <c r="AY181" s="19" t="s">
        <v>213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80</v>
      </c>
      <c r="BK181" s="218">
        <f>ROUND(I181*H181,2)</f>
        <v>0</v>
      </c>
      <c r="BL181" s="19" t="s">
        <v>220</v>
      </c>
      <c r="BM181" s="217" t="s">
        <v>448</v>
      </c>
    </row>
    <row r="182" s="2" customFormat="1">
      <c r="A182" s="40"/>
      <c r="B182" s="41"/>
      <c r="C182" s="42"/>
      <c r="D182" s="226" t="s">
        <v>388</v>
      </c>
      <c r="E182" s="42"/>
      <c r="F182" s="246" t="s">
        <v>449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388</v>
      </c>
      <c r="AU182" s="19" t="s">
        <v>82</v>
      </c>
    </row>
    <row r="183" s="13" customFormat="1">
      <c r="A183" s="13"/>
      <c r="B183" s="224"/>
      <c r="C183" s="225"/>
      <c r="D183" s="226" t="s">
        <v>224</v>
      </c>
      <c r="E183" s="227" t="s">
        <v>19</v>
      </c>
      <c r="F183" s="228" t="s">
        <v>839</v>
      </c>
      <c r="G183" s="225"/>
      <c r="H183" s="229">
        <v>14.560000000000001</v>
      </c>
      <c r="I183" s="230"/>
      <c r="J183" s="225"/>
      <c r="K183" s="225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224</v>
      </c>
      <c r="AU183" s="235" t="s">
        <v>82</v>
      </c>
      <c r="AV183" s="13" t="s">
        <v>82</v>
      </c>
      <c r="AW183" s="13" t="s">
        <v>33</v>
      </c>
      <c r="AX183" s="13" t="s">
        <v>80</v>
      </c>
      <c r="AY183" s="235" t="s">
        <v>213</v>
      </c>
    </row>
    <row r="184" s="12" customFormat="1" ht="22.8" customHeight="1">
      <c r="A184" s="12"/>
      <c r="B184" s="190"/>
      <c r="C184" s="191"/>
      <c r="D184" s="192" t="s">
        <v>71</v>
      </c>
      <c r="E184" s="204" t="s">
        <v>230</v>
      </c>
      <c r="F184" s="204" t="s">
        <v>450</v>
      </c>
      <c r="G184" s="191"/>
      <c r="H184" s="191"/>
      <c r="I184" s="194"/>
      <c r="J184" s="205">
        <f>BK184</f>
        <v>0</v>
      </c>
      <c r="K184" s="191"/>
      <c r="L184" s="196"/>
      <c r="M184" s="197"/>
      <c r="N184" s="198"/>
      <c r="O184" s="198"/>
      <c r="P184" s="199">
        <f>SUM(P185:P201)</f>
        <v>0</v>
      </c>
      <c r="Q184" s="198"/>
      <c r="R184" s="199">
        <f>SUM(R185:R201)</f>
        <v>4.6273469000000009</v>
      </c>
      <c r="S184" s="198"/>
      <c r="T184" s="200">
        <f>SUM(T185:T201)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1" t="s">
        <v>80</v>
      </c>
      <c r="AT184" s="202" t="s">
        <v>71</v>
      </c>
      <c r="AU184" s="202" t="s">
        <v>80</v>
      </c>
      <c r="AY184" s="201" t="s">
        <v>213</v>
      </c>
      <c r="BK184" s="203">
        <f>SUM(BK185:BK201)</f>
        <v>0</v>
      </c>
    </row>
    <row r="185" s="2" customFormat="1" ht="24.15" customHeight="1">
      <c r="A185" s="40"/>
      <c r="B185" s="41"/>
      <c r="C185" s="206" t="s">
        <v>445</v>
      </c>
      <c r="D185" s="206" t="s">
        <v>215</v>
      </c>
      <c r="E185" s="207" t="s">
        <v>452</v>
      </c>
      <c r="F185" s="208" t="s">
        <v>453</v>
      </c>
      <c r="G185" s="209" t="s">
        <v>261</v>
      </c>
      <c r="H185" s="210">
        <v>16</v>
      </c>
      <c r="I185" s="211"/>
      <c r="J185" s="212">
        <f>ROUND(I185*H185,2)</f>
        <v>0</v>
      </c>
      <c r="K185" s="208" t="s">
        <v>19</v>
      </c>
      <c r="L185" s="46"/>
      <c r="M185" s="213" t="s">
        <v>19</v>
      </c>
      <c r="N185" s="214" t="s">
        <v>43</v>
      </c>
      <c r="O185" s="86"/>
      <c r="P185" s="215">
        <f>O185*H185</f>
        <v>0</v>
      </c>
      <c r="Q185" s="215">
        <v>2.0000000000000002E-05</v>
      </c>
      <c r="R185" s="215">
        <f>Q185*H185</f>
        <v>0.00032000000000000003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220</v>
      </c>
      <c r="AT185" s="217" t="s">
        <v>215</v>
      </c>
      <c r="AU185" s="217" t="s">
        <v>82</v>
      </c>
      <c r="AY185" s="19" t="s">
        <v>213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80</v>
      </c>
      <c r="BK185" s="218">
        <f>ROUND(I185*H185,2)</f>
        <v>0</v>
      </c>
      <c r="BL185" s="19" t="s">
        <v>220</v>
      </c>
      <c r="BM185" s="217" t="s">
        <v>454</v>
      </c>
    </row>
    <row r="186" s="2" customFormat="1">
      <c r="A186" s="40"/>
      <c r="B186" s="41"/>
      <c r="C186" s="42"/>
      <c r="D186" s="226" t="s">
        <v>388</v>
      </c>
      <c r="E186" s="42"/>
      <c r="F186" s="246" t="s">
        <v>455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388</v>
      </c>
      <c r="AU186" s="19" t="s">
        <v>82</v>
      </c>
    </row>
    <row r="187" s="13" customFormat="1">
      <c r="A187" s="13"/>
      <c r="B187" s="224"/>
      <c r="C187" s="225"/>
      <c r="D187" s="226" t="s">
        <v>224</v>
      </c>
      <c r="E187" s="227" t="s">
        <v>19</v>
      </c>
      <c r="F187" s="228" t="s">
        <v>296</v>
      </c>
      <c r="G187" s="225"/>
      <c r="H187" s="229">
        <v>16</v>
      </c>
      <c r="I187" s="230"/>
      <c r="J187" s="225"/>
      <c r="K187" s="225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224</v>
      </c>
      <c r="AU187" s="235" t="s">
        <v>82</v>
      </c>
      <c r="AV187" s="13" t="s">
        <v>82</v>
      </c>
      <c r="AW187" s="13" t="s">
        <v>33</v>
      </c>
      <c r="AX187" s="13" t="s">
        <v>80</v>
      </c>
      <c r="AY187" s="235" t="s">
        <v>213</v>
      </c>
    </row>
    <row r="188" s="2" customFormat="1" ht="16.5" customHeight="1">
      <c r="A188" s="40"/>
      <c r="B188" s="41"/>
      <c r="C188" s="236" t="s">
        <v>451</v>
      </c>
      <c r="D188" s="236" t="s">
        <v>241</v>
      </c>
      <c r="E188" s="237" t="s">
        <v>457</v>
      </c>
      <c r="F188" s="238" t="s">
        <v>458</v>
      </c>
      <c r="G188" s="239" t="s">
        <v>261</v>
      </c>
      <c r="H188" s="240">
        <v>16</v>
      </c>
      <c r="I188" s="241"/>
      <c r="J188" s="242">
        <f>ROUND(I188*H188,2)</f>
        <v>0</v>
      </c>
      <c r="K188" s="238" t="s">
        <v>19</v>
      </c>
      <c r="L188" s="243"/>
      <c r="M188" s="244" t="s">
        <v>19</v>
      </c>
      <c r="N188" s="245" t="s">
        <v>43</v>
      </c>
      <c r="O188" s="86"/>
      <c r="P188" s="215">
        <f>O188*H188</f>
        <v>0</v>
      </c>
      <c r="Q188" s="215">
        <v>0.0051500000000000001</v>
      </c>
      <c r="R188" s="215">
        <f>Q188*H188</f>
        <v>0.082400000000000001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245</v>
      </c>
      <c r="AT188" s="217" t="s">
        <v>241</v>
      </c>
      <c r="AU188" s="217" t="s">
        <v>82</v>
      </c>
      <c r="AY188" s="19" t="s">
        <v>213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80</v>
      </c>
      <c r="BK188" s="218">
        <f>ROUND(I188*H188,2)</f>
        <v>0</v>
      </c>
      <c r="BL188" s="19" t="s">
        <v>220</v>
      </c>
      <c r="BM188" s="217" t="s">
        <v>459</v>
      </c>
    </row>
    <row r="189" s="13" customFormat="1">
      <c r="A189" s="13"/>
      <c r="B189" s="224"/>
      <c r="C189" s="225"/>
      <c r="D189" s="226" t="s">
        <v>224</v>
      </c>
      <c r="E189" s="227" t="s">
        <v>19</v>
      </c>
      <c r="F189" s="228" t="s">
        <v>296</v>
      </c>
      <c r="G189" s="225"/>
      <c r="H189" s="229">
        <v>16</v>
      </c>
      <c r="I189" s="230"/>
      <c r="J189" s="225"/>
      <c r="K189" s="225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224</v>
      </c>
      <c r="AU189" s="235" t="s">
        <v>82</v>
      </c>
      <c r="AV189" s="13" t="s">
        <v>82</v>
      </c>
      <c r="AW189" s="13" t="s">
        <v>33</v>
      </c>
      <c r="AX189" s="13" t="s">
        <v>80</v>
      </c>
      <c r="AY189" s="235" t="s">
        <v>213</v>
      </c>
    </row>
    <row r="190" s="2" customFormat="1" ht="16.5" customHeight="1">
      <c r="A190" s="40"/>
      <c r="B190" s="41"/>
      <c r="C190" s="206" t="s">
        <v>456</v>
      </c>
      <c r="D190" s="206" t="s">
        <v>215</v>
      </c>
      <c r="E190" s="207" t="s">
        <v>461</v>
      </c>
      <c r="F190" s="208" t="s">
        <v>462</v>
      </c>
      <c r="G190" s="209" t="s">
        <v>261</v>
      </c>
      <c r="H190" s="210">
        <v>4</v>
      </c>
      <c r="I190" s="211"/>
      <c r="J190" s="212">
        <f>ROUND(I190*H190,2)</f>
        <v>0</v>
      </c>
      <c r="K190" s="208" t="s">
        <v>219</v>
      </c>
      <c r="L190" s="46"/>
      <c r="M190" s="213" t="s">
        <v>19</v>
      </c>
      <c r="N190" s="214" t="s">
        <v>43</v>
      </c>
      <c r="O190" s="86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220</v>
      </c>
      <c r="AT190" s="217" t="s">
        <v>215</v>
      </c>
      <c r="AU190" s="217" t="s">
        <v>82</v>
      </c>
      <c r="AY190" s="19" t="s">
        <v>213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80</v>
      </c>
      <c r="BK190" s="218">
        <f>ROUND(I190*H190,2)</f>
        <v>0</v>
      </c>
      <c r="BL190" s="19" t="s">
        <v>220</v>
      </c>
      <c r="BM190" s="217" t="s">
        <v>463</v>
      </c>
    </row>
    <row r="191" s="2" customFormat="1">
      <c r="A191" s="40"/>
      <c r="B191" s="41"/>
      <c r="C191" s="42"/>
      <c r="D191" s="219" t="s">
        <v>222</v>
      </c>
      <c r="E191" s="42"/>
      <c r="F191" s="220" t="s">
        <v>464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222</v>
      </c>
      <c r="AU191" s="19" t="s">
        <v>82</v>
      </c>
    </row>
    <row r="192" s="13" customFormat="1">
      <c r="A192" s="13"/>
      <c r="B192" s="224"/>
      <c r="C192" s="225"/>
      <c r="D192" s="226" t="s">
        <v>224</v>
      </c>
      <c r="E192" s="227" t="s">
        <v>19</v>
      </c>
      <c r="F192" s="228" t="s">
        <v>781</v>
      </c>
      <c r="G192" s="225"/>
      <c r="H192" s="229">
        <v>4</v>
      </c>
      <c r="I192" s="230"/>
      <c r="J192" s="225"/>
      <c r="K192" s="225"/>
      <c r="L192" s="231"/>
      <c r="M192" s="232"/>
      <c r="N192" s="233"/>
      <c r="O192" s="233"/>
      <c r="P192" s="233"/>
      <c r="Q192" s="233"/>
      <c r="R192" s="233"/>
      <c r="S192" s="233"/>
      <c r="T192" s="23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224</v>
      </c>
      <c r="AU192" s="235" t="s">
        <v>82</v>
      </c>
      <c r="AV192" s="13" t="s">
        <v>82</v>
      </c>
      <c r="AW192" s="13" t="s">
        <v>33</v>
      </c>
      <c r="AX192" s="13" t="s">
        <v>80</v>
      </c>
      <c r="AY192" s="235" t="s">
        <v>213</v>
      </c>
    </row>
    <row r="193" s="2" customFormat="1" ht="16.5" customHeight="1">
      <c r="A193" s="40"/>
      <c r="B193" s="41"/>
      <c r="C193" s="236" t="s">
        <v>460</v>
      </c>
      <c r="D193" s="236" t="s">
        <v>241</v>
      </c>
      <c r="E193" s="237" t="s">
        <v>467</v>
      </c>
      <c r="F193" s="238" t="s">
        <v>468</v>
      </c>
      <c r="G193" s="239" t="s">
        <v>261</v>
      </c>
      <c r="H193" s="240">
        <v>4</v>
      </c>
      <c r="I193" s="241"/>
      <c r="J193" s="242">
        <f>ROUND(I193*H193,2)</f>
        <v>0</v>
      </c>
      <c r="K193" s="238" t="s">
        <v>219</v>
      </c>
      <c r="L193" s="243"/>
      <c r="M193" s="244" t="s">
        <v>19</v>
      </c>
      <c r="N193" s="245" t="s">
        <v>43</v>
      </c>
      <c r="O193" s="86"/>
      <c r="P193" s="215">
        <f>O193*H193</f>
        <v>0</v>
      </c>
      <c r="Q193" s="215">
        <v>0.051529999999999999</v>
      </c>
      <c r="R193" s="215">
        <f>Q193*H193</f>
        <v>0.20612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245</v>
      </c>
      <c r="AT193" s="217" t="s">
        <v>241</v>
      </c>
      <c r="AU193" s="217" t="s">
        <v>82</v>
      </c>
      <c r="AY193" s="19" t="s">
        <v>213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80</v>
      </c>
      <c r="BK193" s="218">
        <f>ROUND(I193*H193,2)</f>
        <v>0</v>
      </c>
      <c r="BL193" s="19" t="s">
        <v>220</v>
      </c>
      <c r="BM193" s="217" t="s">
        <v>469</v>
      </c>
    </row>
    <row r="194" s="13" customFormat="1">
      <c r="A194" s="13"/>
      <c r="B194" s="224"/>
      <c r="C194" s="225"/>
      <c r="D194" s="226" t="s">
        <v>224</v>
      </c>
      <c r="E194" s="227" t="s">
        <v>19</v>
      </c>
      <c r="F194" s="228" t="s">
        <v>781</v>
      </c>
      <c r="G194" s="225"/>
      <c r="H194" s="229">
        <v>4</v>
      </c>
      <c r="I194" s="230"/>
      <c r="J194" s="225"/>
      <c r="K194" s="225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224</v>
      </c>
      <c r="AU194" s="235" t="s">
        <v>82</v>
      </c>
      <c r="AV194" s="13" t="s">
        <v>82</v>
      </c>
      <c r="AW194" s="13" t="s">
        <v>33</v>
      </c>
      <c r="AX194" s="13" t="s">
        <v>80</v>
      </c>
      <c r="AY194" s="235" t="s">
        <v>213</v>
      </c>
    </row>
    <row r="195" s="2" customFormat="1" ht="24.15" customHeight="1">
      <c r="A195" s="40"/>
      <c r="B195" s="41"/>
      <c r="C195" s="206" t="s">
        <v>466</v>
      </c>
      <c r="D195" s="206" t="s">
        <v>215</v>
      </c>
      <c r="E195" s="207" t="s">
        <v>471</v>
      </c>
      <c r="F195" s="208" t="s">
        <v>472</v>
      </c>
      <c r="G195" s="209" t="s">
        <v>473</v>
      </c>
      <c r="H195" s="210">
        <v>754.51999999999998</v>
      </c>
      <c r="I195" s="211"/>
      <c r="J195" s="212">
        <f>ROUND(I195*H195,2)</f>
        <v>0</v>
      </c>
      <c r="K195" s="208" t="s">
        <v>219</v>
      </c>
      <c r="L195" s="46"/>
      <c r="M195" s="213" t="s">
        <v>19</v>
      </c>
      <c r="N195" s="214" t="s">
        <v>43</v>
      </c>
      <c r="O195" s="86"/>
      <c r="P195" s="215">
        <f>O195*H195</f>
        <v>0</v>
      </c>
      <c r="Q195" s="215">
        <v>0.0011574999999999999</v>
      </c>
      <c r="R195" s="215">
        <f>Q195*H195</f>
        <v>0.87335689999999988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220</v>
      </c>
      <c r="AT195" s="217" t="s">
        <v>215</v>
      </c>
      <c r="AU195" s="217" t="s">
        <v>82</v>
      </c>
      <c r="AY195" s="19" t="s">
        <v>213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80</v>
      </c>
      <c r="BK195" s="218">
        <f>ROUND(I195*H195,2)</f>
        <v>0</v>
      </c>
      <c r="BL195" s="19" t="s">
        <v>220</v>
      </c>
      <c r="BM195" s="217" t="s">
        <v>474</v>
      </c>
    </row>
    <row r="196" s="2" customFormat="1">
      <c r="A196" s="40"/>
      <c r="B196" s="41"/>
      <c r="C196" s="42"/>
      <c r="D196" s="219" t="s">
        <v>222</v>
      </c>
      <c r="E196" s="42"/>
      <c r="F196" s="220" t="s">
        <v>475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222</v>
      </c>
      <c r="AU196" s="19" t="s">
        <v>82</v>
      </c>
    </row>
    <row r="197" s="13" customFormat="1">
      <c r="A197" s="13"/>
      <c r="B197" s="224"/>
      <c r="C197" s="225"/>
      <c r="D197" s="226" t="s">
        <v>224</v>
      </c>
      <c r="E197" s="227" t="s">
        <v>19</v>
      </c>
      <c r="F197" s="228" t="s">
        <v>840</v>
      </c>
      <c r="G197" s="225"/>
      <c r="H197" s="229">
        <v>754.51999999999998</v>
      </c>
      <c r="I197" s="230"/>
      <c r="J197" s="225"/>
      <c r="K197" s="225"/>
      <c r="L197" s="231"/>
      <c r="M197" s="232"/>
      <c r="N197" s="233"/>
      <c r="O197" s="233"/>
      <c r="P197" s="233"/>
      <c r="Q197" s="233"/>
      <c r="R197" s="233"/>
      <c r="S197" s="233"/>
      <c r="T197" s="23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5" t="s">
        <v>224</v>
      </c>
      <c r="AU197" s="235" t="s">
        <v>82</v>
      </c>
      <c r="AV197" s="13" t="s">
        <v>82</v>
      </c>
      <c r="AW197" s="13" t="s">
        <v>33</v>
      </c>
      <c r="AX197" s="13" t="s">
        <v>80</v>
      </c>
      <c r="AY197" s="235" t="s">
        <v>213</v>
      </c>
    </row>
    <row r="198" s="2" customFormat="1" ht="16.5" customHeight="1">
      <c r="A198" s="40"/>
      <c r="B198" s="41"/>
      <c r="C198" s="236" t="s">
        <v>470</v>
      </c>
      <c r="D198" s="236" t="s">
        <v>241</v>
      </c>
      <c r="E198" s="237" t="s">
        <v>478</v>
      </c>
      <c r="F198" s="238" t="s">
        <v>479</v>
      </c>
      <c r="G198" s="239" t="s">
        <v>430</v>
      </c>
      <c r="H198" s="240">
        <v>5.3310000000000004</v>
      </c>
      <c r="I198" s="241"/>
      <c r="J198" s="242">
        <f>ROUND(I198*H198,2)</f>
        <v>0</v>
      </c>
      <c r="K198" s="238" t="s">
        <v>219</v>
      </c>
      <c r="L198" s="243"/>
      <c r="M198" s="244" t="s">
        <v>19</v>
      </c>
      <c r="N198" s="245" t="s">
        <v>43</v>
      </c>
      <c r="O198" s="86"/>
      <c r="P198" s="215">
        <f>O198*H198</f>
        <v>0</v>
      </c>
      <c r="Q198" s="215">
        <v>0.65000000000000002</v>
      </c>
      <c r="R198" s="215">
        <f>Q198*H198</f>
        <v>3.4651500000000004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245</v>
      </c>
      <c r="AT198" s="217" t="s">
        <v>241</v>
      </c>
      <c r="AU198" s="217" t="s">
        <v>82</v>
      </c>
      <c r="AY198" s="19" t="s">
        <v>213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80</v>
      </c>
      <c r="BK198" s="218">
        <f>ROUND(I198*H198,2)</f>
        <v>0</v>
      </c>
      <c r="BL198" s="19" t="s">
        <v>220</v>
      </c>
      <c r="BM198" s="217" t="s">
        <v>480</v>
      </c>
    </row>
    <row r="199" s="13" customFormat="1">
      <c r="A199" s="13"/>
      <c r="B199" s="224"/>
      <c r="C199" s="225"/>
      <c r="D199" s="226" t="s">
        <v>224</v>
      </c>
      <c r="E199" s="227" t="s">
        <v>19</v>
      </c>
      <c r="F199" s="228" t="s">
        <v>841</v>
      </c>
      <c r="G199" s="225"/>
      <c r="H199" s="229">
        <v>3.7730000000000001</v>
      </c>
      <c r="I199" s="230"/>
      <c r="J199" s="225"/>
      <c r="K199" s="225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224</v>
      </c>
      <c r="AU199" s="235" t="s">
        <v>82</v>
      </c>
      <c r="AV199" s="13" t="s">
        <v>82</v>
      </c>
      <c r="AW199" s="13" t="s">
        <v>33</v>
      </c>
      <c r="AX199" s="13" t="s">
        <v>72</v>
      </c>
      <c r="AY199" s="235" t="s">
        <v>213</v>
      </c>
    </row>
    <row r="200" s="13" customFormat="1">
      <c r="A200" s="13"/>
      <c r="B200" s="224"/>
      <c r="C200" s="225"/>
      <c r="D200" s="226" t="s">
        <v>224</v>
      </c>
      <c r="E200" s="227" t="s">
        <v>19</v>
      </c>
      <c r="F200" s="228" t="s">
        <v>842</v>
      </c>
      <c r="G200" s="225"/>
      <c r="H200" s="229">
        <v>1.5580000000000001</v>
      </c>
      <c r="I200" s="230"/>
      <c r="J200" s="225"/>
      <c r="K200" s="225"/>
      <c r="L200" s="231"/>
      <c r="M200" s="232"/>
      <c r="N200" s="233"/>
      <c r="O200" s="233"/>
      <c r="P200" s="233"/>
      <c r="Q200" s="233"/>
      <c r="R200" s="233"/>
      <c r="S200" s="233"/>
      <c r="T200" s="23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224</v>
      </c>
      <c r="AU200" s="235" t="s">
        <v>82</v>
      </c>
      <c r="AV200" s="13" t="s">
        <v>82</v>
      </c>
      <c r="AW200" s="13" t="s">
        <v>33</v>
      </c>
      <c r="AX200" s="13" t="s">
        <v>72</v>
      </c>
      <c r="AY200" s="235" t="s">
        <v>213</v>
      </c>
    </row>
    <row r="201" s="14" customFormat="1">
      <c r="A201" s="14"/>
      <c r="B201" s="247"/>
      <c r="C201" s="248"/>
      <c r="D201" s="226" t="s">
        <v>224</v>
      </c>
      <c r="E201" s="249" t="s">
        <v>19</v>
      </c>
      <c r="F201" s="250" t="s">
        <v>483</v>
      </c>
      <c r="G201" s="248"/>
      <c r="H201" s="251">
        <v>5.3310000000000004</v>
      </c>
      <c r="I201" s="252"/>
      <c r="J201" s="248"/>
      <c r="K201" s="248"/>
      <c r="L201" s="253"/>
      <c r="M201" s="254"/>
      <c r="N201" s="255"/>
      <c r="O201" s="255"/>
      <c r="P201" s="255"/>
      <c r="Q201" s="255"/>
      <c r="R201" s="255"/>
      <c r="S201" s="255"/>
      <c r="T201" s="25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7" t="s">
        <v>224</v>
      </c>
      <c r="AU201" s="257" t="s">
        <v>82</v>
      </c>
      <c r="AV201" s="14" t="s">
        <v>220</v>
      </c>
      <c r="AW201" s="14" t="s">
        <v>33</v>
      </c>
      <c r="AX201" s="14" t="s">
        <v>80</v>
      </c>
      <c r="AY201" s="257" t="s">
        <v>213</v>
      </c>
    </row>
    <row r="202" s="12" customFormat="1" ht="22.8" customHeight="1">
      <c r="A202" s="12"/>
      <c r="B202" s="190"/>
      <c r="C202" s="191"/>
      <c r="D202" s="192" t="s">
        <v>71</v>
      </c>
      <c r="E202" s="204" t="s">
        <v>484</v>
      </c>
      <c r="F202" s="204" t="s">
        <v>485</v>
      </c>
      <c r="G202" s="191"/>
      <c r="H202" s="191"/>
      <c r="I202" s="194"/>
      <c r="J202" s="205">
        <f>BK202</f>
        <v>0</v>
      </c>
      <c r="K202" s="191"/>
      <c r="L202" s="196"/>
      <c r="M202" s="197"/>
      <c r="N202" s="198"/>
      <c r="O202" s="198"/>
      <c r="P202" s="199">
        <f>SUM(P203:P204)</f>
        <v>0</v>
      </c>
      <c r="Q202" s="198"/>
      <c r="R202" s="199">
        <f>SUM(R203:R204)</f>
        <v>0</v>
      </c>
      <c r="S202" s="198"/>
      <c r="T202" s="200">
        <f>SUM(T203:T204)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1" t="s">
        <v>80</v>
      </c>
      <c r="AT202" s="202" t="s">
        <v>71</v>
      </c>
      <c r="AU202" s="202" t="s">
        <v>80</v>
      </c>
      <c r="AY202" s="201" t="s">
        <v>213</v>
      </c>
      <c r="BK202" s="203">
        <f>SUM(BK203:BK204)</f>
        <v>0</v>
      </c>
    </row>
    <row r="203" s="2" customFormat="1" ht="16.5" customHeight="1">
      <c r="A203" s="40"/>
      <c r="B203" s="41"/>
      <c r="C203" s="206" t="s">
        <v>477</v>
      </c>
      <c r="D203" s="206" t="s">
        <v>215</v>
      </c>
      <c r="E203" s="207" t="s">
        <v>487</v>
      </c>
      <c r="F203" s="208" t="s">
        <v>488</v>
      </c>
      <c r="G203" s="209" t="s">
        <v>489</v>
      </c>
      <c r="H203" s="210">
        <v>36.235999999999997</v>
      </c>
      <c r="I203" s="211"/>
      <c r="J203" s="212">
        <f>ROUND(I203*H203,2)</f>
        <v>0</v>
      </c>
      <c r="K203" s="208" t="s">
        <v>219</v>
      </c>
      <c r="L203" s="46"/>
      <c r="M203" s="213" t="s">
        <v>19</v>
      </c>
      <c r="N203" s="214" t="s">
        <v>43</v>
      </c>
      <c r="O203" s="86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220</v>
      </c>
      <c r="AT203" s="217" t="s">
        <v>215</v>
      </c>
      <c r="AU203" s="217" t="s">
        <v>82</v>
      </c>
      <c r="AY203" s="19" t="s">
        <v>213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80</v>
      </c>
      <c r="BK203" s="218">
        <f>ROUND(I203*H203,2)</f>
        <v>0</v>
      </c>
      <c r="BL203" s="19" t="s">
        <v>220</v>
      </c>
      <c r="BM203" s="217" t="s">
        <v>490</v>
      </c>
    </row>
    <row r="204" s="2" customFormat="1">
      <c r="A204" s="40"/>
      <c r="B204" s="41"/>
      <c r="C204" s="42"/>
      <c r="D204" s="219" t="s">
        <v>222</v>
      </c>
      <c r="E204" s="42"/>
      <c r="F204" s="220" t="s">
        <v>491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222</v>
      </c>
      <c r="AU204" s="19" t="s">
        <v>82</v>
      </c>
    </row>
    <row r="205" s="12" customFormat="1" ht="25.92" customHeight="1">
      <c r="A205" s="12"/>
      <c r="B205" s="190"/>
      <c r="C205" s="191"/>
      <c r="D205" s="192" t="s">
        <v>71</v>
      </c>
      <c r="E205" s="193" t="s">
        <v>492</v>
      </c>
      <c r="F205" s="193" t="s">
        <v>493</v>
      </c>
      <c r="G205" s="191"/>
      <c r="H205" s="191"/>
      <c r="I205" s="194"/>
      <c r="J205" s="195">
        <f>BK205</f>
        <v>0</v>
      </c>
      <c r="K205" s="191"/>
      <c r="L205" s="196"/>
      <c r="M205" s="197"/>
      <c r="N205" s="198"/>
      <c r="O205" s="198"/>
      <c r="P205" s="199">
        <f>P206+P219+P223+P227+P234+P238</f>
        <v>0</v>
      </c>
      <c r="Q205" s="198"/>
      <c r="R205" s="199">
        <f>R206+R219+R223+R227+R234+R238</f>
        <v>0</v>
      </c>
      <c r="S205" s="198"/>
      <c r="T205" s="200">
        <f>T206+T219+T223+T227+T234+T238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1" t="s">
        <v>240</v>
      </c>
      <c r="AT205" s="202" t="s">
        <v>71</v>
      </c>
      <c r="AU205" s="202" t="s">
        <v>72</v>
      </c>
      <c r="AY205" s="201" t="s">
        <v>213</v>
      </c>
      <c r="BK205" s="203">
        <f>BK206+BK219+BK223+BK227+BK234+BK238</f>
        <v>0</v>
      </c>
    </row>
    <row r="206" s="12" customFormat="1" ht="22.8" customHeight="1">
      <c r="A206" s="12"/>
      <c r="B206" s="190"/>
      <c r="C206" s="191"/>
      <c r="D206" s="192" t="s">
        <v>71</v>
      </c>
      <c r="E206" s="204" t="s">
        <v>494</v>
      </c>
      <c r="F206" s="204" t="s">
        <v>495</v>
      </c>
      <c r="G206" s="191"/>
      <c r="H206" s="191"/>
      <c r="I206" s="194"/>
      <c r="J206" s="205">
        <f>BK206</f>
        <v>0</v>
      </c>
      <c r="K206" s="191"/>
      <c r="L206" s="196"/>
      <c r="M206" s="197"/>
      <c r="N206" s="198"/>
      <c r="O206" s="198"/>
      <c r="P206" s="199">
        <f>SUM(P207:P218)</f>
        <v>0</v>
      </c>
      <c r="Q206" s="198"/>
      <c r="R206" s="199">
        <f>SUM(R207:R218)</f>
        <v>0</v>
      </c>
      <c r="S206" s="198"/>
      <c r="T206" s="200">
        <f>SUM(T207:T218)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1" t="s">
        <v>240</v>
      </c>
      <c r="AT206" s="202" t="s">
        <v>71</v>
      </c>
      <c r="AU206" s="202" t="s">
        <v>80</v>
      </c>
      <c r="AY206" s="201" t="s">
        <v>213</v>
      </c>
      <c r="BK206" s="203">
        <f>SUM(BK207:BK218)</f>
        <v>0</v>
      </c>
    </row>
    <row r="207" s="2" customFormat="1" ht="16.5" customHeight="1">
      <c r="A207" s="40"/>
      <c r="B207" s="41"/>
      <c r="C207" s="206" t="s">
        <v>708</v>
      </c>
      <c r="D207" s="206" t="s">
        <v>215</v>
      </c>
      <c r="E207" s="207" t="s">
        <v>497</v>
      </c>
      <c r="F207" s="208" t="s">
        <v>498</v>
      </c>
      <c r="G207" s="209" t="s">
        <v>499</v>
      </c>
      <c r="H207" s="210">
        <v>1</v>
      </c>
      <c r="I207" s="211"/>
      <c r="J207" s="212">
        <f>ROUND(I207*H207,2)</f>
        <v>0</v>
      </c>
      <c r="K207" s="208" t="s">
        <v>219</v>
      </c>
      <c r="L207" s="46"/>
      <c r="M207" s="213" t="s">
        <v>19</v>
      </c>
      <c r="N207" s="214" t="s">
        <v>43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500</v>
      </c>
      <c r="AT207" s="217" t="s">
        <v>215</v>
      </c>
      <c r="AU207" s="217" t="s">
        <v>82</v>
      </c>
      <c r="AY207" s="19" t="s">
        <v>213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80</v>
      </c>
      <c r="BK207" s="218">
        <f>ROUND(I207*H207,2)</f>
        <v>0</v>
      </c>
      <c r="BL207" s="19" t="s">
        <v>500</v>
      </c>
      <c r="BM207" s="217" t="s">
        <v>843</v>
      </c>
    </row>
    <row r="208" s="2" customFormat="1">
      <c r="A208" s="40"/>
      <c r="B208" s="41"/>
      <c r="C208" s="42"/>
      <c r="D208" s="219" t="s">
        <v>222</v>
      </c>
      <c r="E208" s="42"/>
      <c r="F208" s="220" t="s">
        <v>620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222</v>
      </c>
      <c r="AU208" s="19" t="s">
        <v>82</v>
      </c>
    </row>
    <row r="209" s="2" customFormat="1">
      <c r="A209" s="40"/>
      <c r="B209" s="41"/>
      <c r="C209" s="42"/>
      <c r="D209" s="226" t="s">
        <v>388</v>
      </c>
      <c r="E209" s="42"/>
      <c r="F209" s="246" t="s">
        <v>502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388</v>
      </c>
      <c r="AU209" s="19" t="s">
        <v>82</v>
      </c>
    </row>
    <row r="210" s="2" customFormat="1" ht="16.5" customHeight="1">
      <c r="A210" s="40"/>
      <c r="B210" s="41"/>
      <c r="C210" s="206" t="s">
        <v>496</v>
      </c>
      <c r="D210" s="206" t="s">
        <v>215</v>
      </c>
      <c r="E210" s="207" t="s">
        <v>622</v>
      </c>
      <c r="F210" s="208" t="s">
        <v>505</v>
      </c>
      <c r="G210" s="209" t="s">
        <v>499</v>
      </c>
      <c r="H210" s="210">
        <v>1</v>
      </c>
      <c r="I210" s="211"/>
      <c r="J210" s="212">
        <f>ROUND(I210*H210,2)</f>
        <v>0</v>
      </c>
      <c r="K210" s="208" t="s">
        <v>219</v>
      </c>
      <c r="L210" s="46"/>
      <c r="M210" s="213" t="s">
        <v>19</v>
      </c>
      <c r="N210" s="214" t="s">
        <v>43</v>
      </c>
      <c r="O210" s="86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500</v>
      </c>
      <c r="AT210" s="217" t="s">
        <v>215</v>
      </c>
      <c r="AU210" s="217" t="s">
        <v>82</v>
      </c>
      <c r="AY210" s="19" t="s">
        <v>213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80</v>
      </c>
      <c r="BK210" s="218">
        <f>ROUND(I210*H210,2)</f>
        <v>0</v>
      </c>
      <c r="BL210" s="19" t="s">
        <v>500</v>
      </c>
      <c r="BM210" s="217" t="s">
        <v>844</v>
      </c>
    </row>
    <row r="211" s="2" customFormat="1">
      <c r="A211" s="40"/>
      <c r="B211" s="41"/>
      <c r="C211" s="42"/>
      <c r="D211" s="219" t="s">
        <v>222</v>
      </c>
      <c r="E211" s="42"/>
      <c r="F211" s="220" t="s">
        <v>624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222</v>
      </c>
      <c r="AU211" s="19" t="s">
        <v>82</v>
      </c>
    </row>
    <row r="212" s="2" customFormat="1">
      <c r="A212" s="40"/>
      <c r="B212" s="41"/>
      <c r="C212" s="42"/>
      <c r="D212" s="226" t="s">
        <v>388</v>
      </c>
      <c r="E212" s="42"/>
      <c r="F212" s="246" t="s">
        <v>507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388</v>
      </c>
      <c r="AU212" s="19" t="s">
        <v>82</v>
      </c>
    </row>
    <row r="213" s="2" customFormat="1" ht="16.5" customHeight="1">
      <c r="A213" s="40"/>
      <c r="B213" s="41"/>
      <c r="C213" s="206" t="s">
        <v>503</v>
      </c>
      <c r="D213" s="206" t="s">
        <v>215</v>
      </c>
      <c r="E213" s="207" t="s">
        <v>626</v>
      </c>
      <c r="F213" s="208" t="s">
        <v>510</v>
      </c>
      <c r="G213" s="209" t="s">
        <v>499</v>
      </c>
      <c r="H213" s="210">
        <v>1</v>
      </c>
      <c r="I213" s="211"/>
      <c r="J213" s="212">
        <f>ROUND(I213*H213,2)</f>
        <v>0</v>
      </c>
      <c r="K213" s="208" t="s">
        <v>219</v>
      </c>
      <c r="L213" s="46"/>
      <c r="M213" s="213" t="s">
        <v>19</v>
      </c>
      <c r="N213" s="214" t="s">
        <v>43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500</v>
      </c>
      <c r="AT213" s="217" t="s">
        <v>215</v>
      </c>
      <c r="AU213" s="217" t="s">
        <v>82</v>
      </c>
      <c r="AY213" s="19" t="s">
        <v>213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80</v>
      </c>
      <c r="BK213" s="218">
        <f>ROUND(I213*H213,2)</f>
        <v>0</v>
      </c>
      <c r="BL213" s="19" t="s">
        <v>500</v>
      </c>
      <c r="BM213" s="217" t="s">
        <v>845</v>
      </c>
    </row>
    <row r="214" s="2" customFormat="1">
      <c r="A214" s="40"/>
      <c r="B214" s="41"/>
      <c r="C214" s="42"/>
      <c r="D214" s="219" t="s">
        <v>222</v>
      </c>
      <c r="E214" s="42"/>
      <c r="F214" s="220" t="s">
        <v>628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222</v>
      </c>
      <c r="AU214" s="19" t="s">
        <v>82</v>
      </c>
    </row>
    <row r="215" s="2" customFormat="1">
      <c r="A215" s="40"/>
      <c r="B215" s="41"/>
      <c r="C215" s="42"/>
      <c r="D215" s="226" t="s">
        <v>388</v>
      </c>
      <c r="E215" s="42"/>
      <c r="F215" s="246" t="s">
        <v>507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388</v>
      </c>
      <c r="AU215" s="19" t="s">
        <v>82</v>
      </c>
    </row>
    <row r="216" s="2" customFormat="1" ht="16.5" customHeight="1">
      <c r="A216" s="40"/>
      <c r="B216" s="41"/>
      <c r="C216" s="206" t="s">
        <v>508</v>
      </c>
      <c r="D216" s="206" t="s">
        <v>215</v>
      </c>
      <c r="E216" s="207" t="s">
        <v>630</v>
      </c>
      <c r="F216" s="208" t="s">
        <v>514</v>
      </c>
      <c r="G216" s="209" t="s">
        <v>499</v>
      </c>
      <c r="H216" s="210">
        <v>1</v>
      </c>
      <c r="I216" s="211"/>
      <c r="J216" s="212">
        <f>ROUND(I216*H216,2)</f>
        <v>0</v>
      </c>
      <c r="K216" s="208" t="s">
        <v>219</v>
      </c>
      <c r="L216" s="46"/>
      <c r="M216" s="213" t="s">
        <v>19</v>
      </c>
      <c r="N216" s="214" t="s">
        <v>43</v>
      </c>
      <c r="O216" s="86"/>
      <c r="P216" s="215">
        <f>O216*H216</f>
        <v>0</v>
      </c>
      <c r="Q216" s="215">
        <v>0</v>
      </c>
      <c r="R216" s="215">
        <f>Q216*H216</f>
        <v>0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500</v>
      </c>
      <c r="AT216" s="217" t="s">
        <v>215</v>
      </c>
      <c r="AU216" s="217" t="s">
        <v>82</v>
      </c>
      <c r="AY216" s="19" t="s">
        <v>213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80</v>
      </c>
      <c r="BK216" s="218">
        <f>ROUND(I216*H216,2)</f>
        <v>0</v>
      </c>
      <c r="BL216" s="19" t="s">
        <v>500</v>
      </c>
      <c r="BM216" s="217" t="s">
        <v>846</v>
      </c>
    </row>
    <row r="217" s="2" customFormat="1">
      <c r="A217" s="40"/>
      <c r="B217" s="41"/>
      <c r="C217" s="42"/>
      <c r="D217" s="219" t="s">
        <v>222</v>
      </c>
      <c r="E217" s="42"/>
      <c r="F217" s="220" t="s">
        <v>632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222</v>
      </c>
      <c r="AU217" s="19" t="s">
        <v>82</v>
      </c>
    </row>
    <row r="218" s="2" customFormat="1">
      <c r="A218" s="40"/>
      <c r="B218" s="41"/>
      <c r="C218" s="42"/>
      <c r="D218" s="226" t="s">
        <v>388</v>
      </c>
      <c r="E218" s="42"/>
      <c r="F218" s="246" t="s">
        <v>516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388</v>
      </c>
      <c r="AU218" s="19" t="s">
        <v>82</v>
      </c>
    </row>
    <row r="219" s="12" customFormat="1" ht="22.8" customHeight="1">
      <c r="A219" s="12"/>
      <c r="B219" s="190"/>
      <c r="C219" s="191"/>
      <c r="D219" s="192" t="s">
        <v>71</v>
      </c>
      <c r="E219" s="204" t="s">
        <v>517</v>
      </c>
      <c r="F219" s="204" t="s">
        <v>518</v>
      </c>
      <c r="G219" s="191"/>
      <c r="H219" s="191"/>
      <c r="I219" s="194"/>
      <c r="J219" s="205">
        <f>BK219</f>
        <v>0</v>
      </c>
      <c r="K219" s="191"/>
      <c r="L219" s="196"/>
      <c r="M219" s="197"/>
      <c r="N219" s="198"/>
      <c r="O219" s="198"/>
      <c r="P219" s="199">
        <f>SUM(P220:P222)</f>
        <v>0</v>
      </c>
      <c r="Q219" s="198"/>
      <c r="R219" s="199">
        <f>SUM(R220:R222)</f>
        <v>0</v>
      </c>
      <c r="S219" s="198"/>
      <c r="T219" s="200">
        <f>SUM(T220:T222)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1" t="s">
        <v>240</v>
      </c>
      <c r="AT219" s="202" t="s">
        <v>71</v>
      </c>
      <c r="AU219" s="202" t="s">
        <v>80</v>
      </c>
      <c r="AY219" s="201" t="s">
        <v>213</v>
      </c>
      <c r="BK219" s="203">
        <f>SUM(BK220:BK222)</f>
        <v>0</v>
      </c>
    </row>
    <row r="220" s="2" customFormat="1" ht="16.5" customHeight="1">
      <c r="A220" s="40"/>
      <c r="B220" s="41"/>
      <c r="C220" s="206" t="s">
        <v>512</v>
      </c>
      <c r="D220" s="206" t="s">
        <v>215</v>
      </c>
      <c r="E220" s="207" t="s">
        <v>634</v>
      </c>
      <c r="F220" s="208" t="s">
        <v>518</v>
      </c>
      <c r="G220" s="209" t="s">
        <v>499</v>
      </c>
      <c r="H220" s="210">
        <v>1</v>
      </c>
      <c r="I220" s="211"/>
      <c r="J220" s="212">
        <f>ROUND(I220*H220,2)</f>
        <v>0</v>
      </c>
      <c r="K220" s="208" t="s">
        <v>219</v>
      </c>
      <c r="L220" s="46"/>
      <c r="M220" s="213" t="s">
        <v>19</v>
      </c>
      <c r="N220" s="214" t="s">
        <v>43</v>
      </c>
      <c r="O220" s="86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500</v>
      </c>
      <c r="AT220" s="217" t="s">
        <v>215</v>
      </c>
      <c r="AU220" s="217" t="s">
        <v>82</v>
      </c>
      <c r="AY220" s="19" t="s">
        <v>213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80</v>
      </c>
      <c r="BK220" s="218">
        <f>ROUND(I220*H220,2)</f>
        <v>0</v>
      </c>
      <c r="BL220" s="19" t="s">
        <v>500</v>
      </c>
      <c r="BM220" s="217" t="s">
        <v>847</v>
      </c>
    </row>
    <row r="221" s="2" customFormat="1">
      <c r="A221" s="40"/>
      <c r="B221" s="41"/>
      <c r="C221" s="42"/>
      <c r="D221" s="219" t="s">
        <v>222</v>
      </c>
      <c r="E221" s="42"/>
      <c r="F221" s="220" t="s">
        <v>636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222</v>
      </c>
      <c r="AU221" s="19" t="s">
        <v>82</v>
      </c>
    </row>
    <row r="222" s="2" customFormat="1">
      <c r="A222" s="40"/>
      <c r="B222" s="41"/>
      <c r="C222" s="42"/>
      <c r="D222" s="226" t="s">
        <v>388</v>
      </c>
      <c r="E222" s="42"/>
      <c r="F222" s="246" t="s">
        <v>507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388</v>
      </c>
      <c r="AU222" s="19" t="s">
        <v>82</v>
      </c>
    </row>
    <row r="223" s="12" customFormat="1" ht="22.8" customHeight="1">
      <c r="A223" s="12"/>
      <c r="B223" s="190"/>
      <c r="C223" s="191"/>
      <c r="D223" s="192" t="s">
        <v>71</v>
      </c>
      <c r="E223" s="204" t="s">
        <v>522</v>
      </c>
      <c r="F223" s="204" t="s">
        <v>523</v>
      </c>
      <c r="G223" s="191"/>
      <c r="H223" s="191"/>
      <c r="I223" s="194"/>
      <c r="J223" s="205">
        <f>BK223</f>
        <v>0</v>
      </c>
      <c r="K223" s="191"/>
      <c r="L223" s="196"/>
      <c r="M223" s="197"/>
      <c r="N223" s="198"/>
      <c r="O223" s="198"/>
      <c r="P223" s="199">
        <f>SUM(P224:P226)</f>
        <v>0</v>
      </c>
      <c r="Q223" s="198"/>
      <c r="R223" s="199">
        <f>SUM(R224:R226)</f>
        <v>0</v>
      </c>
      <c r="S223" s="198"/>
      <c r="T223" s="200">
        <f>SUM(T224:T226)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1" t="s">
        <v>240</v>
      </c>
      <c r="AT223" s="202" t="s">
        <v>71</v>
      </c>
      <c r="AU223" s="202" t="s">
        <v>80</v>
      </c>
      <c r="AY223" s="201" t="s">
        <v>213</v>
      </c>
      <c r="BK223" s="203">
        <f>SUM(BK224:BK226)</f>
        <v>0</v>
      </c>
    </row>
    <row r="224" s="2" customFormat="1" ht="16.5" customHeight="1">
      <c r="A224" s="40"/>
      <c r="B224" s="41"/>
      <c r="C224" s="206" t="s">
        <v>519</v>
      </c>
      <c r="D224" s="206" t="s">
        <v>215</v>
      </c>
      <c r="E224" s="207" t="s">
        <v>638</v>
      </c>
      <c r="F224" s="208" t="s">
        <v>523</v>
      </c>
      <c r="G224" s="209" t="s">
        <v>499</v>
      </c>
      <c r="H224" s="210">
        <v>1</v>
      </c>
      <c r="I224" s="211"/>
      <c r="J224" s="212">
        <f>ROUND(I224*H224,2)</f>
        <v>0</v>
      </c>
      <c r="K224" s="208" t="s">
        <v>219</v>
      </c>
      <c r="L224" s="46"/>
      <c r="M224" s="213" t="s">
        <v>19</v>
      </c>
      <c r="N224" s="214" t="s">
        <v>43</v>
      </c>
      <c r="O224" s="86"/>
      <c r="P224" s="215">
        <f>O224*H224</f>
        <v>0</v>
      </c>
      <c r="Q224" s="215">
        <v>0</v>
      </c>
      <c r="R224" s="215">
        <f>Q224*H224</f>
        <v>0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500</v>
      </c>
      <c r="AT224" s="217" t="s">
        <v>215</v>
      </c>
      <c r="AU224" s="217" t="s">
        <v>82</v>
      </c>
      <c r="AY224" s="19" t="s">
        <v>213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80</v>
      </c>
      <c r="BK224" s="218">
        <f>ROUND(I224*H224,2)</f>
        <v>0</v>
      </c>
      <c r="BL224" s="19" t="s">
        <v>500</v>
      </c>
      <c r="BM224" s="217" t="s">
        <v>848</v>
      </c>
    </row>
    <row r="225" s="2" customFormat="1">
      <c r="A225" s="40"/>
      <c r="B225" s="41"/>
      <c r="C225" s="42"/>
      <c r="D225" s="219" t="s">
        <v>222</v>
      </c>
      <c r="E225" s="42"/>
      <c r="F225" s="220" t="s">
        <v>640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222</v>
      </c>
      <c r="AU225" s="19" t="s">
        <v>82</v>
      </c>
    </row>
    <row r="226" s="2" customFormat="1">
      <c r="A226" s="40"/>
      <c r="B226" s="41"/>
      <c r="C226" s="42"/>
      <c r="D226" s="226" t="s">
        <v>388</v>
      </c>
      <c r="E226" s="42"/>
      <c r="F226" s="246" t="s">
        <v>527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388</v>
      </c>
      <c r="AU226" s="19" t="s">
        <v>82</v>
      </c>
    </row>
    <row r="227" s="12" customFormat="1" ht="22.8" customHeight="1">
      <c r="A227" s="12"/>
      <c r="B227" s="190"/>
      <c r="C227" s="191"/>
      <c r="D227" s="192" t="s">
        <v>71</v>
      </c>
      <c r="E227" s="204" t="s">
        <v>528</v>
      </c>
      <c r="F227" s="204" t="s">
        <v>529</v>
      </c>
      <c r="G227" s="191"/>
      <c r="H227" s="191"/>
      <c r="I227" s="194"/>
      <c r="J227" s="205">
        <f>BK227</f>
        <v>0</v>
      </c>
      <c r="K227" s="191"/>
      <c r="L227" s="196"/>
      <c r="M227" s="197"/>
      <c r="N227" s="198"/>
      <c r="O227" s="198"/>
      <c r="P227" s="199">
        <f>SUM(P228:P233)</f>
        <v>0</v>
      </c>
      <c r="Q227" s="198"/>
      <c r="R227" s="199">
        <f>SUM(R228:R233)</f>
        <v>0</v>
      </c>
      <c r="S227" s="198"/>
      <c r="T227" s="200">
        <f>SUM(T228:T233)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01" t="s">
        <v>240</v>
      </c>
      <c r="AT227" s="202" t="s">
        <v>71</v>
      </c>
      <c r="AU227" s="202" t="s">
        <v>80</v>
      </c>
      <c r="AY227" s="201" t="s">
        <v>213</v>
      </c>
      <c r="BK227" s="203">
        <f>SUM(BK228:BK233)</f>
        <v>0</v>
      </c>
    </row>
    <row r="228" s="2" customFormat="1" ht="16.5" customHeight="1">
      <c r="A228" s="40"/>
      <c r="B228" s="41"/>
      <c r="C228" s="206" t="s">
        <v>524</v>
      </c>
      <c r="D228" s="206" t="s">
        <v>215</v>
      </c>
      <c r="E228" s="207" t="s">
        <v>642</v>
      </c>
      <c r="F228" s="208" t="s">
        <v>529</v>
      </c>
      <c r="G228" s="209" t="s">
        <v>499</v>
      </c>
      <c r="H228" s="210">
        <v>1</v>
      </c>
      <c r="I228" s="211"/>
      <c r="J228" s="212">
        <f>ROUND(I228*H228,2)</f>
        <v>0</v>
      </c>
      <c r="K228" s="208" t="s">
        <v>219</v>
      </c>
      <c r="L228" s="46"/>
      <c r="M228" s="213" t="s">
        <v>19</v>
      </c>
      <c r="N228" s="214" t="s">
        <v>43</v>
      </c>
      <c r="O228" s="86"/>
      <c r="P228" s="215">
        <f>O228*H228</f>
        <v>0</v>
      </c>
      <c r="Q228" s="215">
        <v>0</v>
      </c>
      <c r="R228" s="215">
        <f>Q228*H228</f>
        <v>0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500</v>
      </c>
      <c r="AT228" s="217" t="s">
        <v>215</v>
      </c>
      <c r="AU228" s="217" t="s">
        <v>82</v>
      </c>
      <c r="AY228" s="19" t="s">
        <v>213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80</v>
      </c>
      <c r="BK228" s="218">
        <f>ROUND(I228*H228,2)</f>
        <v>0</v>
      </c>
      <c r="BL228" s="19" t="s">
        <v>500</v>
      </c>
      <c r="BM228" s="217" t="s">
        <v>849</v>
      </c>
    </row>
    <row r="229" s="2" customFormat="1">
      <c r="A229" s="40"/>
      <c r="B229" s="41"/>
      <c r="C229" s="42"/>
      <c r="D229" s="219" t="s">
        <v>222</v>
      </c>
      <c r="E229" s="42"/>
      <c r="F229" s="220" t="s">
        <v>644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222</v>
      </c>
      <c r="AU229" s="19" t="s">
        <v>82</v>
      </c>
    </row>
    <row r="230" s="2" customFormat="1">
      <c r="A230" s="40"/>
      <c r="B230" s="41"/>
      <c r="C230" s="42"/>
      <c r="D230" s="226" t="s">
        <v>388</v>
      </c>
      <c r="E230" s="42"/>
      <c r="F230" s="246" t="s">
        <v>507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388</v>
      </c>
      <c r="AU230" s="19" t="s">
        <v>82</v>
      </c>
    </row>
    <row r="231" s="2" customFormat="1" ht="16.5" customHeight="1">
      <c r="A231" s="40"/>
      <c r="B231" s="41"/>
      <c r="C231" s="206" t="s">
        <v>530</v>
      </c>
      <c r="D231" s="206" t="s">
        <v>215</v>
      </c>
      <c r="E231" s="207" t="s">
        <v>646</v>
      </c>
      <c r="F231" s="208" t="s">
        <v>535</v>
      </c>
      <c r="G231" s="209" t="s">
        <v>499</v>
      </c>
      <c r="H231" s="210">
        <v>1</v>
      </c>
      <c r="I231" s="211"/>
      <c r="J231" s="212">
        <f>ROUND(I231*H231,2)</f>
        <v>0</v>
      </c>
      <c r="K231" s="208" t="s">
        <v>219</v>
      </c>
      <c r="L231" s="46"/>
      <c r="M231" s="213" t="s">
        <v>19</v>
      </c>
      <c r="N231" s="214" t="s">
        <v>43</v>
      </c>
      <c r="O231" s="86"/>
      <c r="P231" s="215">
        <f>O231*H231</f>
        <v>0</v>
      </c>
      <c r="Q231" s="215">
        <v>0</v>
      </c>
      <c r="R231" s="215">
        <f>Q231*H231</f>
        <v>0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500</v>
      </c>
      <c r="AT231" s="217" t="s">
        <v>215</v>
      </c>
      <c r="AU231" s="217" t="s">
        <v>82</v>
      </c>
      <c r="AY231" s="19" t="s">
        <v>213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80</v>
      </c>
      <c r="BK231" s="218">
        <f>ROUND(I231*H231,2)</f>
        <v>0</v>
      </c>
      <c r="BL231" s="19" t="s">
        <v>500</v>
      </c>
      <c r="BM231" s="217" t="s">
        <v>850</v>
      </c>
    </row>
    <row r="232" s="2" customFormat="1">
      <c r="A232" s="40"/>
      <c r="B232" s="41"/>
      <c r="C232" s="42"/>
      <c r="D232" s="219" t="s">
        <v>222</v>
      </c>
      <c r="E232" s="42"/>
      <c r="F232" s="220" t="s">
        <v>648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222</v>
      </c>
      <c r="AU232" s="19" t="s">
        <v>82</v>
      </c>
    </row>
    <row r="233" s="2" customFormat="1">
      <c r="A233" s="40"/>
      <c r="B233" s="41"/>
      <c r="C233" s="42"/>
      <c r="D233" s="226" t="s">
        <v>388</v>
      </c>
      <c r="E233" s="42"/>
      <c r="F233" s="246" t="s">
        <v>537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388</v>
      </c>
      <c r="AU233" s="19" t="s">
        <v>82</v>
      </c>
    </row>
    <row r="234" s="12" customFormat="1" ht="22.8" customHeight="1">
      <c r="A234" s="12"/>
      <c r="B234" s="190"/>
      <c r="C234" s="191"/>
      <c r="D234" s="192" t="s">
        <v>71</v>
      </c>
      <c r="E234" s="204" t="s">
        <v>538</v>
      </c>
      <c r="F234" s="204" t="s">
        <v>539</v>
      </c>
      <c r="G234" s="191"/>
      <c r="H234" s="191"/>
      <c r="I234" s="194"/>
      <c r="J234" s="205">
        <f>BK234</f>
        <v>0</v>
      </c>
      <c r="K234" s="191"/>
      <c r="L234" s="196"/>
      <c r="M234" s="197"/>
      <c r="N234" s="198"/>
      <c r="O234" s="198"/>
      <c r="P234" s="199">
        <f>SUM(P235:P237)</f>
        <v>0</v>
      </c>
      <c r="Q234" s="198"/>
      <c r="R234" s="199">
        <f>SUM(R235:R237)</f>
        <v>0</v>
      </c>
      <c r="S234" s="198"/>
      <c r="T234" s="200">
        <f>SUM(T235:T237)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01" t="s">
        <v>240</v>
      </c>
      <c r="AT234" s="202" t="s">
        <v>71</v>
      </c>
      <c r="AU234" s="202" t="s">
        <v>80</v>
      </c>
      <c r="AY234" s="201" t="s">
        <v>213</v>
      </c>
      <c r="BK234" s="203">
        <f>SUM(BK235:BK237)</f>
        <v>0</v>
      </c>
    </row>
    <row r="235" s="2" customFormat="1" ht="16.5" customHeight="1">
      <c r="A235" s="40"/>
      <c r="B235" s="41"/>
      <c r="C235" s="206" t="s">
        <v>533</v>
      </c>
      <c r="D235" s="206" t="s">
        <v>215</v>
      </c>
      <c r="E235" s="207" t="s">
        <v>650</v>
      </c>
      <c r="F235" s="208" t="s">
        <v>539</v>
      </c>
      <c r="G235" s="209" t="s">
        <v>499</v>
      </c>
      <c r="H235" s="210">
        <v>1</v>
      </c>
      <c r="I235" s="211"/>
      <c r="J235" s="212">
        <f>ROUND(I235*H235,2)</f>
        <v>0</v>
      </c>
      <c r="K235" s="208" t="s">
        <v>219</v>
      </c>
      <c r="L235" s="46"/>
      <c r="M235" s="213" t="s">
        <v>19</v>
      </c>
      <c r="N235" s="214" t="s">
        <v>43</v>
      </c>
      <c r="O235" s="86"/>
      <c r="P235" s="215">
        <f>O235*H235</f>
        <v>0</v>
      </c>
      <c r="Q235" s="215">
        <v>0</v>
      </c>
      <c r="R235" s="215">
        <f>Q235*H235</f>
        <v>0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500</v>
      </c>
      <c r="AT235" s="217" t="s">
        <v>215</v>
      </c>
      <c r="AU235" s="217" t="s">
        <v>82</v>
      </c>
      <c r="AY235" s="19" t="s">
        <v>213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80</v>
      </c>
      <c r="BK235" s="218">
        <f>ROUND(I235*H235,2)</f>
        <v>0</v>
      </c>
      <c r="BL235" s="19" t="s">
        <v>500</v>
      </c>
      <c r="BM235" s="217" t="s">
        <v>851</v>
      </c>
    </row>
    <row r="236" s="2" customFormat="1">
      <c r="A236" s="40"/>
      <c r="B236" s="41"/>
      <c r="C236" s="42"/>
      <c r="D236" s="219" t="s">
        <v>222</v>
      </c>
      <c r="E236" s="42"/>
      <c r="F236" s="220" t="s">
        <v>652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222</v>
      </c>
      <c r="AU236" s="19" t="s">
        <v>82</v>
      </c>
    </row>
    <row r="237" s="2" customFormat="1">
      <c r="A237" s="40"/>
      <c r="B237" s="41"/>
      <c r="C237" s="42"/>
      <c r="D237" s="226" t="s">
        <v>388</v>
      </c>
      <c r="E237" s="42"/>
      <c r="F237" s="246" t="s">
        <v>507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388</v>
      </c>
      <c r="AU237" s="19" t="s">
        <v>82</v>
      </c>
    </row>
    <row r="238" s="12" customFormat="1" ht="22.8" customHeight="1">
      <c r="A238" s="12"/>
      <c r="B238" s="190"/>
      <c r="C238" s="191"/>
      <c r="D238" s="192" t="s">
        <v>71</v>
      </c>
      <c r="E238" s="204" t="s">
        <v>543</v>
      </c>
      <c r="F238" s="204" t="s">
        <v>544</v>
      </c>
      <c r="G238" s="191"/>
      <c r="H238" s="191"/>
      <c r="I238" s="194"/>
      <c r="J238" s="205">
        <f>BK238</f>
        <v>0</v>
      </c>
      <c r="K238" s="191"/>
      <c r="L238" s="196"/>
      <c r="M238" s="197"/>
      <c r="N238" s="198"/>
      <c r="O238" s="198"/>
      <c r="P238" s="199">
        <f>SUM(P239:P241)</f>
        <v>0</v>
      </c>
      <c r="Q238" s="198"/>
      <c r="R238" s="199">
        <f>SUM(R239:R241)</f>
        <v>0</v>
      </c>
      <c r="S238" s="198"/>
      <c r="T238" s="200">
        <f>SUM(T239:T241)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01" t="s">
        <v>240</v>
      </c>
      <c r="AT238" s="202" t="s">
        <v>71</v>
      </c>
      <c r="AU238" s="202" t="s">
        <v>80</v>
      </c>
      <c r="AY238" s="201" t="s">
        <v>213</v>
      </c>
      <c r="BK238" s="203">
        <f>SUM(BK239:BK241)</f>
        <v>0</v>
      </c>
    </row>
    <row r="239" s="2" customFormat="1" ht="16.5" customHeight="1">
      <c r="A239" s="40"/>
      <c r="B239" s="41"/>
      <c r="C239" s="206" t="s">
        <v>540</v>
      </c>
      <c r="D239" s="206" t="s">
        <v>215</v>
      </c>
      <c r="E239" s="207" t="s">
        <v>654</v>
      </c>
      <c r="F239" s="208" t="s">
        <v>544</v>
      </c>
      <c r="G239" s="209" t="s">
        <v>499</v>
      </c>
      <c r="H239" s="210">
        <v>1</v>
      </c>
      <c r="I239" s="211"/>
      <c r="J239" s="212">
        <f>ROUND(I239*H239,2)</f>
        <v>0</v>
      </c>
      <c r="K239" s="208" t="s">
        <v>219</v>
      </c>
      <c r="L239" s="46"/>
      <c r="M239" s="213" t="s">
        <v>19</v>
      </c>
      <c r="N239" s="214" t="s">
        <v>43</v>
      </c>
      <c r="O239" s="86"/>
      <c r="P239" s="215">
        <f>O239*H239</f>
        <v>0</v>
      </c>
      <c r="Q239" s="215">
        <v>0</v>
      </c>
      <c r="R239" s="215">
        <f>Q239*H239</f>
        <v>0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500</v>
      </c>
      <c r="AT239" s="217" t="s">
        <v>215</v>
      </c>
      <c r="AU239" s="217" t="s">
        <v>82</v>
      </c>
      <c r="AY239" s="19" t="s">
        <v>213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80</v>
      </c>
      <c r="BK239" s="218">
        <f>ROUND(I239*H239,2)</f>
        <v>0</v>
      </c>
      <c r="BL239" s="19" t="s">
        <v>500</v>
      </c>
      <c r="BM239" s="217" t="s">
        <v>852</v>
      </c>
    </row>
    <row r="240" s="2" customFormat="1">
      <c r="A240" s="40"/>
      <c r="B240" s="41"/>
      <c r="C240" s="42"/>
      <c r="D240" s="219" t="s">
        <v>222</v>
      </c>
      <c r="E240" s="42"/>
      <c r="F240" s="220" t="s">
        <v>656</v>
      </c>
      <c r="G240" s="42"/>
      <c r="H240" s="42"/>
      <c r="I240" s="221"/>
      <c r="J240" s="42"/>
      <c r="K240" s="42"/>
      <c r="L240" s="46"/>
      <c r="M240" s="222"/>
      <c r="N240" s="223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222</v>
      </c>
      <c r="AU240" s="19" t="s">
        <v>82</v>
      </c>
    </row>
    <row r="241" s="2" customFormat="1">
      <c r="A241" s="40"/>
      <c r="B241" s="41"/>
      <c r="C241" s="42"/>
      <c r="D241" s="226" t="s">
        <v>388</v>
      </c>
      <c r="E241" s="42"/>
      <c r="F241" s="246" t="s">
        <v>507</v>
      </c>
      <c r="G241" s="42"/>
      <c r="H241" s="42"/>
      <c r="I241" s="221"/>
      <c r="J241" s="42"/>
      <c r="K241" s="42"/>
      <c r="L241" s="46"/>
      <c r="M241" s="258"/>
      <c r="N241" s="259"/>
      <c r="O241" s="260"/>
      <c r="P241" s="260"/>
      <c r="Q241" s="260"/>
      <c r="R241" s="260"/>
      <c r="S241" s="260"/>
      <c r="T241" s="261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388</v>
      </c>
      <c r="AU241" s="19" t="s">
        <v>82</v>
      </c>
    </row>
    <row r="242" s="2" customFormat="1" ht="6.96" customHeight="1">
      <c r="A242" s="40"/>
      <c r="B242" s="61"/>
      <c r="C242" s="62"/>
      <c r="D242" s="62"/>
      <c r="E242" s="62"/>
      <c r="F242" s="62"/>
      <c r="G242" s="62"/>
      <c r="H242" s="62"/>
      <c r="I242" s="62"/>
      <c r="J242" s="62"/>
      <c r="K242" s="62"/>
      <c r="L242" s="46"/>
      <c r="M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</row>
  </sheetData>
  <sheetProtection sheet="1" autoFilter="0" formatColumns="0" formatRows="0" objects="1" scenarios="1" spinCount="100000" saltValue="Id3AWN7IiAcij2FdBSV+ynlMNOQb8sTgMEu8p//v+MTLVb5A+/+P4ES/r8RylwFUhFl4uDFMwLsfm5vfNetBlA==" hashValue="wf48ZoHIEkSyjalj299FaapBTnlbTv9wSkiZojUn3IKLh7/zApbZqpIYOP6mlCyA92BMKoKm7cgJa6ADhGmF1A==" algorithmName="SHA-512" password="CC35"/>
  <autoFilter ref="C89:K241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5_02/183403112"/>
    <hyperlink ref="F97" r:id="rId2" display="https://podminky.urs.cz/item/CS_URS_2025_02/183403151"/>
    <hyperlink ref="F100" r:id="rId3" display="https://podminky.urs.cz/item/CS_URS_2025_02/183403152"/>
    <hyperlink ref="F103" r:id="rId4" display="https://podminky.urs.cz/item/CS_URS_2025_02/181451121"/>
    <hyperlink ref="F110" r:id="rId5" display="https://podminky.urs.cz/item/CS_URS_2025_02/119005131"/>
    <hyperlink ref="F113" r:id="rId6" display="https://podminky.urs.cz/item/CS_URS_2025_02/183111114"/>
    <hyperlink ref="F116" r:id="rId7" display="https://podminky.urs.cz/item/CS_URS_2025_02/183101114"/>
    <hyperlink ref="F119" r:id="rId8" display="https://podminky.urs.cz/item/CS_URS_2025_02/184102111"/>
    <hyperlink ref="F131" r:id="rId9" display="https://podminky.urs.cz/item/CS_URS_2025_02/184102113"/>
    <hyperlink ref="F146" r:id="rId10" display="https://podminky.urs.cz/item/CS_URS_2025_02/184215133"/>
    <hyperlink ref="F149" r:id="rId11" display="https://podminky.urs.cz/item/CS_URS_2025_02/184808211"/>
    <hyperlink ref="F159" r:id="rId12" display="https://podminky.urs.cz/item/CS_URS_2025_02/184816111"/>
    <hyperlink ref="F170" r:id="rId13" display="https://podminky.urs.cz/item/CS_URS_2025_02/184911421"/>
    <hyperlink ref="F175" r:id="rId14" display="https://podminky.urs.cz/item/CS_URS_2025_02/185804312"/>
    <hyperlink ref="F179" r:id="rId15" display="https://podminky.urs.cz/item/CS_URS_2025_02/185851121"/>
    <hyperlink ref="F191" r:id="rId16" display="https://podminky.urs.cz/item/CS_URS_2025_02/348101320"/>
    <hyperlink ref="F196" r:id="rId17" display="https://podminky.urs.cz/item/CS_URS_2025_02/348951256"/>
    <hyperlink ref="F204" r:id="rId18" display="https://podminky.urs.cz/item/CS_URS_2025_02/998231311"/>
    <hyperlink ref="F208" r:id="rId19" display="https://podminky.urs.cz/item/CS_URS_2025_02/011002000"/>
    <hyperlink ref="F211" r:id="rId20" display="https://podminky.urs.cz/item/CS_URS_2025_02/011324000"/>
    <hyperlink ref="F214" r:id="rId21" display="https://podminky.urs.cz/item/CS_URS_2025_02/012002000"/>
    <hyperlink ref="F217" r:id="rId22" display="https://podminky.urs.cz/item/CS_URS_2025_02/013254000"/>
    <hyperlink ref="F221" r:id="rId23" display="https://podminky.urs.cz/item/CS_URS_2025_02/020001000"/>
    <hyperlink ref="F225" r:id="rId24" display="https://podminky.urs.cz/item/CS_URS_2025_02/030001000"/>
    <hyperlink ref="F229" r:id="rId25" display="https://podminky.urs.cz/item/CS_URS_2025_02/040001000"/>
    <hyperlink ref="F232" r:id="rId26" display="https://podminky.urs.cz/item/CS_URS_2025_02/045002000"/>
    <hyperlink ref="F236" r:id="rId27" display="https://podminky.urs.cz/item/CS_URS_2025_02/060001000"/>
    <hyperlink ref="F240" r:id="rId28" display="https://podminky.urs.cz/item/CS_URS_2025_02/07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9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180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Realizace větrolamu v k.ú. Moravský Žižkov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181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853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17. 9. 2025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ROUND((SUM(BE82:BE103)),  2)</f>
        <v>0</v>
      </c>
      <c r="G33" s="40"/>
      <c r="H33" s="40"/>
      <c r="I33" s="150">
        <v>0.20999999999999999</v>
      </c>
      <c r="J33" s="149">
        <f>ROUND(((SUM(BE82:BE103))*I33),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ROUND((SUM(BF82:BF103)),  2)</f>
        <v>0</v>
      </c>
      <c r="G34" s="40"/>
      <c r="H34" s="40"/>
      <c r="I34" s="150">
        <v>0.12</v>
      </c>
      <c r="J34" s="149">
        <f>ROUND(((SUM(BF82:BF103))*I34),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ROUND((SUM(BG82:BG103)),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ROUND((SUM(BH82:BH103)),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ROUND((SUM(BI82:BI103)),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183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Realizace větrolamu v k.ú. Moravský Žižkov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181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05.1 - 1. rok rozvojové péče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Moravský Žižkov</v>
      </c>
      <c r="G52" s="42"/>
      <c r="H52" s="42"/>
      <c r="I52" s="34" t="s">
        <v>23</v>
      </c>
      <c r="J52" s="74" t="str">
        <f>IF(J12="","",J12)</f>
        <v>17. 9. 2025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SPÚ, KPÚ pro JMK, pobočka Břeclav</v>
      </c>
      <c r="G54" s="42"/>
      <c r="H54" s="42"/>
      <c r="I54" s="34" t="s">
        <v>31</v>
      </c>
      <c r="J54" s="38" t="str">
        <f>E21</f>
        <v>Ing. Michal Pochop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Výzkumný ústav meliorací a ochrany půdy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184</v>
      </c>
      <c r="D57" s="164"/>
      <c r="E57" s="164"/>
      <c r="F57" s="164"/>
      <c r="G57" s="164"/>
      <c r="H57" s="164"/>
      <c r="I57" s="164"/>
      <c r="J57" s="165" t="s">
        <v>185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186</v>
      </c>
    </row>
    <row r="60" s="9" customFormat="1" ht="24.96" customHeight="1">
      <c r="A60" s="9"/>
      <c r="B60" s="167"/>
      <c r="C60" s="168"/>
      <c r="D60" s="169" t="s">
        <v>187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188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190</v>
      </c>
      <c r="E62" s="176"/>
      <c r="F62" s="176"/>
      <c r="G62" s="176"/>
      <c r="H62" s="176"/>
      <c r="I62" s="176"/>
      <c r="J62" s="177">
        <f>J101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198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Realizace větrolamu v k.ú. Moravský Žižkov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181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SO 05.1 - 1. rok rozvojové péče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Moravský Žižkov</v>
      </c>
      <c r="G76" s="42"/>
      <c r="H76" s="42"/>
      <c r="I76" s="34" t="s">
        <v>23</v>
      </c>
      <c r="J76" s="74" t="str">
        <f>IF(J12="","",J12)</f>
        <v>17. 9. 2025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SPÚ, KPÚ pro JMK, pobočka Břeclav</v>
      </c>
      <c r="G78" s="42"/>
      <c r="H78" s="42"/>
      <c r="I78" s="34" t="s">
        <v>31</v>
      </c>
      <c r="J78" s="38" t="str">
        <f>E21</f>
        <v>Ing. Michal Pochop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40.05" customHeight="1">
      <c r="A79" s="40"/>
      <c r="B79" s="41"/>
      <c r="C79" s="34" t="s">
        <v>29</v>
      </c>
      <c r="D79" s="42"/>
      <c r="E79" s="42"/>
      <c r="F79" s="29" t="str">
        <f>IF(E18="","",E18)</f>
        <v>Vyplň údaj</v>
      </c>
      <c r="G79" s="42"/>
      <c r="H79" s="42"/>
      <c r="I79" s="34" t="s">
        <v>34</v>
      </c>
      <c r="J79" s="38" t="str">
        <f>E24</f>
        <v>Výzkumný ústav meliorací a ochrany půdy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199</v>
      </c>
      <c r="D81" s="182" t="s">
        <v>57</v>
      </c>
      <c r="E81" s="182" t="s">
        <v>53</v>
      </c>
      <c r="F81" s="182" t="s">
        <v>54</v>
      </c>
      <c r="G81" s="182" t="s">
        <v>200</v>
      </c>
      <c r="H81" s="182" t="s">
        <v>201</v>
      </c>
      <c r="I81" s="182" t="s">
        <v>202</v>
      </c>
      <c r="J81" s="182" t="s">
        <v>185</v>
      </c>
      <c r="K81" s="183" t="s">
        <v>203</v>
      </c>
      <c r="L81" s="184"/>
      <c r="M81" s="94" t="s">
        <v>19</v>
      </c>
      <c r="N81" s="95" t="s">
        <v>42</v>
      </c>
      <c r="O81" s="95" t="s">
        <v>204</v>
      </c>
      <c r="P81" s="95" t="s">
        <v>205</v>
      </c>
      <c r="Q81" s="95" t="s">
        <v>206</v>
      </c>
      <c r="R81" s="95" t="s">
        <v>207</v>
      </c>
      <c r="S81" s="95" t="s">
        <v>208</v>
      </c>
      <c r="T81" s="96" t="s">
        <v>209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210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145.59999999999999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71</v>
      </c>
      <c r="AU82" s="19" t="s">
        <v>186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71</v>
      </c>
      <c r="E83" s="193" t="s">
        <v>211</v>
      </c>
      <c r="F83" s="193" t="s">
        <v>212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P84+P101</f>
        <v>0</v>
      </c>
      <c r="Q83" s="198"/>
      <c r="R83" s="199">
        <f>R84+R101</f>
        <v>145.59999999999999</v>
      </c>
      <c r="S83" s="198"/>
      <c r="T83" s="200">
        <f>T84+T101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80</v>
      </c>
      <c r="AT83" s="202" t="s">
        <v>71</v>
      </c>
      <c r="AU83" s="202" t="s">
        <v>72</v>
      </c>
      <c r="AY83" s="201" t="s">
        <v>213</v>
      </c>
      <c r="BK83" s="203">
        <f>BK84+BK101</f>
        <v>0</v>
      </c>
    </row>
    <row r="84" s="12" customFormat="1" ht="22.8" customHeight="1">
      <c r="A84" s="12"/>
      <c r="B84" s="190"/>
      <c r="C84" s="191"/>
      <c r="D84" s="192" t="s">
        <v>71</v>
      </c>
      <c r="E84" s="204" t="s">
        <v>80</v>
      </c>
      <c r="F84" s="204" t="s">
        <v>214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SUM(P85:P100)</f>
        <v>0</v>
      </c>
      <c r="Q84" s="198"/>
      <c r="R84" s="199">
        <f>SUM(R85:R100)</f>
        <v>145.59999999999999</v>
      </c>
      <c r="S84" s="198"/>
      <c r="T84" s="200">
        <f>SUM(T85:T100)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80</v>
      </c>
      <c r="AT84" s="202" t="s">
        <v>71</v>
      </c>
      <c r="AU84" s="202" t="s">
        <v>80</v>
      </c>
      <c r="AY84" s="201" t="s">
        <v>213</v>
      </c>
      <c r="BK84" s="203">
        <f>SUM(BK85:BK100)</f>
        <v>0</v>
      </c>
    </row>
    <row r="85" s="2" customFormat="1" ht="21.75" customHeight="1">
      <c r="A85" s="40"/>
      <c r="B85" s="41"/>
      <c r="C85" s="206" t="s">
        <v>80</v>
      </c>
      <c r="D85" s="206" t="s">
        <v>215</v>
      </c>
      <c r="E85" s="207" t="s">
        <v>549</v>
      </c>
      <c r="F85" s="208" t="s">
        <v>550</v>
      </c>
      <c r="G85" s="209" t="s">
        <v>218</v>
      </c>
      <c r="H85" s="210">
        <v>3889.48</v>
      </c>
      <c r="I85" s="211"/>
      <c r="J85" s="212">
        <f>ROUND(I85*H85,2)</f>
        <v>0</v>
      </c>
      <c r="K85" s="208" t="s">
        <v>219</v>
      </c>
      <c r="L85" s="46"/>
      <c r="M85" s="213" t="s">
        <v>19</v>
      </c>
      <c r="N85" s="214" t="s">
        <v>43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220</v>
      </c>
      <c r="AT85" s="217" t="s">
        <v>215</v>
      </c>
      <c r="AU85" s="217" t="s">
        <v>82</v>
      </c>
      <c r="AY85" s="19" t="s">
        <v>213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80</v>
      </c>
      <c r="BK85" s="218">
        <f>ROUND(I85*H85,2)</f>
        <v>0</v>
      </c>
      <c r="BL85" s="19" t="s">
        <v>220</v>
      </c>
      <c r="BM85" s="217" t="s">
        <v>854</v>
      </c>
    </row>
    <row r="86" s="2" customFormat="1">
      <c r="A86" s="40"/>
      <c r="B86" s="41"/>
      <c r="C86" s="42"/>
      <c r="D86" s="219" t="s">
        <v>222</v>
      </c>
      <c r="E86" s="42"/>
      <c r="F86" s="220" t="s">
        <v>552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222</v>
      </c>
      <c r="AU86" s="19" t="s">
        <v>82</v>
      </c>
    </row>
    <row r="87" s="13" customFormat="1">
      <c r="A87" s="13"/>
      <c r="B87" s="224"/>
      <c r="C87" s="225"/>
      <c r="D87" s="226" t="s">
        <v>224</v>
      </c>
      <c r="E87" s="227" t="s">
        <v>19</v>
      </c>
      <c r="F87" s="228" t="s">
        <v>855</v>
      </c>
      <c r="G87" s="225"/>
      <c r="H87" s="229">
        <v>3889.48</v>
      </c>
      <c r="I87" s="230"/>
      <c r="J87" s="225"/>
      <c r="K87" s="225"/>
      <c r="L87" s="231"/>
      <c r="M87" s="232"/>
      <c r="N87" s="233"/>
      <c r="O87" s="233"/>
      <c r="P87" s="233"/>
      <c r="Q87" s="233"/>
      <c r="R87" s="233"/>
      <c r="S87" s="233"/>
      <c r="T87" s="234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5" t="s">
        <v>224</v>
      </c>
      <c r="AU87" s="235" t="s">
        <v>82</v>
      </c>
      <c r="AV87" s="13" t="s">
        <v>82</v>
      </c>
      <c r="AW87" s="13" t="s">
        <v>33</v>
      </c>
      <c r="AX87" s="13" t="s">
        <v>80</v>
      </c>
      <c r="AY87" s="235" t="s">
        <v>213</v>
      </c>
    </row>
    <row r="88" s="2" customFormat="1" ht="16.5" customHeight="1">
      <c r="A88" s="40"/>
      <c r="B88" s="41"/>
      <c r="C88" s="206" t="s">
        <v>82</v>
      </c>
      <c r="D88" s="206" t="s">
        <v>215</v>
      </c>
      <c r="E88" s="207" t="s">
        <v>554</v>
      </c>
      <c r="F88" s="208" t="s">
        <v>555</v>
      </c>
      <c r="G88" s="209" t="s">
        <v>218</v>
      </c>
      <c r="H88" s="210">
        <v>716.39999999999998</v>
      </c>
      <c r="I88" s="211"/>
      <c r="J88" s="212">
        <f>ROUND(I88*H88,2)</f>
        <v>0</v>
      </c>
      <c r="K88" s="208" t="s">
        <v>219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220</v>
      </c>
      <c r="AT88" s="217" t="s">
        <v>215</v>
      </c>
      <c r="AU88" s="217" t="s">
        <v>82</v>
      </c>
      <c r="AY88" s="19" t="s">
        <v>213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220</v>
      </c>
      <c r="BM88" s="217" t="s">
        <v>856</v>
      </c>
    </row>
    <row r="89" s="2" customFormat="1">
      <c r="A89" s="40"/>
      <c r="B89" s="41"/>
      <c r="C89" s="42"/>
      <c r="D89" s="219" t="s">
        <v>222</v>
      </c>
      <c r="E89" s="42"/>
      <c r="F89" s="220" t="s">
        <v>557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222</v>
      </c>
      <c r="AU89" s="19" t="s">
        <v>82</v>
      </c>
    </row>
    <row r="90" s="2" customFormat="1">
      <c r="A90" s="40"/>
      <c r="B90" s="41"/>
      <c r="C90" s="42"/>
      <c r="D90" s="226" t="s">
        <v>388</v>
      </c>
      <c r="E90" s="42"/>
      <c r="F90" s="246" t="s">
        <v>857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388</v>
      </c>
      <c r="AU90" s="19" t="s">
        <v>82</v>
      </c>
    </row>
    <row r="91" s="13" customFormat="1">
      <c r="A91" s="13"/>
      <c r="B91" s="224"/>
      <c r="C91" s="225"/>
      <c r="D91" s="226" t="s">
        <v>224</v>
      </c>
      <c r="E91" s="227" t="s">
        <v>19</v>
      </c>
      <c r="F91" s="228" t="s">
        <v>858</v>
      </c>
      <c r="G91" s="225"/>
      <c r="H91" s="229">
        <v>716.39999999999998</v>
      </c>
      <c r="I91" s="230"/>
      <c r="J91" s="225"/>
      <c r="K91" s="225"/>
      <c r="L91" s="231"/>
      <c r="M91" s="232"/>
      <c r="N91" s="233"/>
      <c r="O91" s="233"/>
      <c r="P91" s="233"/>
      <c r="Q91" s="233"/>
      <c r="R91" s="233"/>
      <c r="S91" s="233"/>
      <c r="T91" s="23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5" t="s">
        <v>224</v>
      </c>
      <c r="AU91" s="235" t="s">
        <v>82</v>
      </c>
      <c r="AV91" s="13" t="s">
        <v>82</v>
      </c>
      <c r="AW91" s="13" t="s">
        <v>33</v>
      </c>
      <c r="AX91" s="13" t="s">
        <v>80</v>
      </c>
      <c r="AY91" s="235" t="s">
        <v>213</v>
      </c>
    </row>
    <row r="92" s="2" customFormat="1" ht="16.5" customHeight="1">
      <c r="A92" s="40"/>
      <c r="B92" s="41"/>
      <c r="C92" s="206" t="s">
        <v>240</v>
      </c>
      <c r="D92" s="206" t="s">
        <v>215</v>
      </c>
      <c r="E92" s="207" t="s">
        <v>434</v>
      </c>
      <c r="F92" s="208" t="s">
        <v>435</v>
      </c>
      <c r="G92" s="209" t="s">
        <v>430</v>
      </c>
      <c r="H92" s="210">
        <v>145.59999999999999</v>
      </c>
      <c r="I92" s="211"/>
      <c r="J92" s="212">
        <f>ROUND(I92*H92,2)</f>
        <v>0</v>
      </c>
      <c r="K92" s="208" t="s">
        <v>219</v>
      </c>
      <c r="L92" s="46"/>
      <c r="M92" s="213" t="s">
        <v>19</v>
      </c>
      <c r="N92" s="214" t="s">
        <v>43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220</v>
      </c>
      <c r="AT92" s="217" t="s">
        <v>215</v>
      </c>
      <c r="AU92" s="217" t="s">
        <v>82</v>
      </c>
      <c r="AY92" s="19" t="s">
        <v>213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80</v>
      </c>
      <c r="BK92" s="218">
        <f>ROUND(I92*H92,2)</f>
        <v>0</v>
      </c>
      <c r="BL92" s="19" t="s">
        <v>220</v>
      </c>
      <c r="BM92" s="217" t="s">
        <v>859</v>
      </c>
    </row>
    <row r="93" s="2" customFormat="1">
      <c r="A93" s="40"/>
      <c r="B93" s="41"/>
      <c r="C93" s="42"/>
      <c r="D93" s="219" t="s">
        <v>222</v>
      </c>
      <c r="E93" s="42"/>
      <c r="F93" s="220" t="s">
        <v>437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222</v>
      </c>
      <c r="AU93" s="19" t="s">
        <v>82</v>
      </c>
    </row>
    <row r="94" s="13" customFormat="1">
      <c r="A94" s="13"/>
      <c r="B94" s="224"/>
      <c r="C94" s="225"/>
      <c r="D94" s="226" t="s">
        <v>224</v>
      </c>
      <c r="E94" s="227" t="s">
        <v>19</v>
      </c>
      <c r="F94" s="228" t="s">
        <v>860</v>
      </c>
      <c r="G94" s="225"/>
      <c r="H94" s="229">
        <v>145.59999999999999</v>
      </c>
      <c r="I94" s="230"/>
      <c r="J94" s="225"/>
      <c r="K94" s="225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224</v>
      </c>
      <c r="AU94" s="235" t="s">
        <v>82</v>
      </c>
      <c r="AV94" s="13" t="s">
        <v>82</v>
      </c>
      <c r="AW94" s="13" t="s">
        <v>33</v>
      </c>
      <c r="AX94" s="13" t="s">
        <v>80</v>
      </c>
      <c r="AY94" s="235" t="s">
        <v>213</v>
      </c>
    </row>
    <row r="95" s="2" customFormat="1" ht="16.5" customHeight="1">
      <c r="A95" s="40"/>
      <c r="B95" s="41"/>
      <c r="C95" s="206" t="s">
        <v>248</v>
      </c>
      <c r="D95" s="206" t="s">
        <v>215</v>
      </c>
      <c r="E95" s="207" t="s">
        <v>441</v>
      </c>
      <c r="F95" s="208" t="s">
        <v>442</v>
      </c>
      <c r="G95" s="209" t="s">
        <v>430</v>
      </c>
      <c r="H95" s="210">
        <v>145.59999999999999</v>
      </c>
      <c r="I95" s="211"/>
      <c r="J95" s="212">
        <f>ROUND(I95*H95,2)</f>
        <v>0</v>
      </c>
      <c r="K95" s="208" t="s">
        <v>219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220</v>
      </c>
      <c r="AT95" s="217" t="s">
        <v>215</v>
      </c>
      <c r="AU95" s="217" t="s">
        <v>82</v>
      </c>
      <c r="AY95" s="19" t="s">
        <v>213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220</v>
      </c>
      <c r="BM95" s="217" t="s">
        <v>861</v>
      </c>
    </row>
    <row r="96" s="2" customFormat="1">
      <c r="A96" s="40"/>
      <c r="B96" s="41"/>
      <c r="C96" s="42"/>
      <c r="D96" s="219" t="s">
        <v>222</v>
      </c>
      <c r="E96" s="42"/>
      <c r="F96" s="220" t="s">
        <v>444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222</v>
      </c>
      <c r="AU96" s="19" t="s">
        <v>82</v>
      </c>
    </row>
    <row r="97" s="13" customFormat="1">
      <c r="A97" s="13"/>
      <c r="B97" s="224"/>
      <c r="C97" s="225"/>
      <c r="D97" s="226" t="s">
        <v>224</v>
      </c>
      <c r="E97" s="227" t="s">
        <v>19</v>
      </c>
      <c r="F97" s="228" t="s">
        <v>860</v>
      </c>
      <c r="G97" s="225"/>
      <c r="H97" s="229">
        <v>145.59999999999999</v>
      </c>
      <c r="I97" s="230"/>
      <c r="J97" s="225"/>
      <c r="K97" s="225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224</v>
      </c>
      <c r="AU97" s="235" t="s">
        <v>82</v>
      </c>
      <c r="AV97" s="13" t="s">
        <v>82</v>
      </c>
      <c r="AW97" s="13" t="s">
        <v>33</v>
      </c>
      <c r="AX97" s="13" t="s">
        <v>80</v>
      </c>
      <c r="AY97" s="235" t="s">
        <v>213</v>
      </c>
    </row>
    <row r="98" s="2" customFormat="1" ht="16.5" customHeight="1">
      <c r="A98" s="40"/>
      <c r="B98" s="41"/>
      <c r="C98" s="236" t="s">
        <v>253</v>
      </c>
      <c r="D98" s="236" t="s">
        <v>241</v>
      </c>
      <c r="E98" s="237" t="s">
        <v>446</v>
      </c>
      <c r="F98" s="238" t="s">
        <v>447</v>
      </c>
      <c r="G98" s="239" t="s">
        <v>430</v>
      </c>
      <c r="H98" s="240">
        <v>145.59999999999999</v>
      </c>
      <c r="I98" s="241"/>
      <c r="J98" s="242">
        <f>ROUND(I98*H98,2)</f>
        <v>0</v>
      </c>
      <c r="K98" s="238" t="s">
        <v>219</v>
      </c>
      <c r="L98" s="243"/>
      <c r="M98" s="244" t="s">
        <v>19</v>
      </c>
      <c r="N98" s="245" t="s">
        <v>43</v>
      </c>
      <c r="O98" s="86"/>
      <c r="P98" s="215">
        <f>O98*H98</f>
        <v>0</v>
      </c>
      <c r="Q98" s="215">
        <v>1</v>
      </c>
      <c r="R98" s="215">
        <f>Q98*H98</f>
        <v>145.59999999999999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245</v>
      </c>
      <c r="AT98" s="217" t="s">
        <v>241</v>
      </c>
      <c r="AU98" s="217" t="s">
        <v>82</v>
      </c>
      <c r="AY98" s="19" t="s">
        <v>213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80</v>
      </c>
      <c r="BK98" s="218">
        <f>ROUND(I98*H98,2)</f>
        <v>0</v>
      </c>
      <c r="BL98" s="19" t="s">
        <v>220</v>
      </c>
      <c r="BM98" s="217" t="s">
        <v>862</v>
      </c>
    </row>
    <row r="99" s="2" customFormat="1">
      <c r="A99" s="40"/>
      <c r="B99" s="41"/>
      <c r="C99" s="42"/>
      <c r="D99" s="226" t="s">
        <v>388</v>
      </c>
      <c r="E99" s="42"/>
      <c r="F99" s="246" t="s">
        <v>449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388</v>
      </c>
      <c r="AU99" s="19" t="s">
        <v>82</v>
      </c>
    </row>
    <row r="100" s="13" customFormat="1">
      <c r="A100" s="13"/>
      <c r="B100" s="224"/>
      <c r="C100" s="225"/>
      <c r="D100" s="226" t="s">
        <v>224</v>
      </c>
      <c r="E100" s="227" t="s">
        <v>19</v>
      </c>
      <c r="F100" s="228" t="s">
        <v>860</v>
      </c>
      <c r="G100" s="225"/>
      <c r="H100" s="229">
        <v>145.59999999999999</v>
      </c>
      <c r="I100" s="230"/>
      <c r="J100" s="225"/>
      <c r="K100" s="225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224</v>
      </c>
      <c r="AU100" s="235" t="s">
        <v>82</v>
      </c>
      <c r="AV100" s="13" t="s">
        <v>82</v>
      </c>
      <c r="AW100" s="13" t="s">
        <v>33</v>
      </c>
      <c r="AX100" s="13" t="s">
        <v>80</v>
      </c>
      <c r="AY100" s="235" t="s">
        <v>213</v>
      </c>
    </row>
    <row r="101" s="12" customFormat="1" ht="22.8" customHeight="1">
      <c r="A101" s="12"/>
      <c r="B101" s="190"/>
      <c r="C101" s="191"/>
      <c r="D101" s="192" t="s">
        <v>71</v>
      </c>
      <c r="E101" s="204" t="s">
        <v>484</v>
      </c>
      <c r="F101" s="204" t="s">
        <v>485</v>
      </c>
      <c r="G101" s="191"/>
      <c r="H101" s="191"/>
      <c r="I101" s="194"/>
      <c r="J101" s="205">
        <f>BK101</f>
        <v>0</v>
      </c>
      <c r="K101" s="191"/>
      <c r="L101" s="196"/>
      <c r="M101" s="197"/>
      <c r="N101" s="198"/>
      <c r="O101" s="198"/>
      <c r="P101" s="199">
        <f>SUM(P102:P103)</f>
        <v>0</v>
      </c>
      <c r="Q101" s="198"/>
      <c r="R101" s="199">
        <f>SUM(R102:R103)</f>
        <v>0</v>
      </c>
      <c r="S101" s="198"/>
      <c r="T101" s="200">
        <f>SUM(T102:T103)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1" t="s">
        <v>80</v>
      </c>
      <c r="AT101" s="202" t="s">
        <v>71</v>
      </c>
      <c r="AU101" s="202" t="s">
        <v>80</v>
      </c>
      <c r="AY101" s="201" t="s">
        <v>213</v>
      </c>
      <c r="BK101" s="203">
        <f>SUM(BK102:BK103)</f>
        <v>0</v>
      </c>
    </row>
    <row r="102" s="2" customFormat="1" ht="16.5" customHeight="1">
      <c r="A102" s="40"/>
      <c r="B102" s="41"/>
      <c r="C102" s="206" t="s">
        <v>245</v>
      </c>
      <c r="D102" s="206" t="s">
        <v>215</v>
      </c>
      <c r="E102" s="207" t="s">
        <v>487</v>
      </c>
      <c r="F102" s="208" t="s">
        <v>488</v>
      </c>
      <c r="G102" s="209" t="s">
        <v>489</v>
      </c>
      <c r="H102" s="210">
        <v>145.59999999999999</v>
      </c>
      <c r="I102" s="211"/>
      <c r="J102" s="212">
        <f>ROUND(I102*H102,2)</f>
        <v>0</v>
      </c>
      <c r="K102" s="208" t="s">
        <v>219</v>
      </c>
      <c r="L102" s="46"/>
      <c r="M102" s="213" t="s">
        <v>19</v>
      </c>
      <c r="N102" s="214" t="s">
        <v>43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220</v>
      </c>
      <c r="AT102" s="217" t="s">
        <v>215</v>
      </c>
      <c r="AU102" s="217" t="s">
        <v>82</v>
      </c>
      <c r="AY102" s="19" t="s">
        <v>213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80</v>
      </c>
      <c r="BK102" s="218">
        <f>ROUND(I102*H102,2)</f>
        <v>0</v>
      </c>
      <c r="BL102" s="19" t="s">
        <v>220</v>
      </c>
      <c r="BM102" s="217" t="s">
        <v>863</v>
      </c>
    </row>
    <row r="103" s="2" customFormat="1">
      <c r="A103" s="40"/>
      <c r="B103" s="41"/>
      <c r="C103" s="42"/>
      <c r="D103" s="219" t="s">
        <v>222</v>
      </c>
      <c r="E103" s="42"/>
      <c r="F103" s="220" t="s">
        <v>491</v>
      </c>
      <c r="G103" s="42"/>
      <c r="H103" s="42"/>
      <c r="I103" s="221"/>
      <c r="J103" s="42"/>
      <c r="K103" s="42"/>
      <c r="L103" s="46"/>
      <c r="M103" s="258"/>
      <c r="N103" s="259"/>
      <c r="O103" s="260"/>
      <c r="P103" s="260"/>
      <c r="Q103" s="260"/>
      <c r="R103" s="260"/>
      <c r="S103" s="260"/>
      <c r="T103" s="261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222</v>
      </c>
      <c r="AU103" s="19" t="s">
        <v>82</v>
      </c>
    </row>
    <row r="104" s="2" customFormat="1" ht="6.96" customHeight="1">
      <c r="A104" s="40"/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46"/>
      <c r="M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</sheetData>
  <sheetProtection sheet="1" autoFilter="0" formatColumns="0" formatRows="0" objects="1" scenarios="1" spinCount="100000" saltValue="0t3LDfyrnexVOdTuP+pU/O1kwdeXCGloHC+U68vRbQoeaUep+cNTlYSgKMuf2gS2SX30YxB1lTCTXqM2nwG1sQ==" hashValue="0kknus4kXwzbXcd4a09H1y5vczNAf0y2R9h6T1F0rsPouHvZblDUJFlly3EeZ4yd1FpB5u4VtuA3JfqnovVnOQ==" algorithmName="SHA-512" password="CC35"/>
  <autoFilter ref="C81:K103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5_02/111151231"/>
    <hyperlink ref="F89" r:id="rId2" display="https://podminky.urs.cz/item/CS_URS_2025_02/184801131"/>
    <hyperlink ref="F93" r:id="rId3" display="https://podminky.urs.cz/item/CS_URS_2025_02/185804312"/>
    <hyperlink ref="F96" r:id="rId4" display="https://podminky.urs.cz/item/CS_URS_2025_02/185851121"/>
    <hyperlink ref="F103" r:id="rId5" display="https://podminky.urs.cz/item/CS_URS_2025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180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Realizace větrolamu v k.ú. Moravský Žižkov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181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864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17. 9. 2025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ROUND((SUM(BE82:BE103)),  2)</f>
        <v>0</v>
      </c>
      <c r="G33" s="40"/>
      <c r="H33" s="40"/>
      <c r="I33" s="150">
        <v>0.20999999999999999</v>
      </c>
      <c r="J33" s="149">
        <f>ROUND(((SUM(BE82:BE103))*I33),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ROUND((SUM(BF82:BF103)),  2)</f>
        <v>0</v>
      </c>
      <c r="G34" s="40"/>
      <c r="H34" s="40"/>
      <c r="I34" s="150">
        <v>0.12</v>
      </c>
      <c r="J34" s="149">
        <f>ROUND(((SUM(BF82:BF103))*I34),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ROUND((SUM(BG82:BG103)),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ROUND((SUM(BH82:BH103)),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ROUND((SUM(BI82:BI103)),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183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Realizace větrolamu v k.ú. Moravský Žižkov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181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05.2 - 2. rok rozvojové péče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Moravský Žižkov</v>
      </c>
      <c r="G52" s="42"/>
      <c r="H52" s="42"/>
      <c r="I52" s="34" t="s">
        <v>23</v>
      </c>
      <c r="J52" s="74" t="str">
        <f>IF(J12="","",J12)</f>
        <v>17. 9. 2025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SPÚ, KPÚ pro JMK, pobočka Břeclav</v>
      </c>
      <c r="G54" s="42"/>
      <c r="H54" s="42"/>
      <c r="I54" s="34" t="s">
        <v>31</v>
      </c>
      <c r="J54" s="38" t="str">
        <f>E21</f>
        <v>Ing. Michal Pochop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Výzkumný ústav meliorací a ochrany půdy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184</v>
      </c>
      <c r="D57" s="164"/>
      <c r="E57" s="164"/>
      <c r="F57" s="164"/>
      <c r="G57" s="164"/>
      <c r="H57" s="164"/>
      <c r="I57" s="164"/>
      <c r="J57" s="165" t="s">
        <v>185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186</v>
      </c>
    </row>
    <row r="60" s="9" customFormat="1" ht="24.96" customHeight="1">
      <c r="A60" s="9"/>
      <c r="B60" s="167"/>
      <c r="C60" s="168"/>
      <c r="D60" s="169" t="s">
        <v>187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188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190</v>
      </c>
      <c r="E62" s="176"/>
      <c r="F62" s="176"/>
      <c r="G62" s="176"/>
      <c r="H62" s="176"/>
      <c r="I62" s="176"/>
      <c r="J62" s="177">
        <f>J101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198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Realizace větrolamu v k.ú. Moravský Žižkov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181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SO 05.2 - 2. rok rozvojové péče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Moravský Žižkov</v>
      </c>
      <c r="G76" s="42"/>
      <c r="H76" s="42"/>
      <c r="I76" s="34" t="s">
        <v>23</v>
      </c>
      <c r="J76" s="74" t="str">
        <f>IF(J12="","",J12)</f>
        <v>17. 9. 2025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SPÚ, KPÚ pro JMK, pobočka Břeclav</v>
      </c>
      <c r="G78" s="42"/>
      <c r="H78" s="42"/>
      <c r="I78" s="34" t="s">
        <v>31</v>
      </c>
      <c r="J78" s="38" t="str">
        <f>E21</f>
        <v>Ing. Michal Pochop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40.05" customHeight="1">
      <c r="A79" s="40"/>
      <c r="B79" s="41"/>
      <c r="C79" s="34" t="s">
        <v>29</v>
      </c>
      <c r="D79" s="42"/>
      <c r="E79" s="42"/>
      <c r="F79" s="29" t="str">
        <f>IF(E18="","",E18)</f>
        <v>Vyplň údaj</v>
      </c>
      <c r="G79" s="42"/>
      <c r="H79" s="42"/>
      <c r="I79" s="34" t="s">
        <v>34</v>
      </c>
      <c r="J79" s="38" t="str">
        <f>E24</f>
        <v>Výzkumný ústav meliorací a ochrany půdy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199</v>
      </c>
      <c r="D81" s="182" t="s">
        <v>57</v>
      </c>
      <c r="E81" s="182" t="s">
        <v>53</v>
      </c>
      <c r="F81" s="182" t="s">
        <v>54</v>
      </c>
      <c r="G81" s="182" t="s">
        <v>200</v>
      </c>
      <c r="H81" s="182" t="s">
        <v>201</v>
      </c>
      <c r="I81" s="182" t="s">
        <v>202</v>
      </c>
      <c r="J81" s="182" t="s">
        <v>185</v>
      </c>
      <c r="K81" s="183" t="s">
        <v>203</v>
      </c>
      <c r="L81" s="184"/>
      <c r="M81" s="94" t="s">
        <v>19</v>
      </c>
      <c r="N81" s="95" t="s">
        <v>42</v>
      </c>
      <c r="O81" s="95" t="s">
        <v>204</v>
      </c>
      <c r="P81" s="95" t="s">
        <v>205</v>
      </c>
      <c r="Q81" s="95" t="s">
        <v>206</v>
      </c>
      <c r="R81" s="95" t="s">
        <v>207</v>
      </c>
      <c r="S81" s="95" t="s">
        <v>208</v>
      </c>
      <c r="T81" s="96" t="s">
        <v>209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210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116.48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71</v>
      </c>
      <c r="AU82" s="19" t="s">
        <v>186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71</v>
      </c>
      <c r="E83" s="193" t="s">
        <v>211</v>
      </c>
      <c r="F83" s="193" t="s">
        <v>212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P84+P101</f>
        <v>0</v>
      </c>
      <c r="Q83" s="198"/>
      <c r="R83" s="199">
        <f>R84+R101</f>
        <v>116.48</v>
      </c>
      <c r="S83" s="198"/>
      <c r="T83" s="200">
        <f>T84+T101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80</v>
      </c>
      <c r="AT83" s="202" t="s">
        <v>71</v>
      </c>
      <c r="AU83" s="202" t="s">
        <v>72</v>
      </c>
      <c r="AY83" s="201" t="s">
        <v>213</v>
      </c>
      <c r="BK83" s="203">
        <f>BK84+BK101</f>
        <v>0</v>
      </c>
    </row>
    <row r="84" s="12" customFormat="1" ht="22.8" customHeight="1">
      <c r="A84" s="12"/>
      <c r="B84" s="190"/>
      <c r="C84" s="191"/>
      <c r="D84" s="192" t="s">
        <v>71</v>
      </c>
      <c r="E84" s="204" t="s">
        <v>80</v>
      </c>
      <c r="F84" s="204" t="s">
        <v>214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SUM(P85:P100)</f>
        <v>0</v>
      </c>
      <c r="Q84" s="198"/>
      <c r="R84" s="199">
        <f>SUM(R85:R100)</f>
        <v>116.48</v>
      </c>
      <c r="S84" s="198"/>
      <c r="T84" s="200">
        <f>SUM(T85:T100)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80</v>
      </c>
      <c r="AT84" s="202" t="s">
        <v>71</v>
      </c>
      <c r="AU84" s="202" t="s">
        <v>80</v>
      </c>
      <c r="AY84" s="201" t="s">
        <v>213</v>
      </c>
      <c r="BK84" s="203">
        <f>SUM(BK85:BK100)</f>
        <v>0</v>
      </c>
    </row>
    <row r="85" s="2" customFormat="1" ht="21.75" customHeight="1">
      <c r="A85" s="40"/>
      <c r="B85" s="41"/>
      <c r="C85" s="206" t="s">
        <v>80</v>
      </c>
      <c r="D85" s="206" t="s">
        <v>215</v>
      </c>
      <c r="E85" s="207" t="s">
        <v>549</v>
      </c>
      <c r="F85" s="208" t="s">
        <v>550</v>
      </c>
      <c r="G85" s="209" t="s">
        <v>218</v>
      </c>
      <c r="H85" s="210">
        <v>3889.48</v>
      </c>
      <c r="I85" s="211"/>
      <c r="J85" s="212">
        <f>ROUND(I85*H85,2)</f>
        <v>0</v>
      </c>
      <c r="K85" s="208" t="s">
        <v>219</v>
      </c>
      <c r="L85" s="46"/>
      <c r="M85" s="213" t="s">
        <v>19</v>
      </c>
      <c r="N85" s="214" t="s">
        <v>43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220</v>
      </c>
      <c r="AT85" s="217" t="s">
        <v>215</v>
      </c>
      <c r="AU85" s="217" t="s">
        <v>82</v>
      </c>
      <c r="AY85" s="19" t="s">
        <v>213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80</v>
      </c>
      <c r="BK85" s="218">
        <f>ROUND(I85*H85,2)</f>
        <v>0</v>
      </c>
      <c r="BL85" s="19" t="s">
        <v>220</v>
      </c>
      <c r="BM85" s="217" t="s">
        <v>865</v>
      </c>
    </row>
    <row r="86" s="2" customFormat="1">
      <c r="A86" s="40"/>
      <c r="B86" s="41"/>
      <c r="C86" s="42"/>
      <c r="D86" s="219" t="s">
        <v>222</v>
      </c>
      <c r="E86" s="42"/>
      <c r="F86" s="220" t="s">
        <v>552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222</v>
      </c>
      <c r="AU86" s="19" t="s">
        <v>82</v>
      </c>
    </row>
    <row r="87" s="13" customFormat="1">
      <c r="A87" s="13"/>
      <c r="B87" s="224"/>
      <c r="C87" s="225"/>
      <c r="D87" s="226" t="s">
        <v>224</v>
      </c>
      <c r="E87" s="227" t="s">
        <v>19</v>
      </c>
      <c r="F87" s="228" t="s">
        <v>855</v>
      </c>
      <c r="G87" s="225"/>
      <c r="H87" s="229">
        <v>3889.48</v>
      </c>
      <c r="I87" s="230"/>
      <c r="J87" s="225"/>
      <c r="K87" s="225"/>
      <c r="L87" s="231"/>
      <c r="M87" s="232"/>
      <c r="N87" s="233"/>
      <c r="O87" s="233"/>
      <c r="P87" s="233"/>
      <c r="Q87" s="233"/>
      <c r="R87" s="233"/>
      <c r="S87" s="233"/>
      <c r="T87" s="234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5" t="s">
        <v>224</v>
      </c>
      <c r="AU87" s="235" t="s">
        <v>82</v>
      </c>
      <c r="AV87" s="13" t="s">
        <v>82</v>
      </c>
      <c r="AW87" s="13" t="s">
        <v>33</v>
      </c>
      <c r="AX87" s="13" t="s">
        <v>80</v>
      </c>
      <c r="AY87" s="235" t="s">
        <v>213</v>
      </c>
    </row>
    <row r="88" s="2" customFormat="1" ht="16.5" customHeight="1">
      <c r="A88" s="40"/>
      <c r="B88" s="41"/>
      <c r="C88" s="206" t="s">
        <v>82</v>
      </c>
      <c r="D88" s="206" t="s">
        <v>215</v>
      </c>
      <c r="E88" s="207" t="s">
        <v>554</v>
      </c>
      <c r="F88" s="208" t="s">
        <v>555</v>
      </c>
      <c r="G88" s="209" t="s">
        <v>218</v>
      </c>
      <c r="H88" s="210">
        <v>716.39999999999998</v>
      </c>
      <c r="I88" s="211"/>
      <c r="J88" s="212">
        <f>ROUND(I88*H88,2)</f>
        <v>0</v>
      </c>
      <c r="K88" s="208" t="s">
        <v>219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220</v>
      </c>
      <c r="AT88" s="217" t="s">
        <v>215</v>
      </c>
      <c r="AU88" s="217" t="s">
        <v>82</v>
      </c>
      <c r="AY88" s="19" t="s">
        <v>213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220</v>
      </c>
      <c r="BM88" s="217" t="s">
        <v>866</v>
      </c>
    </row>
    <row r="89" s="2" customFormat="1">
      <c r="A89" s="40"/>
      <c r="B89" s="41"/>
      <c r="C89" s="42"/>
      <c r="D89" s="219" t="s">
        <v>222</v>
      </c>
      <c r="E89" s="42"/>
      <c r="F89" s="220" t="s">
        <v>557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222</v>
      </c>
      <c r="AU89" s="19" t="s">
        <v>82</v>
      </c>
    </row>
    <row r="90" s="2" customFormat="1">
      <c r="A90" s="40"/>
      <c r="B90" s="41"/>
      <c r="C90" s="42"/>
      <c r="D90" s="226" t="s">
        <v>388</v>
      </c>
      <c r="E90" s="42"/>
      <c r="F90" s="246" t="s">
        <v>857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388</v>
      </c>
      <c r="AU90" s="19" t="s">
        <v>82</v>
      </c>
    </row>
    <row r="91" s="13" customFormat="1">
      <c r="A91" s="13"/>
      <c r="B91" s="224"/>
      <c r="C91" s="225"/>
      <c r="D91" s="226" t="s">
        <v>224</v>
      </c>
      <c r="E91" s="227" t="s">
        <v>19</v>
      </c>
      <c r="F91" s="228" t="s">
        <v>858</v>
      </c>
      <c r="G91" s="225"/>
      <c r="H91" s="229">
        <v>716.39999999999998</v>
      </c>
      <c r="I91" s="230"/>
      <c r="J91" s="225"/>
      <c r="K91" s="225"/>
      <c r="L91" s="231"/>
      <c r="M91" s="232"/>
      <c r="N91" s="233"/>
      <c r="O91" s="233"/>
      <c r="P91" s="233"/>
      <c r="Q91" s="233"/>
      <c r="R91" s="233"/>
      <c r="S91" s="233"/>
      <c r="T91" s="23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5" t="s">
        <v>224</v>
      </c>
      <c r="AU91" s="235" t="s">
        <v>82</v>
      </c>
      <c r="AV91" s="13" t="s">
        <v>82</v>
      </c>
      <c r="AW91" s="13" t="s">
        <v>33</v>
      </c>
      <c r="AX91" s="13" t="s">
        <v>80</v>
      </c>
      <c r="AY91" s="235" t="s">
        <v>213</v>
      </c>
    </row>
    <row r="92" s="2" customFormat="1" ht="16.5" customHeight="1">
      <c r="A92" s="40"/>
      <c r="B92" s="41"/>
      <c r="C92" s="206" t="s">
        <v>240</v>
      </c>
      <c r="D92" s="206" t="s">
        <v>215</v>
      </c>
      <c r="E92" s="207" t="s">
        <v>434</v>
      </c>
      <c r="F92" s="208" t="s">
        <v>435</v>
      </c>
      <c r="G92" s="209" t="s">
        <v>430</v>
      </c>
      <c r="H92" s="210">
        <v>116.48</v>
      </c>
      <c r="I92" s="211"/>
      <c r="J92" s="212">
        <f>ROUND(I92*H92,2)</f>
        <v>0</v>
      </c>
      <c r="K92" s="208" t="s">
        <v>219</v>
      </c>
      <c r="L92" s="46"/>
      <c r="M92" s="213" t="s">
        <v>19</v>
      </c>
      <c r="N92" s="214" t="s">
        <v>43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220</v>
      </c>
      <c r="AT92" s="217" t="s">
        <v>215</v>
      </c>
      <c r="AU92" s="217" t="s">
        <v>82</v>
      </c>
      <c r="AY92" s="19" t="s">
        <v>213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80</v>
      </c>
      <c r="BK92" s="218">
        <f>ROUND(I92*H92,2)</f>
        <v>0</v>
      </c>
      <c r="BL92" s="19" t="s">
        <v>220</v>
      </c>
      <c r="BM92" s="217" t="s">
        <v>867</v>
      </c>
    </row>
    <row r="93" s="2" customFormat="1">
      <c r="A93" s="40"/>
      <c r="B93" s="41"/>
      <c r="C93" s="42"/>
      <c r="D93" s="219" t="s">
        <v>222</v>
      </c>
      <c r="E93" s="42"/>
      <c r="F93" s="220" t="s">
        <v>437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222</v>
      </c>
      <c r="AU93" s="19" t="s">
        <v>82</v>
      </c>
    </row>
    <row r="94" s="13" customFormat="1">
      <c r="A94" s="13"/>
      <c r="B94" s="224"/>
      <c r="C94" s="225"/>
      <c r="D94" s="226" t="s">
        <v>224</v>
      </c>
      <c r="E94" s="227" t="s">
        <v>19</v>
      </c>
      <c r="F94" s="228" t="s">
        <v>868</v>
      </c>
      <c r="G94" s="225"/>
      <c r="H94" s="229">
        <v>116.48</v>
      </c>
      <c r="I94" s="230"/>
      <c r="J94" s="225"/>
      <c r="K94" s="225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224</v>
      </c>
      <c r="AU94" s="235" t="s">
        <v>82</v>
      </c>
      <c r="AV94" s="13" t="s">
        <v>82</v>
      </c>
      <c r="AW94" s="13" t="s">
        <v>33</v>
      </c>
      <c r="AX94" s="13" t="s">
        <v>80</v>
      </c>
      <c r="AY94" s="235" t="s">
        <v>213</v>
      </c>
    </row>
    <row r="95" s="2" customFormat="1" ht="16.5" customHeight="1">
      <c r="A95" s="40"/>
      <c r="B95" s="41"/>
      <c r="C95" s="206" t="s">
        <v>248</v>
      </c>
      <c r="D95" s="206" t="s">
        <v>215</v>
      </c>
      <c r="E95" s="207" t="s">
        <v>441</v>
      </c>
      <c r="F95" s="208" t="s">
        <v>442</v>
      </c>
      <c r="G95" s="209" t="s">
        <v>430</v>
      </c>
      <c r="H95" s="210">
        <v>116.48</v>
      </c>
      <c r="I95" s="211"/>
      <c r="J95" s="212">
        <f>ROUND(I95*H95,2)</f>
        <v>0</v>
      </c>
      <c r="K95" s="208" t="s">
        <v>219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220</v>
      </c>
      <c r="AT95" s="217" t="s">
        <v>215</v>
      </c>
      <c r="AU95" s="217" t="s">
        <v>82</v>
      </c>
      <c r="AY95" s="19" t="s">
        <v>213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220</v>
      </c>
      <c r="BM95" s="217" t="s">
        <v>869</v>
      </c>
    </row>
    <row r="96" s="2" customFormat="1">
      <c r="A96" s="40"/>
      <c r="B96" s="41"/>
      <c r="C96" s="42"/>
      <c r="D96" s="219" t="s">
        <v>222</v>
      </c>
      <c r="E96" s="42"/>
      <c r="F96" s="220" t="s">
        <v>444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222</v>
      </c>
      <c r="AU96" s="19" t="s">
        <v>82</v>
      </c>
    </row>
    <row r="97" s="13" customFormat="1">
      <c r="A97" s="13"/>
      <c r="B97" s="224"/>
      <c r="C97" s="225"/>
      <c r="D97" s="226" t="s">
        <v>224</v>
      </c>
      <c r="E97" s="227" t="s">
        <v>19</v>
      </c>
      <c r="F97" s="228" t="s">
        <v>868</v>
      </c>
      <c r="G97" s="225"/>
      <c r="H97" s="229">
        <v>116.48</v>
      </c>
      <c r="I97" s="230"/>
      <c r="J97" s="225"/>
      <c r="K97" s="225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224</v>
      </c>
      <c r="AU97" s="235" t="s">
        <v>82</v>
      </c>
      <c r="AV97" s="13" t="s">
        <v>82</v>
      </c>
      <c r="AW97" s="13" t="s">
        <v>33</v>
      </c>
      <c r="AX97" s="13" t="s">
        <v>80</v>
      </c>
      <c r="AY97" s="235" t="s">
        <v>213</v>
      </c>
    </row>
    <row r="98" s="2" customFormat="1" ht="16.5" customHeight="1">
      <c r="A98" s="40"/>
      <c r="B98" s="41"/>
      <c r="C98" s="236" t="s">
        <v>253</v>
      </c>
      <c r="D98" s="236" t="s">
        <v>241</v>
      </c>
      <c r="E98" s="237" t="s">
        <v>446</v>
      </c>
      <c r="F98" s="238" t="s">
        <v>447</v>
      </c>
      <c r="G98" s="239" t="s">
        <v>430</v>
      </c>
      <c r="H98" s="240">
        <v>116.48</v>
      </c>
      <c r="I98" s="241"/>
      <c r="J98" s="242">
        <f>ROUND(I98*H98,2)</f>
        <v>0</v>
      </c>
      <c r="K98" s="238" t="s">
        <v>219</v>
      </c>
      <c r="L98" s="243"/>
      <c r="M98" s="244" t="s">
        <v>19</v>
      </c>
      <c r="N98" s="245" t="s">
        <v>43</v>
      </c>
      <c r="O98" s="86"/>
      <c r="P98" s="215">
        <f>O98*H98</f>
        <v>0</v>
      </c>
      <c r="Q98" s="215">
        <v>1</v>
      </c>
      <c r="R98" s="215">
        <f>Q98*H98</f>
        <v>116.48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245</v>
      </c>
      <c r="AT98" s="217" t="s">
        <v>241</v>
      </c>
      <c r="AU98" s="217" t="s">
        <v>82</v>
      </c>
      <c r="AY98" s="19" t="s">
        <v>213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80</v>
      </c>
      <c r="BK98" s="218">
        <f>ROUND(I98*H98,2)</f>
        <v>0</v>
      </c>
      <c r="BL98" s="19" t="s">
        <v>220</v>
      </c>
      <c r="BM98" s="217" t="s">
        <v>870</v>
      </c>
    </row>
    <row r="99" s="2" customFormat="1">
      <c r="A99" s="40"/>
      <c r="B99" s="41"/>
      <c r="C99" s="42"/>
      <c r="D99" s="226" t="s">
        <v>388</v>
      </c>
      <c r="E99" s="42"/>
      <c r="F99" s="246" t="s">
        <v>449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388</v>
      </c>
      <c r="AU99" s="19" t="s">
        <v>82</v>
      </c>
    </row>
    <row r="100" s="13" customFormat="1">
      <c r="A100" s="13"/>
      <c r="B100" s="224"/>
      <c r="C100" s="225"/>
      <c r="D100" s="226" t="s">
        <v>224</v>
      </c>
      <c r="E100" s="227" t="s">
        <v>19</v>
      </c>
      <c r="F100" s="228" t="s">
        <v>868</v>
      </c>
      <c r="G100" s="225"/>
      <c r="H100" s="229">
        <v>116.48</v>
      </c>
      <c r="I100" s="230"/>
      <c r="J100" s="225"/>
      <c r="K100" s="225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224</v>
      </c>
      <c r="AU100" s="235" t="s">
        <v>82</v>
      </c>
      <c r="AV100" s="13" t="s">
        <v>82</v>
      </c>
      <c r="AW100" s="13" t="s">
        <v>33</v>
      </c>
      <c r="AX100" s="13" t="s">
        <v>80</v>
      </c>
      <c r="AY100" s="235" t="s">
        <v>213</v>
      </c>
    </row>
    <row r="101" s="12" customFormat="1" ht="22.8" customHeight="1">
      <c r="A101" s="12"/>
      <c r="B101" s="190"/>
      <c r="C101" s="191"/>
      <c r="D101" s="192" t="s">
        <v>71</v>
      </c>
      <c r="E101" s="204" t="s">
        <v>484</v>
      </c>
      <c r="F101" s="204" t="s">
        <v>485</v>
      </c>
      <c r="G101" s="191"/>
      <c r="H101" s="191"/>
      <c r="I101" s="194"/>
      <c r="J101" s="205">
        <f>BK101</f>
        <v>0</v>
      </c>
      <c r="K101" s="191"/>
      <c r="L101" s="196"/>
      <c r="M101" s="197"/>
      <c r="N101" s="198"/>
      <c r="O101" s="198"/>
      <c r="P101" s="199">
        <f>SUM(P102:P103)</f>
        <v>0</v>
      </c>
      <c r="Q101" s="198"/>
      <c r="R101" s="199">
        <f>SUM(R102:R103)</f>
        <v>0</v>
      </c>
      <c r="S101" s="198"/>
      <c r="T101" s="200">
        <f>SUM(T102:T103)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1" t="s">
        <v>80</v>
      </c>
      <c r="AT101" s="202" t="s">
        <v>71</v>
      </c>
      <c r="AU101" s="202" t="s">
        <v>80</v>
      </c>
      <c r="AY101" s="201" t="s">
        <v>213</v>
      </c>
      <c r="BK101" s="203">
        <f>SUM(BK102:BK103)</f>
        <v>0</v>
      </c>
    </row>
    <row r="102" s="2" customFormat="1" ht="16.5" customHeight="1">
      <c r="A102" s="40"/>
      <c r="B102" s="41"/>
      <c r="C102" s="206" t="s">
        <v>245</v>
      </c>
      <c r="D102" s="206" t="s">
        <v>215</v>
      </c>
      <c r="E102" s="207" t="s">
        <v>487</v>
      </c>
      <c r="F102" s="208" t="s">
        <v>488</v>
      </c>
      <c r="G102" s="209" t="s">
        <v>489</v>
      </c>
      <c r="H102" s="210">
        <v>116.48</v>
      </c>
      <c r="I102" s="211"/>
      <c r="J102" s="212">
        <f>ROUND(I102*H102,2)</f>
        <v>0</v>
      </c>
      <c r="K102" s="208" t="s">
        <v>219</v>
      </c>
      <c r="L102" s="46"/>
      <c r="M102" s="213" t="s">
        <v>19</v>
      </c>
      <c r="N102" s="214" t="s">
        <v>43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220</v>
      </c>
      <c r="AT102" s="217" t="s">
        <v>215</v>
      </c>
      <c r="AU102" s="217" t="s">
        <v>82</v>
      </c>
      <c r="AY102" s="19" t="s">
        <v>213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80</v>
      </c>
      <c r="BK102" s="218">
        <f>ROUND(I102*H102,2)</f>
        <v>0</v>
      </c>
      <c r="BL102" s="19" t="s">
        <v>220</v>
      </c>
      <c r="BM102" s="217" t="s">
        <v>871</v>
      </c>
    </row>
    <row r="103" s="2" customFormat="1">
      <c r="A103" s="40"/>
      <c r="B103" s="41"/>
      <c r="C103" s="42"/>
      <c r="D103" s="219" t="s">
        <v>222</v>
      </c>
      <c r="E103" s="42"/>
      <c r="F103" s="220" t="s">
        <v>491</v>
      </c>
      <c r="G103" s="42"/>
      <c r="H103" s="42"/>
      <c r="I103" s="221"/>
      <c r="J103" s="42"/>
      <c r="K103" s="42"/>
      <c r="L103" s="46"/>
      <c r="M103" s="258"/>
      <c r="N103" s="259"/>
      <c r="O103" s="260"/>
      <c r="P103" s="260"/>
      <c r="Q103" s="260"/>
      <c r="R103" s="260"/>
      <c r="S103" s="260"/>
      <c r="T103" s="261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222</v>
      </c>
      <c r="AU103" s="19" t="s">
        <v>82</v>
      </c>
    </row>
    <row r="104" s="2" customFormat="1" ht="6.96" customHeight="1">
      <c r="A104" s="40"/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46"/>
      <c r="M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</sheetData>
  <sheetProtection sheet="1" autoFilter="0" formatColumns="0" formatRows="0" objects="1" scenarios="1" spinCount="100000" saltValue="1Nm9b0GFfztXg2NkJq3Q9w93Ui1BYnowgPpXjUkSKkW/0ouGedGLOzp4u/EqhQM+1OgRys4LSz+1TBbl9XYNsw==" hashValue="/Bm+GafmzUciCA1YeXWktpqF68H3CHVA8xyQjkakMtgv3AdeNe/K+xNHs4inCBZoHPFbD9Tv36E+JQ+sVdq1+w==" algorithmName="SHA-512" password="CC35"/>
  <autoFilter ref="C81:K103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5_02/111151231"/>
    <hyperlink ref="F89" r:id="rId2" display="https://podminky.urs.cz/item/CS_URS_2025_02/184801131"/>
    <hyperlink ref="F93" r:id="rId3" display="https://podminky.urs.cz/item/CS_URS_2025_02/185804312"/>
    <hyperlink ref="F96" r:id="rId4" display="https://podminky.urs.cz/item/CS_URS_2025_02/185851121"/>
    <hyperlink ref="F103" r:id="rId5" display="https://podminky.urs.cz/item/CS_URS_2025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180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Realizace větrolamu v k.ú. Moravský Žižkov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181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872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17. 9. 2025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ROUND((SUM(BE82:BE103)),  2)</f>
        <v>0</v>
      </c>
      <c r="G33" s="40"/>
      <c r="H33" s="40"/>
      <c r="I33" s="150">
        <v>0.20999999999999999</v>
      </c>
      <c r="J33" s="149">
        <f>ROUND(((SUM(BE82:BE103))*I33),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ROUND((SUM(BF82:BF103)),  2)</f>
        <v>0</v>
      </c>
      <c r="G34" s="40"/>
      <c r="H34" s="40"/>
      <c r="I34" s="150">
        <v>0.12</v>
      </c>
      <c r="J34" s="149">
        <f>ROUND(((SUM(BF82:BF103))*I34),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ROUND((SUM(BG82:BG103)),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ROUND((SUM(BH82:BH103)),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ROUND((SUM(BI82:BI103)),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183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Realizace větrolamu v k.ú. Moravský Žižkov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181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05.3 - 3. rok rozvojové péče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Moravský Žižkov</v>
      </c>
      <c r="G52" s="42"/>
      <c r="H52" s="42"/>
      <c r="I52" s="34" t="s">
        <v>23</v>
      </c>
      <c r="J52" s="74" t="str">
        <f>IF(J12="","",J12)</f>
        <v>17. 9. 2025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SPÚ, KPÚ pro JMK, pobočka Břeclav</v>
      </c>
      <c r="G54" s="42"/>
      <c r="H54" s="42"/>
      <c r="I54" s="34" t="s">
        <v>31</v>
      </c>
      <c r="J54" s="38" t="str">
        <f>E21</f>
        <v>Ing. Michal Pochop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Výzkumný ústav meliorací a ochrany půdy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184</v>
      </c>
      <c r="D57" s="164"/>
      <c r="E57" s="164"/>
      <c r="F57" s="164"/>
      <c r="G57" s="164"/>
      <c r="H57" s="164"/>
      <c r="I57" s="164"/>
      <c r="J57" s="165" t="s">
        <v>185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186</v>
      </c>
    </row>
    <row r="60" s="9" customFormat="1" ht="24.96" customHeight="1">
      <c r="A60" s="9"/>
      <c r="B60" s="167"/>
      <c r="C60" s="168"/>
      <c r="D60" s="169" t="s">
        <v>187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188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190</v>
      </c>
      <c r="E62" s="176"/>
      <c r="F62" s="176"/>
      <c r="G62" s="176"/>
      <c r="H62" s="176"/>
      <c r="I62" s="176"/>
      <c r="J62" s="177">
        <f>J101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198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Realizace větrolamu v k.ú. Moravský Žižkov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181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SO 05.3 - 3. rok rozvojové péče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Moravský Žižkov</v>
      </c>
      <c r="G76" s="42"/>
      <c r="H76" s="42"/>
      <c r="I76" s="34" t="s">
        <v>23</v>
      </c>
      <c r="J76" s="74" t="str">
        <f>IF(J12="","",J12)</f>
        <v>17. 9. 2025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SPÚ, KPÚ pro JMK, pobočka Břeclav</v>
      </c>
      <c r="G78" s="42"/>
      <c r="H78" s="42"/>
      <c r="I78" s="34" t="s">
        <v>31</v>
      </c>
      <c r="J78" s="38" t="str">
        <f>E21</f>
        <v>Ing. Michal Pochop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40.05" customHeight="1">
      <c r="A79" s="40"/>
      <c r="B79" s="41"/>
      <c r="C79" s="34" t="s">
        <v>29</v>
      </c>
      <c r="D79" s="42"/>
      <c r="E79" s="42"/>
      <c r="F79" s="29" t="str">
        <f>IF(E18="","",E18)</f>
        <v>Vyplň údaj</v>
      </c>
      <c r="G79" s="42"/>
      <c r="H79" s="42"/>
      <c r="I79" s="34" t="s">
        <v>34</v>
      </c>
      <c r="J79" s="38" t="str">
        <f>E24</f>
        <v>Výzkumný ústav meliorací a ochrany půdy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199</v>
      </c>
      <c r="D81" s="182" t="s">
        <v>57</v>
      </c>
      <c r="E81" s="182" t="s">
        <v>53</v>
      </c>
      <c r="F81" s="182" t="s">
        <v>54</v>
      </c>
      <c r="G81" s="182" t="s">
        <v>200</v>
      </c>
      <c r="H81" s="182" t="s">
        <v>201</v>
      </c>
      <c r="I81" s="182" t="s">
        <v>202</v>
      </c>
      <c r="J81" s="182" t="s">
        <v>185</v>
      </c>
      <c r="K81" s="183" t="s">
        <v>203</v>
      </c>
      <c r="L81" s="184"/>
      <c r="M81" s="94" t="s">
        <v>19</v>
      </c>
      <c r="N81" s="95" t="s">
        <v>42</v>
      </c>
      <c r="O81" s="95" t="s">
        <v>204</v>
      </c>
      <c r="P81" s="95" t="s">
        <v>205</v>
      </c>
      <c r="Q81" s="95" t="s">
        <v>206</v>
      </c>
      <c r="R81" s="95" t="s">
        <v>207</v>
      </c>
      <c r="S81" s="95" t="s">
        <v>208</v>
      </c>
      <c r="T81" s="96" t="s">
        <v>209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210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87.359999999999999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71</v>
      </c>
      <c r="AU82" s="19" t="s">
        <v>186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71</v>
      </c>
      <c r="E83" s="193" t="s">
        <v>211</v>
      </c>
      <c r="F83" s="193" t="s">
        <v>212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P84+P101</f>
        <v>0</v>
      </c>
      <c r="Q83" s="198"/>
      <c r="R83" s="199">
        <f>R84+R101</f>
        <v>87.359999999999999</v>
      </c>
      <c r="S83" s="198"/>
      <c r="T83" s="200">
        <f>T84+T101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80</v>
      </c>
      <c r="AT83" s="202" t="s">
        <v>71</v>
      </c>
      <c r="AU83" s="202" t="s">
        <v>72</v>
      </c>
      <c r="AY83" s="201" t="s">
        <v>213</v>
      </c>
      <c r="BK83" s="203">
        <f>BK84+BK101</f>
        <v>0</v>
      </c>
    </row>
    <row r="84" s="12" customFormat="1" ht="22.8" customHeight="1">
      <c r="A84" s="12"/>
      <c r="B84" s="190"/>
      <c r="C84" s="191"/>
      <c r="D84" s="192" t="s">
        <v>71</v>
      </c>
      <c r="E84" s="204" t="s">
        <v>80</v>
      </c>
      <c r="F84" s="204" t="s">
        <v>214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SUM(P85:P100)</f>
        <v>0</v>
      </c>
      <c r="Q84" s="198"/>
      <c r="R84" s="199">
        <f>SUM(R85:R100)</f>
        <v>87.359999999999999</v>
      </c>
      <c r="S84" s="198"/>
      <c r="T84" s="200">
        <f>SUM(T85:T100)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80</v>
      </c>
      <c r="AT84" s="202" t="s">
        <v>71</v>
      </c>
      <c r="AU84" s="202" t="s">
        <v>80</v>
      </c>
      <c r="AY84" s="201" t="s">
        <v>213</v>
      </c>
      <c r="BK84" s="203">
        <f>SUM(BK85:BK100)</f>
        <v>0</v>
      </c>
    </row>
    <row r="85" s="2" customFormat="1" ht="21.75" customHeight="1">
      <c r="A85" s="40"/>
      <c r="B85" s="41"/>
      <c r="C85" s="206" t="s">
        <v>80</v>
      </c>
      <c r="D85" s="206" t="s">
        <v>215</v>
      </c>
      <c r="E85" s="207" t="s">
        <v>549</v>
      </c>
      <c r="F85" s="208" t="s">
        <v>550</v>
      </c>
      <c r="G85" s="209" t="s">
        <v>218</v>
      </c>
      <c r="H85" s="210">
        <v>3889.48</v>
      </c>
      <c r="I85" s="211"/>
      <c r="J85" s="212">
        <f>ROUND(I85*H85,2)</f>
        <v>0</v>
      </c>
      <c r="K85" s="208" t="s">
        <v>219</v>
      </c>
      <c r="L85" s="46"/>
      <c r="M85" s="213" t="s">
        <v>19</v>
      </c>
      <c r="N85" s="214" t="s">
        <v>43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220</v>
      </c>
      <c r="AT85" s="217" t="s">
        <v>215</v>
      </c>
      <c r="AU85" s="217" t="s">
        <v>82</v>
      </c>
      <c r="AY85" s="19" t="s">
        <v>213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80</v>
      </c>
      <c r="BK85" s="218">
        <f>ROUND(I85*H85,2)</f>
        <v>0</v>
      </c>
      <c r="BL85" s="19" t="s">
        <v>220</v>
      </c>
      <c r="BM85" s="217" t="s">
        <v>873</v>
      </c>
    </row>
    <row r="86" s="2" customFormat="1">
      <c r="A86" s="40"/>
      <c r="B86" s="41"/>
      <c r="C86" s="42"/>
      <c r="D86" s="219" t="s">
        <v>222</v>
      </c>
      <c r="E86" s="42"/>
      <c r="F86" s="220" t="s">
        <v>552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222</v>
      </c>
      <c r="AU86" s="19" t="s">
        <v>82</v>
      </c>
    </row>
    <row r="87" s="13" customFormat="1">
      <c r="A87" s="13"/>
      <c r="B87" s="224"/>
      <c r="C87" s="225"/>
      <c r="D87" s="226" t="s">
        <v>224</v>
      </c>
      <c r="E87" s="227" t="s">
        <v>19</v>
      </c>
      <c r="F87" s="228" t="s">
        <v>855</v>
      </c>
      <c r="G87" s="225"/>
      <c r="H87" s="229">
        <v>3889.48</v>
      </c>
      <c r="I87" s="230"/>
      <c r="J87" s="225"/>
      <c r="K87" s="225"/>
      <c r="L87" s="231"/>
      <c r="M87" s="232"/>
      <c r="N87" s="233"/>
      <c r="O87" s="233"/>
      <c r="P87" s="233"/>
      <c r="Q87" s="233"/>
      <c r="R87" s="233"/>
      <c r="S87" s="233"/>
      <c r="T87" s="234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5" t="s">
        <v>224</v>
      </c>
      <c r="AU87" s="235" t="s">
        <v>82</v>
      </c>
      <c r="AV87" s="13" t="s">
        <v>82</v>
      </c>
      <c r="AW87" s="13" t="s">
        <v>33</v>
      </c>
      <c r="AX87" s="13" t="s">
        <v>80</v>
      </c>
      <c r="AY87" s="235" t="s">
        <v>213</v>
      </c>
    </row>
    <row r="88" s="2" customFormat="1" ht="16.5" customHeight="1">
      <c r="A88" s="40"/>
      <c r="B88" s="41"/>
      <c r="C88" s="206" t="s">
        <v>82</v>
      </c>
      <c r="D88" s="206" t="s">
        <v>215</v>
      </c>
      <c r="E88" s="207" t="s">
        <v>554</v>
      </c>
      <c r="F88" s="208" t="s">
        <v>555</v>
      </c>
      <c r="G88" s="209" t="s">
        <v>218</v>
      </c>
      <c r="H88" s="210">
        <v>716.39999999999998</v>
      </c>
      <c r="I88" s="211"/>
      <c r="J88" s="212">
        <f>ROUND(I88*H88,2)</f>
        <v>0</v>
      </c>
      <c r="K88" s="208" t="s">
        <v>219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220</v>
      </c>
      <c r="AT88" s="217" t="s">
        <v>215</v>
      </c>
      <c r="AU88" s="217" t="s">
        <v>82</v>
      </c>
      <c r="AY88" s="19" t="s">
        <v>213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220</v>
      </c>
      <c r="BM88" s="217" t="s">
        <v>874</v>
      </c>
    </row>
    <row r="89" s="2" customFormat="1">
      <c r="A89" s="40"/>
      <c r="B89" s="41"/>
      <c r="C89" s="42"/>
      <c r="D89" s="219" t="s">
        <v>222</v>
      </c>
      <c r="E89" s="42"/>
      <c r="F89" s="220" t="s">
        <v>557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222</v>
      </c>
      <c r="AU89" s="19" t="s">
        <v>82</v>
      </c>
    </row>
    <row r="90" s="2" customFormat="1">
      <c r="A90" s="40"/>
      <c r="B90" s="41"/>
      <c r="C90" s="42"/>
      <c r="D90" s="226" t="s">
        <v>388</v>
      </c>
      <c r="E90" s="42"/>
      <c r="F90" s="246" t="s">
        <v>857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388</v>
      </c>
      <c r="AU90" s="19" t="s">
        <v>82</v>
      </c>
    </row>
    <row r="91" s="13" customFormat="1">
      <c r="A91" s="13"/>
      <c r="B91" s="224"/>
      <c r="C91" s="225"/>
      <c r="D91" s="226" t="s">
        <v>224</v>
      </c>
      <c r="E91" s="227" t="s">
        <v>19</v>
      </c>
      <c r="F91" s="228" t="s">
        <v>858</v>
      </c>
      <c r="G91" s="225"/>
      <c r="H91" s="229">
        <v>716.39999999999998</v>
      </c>
      <c r="I91" s="230"/>
      <c r="J91" s="225"/>
      <c r="K91" s="225"/>
      <c r="L91" s="231"/>
      <c r="M91" s="232"/>
      <c r="N91" s="233"/>
      <c r="O91" s="233"/>
      <c r="P91" s="233"/>
      <c r="Q91" s="233"/>
      <c r="R91" s="233"/>
      <c r="S91" s="233"/>
      <c r="T91" s="23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5" t="s">
        <v>224</v>
      </c>
      <c r="AU91" s="235" t="s">
        <v>82</v>
      </c>
      <c r="AV91" s="13" t="s">
        <v>82</v>
      </c>
      <c r="AW91" s="13" t="s">
        <v>33</v>
      </c>
      <c r="AX91" s="13" t="s">
        <v>80</v>
      </c>
      <c r="AY91" s="235" t="s">
        <v>213</v>
      </c>
    </row>
    <row r="92" s="2" customFormat="1" ht="16.5" customHeight="1">
      <c r="A92" s="40"/>
      <c r="B92" s="41"/>
      <c r="C92" s="206" t="s">
        <v>240</v>
      </c>
      <c r="D92" s="206" t="s">
        <v>215</v>
      </c>
      <c r="E92" s="207" t="s">
        <v>434</v>
      </c>
      <c r="F92" s="208" t="s">
        <v>435</v>
      </c>
      <c r="G92" s="209" t="s">
        <v>430</v>
      </c>
      <c r="H92" s="210">
        <v>87.359999999999999</v>
      </c>
      <c r="I92" s="211"/>
      <c r="J92" s="212">
        <f>ROUND(I92*H92,2)</f>
        <v>0</v>
      </c>
      <c r="K92" s="208" t="s">
        <v>219</v>
      </c>
      <c r="L92" s="46"/>
      <c r="M92" s="213" t="s">
        <v>19</v>
      </c>
      <c r="N92" s="214" t="s">
        <v>43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220</v>
      </c>
      <c r="AT92" s="217" t="s">
        <v>215</v>
      </c>
      <c r="AU92" s="217" t="s">
        <v>82</v>
      </c>
      <c r="AY92" s="19" t="s">
        <v>213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80</v>
      </c>
      <c r="BK92" s="218">
        <f>ROUND(I92*H92,2)</f>
        <v>0</v>
      </c>
      <c r="BL92" s="19" t="s">
        <v>220</v>
      </c>
      <c r="BM92" s="217" t="s">
        <v>875</v>
      </c>
    </row>
    <row r="93" s="2" customFormat="1">
      <c r="A93" s="40"/>
      <c r="B93" s="41"/>
      <c r="C93" s="42"/>
      <c r="D93" s="219" t="s">
        <v>222</v>
      </c>
      <c r="E93" s="42"/>
      <c r="F93" s="220" t="s">
        <v>437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222</v>
      </c>
      <c r="AU93" s="19" t="s">
        <v>82</v>
      </c>
    </row>
    <row r="94" s="13" customFormat="1">
      <c r="A94" s="13"/>
      <c r="B94" s="224"/>
      <c r="C94" s="225"/>
      <c r="D94" s="226" t="s">
        <v>224</v>
      </c>
      <c r="E94" s="227" t="s">
        <v>19</v>
      </c>
      <c r="F94" s="228" t="s">
        <v>876</v>
      </c>
      <c r="G94" s="225"/>
      <c r="H94" s="229">
        <v>87.359999999999999</v>
      </c>
      <c r="I94" s="230"/>
      <c r="J94" s="225"/>
      <c r="K94" s="225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224</v>
      </c>
      <c r="AU94" s="235" t="s">
        <v>82</v>
      </c>
      <c r="AV94" s="13" t="s">
        <v>82</v>
      </c>
      <c r="AW94" s="13" t="s">
        <v>33</v>
      </c>
      <c r="AX94" s="13" t="s">
        <v>80</v>
      </c>
      <c r="AY94" s="235" t="s">
        <v>213</v>
      </c>
    </row>
    <row r="95" s="2" customFormat="1" ht="16.5" customHeight="1">
      <c r="A95" s="40"/>
      <c r="B95" s="41"/>
      <c r="C95" s="206" t="s">
        <v>248</v>
      </c>
      <c r="D95" s="206" t="s">
        <v>215</v>
      </c>
      <c r="E95" s="207" t="s">
        <v>441</v>
      </c>
      <c r="F95" s="208" t="s">
        <v>442</v>
      </c>
      <c r="G95" s="209" t="s">
        <v>430</v>
      </c>
      <c r="H95" s="210">
        <v>87.359999999999999</v>
      </c>
      <c r="I95" s="211"/>
      <c r="J95" s="212">
        <f>ROUND(I95*H95,2)</f>
        <v>0</v>
      </c>
      <c r="K95" s="208" t="s">
        <v>219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220</v>
      </c>
      <c r="AT95" s="217" t="s">
        <v>215</v>
      </c>
      <c r="AU95" s="217" t="s">
        <v>82</v>
      </c>
      <c r="AY95" s="19" t="s">
        <v>213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220</v>
      </c>
      <c r="BM95" s="217" t="s">
        <v>877</v>
      </c>
    </row>
    <row r="96" s="2" customFormat="1">
      <c r="A96" s="40"/>
      <c r="B96" s="41"/>
      <c r="C96" s="42"/>
      <c r="D96" s="219" t="s">
        <v>222</v>
      </c>
      <c r="E96" s="42"/>
      <c r="F96" s="220" t="s">
        <v>444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222</v>
      </c>
      <c r="AU96" s="19" t="s">
        <v>82</v>
      </c>
    </row>
    <row r="97" s="13" customFormat="1">
      <c r="A97" s="13"/>
      <c r="B97" s="224"/>
      <c r="C97" s="225"/>
      <c r="D97" s="226" t="s">
        <v>224</v>
      </c>
      <c r="E97" s="227" t="s">
        <v>19</v>
      </c>
      <c r="F97" s="228" t="s">
        <v>876</v>
      </c>
      <c r="G97" s="225"/>
      <c r="H97" s="229">
        <v>87.359999999999999</v>
      </c>
      <c r="I97" s="230"/>
      <c r="J97" s="225"/>
      <c r="K97" s="225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224</v>
      </c>
      <c r="AU97" s="235" t="s">
        <v>82</v>
      </c>
      <c r="AV97" s="13" t="s">
        <v>82</v>
      </c>
      <c r="AW97" s="13" t="s">
        <v>33</v>
      </c>
      <c r="AX97" s="13" t="s">
        <v>80</v>
      </c>
      <c r="AY97" s="235" t="s">
        <v>213</v>
      </c>
    </row>
    <row r="98" s="2" customFormat="1" ht="16.5" customHeight="1">
      <c r="A98" s="40"/>
      <c r="B98" s="41"/>
      <c r="C98" s="236" t="s">
        <v>253</v>
      </c>
      <c r="D98" s="236" t="s">
        <v>241</v>
      </c>
      <c r="E98" s="237" t="s">
        <v>446</v>
      </c>
      <c r="F98" s="238" t="s">
        <v>447</v>
      </c>
      <c r="G98" s="239" t="s">
        <v>430</v>
      </c>
      <c r="H98" s="240">
        <v>87.359999999999999</v>
      </c>
      <c r="I98" s="241"/>
      <c r="J98" s="242">
        <f>ROUND(I98*H98,2)</f>
        <v>0</v>
      </c>
      <c r="K98" s="238" t="s">
        <v>219</v>
      </c>
      <c r="L98" s="243"/>
      <c r="M98" s="244" t="s">
        <v>19</v>
      </c>
      <c r="N98" s="245" t="s">
        <v>43</v>
      </c>
      <c r="O98" s="86"/>
      <c r="P98" s="215">
        <f>O98*H98</f>
        <v>0</v>
      </c>
      <c r="Q98" s="215">
        <v>1</v>
      </c>
      <c r="R98" s="215">
        <f>Q98*H98</f>
        <v>87.359999999999999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245</v>
      </c>
      <c r="AT98" s="217" t="s">
        <v>241</v>
      </c>
      <c r="AU98" s="217" t="s">
        <v>82</v>
      </c>
      <c r="AY98" s="19" t="s">
        <v>213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80</v>
      </c>
      <c r="BK98" s="218">
        <f>ROUND(I98*H98,2)</f>
        <v>0</v>
      </c>
      <c r="BL98" s="19" t="s">
        <v>220</v>
      </c>
      <c r="BM98" s="217" t="s">
        <v>878</v>
      </c>
    </row>
    <row r="99" s="2" customFormat="1">
      <c r="A99" s="40"/>
      <c r="B99" s="41"/>
      <c r="C99" s="42"/>
      <c r="D99" s="226" t="s">
        <v>388</v>
      </c>
      <c r="E99" s="42"/>
      <c r="F99" s="246" t="s">
        <v>449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388</v>
      </c>
      <c r="AU99" s="19" t="s">
        <v>82</v>
      </c>
    </row>
    <row r="100" s="13" customFormat="1">
      <c r="A100" s="13"/>
      <c r="B100" s="224"/>
      <c r="C100" s="225"/>
      <c r="D100" s="226" t="s">
        <v>224</v>
      </c>
      <c r="E100" s="227" t="s">
        <v>19</v>
      </c>
      <c r="F100" s="228" t="s">
        <v>876</v>
      </c>
      <c r="G100" s="225"/>
      <c r="H100" s="229">
        <v>87.359999999999999</v>
      </c>
      <c r="I100" s="230"/>
      <c r="J100" s="225"/>
      <c r="K100" s="225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224</v>
      </c>
      <c r="AU100" s="235" t="s">
        <v>82</v>
      </c>
      <c r="AV100" s="13" t="s">
        <v>82</v>
      </c>
      <c r="AW100" s="13" t="s">
        <v>33</v>
      </c>
      <c r="AX100" s="13" t="s">
        <v>80</v>
      </c>
      <c r="AY100" s="235" t="s">
        <v>213</v>
      </c>
    </row>
    <row r="101" s="12" customFormat="1" ht="22.8" customHeight="1">
      <c r="A101" s="12"/>
      <c r="B101" s="190"/>
      <c r="C101" s="191"/>
      <c r="D101" s="192" t="s">
        <v>71</v>
      </c>
      <c r="E101" s="204" t="s">
        <v>484</v>
      </c>
      <c r="F101" s="204" t="s">
        <v>485</v>
      </c>
      <c r="G101" s="191"/>
      <c r="H101" s="191"/>
      <c r="I101" s="194"/>
      <c r="J101" s="205">
        <f>BK101</f>
        <v>0</v>
      </c>
      <c r="K101" s="191"/>
      <c r="L101" s="196"/>
      <c r="M101" s="197"/>
      <c r="N101" s="198"/>
      <c r="O101" s="198"/>
      <c r="P101" s="199">
        <f>SUM(P102:P103)</f>
        <v>0</v>
      </c>
      <c r="Q101" s="198"/>
      <c r="R101" s="199">
        <f>SUM(R102:R103)</f>
        <v>0</v>
      </c>
      <c r="S101" s="198"/>
      <c r="T101" s="200">
        <f>SUM(T102:T103)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1" t="s">
        <v>80</v>
      </c>
      <c r="AT101" s="202" t="s">
        <v>71</v>
      </c>
      <c r="AU101" s="202" t="s">
        <v>80</v>
      </c>
      <c r="AY101" s="201" t="s">
        <v>213</v>
      </c>
      <c r="BK101" s="203">
        <f>SUM(BK102:BK103)</f>
        <v>0</v>
      </c>
    </row>
    <row r="102" s="2" customFormat="1" ht="16.5" customHeight="1">
      <c r="A102" s="40"/>
      <c r="B102" s="41"/>
      <c r="C102" s="206" t="s">
        <v>245</v>
      </c>
      <c r="D102" s="206" t="s">
        <v>215</v>
      </c>
      <c r="E102" s="207" t="s">
        <v>487</v>
      </c>
      <c r="F102" s="208" t="s">
        <v>488</v>
      </c>
      <c r="G102" s="209" t="s">
        <v>489</v>
      </c>
      <c r="H102" s="210">
        <v>87.359999999999999</v>
      </c>
      <c r="I102" s="211"/>
      <c r="J102" s="212">
        <f>ROUND(I102*H102,2)</f>
        <v>0</v>
      </c>
      <c r="K102" s="208" t="s">
        <v>219</v>
      </c>
      <c r="L102" s="46"/>
      <c r="M102" s="213" t="s">
        <v>19</v>
      </c>
      <c r="N102" s="214" t="s">
        <v>43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220</v>
      </c>
      <c r="AT102" s="217" t="s">
        <v>215</v>
      </c>
      <c r="AU102" s="217" t="s">
        <v>82</v>
      </c>
      <c r="AY102" s="19" t="s">
        <v>213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80</v>
      </c>
      <c r="BK102" s="218">
        <f>ROUND(I102*H102,2)</f>
        <v>0</v>
      </c>
      <c r="BL102" s="19" t="s">
        <v>220</v>
      </c>
      <c r="BM102" s="217" t="s">
        <v>879</v>
      </c>
    </row>
    <row r="103" s="2" customFormat="1">
      <c r="A103" s="40"/>
      <c r="B103" s="41"/>
      <c r="C103" s="42"/>
      <c r="D103" s="219" t="s">
        <v>222</v>
      </c>
      <c r="E103" s="42"/>
      <c r="F103" s="220" t="s">
        <v>491</v>
      </c>
      <c r="G103" s="42"/>
      <c r="H103" s="42"/>
      <c r="I103" s="221"/>
      <c r="J103" s="42"/>
      <c r="K103" s="42"/>
      <c r="L103" s="46"/>
      <c r="M103" s="258"/>
      <c r="N103" s="259"/>
      <c r="O103" s="260"/>
      <c r="P103" s="260"/>
      <c r="Q103" s="260"/>
      <c r="R103" s="260"/>
      <c r="S103" s="260"/>
      <c r="T103" s="261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222</v>
      </c>
      <c r="AU103" s="19" t="s">
        <v>82</v>
      </c>
    </row>
    <row r="104" s="2" customFormat="1" ht="6.96" customHeight="1">
      <c r="A104" s="40"/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46"/>
      <c r="M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</sheetData>
  <sheetProtection sheet="1" autoFilter="0" formatColumns="0" formatRows="0" objects="1" scenarios="1" spinCount="100000" saltValue="b/0GWBtxER7j0ofWiz/nVqAHUSHPiM+u0I3chLv/iAwnfZMn30wk6TI+MAqUulSzWKxa0vdOifNKWKD8m/dALw==" hashValue="vwYQxKQJaKhKSy+/6KJinnwtJ19KCsMc7WZDusSaMvdHK3va+nIpu4qPg3kUsM5ef8rs6imLvJF6oaxlfauYdw==" algorithmName="SHA-512" password="CC35"/>
  <autoFilter ref="C81:K103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5_02/111151231"/>
    <hyperlink ref="F89" r:id="rId2" display="https://podminky.urs.cz/item/CS_URS_2025_02/184801131"/>
    <hyperlink ref="F93" r:id="rId3" display="https://podminky.urs.cz/item/CS_URS_2025_02/185804312"/>
    <hyperlink ref="F96" r:id="rId4" display="https://podminky.urs.cz/item/CS_URS_2025_02/185851121"/>
    <hyperlink ref="F103" r:id="rId5" display="https://podminky.urs.cz/item/CS_URS_2025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180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Realizace větrolamu v k.ú. Moravský Žižkov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181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880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17. 9. 2025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ROUND((SUM(BE90:BE230)),  2)</f>
        <v>0</v>
      </c>
      <c r="G33" s="40"/>
      <c r="H33" s="40"/>
      <c r="I33" s="150">
        <v>0.20999999999999999</v>
      </c>
      <c r="J33" s="149">
        <f>ROUND(((SUM(BE90:BE230))*I33),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ROUND((SUM(BF90:BF230)),  2)</f>
        <v>0</v>
      </c>
      <c r="G34" s="40"/>
      <c r="H34" s="40"/>
      <c r="I34" s="150">
        <v>0.12</v>
      </c>
      <c r="J34" s="149">
        <f>ROUND(((SUM(BF90:BF230))*I34),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ROUND((SUM(BG90:BG230)),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ROUND((SUM(BH90:BH230)),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ROUND((SUM(BI90:BI230)),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183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Realizace větrolamu v k.ú. Moravský Žižkov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181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06 - Větrolam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Moravský Žižkov</v>
      </c>
      <c r="G52" s="42"/>
      <c r="H52" s="42"/>
      <c r="I52" s="34" t="s">
        <v>23</v>
      </c>
      <c r="J52" s="74" t="str">
        <f>IF(J12="","",J12)</f>
        <v>17. 9. 2025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SPÚ, KPÚ pro JMK, pobočka Břeclav</v>
      </c>
      <c r="G54" s="42"/>
      <c r="H54" s="42"/>
      <c r="I54" s="34" t="s">
        <v>31</v>
      </c>
      <c r="J54" s="38" t="str">
        <f>E21</f>
        <v>Ing. Michal Pochop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Výzkumný ústav meliorací a ochrany půdy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184</v>
      </c>
      <c r="D57" s="164"/>
      <c r="E57" s="164"/>
      <c r="F57" s="164"/>
      <c r="G57" s="164"/>
      <c r="H57" s="164"/>
      <c r="I57" s="164"/>
      <c r="J57" s="165" t="s">
        <v>185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186</v>
      </c>
    </row>
    <row r="60" s="9" customFormat="1" ht="24.96" customHeight="1">
      <c r="A60" s="9"/>
      <c r="B60" s="167"/>
      <c r="C60" s="168"/>
      <c r="D60" s="169" t="s">
        <v>187</v>
      </c>
      <c r="E60" s="170"/>
      <c r="F60" s="170"/>
      <c r="G60" s="170"/>
      <c r="H60" s="170"/>
      <c r="I60" s="170"/>
      <c r="J60" s="171">
        <f>J91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188</v>
      </c>
      <c r="E61" s="176"/>
      <c r="F61" s="176"/>
      <c r="G61" s="176"/>
      <c r="H61" s="176"/>
      <c r="I61" s="176"/>
      <c r="J61" s="177">
        <f>J92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189</v>
      </c>
      <c r="E62" s="176"/>
      <c r="F62" s="176"/>
      <c r="G62" s="176"/>
      <c r="H62" s="176"/>
      <c r="I62" s="176"/>
      <c r="J62" s="177">
        <f>J183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190</v>
      </c>
      <c r="E63" s="176"/>
      <c r="F63" s="176"/>
      <c r="G63" s="176"/>
      <c r="H63" s="176"/>
      <c r="I63" s="176"/>
      <c r="J63" s="177">
        <f>J201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7"/>
      <c r="C64" s="168"/>
      <c r="D64" s="169" t="s">
        <v>191</v>
      </c>
      <c r="E64" s="170"/>
      <c r="F64" s="170"/>
      <c r="G64" s="170"/>
      <c r="H64" s="170"/>
      <c r="I64" s="170"/>
      <c r="J64" s="171">
        <f>J204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3"/>
      <c r="C65" s="174"/>
      <c r="D65" s="175" t="s">
        <v>192</v>
      </c>
      <c r="E65" s="176"/>
      <c r="F65" s="176"/>
      <c r="G65" s="176"/>
      <c r="H65" s="176"/>
      <c r="I65" s="176"/>
      <c r="J65" s="177">
        <f>J205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193</v>
      </c>
      <c r="E66" s="176"/>
      <c r="F66" s="176"/>
      <c r="G66" s="176"/>
      <c r="H66" s="176"/>
      <c r="I66" s="176"/>
      <c r="J66" s="177">
        <f>J214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194</v>
      </c>
      <c r="E67" s="176"/>
      <c r="F67" s="176"/>
      <c r="G67" s="176"/>
      <c r="H67" s="176"/>
      <c r="I67" s="176"/>
      <c r="J67" s="177">
        <f>J217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195</v>
      </c>
      <c r="E68" s="176"/>
      <c r="F68" s="176"/>
      <c r="G68" s="176"/>
      <c r="H68" s="176"/>
      <c r="I68" s="176"/>
      <c r="J68" s="177">
        <f>J220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196</v>
      </c>
      <c r="E69" s="176"/>
      <c r="F69" s="176"/>
      <c r="G69" s="176"/>
      <c r="H69" s="176"/>
      <c r="I69" s="176"/>
      <c r="J69" s="177">
        <f>J225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197</v>
      </c>
      <c r="E70" s="176"/>
      <c r="F70" s="176"/>
      <c r="G70" s="176"/>
      <c r="H70" s="176"/>
      <c r="I70" s="176"/>
      <c r="J70" s="177">
        <f>J228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198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62" t="str">
        <f>E7</f>
        <v>Realizace větrolamu v k.ú. Moravský Žižkov</v>
      </c>
      <c r="F80" s="34"/>
      <c r="G80" s="34"/>
      <c r="H80" s="34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181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E9</f>
        <v>SO 06 - Větrolam</v>
      </c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F12</f>
        <v>Moravský Žižkov</v>
      </c>
      <c r="G84" s="42"/>
      <c r="H84" s="42"/>
      <c r="I84" s="34" t="s">
        <v>23</v>
      </c>
      <c r="J84" s="74" t="str">
        <f>IF(J12="","",J12)</f>
        <v>17. 9. 2025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E15</f>
        <v>SPÚ, KPÚ pro JMK, pobočka Břeclav</v>
      </c>
      <c r="G86" s="42"/>
      <c r="H86" s="42"/>
      <c r="I86" s="34" t="s">
        <v>31</v>
      </c>
      <c r="J86" s="38" t="str">
        <f>E21</f>
        <v>Ing. Michal Pochop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40.05" customHeight="1">
      <c r="A87" s="40"/>
      <c r="B87" s="41"/>
      <c r="C87" s="34" t="s">
        <v>29</v>
      </c>
      <c r="D87" s="42"/>
      <c r="E87" s="42"/>
      <c r="F87" s="29" t="str">
        <f>IF(E18="","",E18)</f>
        <v>Vyplň údaj</v>
      </c>
      <c r="G87" s="42"/>
      <c r="H87" s="42"/>
      <c r="I87" s="34" t="s">
        <v>34</v>
      </c>
      <c r="J87" s="38" t="str">
        <f>E24</f>
        <v>Výzkumný ústav meliorací a ochrany půdy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79"/>
      <c r="B89" s="180"/>
      <c r="C89" s="181" t="s">
        <v>199</v>
      </c>
      <c r="D89" s="182" t="s">
        <v>57</v>
      </c>
      <c r="E89" s="182" t="s">
        <v>53</v>
      </c>
      <c r="F89" s="182" t="s">
        <v>54</v>
      </c>
      <c r="G89" s="182" t="s">
        <v>200</v>
      </c>
      <c r="H89" s="182" t="s">
        <v>201</v>
      </c>
      <c r="I89" s="182" t="s">
        <v>202</v>
      </c>
      <c r="J89" s="182" t="s">
        <v>185</v>
      </c>
      <c r="K89" s="183" t="s">
        <v>203</v>
      </c>
      <c r="L89" s="184"/>
      <c r="M89" s="94" t="s">
        <v>19</v>
      </c>
      <c r="N89" s="95" t="s">
        <v>42</v>
      </c>
      <c r="O89" s="95" t="s">
        <v>204</v>
      </c>
      <c r="P89" s="95" t="s">
        <v>205</v>
      </c>
      <c r="Q89" s="95" t="s">
        <v>206</v>
      </c>
      <c r="R89" s="95" t="s">
        <v>207</v>
      </c>
      <c r="S89" s="95" t="s">
        <v>208</v>
      </c>
      <c r="T89" s="96" t="s">
        <v>209</v>
      </c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</row>
    <row r="90" s="2" customFormat="1" ht="22.8" customHeight="1">
      <c r="A90" s="40"/>
      <c r="B90" s="41"/>
      <c r="C90" s="101" t="s">
        <v>210</v>
      </c>
      <c r="D90" s="42"/>
      <c r="E90" s="42"/>
      <c r="F90" s="42"/>
      <c r="G90" s="42"/>
      <c r="H90" s="42"/>
      <c r="I90" s="42"/>
      <c r="J90" s="185">
        <f>BK90</f>
        <v>0</v>
      </c>
      <c r="K90" s="42"/>
      <c r="L90" s="46"/>
      <c r="M90" s="97"/>
      <c r="N90" s="186"/>
      <c r="O90" s="98"/>
      <c r="P90" s="187">
        <f>P91+P204</f>
        <v>0</v>
      </c>
      <c r="Q90" s="98"/>
      <c r="R90" s="187">
        <f>R91+R204</f>
        <v>16.764448474999998</v>
      </c>
      <c r="S90" s="98"/>
      <c r="T90" s="188">
        <f>T91+T204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71</v>
      </c>
      <c r="AU90" s="19" t="s">
        <v>186</v>
      </c>
      <c r="BK90" s="189">
        <f>BK91+BK204</f>
        <v>0</v>
      </c>
    </row>
    <row r="91" s="12" customFormat="1" ht="25.92" customHeight="1">
      <c r="A91" s="12"/>
      <c r="B91" s="190"/>
      <c r="C91" s="191"/>
      <c r="D91" s="192" t="s">
        <v>71</v>
      </c>
      <c r="E91" s="193" t="s">
        <v>211</v>
      </c>
      <c r="F91" s="193" t="s">
        <v>212</v>
      </c>
      <c r="G91" s="191"/>
      <c r="H91" s="191"/>
      <c r="I91" s="194"/>
      <c r="J91" s="195">
        <f>BK91</f>
        <v>0</v>
      </c>
      <c r="K91" s="191"/>
      <c r="L91" s="196"/>
      <c r="M91" s="197"/>
      <c r="N91" s="198"/>
      <c r="O91" s="198"/>
      <c r="P91" s="199">
        <f>P92+P183+P201</f>
        <v>0</v>
      </c>
      <c r="Q91" s="198"/>
      <c r="R91" s="199">
        <f>R92+R183+R201</f>
        <v>16.764448474999998</v>
      </c>
      <c r="S91" s="198"/>
      <c r="T91" s="200">
        <f>T92+T183+T201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80</v>
      </c>
      <c r="AT91" s="202" t="s">
        <v>71</v>
      </c>
      <c r="AU91" s="202" t="s">
        <v>72</v>
      </c>
      <c r="AY91" s="201" t="s">
        <v>213</v>
      </c>
      <c r="BK91" s="203">
        <f>BK92+BK183+BK201</f>
        <v>0</v>
      </c>
    </row>
    <row r="92" s="12" customFormat="1" ht="22.8" customHeight="1">
      <c r="A92" s="12"/>
      <c r="B92" s="190"/>
      <c r="C92" s="191"/>
      <c r="D92" s="192" t="s">
        <v>71</v>
      </c>
      <c r="E92" s="204" t="s">
        <v>80</v>
      </c>
      <c r="F92" s="204" t="s">
        <v>214</v>
      </c>
      <c r="G92" s="191"/>
      <c r="H92" s="191"/>
      <c r="I92" s="194"/>
      <c r="J92" s="205">
        <f>BK92</f>
        <v>0</v>
      </c>
      <c r="K92" s="191"/>
      <c r="L92" s="196"/>
      <c r="M92" s="197"/>
      <c r="N92" s="198"/>
      <c r="O92" s="198"/>
      <c r="P92" s="199">
        <f>SUM(P93:P182)</f>
        <v>0</v>
      </c>
      <c r="Q92" s="198"/>
      <c r="R92" s="199">
        <f>SUM(R93:R182)</f>
        <v>14.328925999999999</v>
      </c>
      <c r="S92" s="198"/>
      <c r="T92" s="200">
        <f>SUM(T93:T182)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80</v>
      </c>
      <c r="AT92" s="202" t="s">
        <v>71</v>
      </c>
      <c r="AU92" s="202" t="s">
        <v>80</v>
      </c>
      <c r="AY92" s="201" t="s">
        <v>213</v>
      </c>
      <c r="BK92" s="203">
        <f>SUM(BK93:BK182)</f>
        <v>0</v>
      </c>
    </row>
    <row r="93" s="2" customFormat="1" ht="16.5" customHeight="1">
      <c r="A93" s="40"/>
      <c r="B93" s="41"/>
      <c r="C93" s="206" t="s">
        <v>80</v>
      </c>
      <c r="D93" s="206" t="s">
        <v>215</v>
      </c>
      <c r="E93" s="207" t="s">
        <v>216</v>
      </c>
      <c r="F93" s="208" t="s">
        <v>217</v>
      </c>
      <c r="G93" s="209" t="s">
        <v>218</v>
      </c>
      <c r="H93" s="210">
        <v>1343.99</v>
      </c>
      <c r="I93" s="211"/>
      <c r="J93" s="212">
        <f>ROUND(I93*H93,2)</f>
        <v>0</v>
      </c>
      <c r="K93" s="208" t="s">
        <v>219</v>
      </c>
      <c r="L93" s="46"/>
      <c r="M93" s="213" t="s">
        <v>19</v>
      </c>
      <c r="N93" s="214" t="s">
        <v>43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220</v>
      </c>
      <c r="AT93" s="217" t="s">
        <v>215</v>
      </c>
      <c r="AU93" s="217" t="s">
        <v>82</v>
      </c>
      <c r="AY93" s="19" t="s">
        <v>213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80</v>
      </c>
      <c r="BK93" s="218">
        <f>ROUND(I93*H93,2)</f>
        <v>0</v>
      </c>
      <c r="BL93" s="19" t="s">
        <v>220</v>
      </c>
      <c r="BM93" s="217" t="s">
        <v>221</v>
      </c>
    </row>
    <row r="94" s="2" customFormat="1">
      <c r="A94" s="40"/>
      <c r="B94" s="41"/>
      <c r="C94" s="42"/>
      <c r="D94" s="219" t="s">
        <v>222</v>
      </c>
      <c r="E94" s="42"/>
      <c r="F94" s="220" t="s">
        <v>223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222</v>
      </c>
      <c r="AU94" s="19" t="s">
        <v>82</v>
      </c>
    </row>
    <row r="95" s="13" customFormat="1">
      <c r="A95" s="13"/>
      <c r="B95" s="224"/>
      <c r="C95" s="225"/>
      <c r="D95" s="226" t="s">
        <v>224</v>
      </c>
      <c r="E95" s="227" t="s">
        <v>19</v>
      </c>
      <c r="F95" s="228" t="s">
        <v>881</v>
      </c>
      <c r="G95" s="225"/>
      <c r="H95" s="229">
        <v>1343.99</v>
      </c>
      <c r="I95" s="230"/>
      <c r="J95" s="225"/>
      <c r="K95" s="225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224</v>
      </c>
      <c r="AU95" s="235" t="s">
        <v>82</v>
      </c>
      <c r="AV95" s="13" t="s">
        <v>82</v>
      </c>
      <c r="AW95" s="13" t="s">
        <v>33</v>
      </c>
      <c r="AX95" s="13" t="s">
        <v>80</v>
      </c>
      <c r="AY95" s="235" t="s">
        <v>213</v>
      </c>
    </row>
    <row r="96" s="2" customFormat="1" ht="16.5" customHeight="1">
      <c r="A96" s="40"/>
      <c r="B96" s="41"/>
      <c r="C96" s="206" t="s">
        <v>82</v>
      </c>
      <c r="D96" s="206" t="s">
        <v>215</v>
      </c>
      <c r="E96" s="207" t="s">
        <v>226</v>
      </c>
      <c r="F96" s="208" t="s">
        <v>227</v>
      </c>
      <c r="G96" s="209" t="s">
        <v>218</v>
      </c>
      <c r="H96" s="210">
        <v>1343.99</v>
      </c>
      <c r="I96" s="211"/>
      <c r="J96" s="212">
        <f>ROUND(I96*H96,2)</f>
        <v>0</v>
      </c>
      <c r="K96" s="208" t="s">
        <v>219</v>
      </c>
      <c r="L96" s="46"/>
      <c r="M96" s="213" t="s">
        <v>19</v>
      </c>
      <c r="N96" s="214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220</v>
      </c>
      <c r="AT96" s="217" t="s">
        <v>215</v>
      </c>
      <c r="AU96" s="217" t="s">
        <v>82</v>
      </c>
      <c r="AY96" s="19" t="s">
        <v>213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80</v>
      </c>
      <c r="BK96" s="218">
        <f>ROUND(I96*H96,2)</f>
        <v>0</v>
      </c>
      <c r="BL96" s="19" t="s">
        <v>220</v>
      </c>
      <c r="BM96" s="217" t="s">
        <v>228</v>
      </c>
    </row>
    <row r="97" s="2" customFormat="1">
      <c r="A97" s="40"/>
      <c r="B97" s="41"/>
      <c r="C97" s="42"/>
      <c r="D97" s="219" t="s">
        <v>222</v>
      </c>
      <c r="E97" s="42"/>
      <c r="F97" s="220" t="s">
        <v>229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222</v>
      </c>
      <c r="AU97" s="19" t="s">
        <v>82</v>
      </c>
    </row>
    <row r="98" s="13" customFormat="1">
      <c r="A98" s="13"/>
      <c r="B98" s="224"/>
      <c r="C98" s="225"/>
      <c r="D98" s="226" t="s">
        <v>224</v>
      </c>
      <c r="E98" s="227" t="s">
        <v>19</v>
      </c>
      <c r="F98" s="228" t="s">
        <v>881</v>
      </c>
      <c r="G98" s="225"/>
      <c r="H98" s="229">
        <v>1343.99</v>
      </c>
      <c r="I98" s="230"/>
      <c r="J98" s="225"/>
      <c r="K98" s="225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224</v>
      </c>
      <c r="AU98" s="235" t="s">
        <v>82</v>
      </c>
      <c r="AV98" s="13" t="s">
        <v>82</v>
      </c>
      <c r="AW98" s="13" t="s">
        <v>33</v>
      </c>
      <c r="AX98" s="13" t="s">
        <v>80</v>
      </c>
      <c r="AY98" s="235" t="s">
        <v>213</v>
      </c>
    </row>
    <row r="99" s="2" customFormat="1" ht="16.5" customHeight="1">
      <c r="A99" s="40"/>
      <c r="B99" s="41"/>
      <c r="C99" s="206" t="s">
        <v>230</v>
      </c>
      <c r="D99" s="206" t="s">
        <v>215</v>
      </c>
      <c r="E99" s="207" t="s">
        <v>231</v>
      </c>
      <c r="F99" s="208" t="s">
        <v>232</v>
      </c>
      <c r="G99" s="209" t="s">
        <v>218</v>
      </c>
      <c r="H99" s="210">
        <v>1343.99</v>
      </c>
      <c r="I99" s="211"/>
      <c r="J99" s="212">
        <f>ROUND(I99*H99,2)</f>
        <v>0</v>
      </c>
      <c r="K99" s="208" t="s">
        <v>219</v>
      </c>
      <c r="L99" s="46"/>
      <c r="M99" s="213" t="s">
        <v>19</v>
      </c>
      <c r="N99" s="214" t="s">
        <v>43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220</v>
      </c>
      <c r="AT99" s="217" t="s">
        <v>215</v>
      </c>
      <c r="AU99" s="217" t="s">
        <v>82</v>
      </c>
      <c r="AY99" s="19" t="s">
        <v>213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80</v>
      </c>
      <c r="BK99" s="218">
        <f>ROUND(I99*H99,2)</f>
        <v>0</v>
      </c>
      <c r="BL99" s="19" t="s">
        <v>220</v>
      </c>
      <c r="BM99" s="217" t="s">
        <v>233</v>
      </c>
    </row>
    <row r="100" s="2" customFormat="1">
      <c r="A100" s="40"/>
      <c r="B100" s="41"/>
      <c r="C100" s="42"/>
      <c r="D100" s="219" t="s">
        <v>222</v>
      </c>
      <c r="E100" s="42"/>
      <c r="F100" s="220" t="s">
        <v>234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222</v>
      </c>
      <c r="AU100" s="19" t="s">
        <v>82</v>
      </c>
    </row>
    <row r="101" s="13" customFormat="1">
      <c r="A101" s="13"/>
      <c r="B101" s="224"/>
      <c r="C101" s="225"/>
      <c r="D101" s="226" t="s">
        <v>224</v>
      </c>
      <c r="E101" s="227" t="s">
        <v>19</v>
      </c>
      <c r="F101" s="228" t="s">
        <v>881</v>
      </c>
      <c r="G101" s="225"/>
      <c r="H101" s="229">
        <v>1343.99</v>
      </c>
      <c r="I101" s="230"/>
      <c r="J101" s="225"/>
      <c r="K101" s="225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224</v>
      </c>
      <c r="AU101" s="235" t="s">
        <v>82</v>
      </c>
      <c r="AV101" s="13" t="s">
        <v>82</v>
      </c>
      <c r="AW101" s="13" t="s">
        <v>33</v>
      </c>
      <c r="AX101" s="13" t="s">
        <v>80</v>
      </c>
      <c r="AY101" s="235" t="s">
        <v>213</v>
      </c>
    </row>
    <row r="102" s="2" customFormat="1" ht="24.15" customHeight="1">
      <c r="A102" s="40"/>
      <c r="B102" s="41"/>
      <c r="C102" s="206" t="s">
        <v>220</v>
      </c>
      <c r="D102" s="206" t="s">
        <v>215</v>
      </c>
      <c r="E102" s="207" t="s">
        <v>235</v>
      </c>
      <c r="F102" s="208" t="s">
        <v>236</v>
      </c>
      <c r="G102" s="209" t="s">
        <v>218</v>
      </c>
      <c r="H102" s="210">
        <v>1023.59</v>
      </c>
      <c r="I102" s="211"/>
      <c r="J102" s="212">
        <f>ROUND(I102*H102,2)</f>
        <v>0</v>
      </c>
      <c r="K102" s="208" t="s">
        <v>219</v>
      </c>
      <c r="L102" s="46"/>
      <c r="M102" s="213" t="s">
        <v>19</v>
      </c>
      <c r="N102" s="214" t="s">
        <v>43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220</v>
      </c>
      <c r="AT102" s="217" t="s">
        <v>215</v>
      </c>
      <c r="AU102" s="217" t="s">
        <v>82</v>
      </c>
      <c r="AY102" s="19" t="s">
        <v>213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80</v>
      </c>
      <c r="BK102" s="218">
        <f>ROUND(I102*H102,2)</f>
        <v>0</v>
      </c>
      <c r="BL102" s="19" t="s">
        <v>220</v>
      </c>
      <c r="BM102" s="217" t="s">
        <v>237</v>
      </c>
    </row>
    <row r="103" s="2" customFormat="1">
      <c r="A103" s="40"/>
      <c r="B103" s="41"/>
      <c r="C103" s="42"/>
      <c r="D103" s="219" t="s">
        <v>222</v>
      </c>
      <c r="E103" s="42"/>
      <c r="F103" s="220" t="s">
        <v>238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222</v>
      </c>
      <c r="AU103" s="19" t="s">
        <v>82</v>
      </c>
    </row>
    <row r="104" s="13" customFormat="1">
      <c r="A104" s="13"/>
      <c r="B104" s="224"/>
      <c r="C104" s="225"/>
      <c r="D104" s="226" t="s">
        <v>224</v>
      </c>
      <c r="E104" s="227" t="s">
        <v>19</v>
      </c>
      <c r="F104" s="228" t="s">
        <v>882</v>
      </c>
      <c r="G104" s="225"/>
      <c r="H104" s="229">
        <v>1023.59</v>
      </c>
      <c r="I104" s="230"/>
      <c r="J104" s="225"/>
      <c r="K104" s="225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224</v>
      </c>
      <c r="AU104" s="235" t="s">
        <v>82</v>
      </c>
      <c r="AV104" s="13" t="s">
        <v>82</v>
      </c>
      <c r="AW104" s="13" t="s">
        <v>33</v>
      </c>
      <c r="AX104" s="13" t="s">
        <v>80</v>
      </c>
      <c r="AY104" s="235" t="s">
        <v>213</v>
      </c>
    </row>
    <row r="105" s="2" customFormat="1" ht="16.5" customHeight="1">
      <c r="A105" s="40"/>
      <c r="B105" s="41"/>
      <c r="C105" s="236" t="s">
        <v>240</v>
      </c>
      <c r="D105" s="236" t="s">
        <v>241</v>
      </c>
      <c r="E105" s="237" t="s">
        <v>242</v>
      </c>
      <c r="F105" s="238" t="s">
        <v>243</v>
      </c>
      <c r="G105" s="239" t="s">
        <v>244</v>
      </c>
      <c r="H105" s="240">
        <v>9.8320000000000007</v>
      </c>
      <c r="I105" s="241"/>
      <c r="J105" s="242">
        <f>ROUND(I105*H105,2)</f>
        <v>0</v>
      </c>
      <c r="K105" s="238" t="s">
        <v>19</v>
      </c>
      <c r="L105" s="243"/>
      <c r="M105" s="244" t="s">
        <v>19</v>
      </c>
      <c r="N105" s="245" t="s">
        <v>43</v>
      </c>
      <c r="O105" s="86"/>
      <c r="P105" s="215">
        <f>O105*H105</f>
        <v>0</v>
      </c>
      <c r="Q105" s="215">
        <v>0.001</v>
      </c>
      <c r="R105" s="215">
        <f>Q105*H105</f>
        <v>0.0098320000000000005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245</v>
      </c>
      <c r="AT105" s="217" t="s">
        <v>241</v>
      </c>
      <c r="AU105" s="217" t="s">
        <v>82</v>
      </c>
      <c r="AY105" s="19" t="s">
        <v>213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80</v>
      </c>
      <c r="BK105" s="218">
        <f>ROUND(I105*H105,2)</f>
        <v>0</v>
      </c>
      <c r="BL105" s="19" t="s">
        <v>220</v>
      </c>
      <c r="BM105" s="217" t="s">
        <v>246</v>
      </c>
    </row>
    <row r="106" s="13" customFormat="1">
      <c r="A106" s="13"/>
      <c r="B106" s="224"/>
      <c r="C106" s="225"/>
      <c r="D106" s="226" t="s">
        <v>224</v>
      </c>
      <c r="E106" s="227" t="s">
        <v>19</v>
      </c>
      <c r="F106" s="228" t="s">
        <v>883</v>
      </c>
      <c r="G106" s="225"/>
      <c r="H106" s="229">
        <v>9.8320000000000007</v>
      </c>
      <c r="I106" s="230"/>
      <c r="J106" s="225"/>
      <c r="K106" s="225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224</v>
      </c>
      <c r="AU106" s="235" t="s">
        <v>82</v>
      </c>
      <c r="AV106" s="13" t="s">
        <v>82</v>
      </c>
      <c r="AW106" s="13" t="s">
        <v>33</v>
      </c>
      <c r="AX106" s="13" t="s">
        <v>80</v>
      </c>
      <c r="AY106" s="235" t="s">
        <v>213</v>
      </c>
    </row>
    <row r="107" s="2" customFormat="1" ht="16.5" customHeight="1">
      <c r="A107" s="40"/>
      <c r="B107" s="41"/>
      <c r="C107" s="236" t="s">
        <v>248</v>
      </c>
      <c r="D107" s="236" t="s">
        <v>241</v>
      </c>
      <c r="E107" s="237" t="s">
        <v>249</v>
      </c>
      <c r="F107" s="238" t="s">
        <v>250</v>
      </c>
      <c r="G107" s="239" t="s">
        <v>244</v>
      </c>
      <c r="H107" s="240">
        <v>0.20200000000000001</v>
      </c>
      <c r="I107" s="241"/>
      <c r="J107" s="242">
        <f>ROUND(I107*H107,2)</f>
        <v>0</v>
      </c>
      <c r="K107" s="238" t="s">
        <v>19</v>
      </c>
      <c r="L107" s="243"/>
      <c r="M107" s="244" t="s">
        <v>19</v>
      </c>
      <c r="N107" s="245" t="s">
        <v>43</v>
      </c>
      <c r="O107" s="86"/>
      <c r="P107" s="215">
        <f>O107*H107</f>
        <v>0</v>
      </c>
      <c r="Q107" s="215">
        <v>0.001</v>
      </c>
      <c r="R107" s="215">
        <f>Q107*H107</f>
        <v>0.000202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245</v>
      </c>
      <c r="AT107" s="217" t="s">
        <v>241</v>
      </c>
      <c r="AU107" s="217" t="s">
        <v>82</v>
      </c>
      <c r="AY107" s="19" t="s">
        <v>213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80</v>
      </c>
      <c r="BK107" s="218">
        <f>ROUND(I107*H107,2)</f>
        <v>0</v>
      </c>
      <c r="BL107" s="19" t="s">
        <v>220</v>
      </c>
      <c r="BM107" s="217" t="s">
        <v>251</v>
      </c>
    </row>
    <row r="108" s="13" customFormat="1">
      <c r="A108" s="13"/>
      <c r="B108" s="224"/>
      <c r="C108" s="225"/>
      <c r="D108" s="226" t="s">
        <v>224</v>
      </c>
      <c r="E108" s="227" t="s">
        <v>19</v>
      </c>
      <c r="F108" s="228" t="s">
        <v>884</v>
      </c>
      <c r="G108" s="225"/>
      <c r="H108" s="229">
        <v>0.20200000000000001</v>
      </c>
      <c r="I108" s="230"/>
      <c r="J108" s="225"/>
      <c r="K108" s="225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224</v>
      </c>
      <c r="AU108" s="235" t="s">
        <v>82</v>
      </c>
      <c r="AV108" s="13" t="s">
        <v>82</v>
      </c>
      <c r="AW108" s="13" t="s">
        <v>33</v>
      </c>
      <c r="AX108" s="13" t="s">
        <v>80</v>
      </c>
      <c r="AY108" s="235" t="s">
        <v>213</v>
      </c>
    </row>
    <row r="109" s="2" customFormat="1" ht="24.15" customHeight="1">
      <c r="A109" s="40"/>
      <c r="B109" s="41"/>
      <c r="C109" s="206" t="s">
        <v>253</v>
      </c>
      <c r="D109" s="206" t="s">
        <v>215</v>
      </c>
      <c r="E109" s="207" t="s">
        <v>254</v>
      </c>
      <c r="F109" s="208" t="s">
        <v>255</v>
      </c>
      <c r="G109" s="209" t="s">
        <v>218</v>
      </c>
      <c r="H109" s="210">
        <v>642</v>
      </c>
      <c r="I109" s="211"/>
      <c r="J109" s="212">
        <f>ROUND(I109*H109,2)</f>
        <v>0</v>
      </c>
      <c r="K109" s="208" t="s">
        <v>219</v>
      </c>
      <c r="L109" s="46"/>
      <c r="M109" s="213" t="s">
        <v>19</v>
      </c>
      <c r="N109" s="214" t="s">
        <v>43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220</v>
      </c>
      <c r="AT109" s="217" t="s">
        <v>215</v>
      </c>
      <c r="AU109" s="217" t="s">
        <v>82</v>
      </c>
      <c r="AY109" s="19" t="s">
        <v>213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80</v>
      </c>
      <c r="BK109" s="218">
        <f>ROUND(I109*H109,2)</f>
        <v>0</v>
      </c>
      <c r="BL109" s="19" t="s">
        <v>220</v>
      </c>
      <c r="BM109" s="217" t="s">
        <v>256</v>
      </c>
    </row>
    <row r="110" s="2" customFormat="1">
      <c r="A110" s="40"/>
      <c r="B110" s="41"/>
      <c r="C110" s="42"/>
      <c r="D110" s="219" t="s">
        <v>222</v>
      </c>
      <c r="E110" s="42"/>
      <c r="F110" s="220" t="s">
        <v>257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222</v>
      </c>
      <c r="AU110" s="19" t="s">
        <v>82</v>
      </c>
    </row>
    <row r="111" s="13" customFormat="1">
      <c r="A111" s="13"/>
      <c r="B111" s="224"/>
      <c r="C111" s="225"/>
      <c r="D111" s="226" t="s">
        <v>224</v>
      </c>
      <c r="E111" s="227" t="s">
        <v>19</v>
      </c>
      <c r="F111" s="228" t="s">
        <v>885</v>
      </c>
      <c r="G111" s="225"/>
      <c r="H111" s="229">
        <v>642</v>
      </c>
      <c r="I111" s="230"/>
      <c r="J111" s="225"/>
      <c r="K111" s="225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224</v>
      </c>
      <c r="AU111" s="235" t="s">
        <v>82</v>
      </c>
      <c r="AV111" s="13" t="s">
        <v>82</v>
      </c>
      <c r="AW111" s="13" t="s">
        <v>33</v>
      </c>
      <c r="AX111" s="13" t="s">
        <v>80</v>
      </c>
      <c r="AY111" s="235" t="s">
        <v>213</v>
      </c>
    </row>
    <row r="112" s="2" customFormat="1" ht="24.15" customHeight="1">
      <c r="A112" s="40"/>
      <c r="B112" s="41"/>
      <c r="C112" s="206" t="s">
        <v>245</v>
      </c>
      <c r="D112" s="206" t="s">
        <v>215</v>
      </c>
      <c r="E112" s="207" t="s">
        <v>259</v>
      </c>
      <c r="F112" s="208" t="s">
        <v>260</v>
      </c>
      <c r="G112" s="209" t="s">
        <v>261</v>
      </c>
      <c r="H112" s="210">
        <v>424</v>
      </c>
      <c r="I112" s="211"/>
      <c r="J112" s="212">
        <f>ROUND(I112*H112,2)</f>
        <v>0</v>
      </c>
      <c r="K112" s="208" t="s">
        <v>219</v>
      </c>
      <c r="L112" s="46"/>
      <c r="M112" s="213" t="s">
        <v>19</v>
      </c>
      <c r="N112" s="214" t="s">
        <v>43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220</v>
      </c>
      <c r="AT112" s="217" t="s">
        <v>215</v>
      </c>
      <c r="AU112" s="217" t="s">
        <v>82</v>
      </c>
      <c r="AY112" s="19" t="s">
        <v>213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80</v>
      </c>
      <c r="BK112" s="218">
        <f>ROUND(I112*H112,2)</f>
        <v>0</v>
      </c>
      <c r="BL112" s="19" t="s">
        <v>220</v>
      </c>
      <c r="BM112" s="217" t="s">
        <v>262</v>
      </c>
    </row>
    <row r="113" s="2" customFormat="1">
      <c r="A113" s="40"/>
      <c r="B113" s="41"/>
      <c r="C113" s="42"/>
      <c r="D113" s="219" t="s">
        <v>222</v>
      </c>
      <c r="E113" s="42"/>
      <c r="F113" s="220" t="s">
        <v>263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222</v>
      </c>
      <c r="AU113" s="19" t="s">
        <v>82</v>
      </c>
    </row>
    <row r="114" s="13" customFormat="1">
      <c r="A114" s="13"/>
      <c r="B114" s="224"/>
      <c r="C114" s="225"/>
      <c r="D114" s="226" t="s">
        <v>224</v>
      </c>
      <c r="E114" s="227" t="s">
        <v>19</v>
      </c>
      <c r="F114" s="228" t="s">
        <v>886</v>
      </c>
      <c r="G114" s="225"/>
      <c r="H114" s="229">
        <v>424</v>
      </c>
      <c r="I114" s="230"/>
      <c r="J114" s="225"/>
      <c r="K114" s="225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224</v>
      </c>
      <c r="AU114" s="235" t="s">
        <v>82</v>
      </c>
      <c r="AV114" s="13" t="s">
        <v>82</v>
      </c>
      <c r="AW114" s="13" t="s">
        <v>33</v>
      </c>
      <c r="AX114" s="13" t="s">
        <v>80</v>
      </c>
      <c r="AY114" s="235" t="s">
        <v>213</v>
      </c>
    </row>
    <row r="115" s="2" customFormat="1" ht="24.15" customHeight="1">
      <c r="A115" s="40"/>
      <c r="B115" s="41"/>
      <c r="C115" s="206" t="s">
        <v>265</v>
      </c>
      <c r="D115" s="206" t="s">
        <v>215</v>
      </c>
      <c r="E115" s="207" t="s">
        <v>266</v>
      </c>
      <c r="F115" s="208" t="s">
        <v>267</v>
      </c>
      <c r="G115" s="209" t="s">
        <v>261</v>
      </c>
      <c r="H115" s="210">
        <v>4</v>
      </c>
      <c r="I115" s="211"/>
      <c r="J115" s="212">
        <f>ROUND(I115*H115,2)</f>
        <v>0</v>
      </c>
      <c r="K115" s="208" t="s">
        <v>219</v>
      </c>
      <c r="L115" s="46"/>
      <c r="M115" s="213" t="s">
        <v>19</v>
      </c>
      <c r="N115" s="214" t="s">
        <v>43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220</v>
      </c>
      <c r="AT115" s="217" t="s">
        <v>215</v>
      </c>
      <c r="AU115" s="217" t="s">
        <v>82</v>
      </c>
      <c r="AY115" s="19" t="s">
        <v>213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80</v>
      </c>
      <c r="BK115" s="218">
        <f>ROUND(I115*H115,2)</f>
        <v>0</v>
      </c>
      <c r="BL115" s="19" t="s">
        <v>220</v>
      </c>
      <c r="BM115" s="217" t="s">
        <v>268</v>
      </c>
    </row>
    <row r="116" s="2" customFormat="1">
      <c r="A116" s="40"/>
      <c r="B116" s="41"/>
      <c r="C116" s="42"/>
      <c r="D116" s="219" t="s">
        <v>222</v>
      </c>
      <c r="E116" s="42"/>
      <c r="F116" s="220" t="s">
        <v>269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222</v>
      </c>
      <c r="AU116" s="19" t="s">
        <v>82</v>
      </c>
    </row>
    <row r="117" s="13" customFormat="1">
      <c r="A117" s="13"/>
      <c r="B117" s="224"/>
      <c r="C117" s="225"/>
      <c r="D117" s="226" t="s">
        <v>224</v>
      </c>
      <c r="E117" s="227" t="s">
        <v>19</v>
      </c>
      <c r="F117" s="228" t="s">
        <v>887</v>
      </c>
      <c r="G117" s="225"/>
      <c r="H117" s="229">
        <v>4</v>
      </c>
      <c r="I117" s="230"/>
      <c r="J117" s="225"/>
      <c r="K117" s="225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224</v>
      </c>
      <c r="AU117" s="235" t="s">
        <v>82</v>
      </c>
      <c r="AV117" s="13" t="s">
        <v>82</v>
      </c>
      <c r="AW117" s="13" t="s">
        <v>33</v>
      </c>
      <c r="AX117" s="13" t="s">
        <v>80</v>
      </c>
      <c r="AY117" s="235" t="s">
        <v>213</v>
      </c>
    </row>
    <row r="118" s="2" customFormat="1" ht="24.15" customHeight="1">
      <c r="A118" s="40"/>
      <c r="B118" s="41"/>
      <c r="C118" s="206" t="s">
        <v>271</v>
      </c>
      <c r="D118" s="206" t="s">
        <v>215</v>
      </c>
      <c r="E118" s="207" t="s">
        <v>272</v>
      </c>
      <c r="F118" s="208" t="s">
        <v>273</v>
      </c>
      <c r="G118" s="209" t="s">
        <v>261</v>
      </c>
      <c r="H118" s="210">
        <v>424</v>
      </c>
      <c r="I118" s="211"/>
      <c r="J118" s="212">
        <f>ROUND(I118*H118,2)</f>
        <v>0</v>
      </c>
      <c r="K118" s="208" t="s">
        <v>219</v>
      </c>
      <c r="L118" s="46"/>
      <c r="M118" s="213" t="s">
        <v>19</v>
      </c>
      <c r="N118" s="214" t="s">
        <v>43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220</v>
      </c>
      <c r="AT118" s="217" t="s">
        <v>215</v>
      </c>
      <c r="AU118" s="217" t="s">
        <v>82</v>
      </c>
      <c r="AY118" s="19" t="s">
        <v>213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80</v>
      </c>
      <c r="BK118" s="218">
        <f>ROUND(I118*H118,2)</f>
        <v>0</v>
      </c>
      <c r="BL118" s="19" t="s">
        <v>220</v>
      </c>
      <c r="BM118" s="217" t="s">
        <v>274</v>
      </c>
    </row>
    <row r="119" s="2" customFormat="1">
      <c r="A119" s="40"/>
      <c r="B119" s="41"/>
      <c r="C119" s="42"/>
      <c r="D119" s="219" t="s">
        <v>222</v>
      </c>
      <c r="E119" s="42"/>
      <c r="F119" s="220" t="s">
        <v>275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222</v>
      </c>
      <c r="AU119" s="19" t="s">
        <v>82</v>
      </c>
    </row>
    <row r="120" s="13" customFormat="1">
      <c r="A120" s="13"/>
      <c r="B120" s="224"/>
      <c r="C120" s="225"/>
      <c r="D120" s="226" t="s">
        <v>224</v>
      </c>
      <c r="E120" s="227" t="s">
        <v>19</v>
      </c>
      <c r="F120" s="228" t="s">
        <v>886</v>
      </c>
      <c r="G120" s="225"/>
      <c r="H120" s="229">
        <v>424</v>
      </c>
      <c r="I120" s="230"/>
      <c r="J120" s="225"/>
      <c r="K120" s="225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224</v>
      </c>
      <c r="AU120" s="235" t="s">
        <v>82</v>
      </c>
      <c r="AV120" s="13" t="s">
        <v>82</v>
      </c>
      <c r="AW120" s="13" t="s">
        <v>33</v>
      </c>
      <c r="AX120" s="13" t="s">
        <v>80</v>
      </c>
      <c r="AY120" s="235" t="s">
        <v>213</v>
      </c>
    </row>
    <row r="121" s="2" customFormat="1" ht="16.5" customHeight="1">
      <c r="A121" s="40"/>
      <c r="B121" s="41"/>
      <c r="C121" s="236" t="s">
        <v>277</v>
      </c>
      <c r="D121" s="236" t="s">
        <v>241</v>
      </c>
      <c r="E121" s="237" t="s">
        <v>278</v>
      </c>
      <c r="F121" s="238" t="s">
        <v>279</v>
      </c>
      <c r="G121" s="239" t="s">
        <v>261</v>
      </c>
      <c r="H121" s="240">
        <v>28</v>
      </c>
      <c r="I121" s="241"/>
      <c r="J121" s="242">
        <f>ROUND(I121*H121,2)</f>
        <v>0</v>
      </c>
      <c r="K121" s="238" t="s">
        <v>19</v>
      </c>
      <c r="L121" s="243"/>
      <c r="M121" s="244" t="s">
        <v>19</v>
      </c>
      <c r="N121" s="245" t="s">
        <v>43</v>
      </c>
      <c r="O121" s="86"/>
      <c r="P121" s="215">
        <f>O121*H121</f>
        <v>0</v>
      </c>
      <c r="Q121" s="215">
        <v>0.001</v>
      </c>
      <c r="R121" s="215">
        <f>Q121*H121</f>
        <v>0.028000000000000001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245</v>
      </c>
      <c r="AT121" s="217" t="s">
        <v>241</v>
      </c>
      <c r="AU121" s="217" t="s">
        <v>82</v>
      </c>
      <c r="AY121" s="19" t="s">
        <v>213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80</v>
      </c>
      <c r="BK121" s="218">
        <f>ROUND(I121*H121,2)</f>
        <v>0</v>
      </c>
      <c r="BL121" s="19" t="s">
        <v>220</v>
      </c>
      <c r="BM121" s="217" t="s">
        <v>280</v>
      </c>
    </row>
    <row r="122" s="2" customFormat="1" ht="16.5" customHeight="1">
      <c r="A122" s="40"/>
      <c r="B122" s="41"/>
      <c r="C122" s="236" t="s">
        <v>8</v>
      </c>
      <c r="D122" s="236" t="s">
        <v>241</v>
      </c>
      <c r="E122" s="237" t="s">
        <v>281</v>
      </c>
      <c r="F122" s="238" t="s">
        <v>282</v>
      </c>
      <c r="G122" s="239" t="s">
        <v>261</v>
      </c>
      <c r="H122" s="240">
        <v>31</v>
      </c>
      <c r="I122" s="241"/>
      <c r="J122" s="242">
        <f>ROUND(I122*H122,2)</f>
        <v>0</v>
      </c>
      <c r="K122" s="238" t="s">
        <v>19</v>
      </c>
      <c r="L122" s="243"/>
      <c r="M122" s="244" t="s">
        <v>19</v>
      </c>
      <c r="N122" s="245" t="s">
        <v>43</v>
      </c>
      <c r="O122" s="86"/>
      <c r="P122" s="215">
        <f>O122*H122</f>
        <v>0</v>
      </c>
      <c r="Q122" s="215">
        <v>0.001</v>
      </c>
      <c r="R122" s="215">
        <f>Q122*H122</f>
        <v>0.031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245</v>
      </c>
      <c r="AT122" s="217" t="s">
        <v>241</v>
      </c>
      <c r="AU122" s="217" t="s">
        <v>82</v>
      </c>
      <c r="AY122" s="19" t="s">
        <v>213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80</v>
      </c>
      <c r="BK122" s="218">
        <f>ROUND(I122*H122,2)</f>
        <v>0</v>
      </c>
      <c r="BL122" s="19" t="s">
        <v>220</v>
      </c>
      <c r="BM122" s="217" t="s">
        <v>283</v>
      </c>
    </row>
    <row r="123" s="2" customFormat="1" ht="16.5" customHeight="1">
      <c r="A123" s="40"/>
      <c r="B123" s="41"/>
      <c r="C123" s="236" t="s">
        <v>284</v>
      </c>
      <c r="D123" s="236" t="s">
        <v>241</v>
      </c>
      <c r="E123" s="237" t="s">
        <v>285</v>
      </c>
      <c r="F123" s="238" t="s">
        <v>286</v>
      </c>
      <c r="G123" s="239" t="s">
        <v>261</v>
      </c>
      <c r="H123" s="240">
        <v>20</v>
      </c>
      <c r="I123" s="241"/>
      <c r="J123" s="242">
        <f>ROUND(I123*H123,2)</f>
        <v>0</v>
      </c>
      <c r="K123" s="238" t="s">
        <v>19</v>
      </c>
      <c r="L123" s="243"/>
      <c r="M123" s="244" t="s">
        <v>19</v>
      </c>
      <c r="N123" s="245" t="s">
        <v>43</v>
      </c>
      <c r="O123" s="86"/>
      <c r="P123" s="215">
        <f>O123*H123</f>
        <v>0</v>
      </c>
      <c r="Q123" s="215">
        <v>0.001</v>
      </c>
      <c r="R123" s="215">
        <f>Q123*H123</f>
        <v>0.02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245</v>
      </c>
      <c r="AT123" s="217" t="s">
        <v>241</v>
      </c>
      <c r="AU123" s="217" t="s">
        <v>82</v>
      </c>
      <c r="AY123" s="19" t="s">
        <v>213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80</v>
      </c>
      <c r="BK123" s="218">
        <f>ROUND(I123*H123,2)</f>
        <v>0</v>
      </c>
      <c r="BL123" s="19" t="s">
        <v>220</v>
      </c>
      <c r="BM123" s="217" t="s">
        <v>287</v>
      </c>
    </row>
    <row r="124" s="2" customFormat="1" ht="16.5" customHeight="1">
      <c r="A124" s="40"/>
      <c r="B124" s="41"/>
      <c r="C124" s="236" t="s">
        <v>288</v>
      </c>
      <c r="D124" s="236" t="s">
        <v>241</v>
      </c>
      <c r="E124" s="237" t="s">
        <v>289</v>
      </c>
      <c r="F124" s="238" t="s">
        <v>290</v>
      </c>
      <c r="G124" s="239" t="s">
        <v>261</v>
      </c>
      <c r="H124" s="240">
        <v>14</v>
      </c>
      <c r="I124" s="241"/>
      <c r="J124" s="242">
        <f>ROUND(I124*H124,2)</f>
        <v>0</v>
      </c>
      <c r="K124" s="238" t="s">
        <v>19</v>
      </c>
      <c r="L124" s="243"/>
      <c r="M124" s="244" t="s">
        <v>19</v>
      </c>
      <c r="N124" s="245" t="s">
        <v>43</v>
      </c>
      <c r="O124" s="86"/>
      <c r="P124" s="215">
        <f>O124*H124</f>
        <v>0</v>
      </c>
      <c r="Q124" s="215">
        <v>0.001</v>
      </c>
      <c r="R124" s="215">
        <f>Q124*H124</f>
        <v>0.014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245</v>
      </c>
      <c r="AT124" s="217" t="s">
        <v>241</v>
      </c>
      <c r="AU124" s="217" t="s">
        <v>82</v>
      </c>
      <c r="AY124" s="19" t="s">
        <v>213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80</v>
      </c>
      <c r="BK124" s="218">
        <f>ROUND(I124*H124,2)</f>
        <v>0</v>
      </c>
      <c r="BL124" s="19" t="s">
        <v>220</v>
      </c>
      <c r="BM124" s="217" t="s">
        <v>291</v>
      </c>
    </row>
    <row r="125" s="2" customFormat="1" ht="16.5" customHeight="1">
      <c r="A125" s="40"/>
      <c r="B125" s="41"/>
      <c r="C125" s="236" t="s">
        <v>292</v>
      </c>
      <c r="D125" s="236" t="s">
        <v>241</v>
      </c>
      <c r="E125" s="237" t="s">
        <v>293</v>
      </c>
      <c r="F125" s="238" t="s">
        <v>294</v>
      </c>
      <c r="G125" s="239" t="s">
        <v>261</v>
      </c>
      <c r="H125" s="240">
        <v>21</v>
      </c>
      <c r="I125" s="241"/>
      <c r="J125" s="242">
        <f>ROUND(I125*H125,2)</f>
        <v>0</v>
      </c>
      <c r="K125" s="238" t="s">
        <v>19</v>
      </c>
      <c r="L125" s="243"/>
      <c r="M125" s="244" t="s">
        <v>19</v>
      </c>
      <c r="N125" s="245" t="s">
        <v>43</v>
      </c>
      <c r="O125" s="86"/>
      <c r="P125" s="215">
        <f>O125*H125</f>
        <v>0</v>
      </c>
      <c r="Q125" s="215">
        <v>0.001</v>
      </c>
      <c r="R125" s="215">
        <f>Q125*H125</f>
        <v>0.021000000000000001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245</v>
      </c>
      <c r="AT125" s="217" t="s">
        <v>241</v>
      </c>
      <c r="AU125" s="217" t="s">
        <v>82</v>
      </c>
      <c r="AY125" s="19" t="s">
        <v>213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80</v>
      </c>
      <c r="BK125" s="218">
        <f>ROUND(I125*H125,2)</f>
        <v>0</v>
      </c>
      <c r="BL125" s="19" t="s">
        <v>220</v>
      </c>
      <c r="BM125" s="217" t="s">
        <v>295</v>
      </c>
    </row>
    <row r="126" s="2" customFormat="1" ht="16.5" customHeight="1">
      <c r="A126" s="40"/>
      <c r="B126" s="41"/>
      <c r="C126" s="236" t="s">
        <v>296</v>
      </c>
      <c r="D126" s="236" t="s">
        <v>241</v>
      </c>
      <c r="E126" s="237" t="s">
        <v>297</v>
      </c>
      <c r="F126" s="238" t="s">
        <v>298</v>
      </c>
      <c r="G126" s="239" t="s">
        <v>261</v>
      </c>
      <c r="H126" s="240">
        <v>27</v>
      </c>
      <c r="I126" s="241"/>
      <c r="J126" s="242">
        <f>ROUND(I126*H126,2)</f>
        <v>0</v>
      </c>
      <c r="K126" s="238" t="s">
        <v>19</v>
      </c>
      <c r="L126" s="243"/>
      <c r="M126" s="244" t="s">
        <v>19</v>
      </c>
      <c r="N126" s="245" t="s">
        <v>43</v>
      </c>
      <c r="O126" s="86"/>
      <c r="P126" s="215">
        <f>O126*H126</f>
        <v>0</v>
      </c>
      <c r="Q126" s="215">
        <v>0.001</v>
      </c>
      <c r="R126" s="215">
        <f>Q126*H126</f>
        <v>0.027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245</v>
      </c>
      <c r="AT126" s="217" t="s">
        <v>241</v>
      </c>
      <c r="AU126" s="217" t="s">
        <v>82</v>
      </c>
      <c r="AY126" s="19" t="s">
        <v>213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80</v>
      </c>
      <c r="BK126" s="218">
        <f>ROUND(I126*H126,2)</f>
        <v>0</v>
      </c>
      <c r="BL126" s="19" t="s">
        <v>220</v>
      </c>
      <c r="BM126" s="217" t="s">
        <v>299</v>
      </c>
    </row>
    <row r="127" s="2" customFormat="1" ht="16.5" customHeight="1">
      <c r="A127" s="40"/>
      <c r="B127" s="41"/>
      <c r="C127" s="236" t="s">
        <v>300</v>
      </c>
      <c r="D127" s="236" t="s">
        <v>241</v>
      </c>
      <c r="E127" s="237" t="s">
        <v>301</v>
      </c>
      <c r="F127" s="238" t="s">
        <v>302</v>
      </c>
      <c r="G127" s="239" t="s">
        <v>261</v>
      </c>
      <c r="H127" s="240">
        <v>23</v>
      </c>
      <c r="I127" s="241"/>
      <c r="J127" s="242">
        <f>ROUND(I127*H127,2)</f>
        <v>0</v>
      </c>
      <c r="K127" s="238" t="s">
        <v>19</v>
      </c>
      <c r="L127" s="243"/>
      <c r="M127" s="244" t="s">
        <v>19</v>
      </c>
      <c r="N127" s="245" t="s">
        <v>43</v>
      </c>
      <c r="O127" s="86"/>
      <c r="P127" s="215">
        <f>O127*H127</f>
        <v>0</v>
      </c>
      <c r="Q127" s="215">
        <v>0.001</v>
      </c>
      <c r="R127" s="215">
        <f>Q127*H127</f>
        <v>0.023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245</v>
      </c>
      <c r="AT127" s="217" t="s">
        <v>241</v>
      </c>
      <c r="AU127" s="217" t="s">
        <v>82</v>
      </c>
      <c r="AY127" s="19" t="s">
        <v>213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80</v>
      </c>
      <c r="BK127" s="218">
        <f>ROUND(I127*H127,2)</f>
        <v>0</v>
      </c>
      <c r="BL127" s="19" t="s">
        <v>220</v>
      </c>
      <c r="BM127" s="217" t="s">
        <v>303</v>
      </c>
    </row>
    <row r="128" s="2" customFormat="1" ht="16.5" customHeight="1">
      <c r="A128" s="40"/>
      <c r="B128" s="41"/>
      <c r="C128" s="236" t="s">
        <v>304</v>
      </c>
      <c r="D128" s="236" t="s">
        <v>241</v>
      </c>
      <c r="E128" s="237" t="s">
        <v>305</v>
      </c>
      <c r="F128" s="238" t="s">
        <v>306</v>
      </c>
      <c r="G128" s="239" t="s">
        <v>261</v>
      </c>
      <c r="H128" s="240">
        <v>20</v>
      </c>
      <c r="I128" s="241"/>
      <c r="J128" s="242">
        <f>ROUND(I128*H128,2)</f>
        <v>0</v>
      </c>
      <c r="K128" s="238" t="s">
        <v>19</v>
      </c>
      <c r="L128" s="243"/>
      <c r="M128" s="244" t="s">
        <v>19</v>
      </c>
      <c r="N128" s="245" t="s">
        <v>43</v>
      </c>
      <c r="O128" s="86"/>
      <c r="P128" s="215">
        <f>O128*H128</f>
        <v>0</v>
      </c>
      <c r="Q128" s="215">
        <v>0.001</v>
      </c>
      <c r="R128" s="215">
        <f>Q128*H128</f>
        <v>0.02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245</v>
      </c>
      <c r="AT128" s="217" t="s">
        <v>241</v>
      </c>
      <c r="AU128" s="217" t="s">
        <v>82</v>
      </c>
      <c r="AY128" s="19" t="s">
        <v>213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80</v>
      </c>
      <c r="BK128" s="218">
        <f>ROUND(I128*H128,2)</f>
        <v>0</v>
      </c>
      <c r="BL128" s="19" t="s">
        <v>220</v>
      </c>
      <c r="BM128" s="217" t="s">
        <v>307</v>
      </c>
    </row>
    <row r="129" s="2" customFormat="1" ht="16.5" customHeight="1">
      <c r="A129" s="40"/>
      <c r="B129" s="41"/>
      <c r="C129" s="236" t="s">
        <v>308</v>
      </c>
      <c r="D129" s="236" t="s">
        <v>241</v>
      </c>
      <c r="E129" s="237" t="s">
        <v>309</v>
      </c>
      <c r="F129" s="238" t="s">
        <v>310</v>
      </c>
      <c r="G129" s="239" t="s">
        <v>261</v>
      </c>
      <c r="H129" s="240">
        <v>32</v>
      </c>
      <c r="I129" s="241"/>
      <c r="J129" s="242">
        <f>ROUND(I129*H129,2)</f>
        <v>0</v>
      </c>
      <c r="K129" s="238" t="s">
        <v>19</v>
      </c>
      <c r="L129" s="243"/>
      <c r="M129" s="244" t="s">
        <v>19</v>
      </c>
      <c r="N129" s="245" t="s">
        <v>43</v>
      </c>
      <c r="O129" s="86"/>
      <c r="P129" s="215">
        <f>O129*H129</f>
        <v>0</v>
      </c>
      <c r="Q129" s="215">
        <v>0.001</v>
      </c>
      <c r="R129" s="215">
        <f>Q129*H129</f>
        <v>0.032000000000000001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245</v>
      </c>
      <c r="AT129" s="217" t="s">
        <v>241</v>
      </c>
      <c r="AU129" s="217" t="s">
        <v>82</v>
      </c>
      <c r="AY129" s="19" t="s">
        <v>213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80</v>
      </c>
      <c r="BK129" s="218">
        <f>ROUND(I129*H129,2)</f>
        <v>0</v>
      </c>
      <c r="BL129" s="19" t="s">
        <v>220</v>
      </c>
      <c r="BM129" s="217" t="s">
        <v>311</v>
      </c>
    </row>
    <row r="130" s="2" customFormat="1" ht="24.15" customHeight="1">
      <c r="A130" s="40"/>
      <c r="B130" s="41"/>
      <c r="C130" s="206" t="s">
        <v>312</v>
      </c>
      <c r="D130" s="206" t="s">
        <v>215</v>
      </c>
      <c r="E130" s="207" t="s">
        <v>313</v>
      </c>
      <c r="F130" s="208" t="s">
        <v>314</v>
      </c>
      <c r="G130" s="209" t="s">
        <v>261</v>
      </c>
      <c r="H130" s="210">
        <v>4</v>
      </c>
      <c r="I130" s="211"/>
      <c r="J130" s="212">
        <f>ROUND(I130*H130,2)</f>
        <v>0</v>
      </c>
      <c r="K130" s="208" t="s">
        <v>219</v>
      </c>
      <c r="L130" s="46"/>
      <c r="M130" s="213" t="s">
        <v>19</v>
      </c>
      <c r="N130" s="214" t="s">
        <v>43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220</v>
      </c>
      <c r="AT130" s="217" t="s">
        <v>215</v>
      </c>
      <c r="AU130" s="217" t="s">
        <v>82</v>
      </c>
      <c r="AY130" s="19" t="s">
        <v>213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80</v>
      </c>
      <c r="BK130" s="218">
        <f>ROUND(I130*H130,2)</f>
        <v>0</v>
      </c>
      <c r="BL130" s="19" t="s">
        <v>220</v>
      </c>
      <c r="BM130" s="217" t="s">
        <v>315</v>
      </c>
    </row>
    <row r="131" s="2" customFormat="1">
      <c r="A131" s="40"/>
      <c r="B131" s="41"/>
      <c r="C131" s="42"/>
      <c r="D131" s="219" t="s">
        <v>222</v>
      </c>
      <c r="E131" s="42"/>
      <c r="F131" s="220" t="s">
        <v>316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222</v>
      </c>
      <c r="AU131" s="19" t="s">
        <v>82</v>
      </c>
    </row>
    <row r="132" s="13" customFormat="1">
      <c r="A132" s="13"/>
      <c r="B132" s="224"/>
      <c r="C132" s="225"/>
      <c r="D132" s="226" t="s">
        <v>224</v>
      </c>
      <c r="E132" s="227" t="s">
        <v>19</v>
      </c>
      <c r="F132" s="228" t="s">
        <v>887</v>
      </c>
      <c r="G132" s="225"/>
      <c r="H132" s="229">
        <v>4</v>
      </c>
      <c r="I132" s="230"/>
      <c r="J132" s="225"/>
      <c r="K132" s="225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224</v>
      </c>
      <c r="AU132" s="235" t="s">
        <v>82</v>
      </c>
      <c r="AV132" s="13" t="s">
        <v>82</v>
      </c>
      <c r="AW132" s="13" t="s">
        <v>33</v>
      </c>
      <c r="AX132" s="13" t="s">
        <v>80</v>
      </c>
      <c r="AY132" s="235" t="s">
        <v>213</v>
      </c>
    </row>
    <row r="133" s="2" customFormat="1" ht="16.5" customHeight="1">
      <c r="A133" s="40"/>
      <c r="B133" s="41"/>
      <c r="C133" s="236" t="s">
        <v>7</v>
      </c>
      <c r="D133" s="236" t="s">
        <v>241</v>
      </c>
      <c r="E133" s="237" t="s">
        <v>318</v>
      </c>
      <c r="F133" s="238" t="s">
        <v>319</v>
      </c>
      <c r="G133" s="239" t="s">
        <v>261</v>
      </c>
      <c r="H133" s="240">
        <v>11</v>
      </c>
      <c r="I133" s="241"/>
      <c r="J133" s="242">
        <f>ROUND(I133*H133,2)</f>
        <v>0</v>
      </c>
      <c r="K133" s="238" t="s">
        <v>19</v>
      </c>
      <c r="L133" s="243"/>
      <c r="M133" s="244" t="s">
        <v>19</v>
      </c>
      <c r="N133" s="245" t="s">
        <v>43</v>
      </c>
      <c r="O133" s="86"/>
      <c r="P133" s="215">
        <f>O133*H133</f>
        <v>0</v>
      </c>
      <c r="Q133" s="215">
        <v>0.0050000000000000001</v>
      </c>
      <c r="R133" s="215">
        <f>Q133*H133</f>
        <v>0.055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245</v>
      </c>
      <c r="AT133" s="217" t="s">
        <v>241</v>
      </c>
      <c r="AU133" s="217" t="s">
        <v>82</v>
      </c>
      <c r="AY133" s="19" t="s">
        <v>213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80</v>
      </c>
      <c r="BK133" s="218">
        <f>ROUND(I133*H133,2)</f>
        <v>0</v>
      </c>
      <c r="BL133" s="19" t="s">
        <v>220</v>
      </c>
      <c r="BM133" s="217" t="s">
        <v>320</v>
      </c>
    </row>
    <row r="134" s="2" customFormat="1" ht="16.5" customHeight="1">
      <c r="A134" s="40"/>
      <c r="B134" s="41"/>
      <c r="C134" s="236" t="s">
        <v>321</v>
      </c>
      <c r="D134" s="236" t="s">
        <v>241</v>
      </c>
      <c r="E134" s="237" t="s">
        <v>322</v>
      </c>
      <c r="F134" s="238" t="s">
        <v>323</v>
      </c>
      <c r="G134" s="239" t="s">
        <v>261</v>
      </c>
      <c r="H134" s="240">
        <v>2</v>
      </c>
      <c r="I134" s="241"/>
      <c r="J134" s="242">
        <f>ROUND(I134*H134,2)</f>
        <v>0</v>
      </c>
      <c r="K134" s="238" t="s">
        <v>19</v>
      </c>
      <c r="L134" s="243"/>
      <c r="M134" s="244" t="s">
        <v>19</v>
      </c>
      <c r="N134" s="245" t="s">
        <v>43</v>
      </c>
      <c r="O134" s="86"/>
      <c r="P134" s="215">
        <f>O134*H134</f>
        <v>0</v>
      </c>
      <c r="Q134" s="215">
        <v>0.0050000000000000001</v>
      </c>
      <c r="R134" s="215">
        <f>Q134*H134</f>
        <v>0.01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245</v>
      </c>
      <c r="AT134" s="217" t="s">
        <v>241</v>
      </c>
      <c r="AU134" s="217" t="s">
        <v>82</v>
      </c>
      <c r="AY134" s="19" t="s">
        <v>213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80</v>
      </c>
      <c r="BK134" s="218">
        <f>ROUND(I134*H134,2)</f>
        <v>0</v>
      </c>
      <c r="BL134" s="19" t="s">
        <v>220</v>
      </c>
      <c r="BM134" s="217" t="s">
        <v>888</v>
      </c>
    </row>
    <row r="135" s="2" customFormat="1" ht="16.5" customHeight="1">
      <c r="A135" s="40"/>
      <c r="B135" s="41"/>
      <c r="C135" s="236" t="s">
        <v>325</v>
      </c>
      <c r="D135" s="236" t="s">
        <v>241</v>
      </c>
      <c r="E135" s="237" t="s">
        <v>326</v>
      </c>
      <c r="F135" s="238" t="s">
        <v>327</v>
      </c>
      <c r="G135" s="239" t="s">
        <v>261</v>
      </c>
      <c r="H135" s="240">
        <v>26</v>
      </c>
      <c r="I135" s="241"/>
      <c r="J135" s="242">
        <f>ROUND(I135*H135,2)</f>
        <v>0</v>
      </c>
      <c r="K135" s="238" t="s">
        <v>19</v>
      </c>
      <c r="L135" s="243"/>
      <c r="M135" s="244" t="s">
        <v>19</v>
      </c>
      <c r="N135" s="245" t="s">
        <v>43</v>
      </c>
      <c r="O135" s="86"/>
      <c r="P135" s="215">
        <f>O135*H135</f>
        <v>0</v>
      </c>
      <c r="Q135" s="215">
        <v>0.0050000000000000001</v>
      </c>
      <c r="R135" s="215">
        <f>Q135*H135</f>
        <v>0.13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245</v>
      </c>
      <c r="AT135" s="217" t="s">
        <v>241</v>
      </c>
      <c r="AU135" s="217" t="s">
        <v>82</v>
      </c>
      <c r="AY135" s="19" t="s">
        <v>213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80</v>
      </c>
      <c r="BK135" s="218">
        <f>ROUND(I135*H135,2)</f>
        <v>0</v>
      </c>
      <c r="BL135" s="19" t="s">
        <v>220</v>
      </c>
      <c r="BM135" s="217" t="s">
        <v>328</v>
      </c>
    </row>
    <row r="136" s="2" customFormat="1" ht="16.5" customHeight="1">
      <c r="A136" s="40"/>
      <c r="B136" s="41"/>
      <c r="C136" s="236" t="s">
        <v>329</v>
      </c>
      <c r="D136" s="236" t="s">
        <v>241</v>
      </c>
      <c r="E136" s="237" t="s">
        <v>330</v>
      </c>
      <c r="F136" s="238" t="s">
        <v>331</v>
      </c>
      <c r="G136" s="239" t="s">
        <v>261</v>
      </c>
      <c r="H136" s="240">
        <v>25</v>
      </c>
      <c r="I136" s="241"/>
      <c r="J136" s="242">
        <f>ROUND(I136*H136,2)</f>
        <v>0</v>
      </c>
      <c r="K136" s="238" t="s">
        <v>19</v>
      </c>
      <c r="L136" s="243"/>
      <c r="M136" s="244" t="s">
        <v>19</v>
      </c>
      <c r="N136" s="245" t="s">
        <v>43</v>
      </c>
      <c r="O136" s="86"/>
      <c r="P136" s="215">
        <f>O136*H136</f>
        <v>0</v>
      </c>
      <c r="Q136" s="215">
        <v>0.0050000000000000001</v>
      </c>
      <c r="R136" s="215">
        <f>Q136*H136</f>
        <v>0.125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245</v>
      </c>
      <c r="AT136" s="217" t="s">
        <v>241</v>
      </c>
      <c r="AU136" s="217" t="s">
        <v>82</v>
      </c>
      <c r="AY136" s="19" t="s">
        <v>213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80</v>
      </c>
      <c r="BK136" s="218">
        <f>ROUND(I136*H136,2)</f>
        <v>0</v>
      </c>
      <c r="BL136" s="19" t="s">
        <v>220</v>
      </c>
      <c r="BM136" s="217" t="s">
        <v>332</v>
      </c>
    </row>
    <row r="137" s="2" customFormat="1" ht="16.5" customHeight="1">
      <c r="A137" s="40"/>
      <c r="B137" s="41"/>
      <c r="C137" s="236" t="s">
        <v>333</v>
      </c>
      <c r="D137" s="236" t="s">
        <v>241</v>
      </c>
      <c r="E137" s="237" t="s">
        <v>334</v>
      </c>
      <c r="F137" s="238" t="s">
        <v>335</v>
      </c>
      <c r="G137" s="239" t="s">
        <v>261</v>
      </c>
      <c r="H137" s="240">
        <v>18</v>
      </c>
      <c r="I137" s="241"/>
      <c r="J137" s="242">
        <f>ROUND(I137*H137,2)</f>
        <v>0</v>
      </c>
      <c r="K137" s="238" t="s">
        <v>19</v>
      </c>
      <c r="L137" s="243"/>
      <c r="M137" s="244" t="s">
        <v>19</v>
      </c>
      <c r="N137" s="245" t="s">
        <v>43</v>
      </c>
      <c r="O137" s="86"/>
      <c r="P137" s="215">
        <f>O137*H137</f>
        <v>0</v>
      </c>
      <c r="Q137" s="215">
        <v>0.0050000000000000001</v>
      </c>
      <c r="R137" s="215">
        <f>Q137*H137</f>
        <v>0.089999999999999997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245</v>
      </c>
      <c r="AT137" s="217" t="s">
        <v>241</v>
      </c>
      <c r="AU137" s="217" t="s">
        <v>82</v>
      </c>
      <c r="AY137" s="19" t="s">
        <v>213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80</v>
      </c>
      <c r="BK137" s="218">
        <f>ROUND(I137*H137,2)</f>
        <v>0</v>
      </c>
      <c r="BL137" s="19" t="s">
        <v>220</v>
      </c>
      <c r="BM137" s="217" t="s">
        <v>336</v>
      </c>
    </row>
    <row r="138" s="2" customFormat="1" ht="16.5" customHeight="1">
      <c r="A138" s="40"/>
      <c r="B138" s="41"/>
      <c r="C138" s="236" t="s">
        <v>337</v>
      </c>
      <c r="D138" s="236" t="s">
        <v>241</v>
      </c>
      <c r="E138" s="237" t="s">
        <v>342</v>
      </c>
      <c r="F138" s="238" t="s">
        <v>343</v>
      </c>
      <c r="G138" s="239" t="s">
        <v>261</v>
      </c>
      <c r="H138" s="240">
        <v>38</v>
      </c>
      <c r="I138" s="241"/>
      <c r="J138" s="242">
        <f>ROUND(I138*H138,2)</f>
        <v>0</v>
      </c>
      <c r="K138" s="238" t="s">
        <v>19</v>
      </c>
      <c r="L138" s="243"/>
      <c r="M138" s="244" t="s">
        <v>19</v>
      </c>
      <c r="N138" s="245" t="s">
        <v>43</v>
      </c>
      <c r="O138" s="86"/>
      <c r="P138" s="215">
        <f>O138*H138</f>
        <v>0</v>
      </c>
      <c r="Q138" s="215">
        <v>0.0050000000000000001</v>
      </c>
      <c r="R138" s="215">
        <f>Q138*H138</f>
        <v>0.19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245</v>
      </c>
      <c r="AT138" s="217" t="s">
        <v>241</v>
      </c>
      <c r="AU138" s="217" t="s">
        <v>82</v>
      </c>
      <c r="AY138" s="19" t="s">
        <v>213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80</v>
      </c>
      <c r="BK138" s="218">
        <f>ROUND(I138*H138,2)</f>
        <v>0</v>
      </c>
      <c r="BL138" s="19" t="s">
        <v>220</v>
      </c>
      <c r="BM138" s="217" t="s">
        <v>597</v>
      </c>
    </row>
    <row r="139" s="2" customFormat="1" ht="16.5" customHeight="1">
      <c r="A139" s="40"/>
      <c r="B139" s="41"/>
      <c r="C139" s="236" t="s">
        <v>341</v>
      </c>
      <c r="D139" s="236" t="s">
        <v>241</v>
      </c>
      <c r="E139" s="237" t="s">
        <v>346</v>
      </c>
      <c r="F139" s="238" t="s">
        <v>347</v>
      </c>
      <c r="G139" s="239" t="s">
        <v>261</v>
      </c>
      <c r="H139" s="240">
        <v>39</v>
      </c>
      <c r="I139" s="241"/>
      <c r="J139" s="242">
        <f>ROUND(I139*H139,2)</f>
        <v>0</v>
      </c>
      <c r="K139" s="238" t="s">
        <v>19</v>
      </c>
      <c r="L139" s="243"/>
      <c r="M139" s="244" t="s">
        <v>19</v>
      </c>
      <c r="N139" s="245" t="s">
        <v>43</v>
      </c>
      <c r="O139" s="86"/>
      <c r="P139" s="215">
        <f>O139*H139</f>
        <v>0</v>
      </c>
      <c r="Q139" s="215">
        <v>0.0050000000000000001</v>
      </c>
      <c r="R139" s="215">
        <f>Q139*H139</f>
        <v>0.19500000000000001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245</v>
      </c>
      <c r="AT139" s="217" t="s">
        <v>241</v>
      </c>
      <c r="AU139" s="217" t="s">
        <v>82</v>
      </c>
      <c r="AY139" s="19" t="s">
        <v>213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80</v>
      </c>
      <c r="BK139" s="218">
        <f>ROUND(I139*H139,2)</f>
        <v>0</v>
      </c>
      <c r="BL139" s="19" t="s">
        <v>220</v>
      </c>
      <c r="BM139" s="217" t="s">
        <v>348</v>
      </c>
    </row>
    <row r="140" s="2" customFormat="1" ht="16.5" customHeight="1">
      <c r="A140" s="40"/>
      <c r="B140" s="41"/>
      <c r="C140" s="236" t="s">
        <v>345</v>
      </c>
      <c r="D140" s="236" t="s">
        <v>241</v>
      </c>
      <c r="E140" s="237" t="s">
        <v>350</v>
      </c>
      <c r="F140" s="238" t="s">
        <v>351</v>
      </c>
      <c r="G140" s="239" t="s">
        <v>261</v>
      </c>
      <c r="H140" s="240">
        <v>26</v>
      </c>
      <c r="I140" s="241"/>
      <c r="J140" s="242">
        <f>ROUND(I140*H140,2)</f>
        <v>0</v>
      </c>
      <c r="K140" s="238" t="s">
        <v>19</v>
      </c>
      <c r="L140" s="243"/>
      <c r="M140" s="244" t="s">
        <v>19</v>
      </c>
      <c r="N140" s="245" t="s">
        <v>43</v>
      </c>
      <c r="O140" s="86"/>
      <c r="P140" s="215">
        <f>O140*H140</f>
        <v>0</v>
      </c>
      <c r="Q140" s="215">
        <v>0.0050000000000000001</v>
      </c>
      <c r="R140" s="215">
        <f>Q140*H140</f>
        <v>0.13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245</v>
      </c>
      <c r="AT140" s="217" t="s">
        <v>241</v>
      </c>
      <c r="AU140" s="217" t="s">
        <v>82</v>
      </c>
      <c r="AY140" s="19" t="s">
        <v>213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80</v>
      </c>
      <c r="BK140" s="218">
        <f>ROUND(I140*H140,2)</f>
        <v>0</v>
      </c>
      <c r="BL140" s="19" t="s">
        <v>220</v>
      </c>
      <c r="BM140" s="217" t="s">
        <v>352</v>
      </c>
    </row>
    <row r="141" s="2" customFormat="1" ht="16.5" customHeight="1">
      <c r="A141" s="40"/>
      <c r="B141" s="41"/>
      <c r="C141" s="236" t="s">
        <v>349</v>
      </c>
      <c r="D141" s="236" t="s">
        <v>241</v>
      </c>
      <c r="E141" s="237" t="s">
        <v>354</v>
      </c>
      <c r="F141" s="238" t="s">
        <v>355</v>
      </c>
      <c r="G141" s="239" t="s">
        <v>261</v>
      </c>
      <c r="H141" s="240">
        <v>12</v>
      </c>
      <c r="I141" s="241"/>
      <c r="J141" s="242">
        <f>ROUND(I141*H141,2)</f>
        <v>0</v>
      </c>
      <c r="K141" s="238" t="s">
        <v>19</v>
      </c>
      <c r="L141" s="243"/>
      <c r="M141" s="244" t="s">
        <v>19</v>
      </c>
      <c r="N141" s="245" t="s">
        <v>43</v>
      </c>
      <c r="O141" s="86"/>
      <c r="P141" s="215">
        <f>O141*H141</f>
        <v>0</v>
      </c>
      <c r="Q141" s="215">
        <v>0.0050000000000000001</v>
      </c>
      <c r="R141" s="215">
        <f>Q141*H141</f>
        <v>0.059999999999999998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245</v>
      </c>
      <c r="AT141" s="217" t="s">
        <v>241</v>
      </c>
      <c r="AU141" s="217" t="s">
        <v>82</v>
      </c>
      <c r="AY141" s="19" t="s">
        <v>213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80</v>
      </c>
      <c r="BK141" s="218">
        <f>ROUND(I141*H141,2)</f>
        <v>0</v>
      </c>
      <c r="BL141" s="19" t="s">
        <v>220</v>
      </c>
      <c r="BM141" s="217" t="s">
        <v>356</v>
      </c>
    </row>
    <row r="142" s="2" customFormat="1" ht="16.5" customHeight="1">
      <c r="A142" s="40"/>
      <c r="B142" s="41"/>
      <c r="C142" s="236" t="s">
        <v>353</v>
      </c>
      <c r="D142" s="236" t="s">
        <v>241</v>
      </c>
      <c r="E142" s="237" t="s">
        <v>362</v>
      </c>
      <c r="F142" s="238" t="s">
        <v>363</v>
      </c>
      <c r="G142" s="239" t="s">
        <v>261</v>
      </c>
      <c r="H142" s="240">
        <v>9</v>
      </c>
      <c r="I142" s="241"/>
      <c r="J142" s="242">
        <f>ROUND(I142*H142,2)</f>
        <v>0</v>
      </c>
      <c r="K142" s="238" t="s">
        <v>19</v>
      </c>
      <c r="L142" s="243"/>
      <c r="M142" s="244" t="s">
        <v>19</v>
      </c>
      <c r="N142" s="245" t="s">
        <v>43</v>
      </c>
      <c r="O142" s="86"/>
      <c r="P142" s="215">
        <f>O142*H142</f>
        <v>0</v>
      </c>
      <c r="Q142" s="215">
        <v>0.0050000000000000001</v>
      </c>
      <c r="R142" s="215">
        <f>Q142*H142</f>
        <v>0.044999999999999998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245</v>
      </c>
      <c r="AT142" s="217" t="s">
        <v>241</v>
      </c>
      <c r="AU142" s="217" t="s">
        <v>82</v>
      </c>
      <c r="AY142" s="19" t="s">
        <v>213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80</v>
      </c>
      <c r="BK142" s="218">
        <f>ROUND(I142*H142,2)</f>
        <v>0</v>
      </c>
      <c r="BL142" s="19" t="s">
        <v>220</v>
      </c>
      <c r="BM142" s="217" t="s">
        <v>889</v>
      </c>
    </row>
    <row r="143" s="2" customFormat="1" ht="16.5" customHeight="1">
      <c r="A143" s="40"/>
      <c r="B143" s="41"/>
      <c r="C143" s="236" t="s">
        <v>357</v>
      </c>
      <c r="D143" s="236" t="s">
        <v>241</v>
      </c>
      <c r="E143" s="237" t="s">
        <v>366</v>
      </c>
      <c r="F143" s="238" t="s">
        <v>367</v>
      </c>
      <c r="G143" s="239" t="s">
        <v>261</v>
      </c>
      <c r="H143" s="240">
        <v>2</v>
      </c>
      <c r="I143" s="241"/>
      <c r="J143" s="242">
        <f>ROUND(I143*H143,2)</f>
        <v>0</v>
      </c>
      <c r="K143" s="238" t="s">
        <v>19</v>
      </c>
      <c r="L143" s="243"/>
      <c r="M143" s="244" t="s">
        <v>19</v>
      </c>
      <c r="N143" s="245" t="s">
        <v>43</v>
      </c>
      <c r="O143" s="86"/>
      <c r="P143" s="215">
        <f>O143*H143</f>
        <v>0</v>
      </c>
      <c r="Q143" s="215">
        <v>0.0050000000000000001</v>
      </c>
      <c r="R143" s="215">
        <f>Q143*H143</f>
        <v>0.01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245</v>
      </c>
      <c r="AT143" s="217" t="s">
        <v>241</v>
      </c>
      <c r="AU143" s="217" t="s">
        <v>82</v>
      </c>
      <c r="AY143" s="19" t="s">
        <v>213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80</v>
      </c>
      <c r="BK143" s="218">
        <f>ROUND(I143*H143,2)</f>
        <v>0</v>
      </c>
      <c r="BL143" s="19" t="s">
        <v>220</v>
      </c>
      <c r="BM143" s="217" t="s">
        <v>890</v>
      </c>
    </row>
    <row r="144" s="2" customFormat="1" ht="16.5" customHeight="1">
      <c r="A144" s="40"/>
      <c r="B144" s="41"/>
      <c r="C144" s="206" t="s">
        <v>361</v>
      </c>
      <c r="D144" s="206" t="s">
        <v>215</v>
      </c>
      <c r="E144" s="207" t="s">
        <v>370</v>
      </c>
      <c r="F144" s="208" t="s">
        <v>371</v>
      </c>
      <c r="G144" s="209" t="s">
        <v>261</v>
      </c>
      <c r="H144" s="210">
        <v>4</v>
      </c>
      <c r="I144" s="211"/>
      <c r="J144" s="212">
        <f>ROUND(I144*H144,2)</f>
        <v>0</v>
      </c>
      <c r="K144" s="208" t="s">
        <v>219</v>
      </c>
      <c r="L144" s="46"/>
      <c r="M144" s="213" t="s">
        <v>19</v>
      </c>
      <c r="N144" s="214" t="s">
        <v>43</v>
      </c>
      <c r="O144" s="86"/>
      <c r="P144" s="215">
        <f>O144*H144</f>
        <v>0</v>
      </c>
      <c r="Q144" s="215">
        <v>5.8E-05</v>
      </c>
      <c r="R144" s="215">
        <f>Q144*H144</f>
        <v>0.000232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220</v>
      </c>
      <c r="AT144" s="217" t="s">
        <v>215</v>
      </c>
      <c r="AU144" s="217" t="s">
        <v>82</v>
      </c>
      <c r="AY144" s="19" t="s">
        <v>213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80</v>
      </c>
      <c r="BK144" s="218">
        <f>ROUND(I144*H144,2)</f>
        <v>0</v>
      </c>
      <c r="BL144" s="19" t="s">
        <v>220</v>
      </c>
      <c r="BM144" s="217" t="s">
        <v>891</v>
      </c>
    </row>
    <row r="145" s="2" customFormat="1">
      <c r="A145" s="40"/>
      <c r="B145" s="41"/>
      <c r="C145" s="42"/>
      <c r="D145" s="219" t="s">
        <v>222</v>
      </c>
      <c r="E145" s="42"/>
      <c r="F145" s="220" t="s">
        <v>373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222</v>
      </c>
      <c r="AU145" s="19" t="s">
        <v>82</v>
      </c>
    </row>
    <row r="146" s="2" customFormat="1" ht="16.5" customHeight="1">
      <c r="A146" s="40"/>
      <c r="B146" s="41"/>
      <c r="C146" s="236" t="s">
        <v>365</v>
      </c>
      <c r="D146" s="236" t="s">
        <v>241</v>
      </c>
      <c r="E146" s="237" t="s">
        <v>375</v>
      </c>
      <c r="F146" s="238" t="s">
        <v>376</v>
      </c>
      <c r="G146" s="239" t="s">
        <v>261</v>
      </c>
      <c r="H146" s="240">
        <v>12</v>
      </c>
      <c r="I146" s="241"/>
      <c r="J146" s="242">
        <f>ROUND(I146*H146,2)</f>
        <v>0</v>
      </c>
      <c r="K146" s="238" t="s">
        <v>219</v>
      </c>
      <c r="L146" s="243"/>
      <c r="M146" s="244" t="s">
        <v>19</v>
      </c>
      <c r="N146" s="245" t="s">
        <v>43</v>
      </c>
      <c r="O146" s="86"/>
      <c r="P146" s="215">
        <f>O146*H146</f>
        <v>0</v>
      </c>
      <c r="Q146" s="215">
        <v>0.0070899999999999999</v>
      </c>
      <c r="R146" s="215">
        <f>Q146*H146</f>
        <v>0.085080000000000003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245</v>
      </c>
      <c r="AT146" s="217" t="s">
        <v>241</v>
      </c>
      <c r="AU146" s="217" t="s">
        <v>82</v>
      </c>
      <c r="AY146" s="19" t="s">
        <v>213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80</v>
      </c>
      <c r="BK146" s="218">
        <f>ROUND(I146*H146,2)</f>
        <v>0</v>
      </c>
      <c r="BL146" s="19" t="s">
        <v>220</v>
      </c>
      <c r="BM146" s="217" t="s">
        <v>377</v>
      </c>
    </row>
    <row r="147" s="2" customFormat="1" ht="16.5" customHeight="1">
      <c r="A147" s="40"/>
      <c r="B147" s="41"/>
      <c r="C147" s="206" t="s">
        <v>369</v>
      </c>
      <c r="D147" s="206" t="s">
        <v>215</v>
      </c>
      <c r="E147" s="207" t="s">
        <v>379</v>
      </c>
      <c r="F147" s="208" t="s">
        <v>380</v>
      </c>
      <c r="G147" s="209" t="s">
        <v>261</v>
      </c>
      <c r="H147" s="210">
        <v>428</v>
      </c>
      <c r="I147" s="211"/>
      <c r="J147" s="212">
        <f>ROUND(I147*H147,2)</f>
        <v>0</v>
      </c>
      <c r="K147" s="208" t="s">
        <v>219</v>
      </c>
      <c r="L147" s="46"/>
      <c r="M147" s="213" t="s">
        <v>19</v>
      </c>
      <c r="N147" s="214" t="s">
        <v>43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220</v>
      </c>
      <c r="AT147" s="217" t="s">
        <v>215</v>
      </c>
      <c r="AU147" s="217" t="s">
        <v>82</v>
      </c>
      <c r="AY147" s="19" t="s">
        <v>213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80</v>
      </c>
      <c r="BK147" s="218">
        <f>ROUND(I147*H147,2)</f>
        <v>0</v>
      </c>
      <c r="BL147" s="19" t="s">
        <v>220</v>
      </c>
      <c r="BM147" s="217" t="s">
        <v>381</v>
      </c>
    </row>
    <row r="148" s="2" customFormat="1">
      <c r="A148" s="40"/>
      <c r="B148" s="41"/>
      <c r="C148" s="42"/>
      <c r="D148" s="219" t="s">
        <v>222</v>
      </c>
      <c r="E148" s="42"/>
      <c r="F148" s="220" t="s">
        <v>382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222</v>
      </c>
      <c r="AU148" s="19" t="s">
        <v>82</v>
      </c>
    </row>
    <row r="149" s="13" customFormat="1">
      <c r="A149" s="13"/>
      <c r="B149" s="224"/>
      <c r="C149" s="225"/>
      <c r="D149" s="226" t="s">
        <v>224</v>
      </c>
      <c r="E149" s="227" t="s">
        <v>19</v>
      </c>
      <c r="F149" s="228" t="s">
        <v>892</v>
      </c>
      <c r="G149" s="225"/>
      <c r="H149" s="229">
        <v>428</v>
      </c>
      <c r="I149" s="230"/>
      <c r="J149" s="225"/>
      <c r="K149" s="225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224</v>
      </c>
      <c r="AU149" s="235" t="s">
        <v>82</v>
      </c>
      <c r="AV149" s="13" t="s">
        <v>82</v>
      </c>
      <c r="AW149" s="13" t="s">
        <v>33</v>
      </c>
      <c r="AX149" s="13" t="s">
        <v>80</v>
      </c>
      <c r="AY149" s="235" t="s">
        <v>213</v>
      </c>
    </row>
    <row r="150" s="2" customFormat="1" ht="16.5" customHeight="1">
      <c r="A150" s="40"/>
      <c r="B150" s="41"/>
      <c r="C150" s="236" t="s">
        <v>374</v>
      </c>
      <c r="D150" s="236" t="s">
        <v>241</v>
      </c>
      <c r="E150" s="237" t="s">
        <v>385</v>
      </c>
      <c r="F150" s="238" t="s">
        <v>386</v>
      </c>
      <c r="G150" s="239" t="s">
        <v>244</v>
      </c>
      <c r="H150" s="240">
        <v>2.1400000000000001</v>
      </c>
      <c r="I150" s="241"/>
      <c r="J150" s="242">
        <f>ROUND(I150*H150,2)</f>
        <v>0</v>
      </c>
      <c r="K150" s="238" t="s">
        <v>19</v>
      </c>
      <c r="L150" s="243"/>
      <c r="M150" s="244" t="s">
        <v>19</v>
      </c>
      <c r="N150" s="245" t="s">
        <v>43</v>
      </c>
      <c r="O150" s="86"/>
      <c r="P150" s="215">
        <f>O150*H150</f>
        <v>0</v>
      </c>
      <c r="Q150" s="215">
        <v>0.001</v>
      </c>
      <c r="R150" s="215">
        <f>Q150*H150</f>
        <v>0.00214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245</v>
      </c>
      <c r="AT150" s="217" t="s">
        <v>241</v>
      </c>
      <c r="AU150" s="217" t="s">
        <v>82</v>
      </c>
      <c r="AY150" s="19" t="s">
        <v>213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80</v>
      </c>
      <c r="BK150" s="218">
        <f>ROUND(I150*H150,2)</f>
        <v>0</v>
      </c>
      <c r="BL150" s="19" t="s">
        <v>220</v>
      </c>
      <c r="BM150" s="217" t="s">
        <v>387</v>
      </c>
    </row>
    <row r="151" s="2" customFormat="1">
      <c r="A151" s="40"/>
      <c r="B151" s="41"/>
      <c r="C151" s="42"/>
      <c r="D151" s="226" t="s">
        <v>388</v>
      </c>
      <c r="E151" s="42"/>
      <c r="F151" s="246" t="s">
        <v>389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388</v>
      </c>
      <c r="AU151" s="19" t="s">
        <v>82</v>
      </c>
    </row>
    <row r="152" s="13" customFormat="1">
      <c r="A152" s="13"/>
      <c r="B152" s="224"/>
      <c r="C152" s="225"/>
      <c r="D152" s="226" t="s">
        <v>224</v>
      </c>
      <c r="E152" s="227" t="s">
        <v>19</v>
      </c>
      <c r="F152" s="228" t="s">
        <v>893</v>
      </c>
      <c r="G152" s="225"/>
      <c r="H152" s="229">
        <v>2.1400000000000001</v>
      </c>
      <c r="I152" s="230"/>
      <c r="J152" s="225"/>
      <c r="K152" s="225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224</v>
      </c>
      <c r="AU152" s="235" t="s">
        <v>82</v>
      </c>
      <c r="AV152" s="13" t="s">
        <v>82</v>
      </c>
      <c r="AW152" s="13" t="s">
        <v>33</v>
      </c>
      <c r="AX152" s="13" t="s">
        <v>80</v>
      </c>
      <c r="AY152" s="235" t="s">
        <v>213</v>
      </c>
    </row>
    <row r="153" s="2" customFormat="1" ht="16.5" customHeight="1">
      <c r="A153" s="40"/>
      <c r="B153" s="41"/>
      <c r="C153" s="206" t="s">
        <v>378</v>
      </c>
      <c r="D153" s="206" t="s">
        <v>215</v>
      </c>
      <c r="E153" s="207" t="s">
        <v>392</v>
      </c>
      <c r="F153" s="208" t="s">
        <v>393</v>
      </c>
      <c r="G153" s="209" t="s">
        <v>261</v>
      </c>
      <c r="H153" s="210">
        <v>4</v>
      </c>
      <c r="I153" s="211"/>
      <c r="J153" s="212">
        <f>ROUND(I153*H153,2)</f>
        <v>0</v>
      </c>
      <c r="K153" s="208" t="s">
        <v>19</v>
      </c>
      <c r="L153" s="46"/>
      <c r="M153" s="213" t="s">
        <v>19</v>
      </c>
      <c r="N153" s="214" t="s">
        <v>43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220</v>
      </c>
      <c r="AT153" s="217" t="s">
        <v>215</v>
      </c>
      <c r="AU153" s="217" t="s">
        <v>82</v>
      </c>
      <c r="AY153" s="19" t="s">
        <v>213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80</v>
      </c>
      <c r="BK153" s="218">
        <f>ROUND(I153*H153,2)</f>
        <v>0</v>
      </c>
      <c r="BL153" s="19" t="s">
        <v>220</v>
      </c>
      <c r="BM153" s="217" t="s">
        <v>894</v>
      </c>
    </row>
    <row r="154" s="2" customFormat="1" ht="16.5" customHeight="1">
      <c r="A154" s="40"/>
      <c r="B154" s="41"/>
      <c r="C154" s="236" t="s">
        <v>384</v>
      </c>
      <c r="D154" s="236" t="s">
        <v>241</v>
      </c>
      <c r="E154" s="237" t="s">
        <v>396</v>
      </c>
      <c r="F154" s="238" t="s">
        <v>397</v>
      </c>
      <c r="G154" s="239" t="s">
        <v>244</v>
      </c>
      <c r="H154" s="240">
        <v>0.47999999999999998</v>
      </c>
      <c r="I154" s="241"/>
      <c r="J154" s="242">
        <f>ROUND(I154*H154,2)</f>
        <v>0</v>
      </c>
      <c r="K154" s="238" t="s">
        <v>19</v>
      </c>
      <c r="L154" s="243"/>
      <c r="M154" s="244" t="s">
        <v>19</v>
      </c>
      <c r="N154" s="245" t="s">
        <v>43</v>
      </c>
      <c r="O154" s="86"/>
      <c r="P154" s="215">
        <f>O154*H154</f>
        <v>0</v>
      </c>
      <c r="Q154" s="215">
        <v>0.001</v>
      </c>
      <c r="R154" s="215">
        <f>Q154*H154</f>
        <v>0.00048000000000000001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245</v>
      </c>
      <c r="AT154" s="217" t="s">
        <v>241</v>
      </c>
      <c r="AU154" s="217" t="s">
        <v>82</v>
      </c>
      <c r="AY154" s="19" t="s">
        <v>213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80</v>
      </c>
      <c r="BK154" s="218">
        <f>ROUND(I154*H154,2)</f>
        <v>0</v>
      </c>
      <c r="BL154" s="19" t="s">
        <v>220</v>
      </c>
      <c r="BM154" s="217" t="s">
        <v>895</v>
      </c>
    </row>
    <row r="155" s="2" customFormat="1">
      <c r="A155" s="40"/>
      <c r="B155" s="41"/>
      <c r="C155" s="42"/>
      <c r="D155" s="226" t="s">
        <v>388</v>
      </c>
      <c r="E155" s="42"/>
      <c r="F155" s="246" t="s">
        <v>389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388</v>
      </c>
      <c r="AU155" s="19" t="s">
        <v>82</v>
      </c>
    </row>
    <row r="156" s="13" customFormat="1">
      <c r="A156" s="13"/>
      <c r="B156" s="224"/>
      <c r="C156" s="225"/>
      <c r="D156" s="226" t="s">
        <v>224</v>
      </c>
      <c r="E156" s="227" t="s">
        <v>19</v>
      </c>
      <c r="F156" s="228" t="s">
        <v>896</v>
      </c>
      <c r="G156" s="225"/>
      <c r="H156" s="229">
        <v>0.47999999999999998</v>
      </c>
      <c r="I156" s="230"/>
      <c r="J156" s="225"/>
      <c r="K156" s="225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224</v>
      </c>
      <c r="AU156" s="235" t="s">
        <v>82</v>
      </c>
      <c r="AV156" s="13" t="s">
        <v>82</v>
      </c>
      <c r="AW156" s="13" t="s">
        <v>33</v>
      </c>
      <c r="AX156" s="13" t="s">
        <v>80</v>
      </c>
      <c r="AY156" s="235" t="s">
        <v>213</v>
      </c>
    </row>
    <row r="157" s="2" customFormat="1" ht="16.5" customHeight="1">
      <c r="A157" s="40"/>
      <c r="B157" s="41"/>
      <c r="C157" s="206" t="s">
        <v>391</v>
      </c>
      <c r="D157" s="206" t="s">
        <v>215</v>
      </c>
      <c r="E157" s="207" t="s">
        <v>401</v>
      </c>
      <c r="F157" s="208" t="s">
        <v>402</v>
      </c>
      <c r="G157" s="209" t="s">
        <v>261</v>
      </c>
      <c r="H157" s="210">
        <v>428</v>
      </c>
      <c r="I157" s="211"/>
      <c r="J157" s="212">
        <f>ROUND(I157*H157,2)</f>
        <v>0</v>
      </c>
      <c r="K157" s="208" t="s">
        <v>219</v>
      </c>
      <c r="L157" s="46"/>
      <c r="M157" s="213" t="s">
        <v>19</v>
      </c>
      <c r="N157" s="214" t="s">
        <v>43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220</v>
      </c>
      <c r="AT157" s="217" t="s">
        <v>215</v>
      </c>
      <c r="AU157" s="217" t="s">
        <v>82</v>
      </c>
      <c r="AY157" s="19" t="s">
        <v>213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80</v>
      </c>
      <c r="BK157" s="218">
        <f>ROUND(I157*H157,2)</f>
        <v>0</v>
      </c>
      <c r="BL157" s="19" t="s">
        <v>220</v>
      </c>
      <c r="BM157" s="217" t="s">
        <v>403</v>
      </c>
    </row>
    <row r="158" s="2" customFormat="1">
      <c r="A158" s="40"/>
      <c r="B158" s="41"/>
      <c r="C158" s="42"/>
      <c r="D158" s="219" t="s">
        <v>222</v>
      </c>
      <c r="E158" s="42"/>
      <c r="F158" s="220" t="s">
        <v>404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222</v>
      </c>
      <c r="AU158" s="19" t="s">
        <v>82</v>
      </c>
    </row>
    <row r="159" s="13" customFormat="1">
      <c r="A159" s="13"/>
      <c r="B159" s="224"/>
      <c r="C159" s="225"/>
      <c r="D159" s="226" t="s">
        <v>224</v>
      </c>
      <c r="E159" s="227" t="s">
        <v>19</v>
      </c>
      <c r="F159" s="228" t="s">
        <v>897</v>
      </c>
      <c r="G159" s="225"/>
      <c r="H159" s="229">
        <v>428</v>
      </c>
      <c r="I159" s="230"/>
      <c r="J159" s="225"/>
      <c r="K159" s="225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224</v>
      </c>
      <c r="AU159" s="235" t="s">
        <v>82</v>
      </c>
      <c r="AV159" s="13" t="s">
        <v>82</v>
      </c>
      <c r="AW159" s="13" t="s">
        <v>33</v>
      </c>
      <c r="AX159" s="13" t="s">
        <v>80</v>
      </c>
      <c r="AY159" s="235" t="s">
        <v>213</v>
      </c>
    </row>
    <row r="160" s="2" customFormat="1" ht="16.5" customHeight="1">
      <c r="A160" s="40"/>
      <c r="B160" s="41"/>
      <c r="C160" s="236" t="s">
        <v>395</v>
      </c>
      <c r="D160" s="236" t="s">
        <v>241</v>
      </c>
      <c r="E160" s="237" t="s">
        <v>407</v>
      </c>
      <c r="F160" s="238" t="s">
        <v>408</v>
      </c>
      <c r="G160" s="239" t="s">
        <v>244</v>
      </c>
      <c r="H160" s="240">
        <v>21.399999999999999</v>
      </c>
      <c r="I160" s="241"/>
      <c r="J160" s="242">
        <f>ROUND(I160*H160,2)</f>
        <v>0</v>
      </c>
      <c r="K160" s="238" t="s">
        <v>219</v>
      </c>
      <c r="L160" s="243"/>
      <c r="M160" s="244" t="s">
        <v>19</v>
      </c>
      <c r="N160" s="245" t="s">
        <v>43</v>
      </c>
      <c r="O160" s="86"/>
      <c r="P160" s="215">
        <f>O160*H160</f>
        <v>0</v>
      </c>
      <c r="Q160" s="215">
        <v>0.001</v>
      </c>
      <c r="R160" s="215">
        <f>Q160*H160</f>
        <v>0.021399999999999999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245</v>
      </c>
      <c r="AT160" s="217" t="s">
        <v>241</v>
      </c>
      <c r="AU160" s="217" t="s">
        <v>82</v>
      </c>
      <c r="AY160" s="19" t="s">
        <v>213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80</v>
      </c>
      <c r="BK160" s="218">
        <f>ROUND(I160*H160,2)</f>
        <v>0</v>
      </c>
      <c r="BL160" s="19" t="s">
        <v>220</v>
      </c>
      <c r="BM160" s="217" t="s">
        <v>409</v>
      </c>
    </row>
    <row r="161" s="2" customFormat="1">
      <c r="A161" s="40"/>
      <c r="B161" s="41"/>
      <c r="C161" s="42"/>
      <c r="D161" s="226" t="s">
        <v>388</v>
      </c>
      <c r="E161" s="42"/>
      <c r="F161" s="246" t="s">
        <v>410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388</v>
      </c>
      <c r="AU161" s="19" t="s">
        <v>82</v>
      </c>
    </row>
    <row r="162" s="13" customFormat="1">
      <c r="A162" s="13"/>
      <c r="B162" s="224"/>
      <c r="C162" s="225"/>
      <c r="D162" s="226" t="s">
        <v>224</v>
      </c>
      <c r="E162" s="227" t="s">
        <v>19</v>
      </c>
      <c r="F162" s="228" t="s">
        <v>898</v>
      </c>
      <c r="G162" s="225"/>
      <c r="H162" s="229">
        <v>21.399999999999999</v>
      </c>
      <c r="I162" s="230"/>
      <c r="J162" s="225"/>
      <c r="K162" s="225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224</v>
      </c>
      <c r="AU162" s="235" t="s">
        <v>82</v>
      </c>
      <c r="AV162" s="13" t="s">
        <v>82</v>
      </c>
      <c r="AW162" s="13" t="s">
        <v>33</v>
      </c>
      <c r="AX162" s="13" t="s">
        <v>80</v>
      </c>
      <c r="AY162" s="235" t="s">
        <v>213</v>
      </c>
    </row>
    <row r="163" s="2" customFormat="1" ht="16.5" customHeight="1">
      <c r="A163" s="40"/>
      <c r="B163" s="41"/>
      <c r="C163" s="206" t="s">
        <v>400</v>
      </c>
      <c r="D163" s="206" t="s">
        <v>215</v>
      </c>
      <c r="E163" s="207" t="s">
        <v>413</v>
      </c>
      <c r="F163" s="208" t="s">
        <v>414</v>
      </c>
      <c r="G163" s="209" t="s">
        <v>261</v>
      </c>
      <c r="H163" s="210">
        <v>428</v>
      </c>
      <c r="I163" s="211"/>
      <c r="J163" s="212">
        <f>ROUND(I163*H163,2)</f>
        <v>0</v>
      </c>
      <c r="K163" s="208" t="s">
        <v>19</v>
      </c>
      <c r="L163" s="46"/>
      <c r="M163" s="213" t="s">
        <v>19</v>
      </c>
      <c r="N163" s="214" t="s">
        <v>43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220</v>
      </c>
      <c r="AT163" s="217" t="s">
        <v>215</v>
      </c>
      <c r="AU163" s="217" t="s">
        <v>82</v>
      </c>
      <c r="AY163" s="19" t="s">
        <v>213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80</v>
      </c>
      <c r="BK163" s="218">
        <f>ROUND(I163*H163,2)</f>
        <v>0</v>
      </c>
      <c r="BL163" s="19" t="s">
        <v>220</v>
      </c>
      <c r="BM163" s="217" t="s">
        <v>415</v>
      </c>
    </row>
    <row r="164" s="13" customFormat="1">
      <c r="A164" s="13"/>
      <c r="B164" s="224"/>
      <c r="C164" s="225"/>
      <c r="D164" s="226" t="s">
        <v>224</v>
      </c>
      <c r="E164" s="227" t="s">
        <v>19</v>
      </c>
      <c r="F164" s="228" t="s">
        <v>892</v>
      </c>
      <c r="G164" s="225"/>
      <c r="H164" s="229">
        <v>428</v>
      </c>
      <c r="I164" s="230"/>
      <c r="J164" s="225"/>
      <c r="K164" s="225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224</v>
      </c>
      <c r="AU164" s="235" t="s">
        <v>82</v>
      </c>
      <c r="AV164" s="13" t="s">
        <v>82</v>
      </c>
      <c r="AW164" s="13" t="s">
        <v>33</v>
      </c>
      <c r="AX164" s="13" t="s">
        <v>80</v>
      </c>
      <c r="AY164" s="235" t="s">
        <v>213</v>
      </c>
    </row>
    <row r="165" s="2" customFormat="1" ht="16.5" customHeight="1">
      <c r="A165" s="40"/>
      <c r="B165" s="41"/>
      <c r="C165" s="236" t="s">
        <v>406</v>
      </c>
      <c r="D165" s="236" t="s">
        <v>241</v>
      </c>
      <c r="E165" s="237" t="s">
        <v>417</v>
      </c>
      <c r="F165" s="238" t="s">
        <v>418</v>
      </c>
      <c r="G165" s="239" t="s">
        <v>244</v>
      </c>
      <c r="H165" s="240">
        <v>25.559999999999999</v>
      </c>
      <c r="I165" s="241"/>
      <c r="J165" s="242">
        <f>ROUND(I165*H165,2)</f>
        <v>0</v>
      </c>
      <c r="K165" s="238" t="s">
        <v>19</v>
      </c>
      <c r="L165" s="243"/>
      <c r="M165" s="244" t="s">
        <v>19</v>
      </c>
      <c r="N165" s="245" t="s">
        <v>43</v>
      </c>
      <c r="O165" s="86"/>
      <c r="P165" s="215">
        <f>O165*H165</f>
        <v>0</v>
      </c>
      <c r="Q165" s="215">
        <v>0.001</v>
      </c>
      <c r="R165" s="215">
        <f>Q165*H165</f>
        <v>0.025559999999999999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245</v>
      </c>
      <c r="AT165" s="217" t="s">
        <v>241</v>
      </c>
      <c r="AU165" s="217" t="s">
        <v>82</v>
      </c>
      <c r="AY165" s="19" t="s">
        <v>213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80</v>
      </c>
      <c r="BK165" s="218">
        <f>ROUND(I165*H165,2)</f>
        <v>0</v>
      </c>
      <c r="BL165" s="19" t="s">
        <v>220</v>
      </c>
      <c r="BM165" s="217" t="s">
        <v>419</v>
      </c>
    </row>
    <row r="166" s="2" customFormat="1">
      <c r="A166" s="40"/>
      <c r="B166" s="41"/>
      <c r="C166" s="42"/>
      <c r="D166" s="226" t="s">
        <v>388</v>
      </c>
      <c r="E166" s="42"/>
      <c r="F166" s="246" t="s">
        <v>389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388</v>
      </c>
      <c r="AU166" s="19" t="s">
        <v>82</v>
      </c>
    </row>
    <row r="167" s="13" customFormat="1">
      <c r="A167" s="13"/>
      <c r="B167" s="224"/>
      <c r="C167" s="225"/>
      <c r="D167" s="226" t="s">
        <v>224</v>
      </c>
      <c r="E167" s="227" t="s">
        <v>19</v>
      </c>
      <c r="F167" s="228" t="s">
        <v>899</v>
      </c>
      <c r="G167" s="225"/>
      <c r="H167" s="229">
        <v>25.559999999999999</v>
      </c>
      <c r="I167" s="230"/>
      <c r="J167" s="225"/>
      <c r="K167" s="225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224</v>
      </c>
      <c r="AU167" s="235" t="s">
        <v>82</v>
      </c>
      <c r="AV167" s="13" t="s">
        <v>82</v>
      </c>
      <c r="AW167" s="13" t="s">
        <v>33</v>
      </c>
      <c r="AX167" s="13" t="s">
        <v>80</v>
      </c>
      <c r="AY167" s="235" t="s">
        <v>213</v>
      </c>
    </row>
    <row r="168" s="2" customFormat="1" ht="16.5" customHeight="1">
      <c r="A168" s="40"/>
      <c r="B168" s="41"/>
      <c r="C168" s="206" t="s">
        <v>412</v>
      </c>
      <c r="D168" s="206" t="s">
        <v>215</v>
      </c>
      <c r="E168" s="207" t="s">
        <v>422</v>
      </c>
      <c r="F168" s="208" t="s">
        <v>423</v>
      </c>
      <c r="G168" s="209" t="s">
        <v>218</v>
      </c>
      <c r="H168" s="210">
        <v>320.39999999999998</v>
      </c>
      <c r="I168" s="211"/>
      <c r="J168" s="212">
        <f>ROUND(I168*H168,2)</f>
        <v>0</v>
      </c>
      <c r="K168" s="208" t="s">
        <v>219</v>
      </c>
      <c r="L168" s="46"/>
      <c r="M168" s="213" t="s">
        <v>19</v>
      </c>
      <c r="N168" s="214" t="s">
        <v>43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220</v>
      </c>
      <c r="AT168" s="217" t="s">
        <v>215</v>
      </c>
      <c r="AU168" s="217" t="s">
        <v>82</v>
      </c>
      <c r="AY168" s="19" t="s">
        <v>213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80</v>
      </c>
      <c r="BK168" s="218">
        <f>ROUND(I168*H168,2)</f>
        <v>0</v>
      </c>
      <c r="BL168" s="19" t="s">
        <v>220</v>
      </c>
      <c r="BM168" s="217" t="s">
        <v>424</v>
      </c>
    </row>
    <row r="169" s="2" customFormat="1">
      <c r="A169" s="40"/>
      <c r="B169" s="41"/>
      <c r="C169" s="42"/>
      <c r="D169" s="219" t="s">
        <v>222</v>
      </c>
      <c r="E169" s="42"/>
      <c r="F169" s="220" t="s">
        <v>425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222</v>
      </c>
      <c r="AU169" s="19" t="s">
        <v>82</v>
      </c>
    </row>
    <row r="170" s="13" customFormat="1">
      <c r="A170" s="13"/>
      <c r="B170" s="224"/>
      <c r="C170" s="225"/>
      <c r="D170" s="226" t="s">
        <v>224</v>
      </c>
      <c r="E170" s="227" t="s">
        <v>19</v>
      </c>
      <c r="F170" s="228" t="s">
        <v>900</v>
      </c>
      <c r="G170" s="225"/>
      <c r="H170" s="229">
        <v>320.39999999999998</v>
      </c>
      <c r="I170" s="230"/>
      <c r="J170" s="225"/>
      <c r="K170" s="225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224</v>
      </c>
      <c r="AU170" s="235" t="s">
        <v>82</v>
      </c>
      <c r="AV170" s="13" t="s">
        <v>82</v>
      </c>
      <c r="AW170" s="13" t="s">
        <v>33</v>
      </c>
      <c r="AX170" s="13" t="s">
        <v>80</v>
      </c>
      <c r="AY170" s="235" t="s">
        <v>213</v>
      </c>
    </row>
    <row r="171" s="2" customFormat="1" ht="16.5" customHeight="1">
      <c r="A171" s="40"/>
      <c r="B171" s="41"/>
      <c r="C171" s="236" t="s">
        <v>416</v>
      </c>
      <c r="D171" s="236" t="s">
        <v>241</v>
      </c>
      <c r="E171" s="237" t="s">
        <v>428</v>
      </c>
      <c r="F171" s="238" t="s">
        <v>429</v>
      </c>
      <c r="G171" s="239" t="s">
        <v>430</v>
      </c>
      <c r="H171" s="240">
        <v>32.039999999999999</v>
      </c>
      <c r="I171" s="241"/>
      <c r="J171" s="242">
        <f>ROUND(I171*H171,2)</f>
        <v>0</v>
      </c>
      <c r="K171" s="238" t="s">
        <v>219</v>
      </c>
      <c r="L171" s="243"/>
      <c r="M171" s="244" t="s">
        <v>19</v>
      </c>
      <c r="N171" s="245" t="s">
        <v>43</v>
      </c>
      <c r="O171" s="86"/>
      <c r="P171" s="215">
        <f>O171*H171</f>
        <v>0</v>
      </c>
      <c r="Q171" s="215">
        <v>0.20000000000000001</v>
      </c>
      <c r="R171" s="215">
        <f>Q171*H171</f>
        <v>6.4080000000000004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245</v>
      </c>
      <c r="AT171" s="217" t="s">
        <v>241</v>
      </c>
      <c r="AU171" s="217" t="s">
        <v>82</v>
      </c>
      <c r="AY171" s="19" t="s">
        <v>213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80</v>
      </c>
      <c r="BK171" s="218">
        <f>ROUND(I171*H171,2)</f>
        <v>0</v>
      </c>
      <c r="BL171" s="19" t="s">
        <v>220</v>
      </c>
      <c r="BM171" s="217" t="s">
        <v>431</v>
      </c>
    </row>
    <row r="172" s="13" customFormat="1">
      <c r="A172" s="13"/>
      <c r="B172" s="224"/>
      <c r="C172" s="225"/>
      <c r="D172" s="226" t="s">
        <v>224</v>
      </c>
      <c r="E172" s="227" t="s">
        <v>19</v>
      </c>
      <c r="F172" s="228" t="s">
        <v>901</v>
      </c>
      <c r="G172" s="225"/>
      <c r="H172" s="229">
        <v>32.039999999999999</v>
      </c>
      <c r="I172" s="230"/>
      <c r="J172" s="225"/>
      <c r="K172" s="225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224</v>
      </c>
      <c r="AU172" s="235" t="s">
        <v>82</v>
      </c>
      <c r="AV172" s="13" t="s">
        <v>82</v>
      </c>
      <c r="AW172" s="13" t="s">
        <v>33</v>
      </c>
      <c r="AX172" s="13" t="s">
        <v>80</v>
      </c>
      <c r="AY172" s="235" t="s">
        <v>213</v>
      </c>
    </row>
    <row r="173" s="2" customFormat="1" ht="16.5" customHeight="1">
      <c r="A173" s="40"/>
      <c r="B173" s="41"/>
      <c r="C173" s="206" t="s">
        <v>421</v>
      </c>
      <c r="D173" s="206" t="s">
        <v>215</v>
      </c>
      <c r="E173" s="207" t="s">
        <v>434</v>
      </c>
      <c r="F173" s="208" t="s">
        <v>435</v>
      </c>
      <c r="G173" s="209" t="s">
        <v>430</v>
      </c>
      <c r="H173" s="210">
        <v>6.5199999999999996</v>
      </c>
      <c r="I173" s="211"/>
      <c r="J173" s="212">
        <f>ROUND(I173*H173,2)</f>
        <v>0</v>
      </c>
      <c r="K173" s="208" t="s">
        <v>219</v>
      </c>
      <c r="L173" s="46"/>
      <c r="M173" s="213" t="s">
        <v>19</v>
      </c>
      <c r="N173" s="214" t="s">
        <v>43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220</v>
      </c>
      <c r="AT173" s="217" t="s">
        <v>215</v>
      </c>
      <c r="AU173" s="217" t="s">
        <v>82</v>
      </c>
      <c r="AY173" s="19" t="s">
        <v>213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80</v>
      </c>
      <c r="BK173" s="218">
        <f>ROUND(I173*H173,2)</f>
        <v>0</v>
      </c>
      <c r="BL173" s="19" t="s">
        <v>220</v>
      </c>
      <c r="BM173" s="217" t="s">
        <v>436</v>
      </c>
    </row>
    <row r="174" s="2" customFormat="1">
      <c r="A174" s="40"/>
      <c r="B174" s="41"/>
      <c r="C174" s="42"/>
      <c r="D174" s="219" t="s">
        <v>222</v>
      </c>
      <c r="E174" s="42"/>
      <c r="F174" s="220" t="s">
        <v>437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222</v>
      </c>
      <c r="AU174" s="19" t="s">
        <v>82</v>
      </c>
    </row>
    <row r="175" s="2" customFormat="1">
      <c r="A175" s="40"/>
      <c r="B175" s="41"/>
      <c r="C175" s="42"/>
      <c r="D175" s="226" t="s">
        <v>388</v>
      </c>
      <c r="E175" s="42"/>
      <c r="F175" s="246" t="s">
        <v>438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388</v>
      </c>
      <c r="AU175" s="19" t="s">
        <v>82</v>
      </c>
    </row>
    <row r="176" s="13" customFormat="1">
      <c r="A176" s="13"/>
      <c r="B176" s="224"/>
      <c r="C176" s="225"/>
      <c r="D176" s="226" t="s">
        <v>224</v>
      </c>
      <c r="E176" s="227" t="s">
        <v>19</v>
      </c>
      <c r="F176" s="228" t="s">
        <v>902</v>
      </c>
      <c r="G176" s="225"/>
      <c r="H176" s="229">
        <v>6.5199999999999996</v>
      </c>
      <c r="I176" s="230"/>
      <c r="J176" s="225"/>
      <c r="K176" s="225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224</v>
      </c>
      <c r="AU176" s="235" t="s">
        <v>82</v>
      </c>
      <c r="AV176" s="13" t="s">
        <v>82</v>
      </c>
      <c r="AW176" s="13" t="s">
        <v>33</v>
      </c>
      <c r="AX176" s="13" t="s">
        <v>80</v>
      </c>
      <c r="AY176" s="235" t="s">
        <v>213</v>
      </c>
    </row>
    <row r="177" s="2" customFormat="1" ht="16.5" customHeight="1">
      <c r="A177" s="40"/>
      <c r="B177" s="41"/>
      <c r="C177" s="206" t="s">
        <v>427</v>
      </c>
      <c r="D177" s="206" t="s">
        <v>215</v>
      </c>
      <c r="E177" s="207" t="s">
        <v>441</v>
      </c>
      <c r="F177" s="208" t="s">
        <v>442</v>
      </c>
      <c r="G177" s="209" t="s">
        <v>430</v>
      </c>
      <c r="H177" s="210">
        <v>6.5199999999999996</v>
      </c>
      <c r="I177" s="211"/>
      <c r="J177" s="212">
        <f>ROUND(I177*H177,2)</f>
        <v>0</v>
      </c>
      <c r="K177" s="208" t="s">
        <v>219</v>
      </c>
      <c r="L177" s="46"/>
      <c r="M177" s="213" t="s">
        <v>19</v>
      </c>
      <c r="N177" s="214" t="s">
        <v>43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220</v>
      </c>
      <c r="AT177" s="217" t="s">
        <v>215</v>
      </c>
      <c r="AU177" s="217" t="s">
        <v>82</v>
      </c>
      <c r="AY177" s="19" t="s">
        <v>213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80</v>
      </c>
      <c r="BK177" s="218">
        <f>ROUND(I177*H177,2)</f>
        <v>0</v>
      </c>
      <c r="BL177" s="19" t="s">
        <v>220</v>
      </c>
      <c r="BM177" s="217" t="s">
        <v>443</v>
      </c>
    </row>
    <row r="178" s="2" customFormat="1">
      <c r="A178" s="40"/>
      <c r="B178" s="41"/>
      <c r="C178" s="42"/>
      <c r="D178" s="219" t="s">
        <v>222</v>
      </c>
      <c r="E178" s="42"/>
      <c r="F178" s="220" t="s">
        <v>444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222</v>
      </c>
      <c r="AU178" s="19" t="s">
        <v>82</v>
      </c>
    </row>
    <row r="179" s="13" customFormat="1">
      <c r="A179" s="13"/>
      <c r="B179" s="224"/>
      <c r="C179" s="225"/>
      <c r="D179" s="226" t="s">
        <v>224</v>
      </c>
      <c r="E179" s="227" t="s">
        <v>19</v>
      </c>
      <c r="F179" s="228" t="s">
        <v>902</v>
      </c>
      <c r="G179" s="225"/>
      <c r="H179" s="229">
        <v>6.5199999999999996</v>
      </c>
      <c r="I179" s="230"/>
      <c r="J179" s="225"/>
      <c r="K179" s="225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224</v>
      </c>
      <c r="AU179" s="235" t="s">
        <v>82</v>
      </c>
      <c r="AV179" s="13" t="s">
        <v>82</v>
      </c>
      <c r="AW179" s="13" t="s">
        <v>33</v>
      </c>
      <c r="AX179" s="13" t="s">
        <v>80</v>
      </c>
      <c r="AY179" s="235" t="s">
        <v>213</v>
      </c>
    </row>
    <row r="180" s="2" customFormat="1" ht="16.5" customHeight="1">
      <c r="A180" s="40"/>
      <c r="B180" s="41"/>
      <c r="C180" s="236" t="s">
        <v>433</v>
      </c>
      <c r="D180" s="236" t="s">
        <v>241</v>
      </c>
      <c r="E180" s="237" t="s">
        <v>446</v>
      </c>
      <c r="F180" s="238" t="s">
        <v>447</v>
      </c>
      <c r="G180" s="239" t="s">
        <v>430</v>
      </c>
      <c r="H180" s="240">
        <v>6.5199999999999996</v>
      </c>
      <c r="I180" s="241"/>
      <c r="J180" s="242">
        <f>ROUND(I180*H180,2)</f>
        <v>0</v>
      </c>
      <c r="K180" s="238" t="s">
        <v>219</v>
      </c>
      <c r="L180" s="243"/>
      <c r="M180" s="244" t="s">
        <v>19</v>
      </c>
      <c r="N180" s="245" t="s">
        <v>43</v>
      </c>
      <c r="O180" s="86"/>
      <c r="P180" s="215">
        <f>O180*H180</f>
        <v>0</v>
      </c>
      <c r="Q180" s="215">
        <v>1</v>
      </c>
      <c r="R180" s="215">
        <f>Q180*H180</f>
        <v>6.5199999999999996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245</v>
      </c>
      <c r="AT180" s="217" t="s">
        <v>241</v>
      </c>
      <c r="AU180" s="217" t="s">
        <v>82</v>
      </c>
      <c r="AY180" s="19" t="s">
        <v>213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80</v>
      </c>
      <c r="BK180" s="218">
        <f>ROUND(I180*H180,2)</f>
        <v>0</v>
      </c>
      <c r="BL180" s="19" t="s">
        <v>220</v>
      </c>
      <c r="BM180" s="217" t="s">
        <v>448</v>
      </c>
    </row>
    <row r="181" s="2" customFormat="1">
      <c r="A181" s="40"/>
      <c r="B181" s="41"/>
      <c r="C181" s="42"/>
      <c r="D181" s="226" t="s">
        <v>388</v>
      </c>
      <c r="E181" s="42"/>
      <c r="F181" s="246" t="s">
        <v>449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388</v>
      </c>
      <c r="AU181" s="19" t="s">
        <v>82</v>
      </c>
    </row>
    <row r="182" s="13" customFormat="1">
      <c r="A182" s="13"/>
      <c r="B182" s="224"/>
      <c r="C182" s="225"/>
      <c r="D182" s="226" t="s">
        <v>224</v>
      </c>
      <c r="E182" s="227" t="s">
        <v>19</v>
      </c>
      <c r="F182" s="228" t="s">
        <v>902</v>
      </c>
      <c r="G182" s="225"/>
      <c r="H182" s="229">
        <v>6.5199999999999996</v>
      </c>
      <c r="I182" s="230"/>
      <c r="J182" s="225"/>
      <c r="K182" s="225"/>
      <c r="L182" s="231"/>
      <c r="M182" s="232"/>
      <c r="N182" s="233"/>
      <c r="O182" s="233"/>
      <c r="P182" s="233"/>
      <c r="Q182" s="233"/>
      <c r="R182" s="233"/>
      <c r="S182" s="233"/>
      <c r="T182" s="23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5" t="s">
        <v>224</v>
      </c>
      <c r="AU182" s="235" t="s">
        <v>82</v>
      </c>
      <c r="AV182" s="13" t="s">
        <v>82</v>
      </c>
      <c r="AW182" s="13" t="s">
        <v>33</v>
      </c>
      <c r="AX182" s="13" t="s">
        <v>80</v>
      </c>
      <c r="AY182" s="235" t="s">
        <v>213</v>
      </c>
    </row>
    <row r="183" s="12" customFormat="1" ht="22.8" customHeight="1">
      <c r="A183" s="12"/>
      <c r="B183" s="190"/>
      <c r="C183" s="191"/>
      <c r="D183" s="192" t="s">
        <v>71</v>
      </c>
      <c r="E183" s="204" t="s">
        <v>230</v>
      </c>
      <c r="F183" s="204" t="s">
        <v>450</v>
      </c>
      <c r="G183" s="191"/>
      <c r="H183" s="191"/>
      <c r="I183" s="194"/>
      <c r="J183" s="205">
        <f>BK183</f>
        <v>0</v>
      </c>
      <c r="K183" s="191"/>
      <c r="L183" s="196"/>
      <c r="M183" s="197"/>
      <c r="N183" s="198"/>
      <c r="O183" s="198"/>
      <c r="P183" s="199">
        <f>SUM(P184:P200)</f>
        <v>0</v>
      </c>
      <c r="Q183" s="198"/>
      <c r="R183" s="199">
        <f>SUM(R184:R200)</f>
        <v>2.4355224750000004</v>
      </c>
      <c r="S183" s="198"/>
      <c r="T183" s="200">
        <f>SUM(T184:T200)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1" t="s">
        <v>80</v>
      </c>
      <c r="AT183" s="202" t="s">
        <v>71</v>
      </c>
      <c r="AU183" s="202" t="s">
        <v>80</v>
      </c>
      <c r="AY183" s="201" t="s">
        <v>213</v>
      </c>
      <c r="BK183" s="203">
        <f>SUM(BK184:BK200)</f>
        <v>0</v>
      </c>
    </row>
    <row r="184" s="2" customFormat="1" ht="24.15" customHeight="1">
      <c r="A184" s="40"/>
      <c r="B184" s="41"/>
      <c r="C184" s="206" t="s">
        <v>440</v>
      </c>
      <c r="D184" s="206" t="s">
        <v>215</v>
      </c>
      <c r="E184" s="207" t="s">
        <v>452</v>
      </c>
      <c r="F184" s="208" t="s">
        <v>453</v>
      </c>
      <c r="G184" s="209" t="s">
        <v>261</v>
      </c>
      <c r="H184" s="210">
        <v>8</v>
      </c>
      <c r="I184" s="211"/>
      <c r="J184" s="212">
        <f>ROUND(I184*H184,2)</f>
        <v>0</v>
      </c>
      <c r="K184" s="208" t="s">
        <v>19</v>
      </c>
      <c r="L184" s="46"/>
      <c r="M184" s="213" t="s">
        <v>19</v>
      </c>
      <c r="N184" s="214" t="s">
        <v>43</v>
      </c>
      <c r="O184" s="86"/>
      <c r="P184" s="215">
        <f>O184*H184</f>
        <v>0</v>
      </c>
      <c r="Q184" s="215">
        <v>2.0000000000000002E-05</v>
      </c>
      <c r="R184" s="215">
        <f>Q184*H184</f>
        <v>0.00016000000000000001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220</v>
      </c>
      <c r="AT184" s="217" t="s">
        <v>215</v>
      </c>
      <c r="AU184" s="217" t="s">
        <v>82</v>
      </c>
      <c r="AY184" s="19" t="s">
        <v>213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80</v>
      </c>
      <c r="BK184" s="218">
        <f>ROUND(I184*H184,2)</f>
        <v>0</v>
      </c>
      <c r="BL184" s="19" t="s">
        <v>220</v>
      </c>
      <c r="BM184" s="217" t="s">
        <v>454</v>
      </c>
    </row>
    <row r="185" s="2" customFormat="1">
      <c r="A185" s="40"/>
      <c r="B185" s="41"/>
      <c r="C185" s="42"/>
      <c r="D185" s="226" t="s">
        <v>388</v>
      </c>
      <c r="E185" s="42"/>
      <c r="F185" s="246" t="s">
        <v>455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388</v>
      </c>
      <c r="AU185" s="19" t="s">
        <v>82</v>
      </c>
    </row>
    <row r="186" s="13" customFormat="1">
      <c r="A186" s="13"/>
      <c r="B186" s="224"/>
      <c r="C186" s="225"/>
      <c r="D186" s="226" t="s">
        <v>224</v>
      </c>
      <c r="E186" s="227" t="s">
        <v>19</v>
      </c>
      <c r="F186" s="228" t="s">
        <v>245</v>
      </c>
      <c r="G186" s="225"/>
      <c r="H186" s="229">
        <v>8</v>
      </c>
      <c r="I186" s="230"/>
      <c r="J186" s="225"/>
      <c r="K186" s="225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224</v>
      </c>
      <c r="AU186" s="235" t="s">
        <v>82</v>
      </c>
      <c r="AV186" s="13" t="s">
        <v>82</v>
      </c>
      <c r="AW186" s="13" t="s">
        <v>33</v>
      </c>
      <c r="AX186" s="13" t="s">
        <v>80</v>
      </c>
      <c r="AY186" s="235" t="s">
        <v>213</v>
      </c>
    </row>
    <row r="187" s="2" customFormat="1" ht="16.5" customHeight="1">
      <c r="A187" s="40"/>
      <c r="B187" s="41"/>
      <c r="C187" s="236" t="s">
        <v>445</v>
      </c>
      <c r="D187" s="236" t="s">
        <v>241</v>
      </c>
      <c r="E187" s="237" t="s">
        <v>457</v>
      </c>
      <c r="F187" s="238" t="s">
        <v>458</v>
      </c>
      <c r="G187" s="239" t="s">
        <v>261</v>
      </c>
      <c r="H187" s="240">
        <v>8</v>
      </c>
      <c r="I187" s="241"/>
      <c r="J187" s="242">
        <f>ROUND(I187*H187,2)</f>
        <v>0</v>
      </c>
      <c r="K187" s="238" t="s">
        <v>19</v>
      </c>
      <c r="L187" s="243"/>
      <c r="M187" s="244" t="s">
        <v>19</v>
      </c>
      <c r="N187" s="245" t="s">
        <v>43</v>
      </c>
      <c r="O187" s="86"/>
      <c r="P187" s="215">
        <f>O187*H187</f>
        <v>0</v>
      </c>
      <c r="Q187" s="215">
        <v>0.0051500000000000001</v>
      </c>
      <c r="R187" s="215">
        <f>Q187*H187</f>
        <v>0.041200000000000001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245</v>
      </c>
      <c r="AT187" s="217" t="s">
        <v>241</v>
      </c>
      <c r="AU187" s="217" t="s">
        <v>82</v>
      </c>
      <c r="AY187" s="19" t="s">
        <v>213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80</v>
      </c>
      <c r="BK187" s="218">
        <f>ROUND(I187*H187,2)</f>
        <v>0</v>
      </c>
      <c r="BL187" s="19" t="s">
        <v>220</v>
      </c>
      <c r="BM187" s="217" t="s">
        <v>459</v>
      </c>
    </row>
    <row r="188" s="13" customFormat="1">
      <c r="A188" s="13"/>
      <c r="B188" s="224"/>
      <c r="C188" s="225"/>
      <c r="D188" s="226" t="s">
        <v>224</v>
      </c>
      <c r="E188" s="227" t="s">
        <v>19</v>
      </c>
      <c r="F188" s="228" t="s">
        <v>245</v>
      </c>
      <c r="G188" s="225"/>
      <c r="H188" s="229">
        <v>8</v>
      </c>
      <c r="I188" s="230"/>
      <c r="J188" s="225"/>
      <c r="K188" s="225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224</v>
      </c>
      <c r="AU188" s="235" t="s">
        <v>82</v>
      </c>
      <c r="AV188" s="13" t="s">
        <v>82</v>
      </c>
      <c r="AW188" s="13" t="s">
        <v>33</v>
      </c>
      <c r="AX188" s="13" t="s">
        <v>80</v>
      </c>
      <c r="AY188" s="235" t="s">
        <v>213</v>
      </c>
    </row>
    <row r="189" s="2" customFormat="1" ht="16.5" customHeight="1">
      <c r="A189" s="40"/>
      <c r="B189" s="41"/>
      <c r="C189" s="206" t="s">
        <v>451</v>
      </c>
      <c r="D189" s="206" t="s">
        <v>215</v>
      </c>
      <c r="E189" s="207" t="s">
        <v>461</v>
      </c>
      <c r="F189" s="208" t="s">
        <v>462</v>
      </c>
      <c r="G189" s="209" t="s">
        <v>261</v>
      </c>
      <c r="H189" s="210">
        <v>2</v>
      </c>
      <c r="I189" s="211"/>
      <c r="J189" s="212">
        <f>ROUND(I189*H189,2)</f>
        <v>0</v>
      </c>
      <c r="K189" s="208" t="s">
        <v>219</v>
      </c>
      <c r="L189" s="46"/>
      <c r="M189" s="213" t="s">
        <v>19</v>
      </c>
      <c r="N189" s="214" t="s">
        <v>43</v>
      </c>
      <c r="O189" s="86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220</v>
      </c>
      <c r="AT189" s="217" t="s">
        <v>215</v>
      </c>
      <c r="AU189" s="217" t="s">
        <v>82</v>
      </c>
      <c r="AY189" s="19" t="s">
        <v>213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80</v>
      </c>
      <c r="BK189" s="218">
        <f>ROUND(I189*H189,2)</f>
        <v>0</v>
      </c>
      <c r="BL189" s="19" t="s">
        <v>220</v>
      </c>
      <c r="BM189" s="217" t="s">
        <v>463</v>
      </c>
    </row>
    <row r="190" s="2" customFormat="1">
      <c r="A190" s="40"/>
      <c r="B190" s="41"/>
      <c r="C190" s="42"/>
      <c r="D190" s="219" t="s">
        <v>222</v>
      </c>
      <c r="E190" s="42"/>
      <c r="F190" s="220" t="s">
        <v>464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222</v>
      </c>
      <c r="AU190" s="19" t="s">
        <v>82</v>
      </c>
    </row>
    <row r="191" s="13" customFormat="1">
      <c r="A191" s="13"/>
      <c r="B191" s="224"/>
      <c r="C191" s="225"/>
      <c r="D191" s="226" t="s">
        <v>224</v>
      </c>
      <c r="E191" s="227" t="s">
        <v>19</v>
      </c>
      <c r="F191" s="228" t="s">
        <v>903</v>
      </c>
      <c r="G191" s="225"/>
      <c r="H191" s="229">
        <v>2</v>
      </c>
      <c r="I191" s="230"/>
      <c r="J191" s="225"/>
      <c r="K191" s="225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224</v>
      </c>
      <c r="AU191" s="235" t="s">
        <v>82</v>
      </c>
      <c r="AV191" s="13" t="s">
        <v>82</v>
      </c>
      <c r="AW191" s="13" t="s">
        <v>33</v>
      </c>
      <c r="AX191" s="13" t="s">
        <v>80</v>
      </c>
      <c r="AY191" s="235" t="s">
        <v>213</v>
      </c>
    </row>
    <row r="192" s="2" customFormat="1" ht="16.5" customHeight="1">
      <c r="A192" s="40"/>
      <c r="B192" s="41"/>
      <c r="C192" s="236" t="s">
        <v>456</v>
      </c>
      <c r="D192" s="236" t="s">
        <v>241</v>
      </c>
      <c r="E192" s="237" t="s">
        <v>467</v>
      </c>
      <c r="F192" s="238" t="s">
        <v>468</v>
      </c>
      <c r="G192" s="239" t="s">
        <v>261</v>
      </c>
      <c r="H192" s="240">
        <v>2</v>
      </c>
      <c r="I192" s="241"/>
      <c r="J192" s="242">
        <f>ROUND(I192*H192,2)</f>
        <v>0</v>
      </c>
      <c r="K192" s="238" t="s">
        <v>219</v>
      </c>
      <c r="L192" s="243"/>
      <c r="M192" s="244" t="s">
        <v>19</v>
      </c>
      <c r="N192" s="245" t="s">
        <v>43</v>
      </c>
      <c r="O192" s="86"/>
      <c r="P192" s="215">
        <f>O192*H192</f>
        <v>0</v>
      </c>
      <c r="Q192" s="215">
        <v>0.051529999999999999</v>
      </c>
      <c r="R192" s="215">
        <f>Q192*H192</f>
        <v>0.10306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245</v>
      </c>
      <c r="AT192" s="217" t="s">
        <v>241</v>
      </c>
      <c r="AU192" s="217" t="s">
        <v>82</v>
      </c>
      <c r="AY192" s="19" t="s">
        <v>213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80</v>
      </c>
      <c r="BK192" s="218">
        <f>ROUND(I192*H192,2)</f>
        <v>0</v>
      </c>
      <c r="BL192" s="19" t="s">
        <v>220</v>
      </c>
      <c r="BM192" s="217" t="s">
        <v>469</v>
      </c>
    </row>
    <row r="193" s="13" customFormat="1">
      <c r="A193" s="13"/>
      <c r="B193" s="224"/>
      <c r="C193" s="225"/>
      <c r="D193" s="226" t="s">
        <v>224</v>
      </c>
      <c r="E193" s="227" t="s">
        <v>19</v>
      </c>
      <c r="F193" s="228" t="s">
        <v>903</v>
      </c>
      <c r="G193" s="225"/>
      <c r="H193" s="229">
        <v>2</v>
      </c>
      <c r="I193" s="230"/>
      <c r="J193" s="225"/>
      <c r="K193" s="225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224</v>
      </c>
      <c r="AU193" s="235" t="s">
        <v>82</v>
      </c>
      <c r="AV193" s="13" t="s">
        <v>82</v>
      </c>
      <c r="AW193" s="13" t="s">
        <v>33</v>
      </c>
      <c r="AX193" s="13" t="s">
        <v>80</v>
      </c>
      <c r="AY193" s="235" t="s">
        <v>213</v>
      </c>
    </row>
    <row r="194" s="2" customFormat="1" ht="24.15" customHeight="1">
      <c r="A194" s="40"/>
      <c r="B194" s="41"/>
      <c r="C194" s="206" t="s">
        <v>460</v>
      </c>
      <c r="D194" s="206" t="s">
        <v>215</v>
      </c>
      <c r="E194" s="207" t="s">
        <v>471</v>
      </c>
      <c r="F194" s="208" t="s">
        <v>472</v>
      </c>
      <c r="G194" s="209" t="s">
        <v>473</v>
      </c>
      <c r="H194" s="210">
        <v>381.73000000000002</v>
      </c>
      <c r="I194" s="211"/>
      <c r="J194" s="212">
        <f>ROUND(I194*H194,2)</f>
        <v>0</v>
      </c>
      <c r="K194" s="208" t="s">
        <v>219</v>
      </c>
      <c r="L194" s="46"/>
      <c r="M194" s="213" t="s">
        <v>19</v>
      </c>
      <c r="N194" s="214" t="s">
        <v>43</v>
      </c>
      <c r="O194" s="86"/>
      <c r="P194" s="215">
        <f>O194*H194</f>
        <v>0</v>
      </c>
      <c r="Q194" s="215">
        <v>0.0011574999999999999</v>
      </c>
      <c r="R194" s="215">
        <f>Q194*H194</f>
        <v>0.44185247499999997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220</v>
      </c>
      <c r="AT194" s="217" t="s">
        <v>215</v>
      </c>
      <c r="AU194" s="217" t="s">
        <v>82</v>
      </c>
      <c r="AY194" s="19" t="s">
        <v>213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80</v>
      </c>
      <c r="BK194" s="218">
        <f>ROUND(I194*H194,2)</f>
        <v>0</v>
      </c>
      <c r="BL194" s="19" t="s">
        <v>220</v>
      </c>
      <c r="BM194" s="217" t="s">
        <v>474</v>
      </c>
    </row>
    <row r="195" s="2" customFormat="1">
      <c r="A195" s="40"/>
      <c r="B195" s="41"/>
      <c r="C195" s="42"/>
      <c r="D195" s="219" t="s">
        <v>222</v>
      </c>
      <c r="E195" s="42"/>
      <c r="F195" s="220" t="s">
        <v>475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222</v>
      </c>
      <c r="AU195" s="19" t="s">
        <v>82</v>
      </c>
    </row>
    <row r="196" s="13" customFormat="1">
      <c r="A196" s="13"/>
      <c r="B196" s="224"/>
      <c r="C196" s="225"/>
      <c r="D196" s="226" t="s">
        <v>224</v>
      </c>
      <c r="E196" s="227" t="s">
        <v>19</v>
      </c>
      <c r="F196" s="228" t="s">
        <v>904</v>
      </c>
      <c r="G196" s="225"/>
      <c r="H196" s="229">
        <v>381.73000000000002</v>
      </c>
      <c r="I196" s="230"/>
      <c r="J196" s="225"/>
      <c r="K196" s="225"/>
      <c r="L196" s="231"/>
      <c r="M196" s="232"/>
      <c r="N196" s="233"/>
      <c r="O196" s="233"/>
      <c r="P196" s="233"/>
      <c r="Q196" s="233"/>
      <c r="R196" s="233"/>
      <c r="S196" s="233"/>
      <c r="T196" s="23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5" t="s">
        <v>224</v>
      </c>
      <c r="AU196" s="235" t="s">
        <v>82</v>
      </c>
      <c r="AV196" s="13" t="s">
        <v>82</v>
      </c>
      <c r="AW196" s="13" t="s">
        <v>33</v>
      </c>
      <c r="AX196" s="13" t="s">
        <v>80</v>
      </c>
      <c r="AY196" s="235" t="s">
        <v>213</v>
      </c>
    </row>
    <row r="197" s="2" customFormat="1" ht="16.5" customHeight="1">
      <c r="A197" s="40"/>
      <c r="B197" s="41"/>
      <c r="C197" s="236" t="s">
        <v>466</v>
      </c>
      <c r="D197" s="236" t="s">
        <v>241</v>
      </c>
      <c r="E197" s="237" t="s">
        <v>478</v>
      </c>
      <c r="F197" s="238" t="s">
        <v>479</v>
      </c>
      <c r="G197" s="239" t="s">
        <v>430</v>
      </c>
      <c r="H197" s="240">
        <v>2.8450000000000002</v>
      </c>
      <c r="I197" s="241"/>
      <c r="J197" s="242">
        <f>ROUND(I197*H197,2)</f>
        <v>0</v>
      </c>
      <c r="K197" s="238" t="s">
        <v>219</v>
      </c>
      <c r="L197" s="243"/>
      <c r="M197" s="244" t="s">
        <v>19</v>
      </c>
      <c r="N197" s="245" t="s">
        <v>43</v>
      </c>
      <c r="O197" s="86"/>
      <c r="P197" s="215">
        <f>O197*H197</f>
        <v>0</v>
      </c>
      <c r="Q197" s="215">
        <v>0.65000000000000002</v>
      </c>
      <c r="R197" s="215">
        <f>Q197*H197</f>
        <v>1.8492500000000003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245</v>
      </c>
      <c r="AT197" s="217" t="s">
        <v>241</v>
      </c>
      <c r="AU197" s="217" t="s">
        <v>82</v>
      </c>
      <c r="AY197" s="19" t="s">
        <v>213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80</v>
      </c>
      <c r="BK197" s="218">
        <f>ROUND(I197*H197,2)</f>
        <v>0</v>
      </c>
      <c r="BL197" s="19" t="s">
        <v>220</v>
      </c>
      <c r="BM197" s="217" t="s">
        <v>480</v>
      </c>
    </row>
    <row r="198" s="13" customFormat="1">
      <c r="A198" s="13"/>
      <c r="B198" s="224"/>
      <c r="C198" s="225"/>
      <c r="D198" s="226" t="s">
        <v>224</v>
      </c>
      <c r="E198" s="227" t="s">
        <v>19</v>
      </c>
      <c r="F198" s="228" t="s">
        <v>905</v>
      </c>
      <c r="G198" s="225"/>
      <c r="H198" s="229">
        <v>1.909</v>
      </c>
      <c r="I198" s="230"/>
      <c r="J198" s="225"/>
      <c r="K198" s="225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224</v>
      </c>
      <c r="AU198" s="235" t="s">
        <v>82</v>
      </c>
      <c r="AV198" s="13" t="s">
        <v>82</v>
      </c>
      <c r="AW198" s="13" t="s">
        <v>33</v>
      </c>
      <c r="AX198" s="13" t="s">
        <v>72</v>
      </c>
      <c r="AY198" s="235" t="s">
        <v>213</v>
      </c>
    </row>
    <row r="199" s="13" customFormat="1">
      <c r="A199" s="13"/>
      <c r="B199" s="224"/>
      <c r="C199" s="225"/>
      <c r="D199" s="226" t="s">
        <v>224</v>
      </c>
      <c r="E199" s="227" t="s">
        <v>19</v>
      </c>
      <c r="F199" s="228" t="s">
        <v>906</v>
      </c>
      <c r="G199" s="225"/>
      <c r="H199" s="229">
        <v>0.93600000000000005</v>
      </c>
      <c r="I199" s="230"/>
      <c r="J199" s="225"/>
      <c r="K199" s="225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224</v>
      </c>
      <c r="AU199" s="235" t="s">
        <v>82</v>
      </c>
      <c r="AV199" s="13" t="s">
        <v>82</v>
      </c>
      <c r="AW199" s="13" t="s">
        <v>33</v>
      </c>
      <c r="AX199" s="13" t="s">
        <v>72</v>
      </c>
      <c r="AY199" s="235" t="s">
        <v>213</v>
      </c>
    </row>
    <row r="200" s="14" customFormat="1">
      <c r="A200" s="14"/>
      <c r="B200" s="247"/>
      <c r="C200" s="248"/>
      <c r="D200" s="226" t="s">
        <v>224</v>
      </c>
      <c r="E200" s="249" t="s">
        <v>19</v>
      </c>
      <c r="F200" s="250" t="s">
        <v>483</v>
      </c>
      <c r="G200" s="248"/>
      <c r="H200" s="251">
        <v>2.8450000000000002</v>
      </c>
      <c r="I200" s="252"/>
      <c r="J200" s="248"/>
      <c r="K200" s="248"/>
      <c r="L200" s="253"/>
      <c r="M200" s="254"/>
      <c r="N200" s="255"/>
      <c r="O200" s="255"/>
      <c r="P200" s="255"/>
      <c r="Q200" s="255"/>
      <c r="R200" s="255"/>
      <c r="S200" s="255"/>
      <c r="T200" s="25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7" t="s">
        <v>224</v>
      </c>
      <c r="AU200" s="257" t="s">
        <v>82</v>
      </c>
      <c r="AV200" s="14" t="s">
        <v>220</v>
      </c>
      <c r="AW200" s="14" t="s">
        <v>33</v>
      </c>
      <c r="AX200" s="14" t="s">
        <v>80</v>
      </c>
      <c r="AY200" s="257" t="s">
        <v>213</v>
      </c>
    </row>
    <row r="201" s="12" customFormat="1" ht="22.8" customHeight="1">
      <c r="A201" s="12"/>
      <c r="B201" s="190"/>
      <c r="C201" s="191"/>
      <c r="D201" s="192" t="s">
        <v>71</v>
      </c>
      <c r="E201" s="204" t="s">
        <v>484</v>
      </c>
      <c r="F201" s="204" t="s">
        <v>485</v>
      </c>
      <c r="G201" s="191"/>
      <c r="H201" s="191"/>
      <c r="I201" s="194"/>
      <c r="J201" s="205">
        <f>BK201</f>
        <v>0</v>
      </c>
      <c r="K201" s="191"/>
      <c r="L201" s="196"/>
      <c r="M201" s="197"/>
      <c r="N201" s="198"/>
      <c r="O201" s="198"/>
      <c r="P201" s="199">
        <f>SUM(P202:P203)</f>
        <v>0</v>
      </c>
      <c r="Q201" s="198"/>
      <c r="R201" s="199">
        <f>SUM(R202:R203)</f>
        <v>0</v>
      </c>
      <c r="S201" s="198"/>
      <c r="T201" s="200">
        <f>SUM(T202:T203)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1" t="s">
        <v>80</v>
      </c>
      <c r="AT201" s="202" t="s">
        <v>71</v>
      </c>
      <c r="AU201" s="202" t="s">
        <v>80</v>
      </c>
      <c r="AY201" s="201" t="s">
        <v>213</v>
      </c>
      <c r="BK201" s="203">
        <f>SUM(BK202:BK203)</f>
        <v>0</v>
      </c>
    </row>
    <row r="202" s="2" customFormat="1" ht="16.5" customHeight="1">
      <c r="A202" s="40"/>
      <c r="B202" s="41"/>
      <c r="C202" s="206" t="s">
        <v>470</v>
      </c>
      <c r="D202" s="206" t="s">
        <v>215</v>
      </c>
      <c r="E202" s="207" t="s">
        <v>487</v>
      </c>
      <c r="F202" s="208" t="s">
        <v>488</v>
      </c>
      <c r="G202" s="209" t="s">
        <v>489</v>
      </c>
      <c r="H202" s="210">
        <v>16.763999999999999</v>
      </c>
      <c r="I202" s="211"/>
      <c r="J202" s="212">
        <f>ROUND(I202*H202,2)</f>
        <v>0</v>
      </c>
      <c r="K202" s="208" t="s">
        <v>219</v>
      </c>
      <c r="L202" s="46"/>
      <c r="M202" s="213" t="s">
        <v>19</v>
      </c>
      <c r="N202" s="214" t="s">
        <v>43</v>
      </c>
      <c r="O202" s="86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220</v>
      </c>
      <c r="AT202" s="217" t="s">
        <v>215</v>
      </c>
      <c r="AU202" s="217" t="s">
        <v>82</v>
      </c>
      <c r="AY202" s="19" t="s">
        <v>213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80</v>
      </c>
      <c r="BK202" s="218">
        <f>ROUND(I202*H202,2)</f>
        <v>0</v>
      </c>
      <c r="BL202" s="19" t="s">
        <v>220</v>
      </c>
      <c r="BM202" s="217" t="s">
        <v>490</v>
      </c>
    </row>
    <row r="203" s="2" customFormat="1">
      <c r="A203" s="40"/>
      <c r="B203" s="41"/>
      <c r="C203" s="42"/>
      <c r="D203" s="219" t="s">
        <v>222</v>
      </c>
      <c r="E203" s="42"/>
      <c r="F203" s="220" t="s">
        <v>491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222</v>
      </c>
      <c r="AU203" s="19" t="s">
        <v>82</v>
      </c>
    </row>
    <row r="204" s="12" customFormat="1" ht="25.92" customHeight="1">
      <c r="A204" s="12"/>
      <c r="B204" s="190"/>
      <c r="C204" s="191"/>
      <c r="D204" s="192" t="s">
        <v>71</v>
      </c>
      <c r="E204" s="193" t="s">
        <v>492</v>
      </c>
      <c r="F204" s="193" t="s">
        <v>493</v>
      </c>
      <c r="G204" s="191"/>
      <c r="H204" s="191"/>
      <c r="I204" s="194"/>
      <c r="J204" s="195">
        <f>BK204</f>
        <v>0</v>
      </c>
      <c r="K204" s="191"/>
      <c r="L204" s="196"/>
      <c r="M204" s="197"/>
      <c r="N204" s="198"/>
      <c r="O204" s="198"/>
      <c r="P204" s="199">
        <f>P205+P214+P217+P220+P225+P228</f>
        <v>0</v>
      </c>
      <c r="Q204" s="198"/>
      <c r="R204" s="199">
        <f>R205+R214+R217+R220+R225+R228</f>
        <v>0</v>
      </c>
      <c r="S204" s="198"/>
      <c r="T204" s="200">
        <f>T205+T214+T217+T220+T225+T228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1" t="s">
        <v>240</v>
      </c>
      <c r="AT204" s="202" t="s">
        <v>71</v>
      </c>
      <c r="AU204" s="202" t="s">
        <v>72</v>
      </c>
      <c r="AY204" s="201" t="s">
        <v>213</v>
      </c>
      <c r="BK204" s="203">
        <f>BK205+BK214+BK217+BK220+BK225+BK228</f>
        <v>0</v>
      </c>
    </row>
    <row r="205" s="12" customFormat="1" ht="22.8" customHeight="1">
      <c r="A205" s="12"/>
      <c r="B205" s="190"/>
      <c r="C205" s="191"/>
      <c r="D205" s="192" t="s">
        <v>71</v>
      </c>
      <c r="E205" s="204" t="s">
        <v>494</v>
      </c>
      <c r="F205" s="204" t="s">
        <v>495</v>
      </c>
      <c r="G205" s="191"/>
      <c r="H205" s="191"/>
      <c r="I205" s="194"/>
      <c r="J205" s="205">
        <f>BK205</f>
        <v>0</v>
      </c>
      <c r="K205" s="191"/>
      <c r="L205" s="196"/>
      <c r="M205" s="197"/>
      <c r="N205" s="198"/>
      <c r="O205" s="198"/>
      <c r="P205" s="199">
        <f>SUM(P206:P213)</f>
        <v>0</v>
      </c>
      <c r="Q205" s="198"/>
      <c r="R205" s="199">
        <f>SUM(R206:R213)</f>
        <v>0</v>
      </c>
      <c r="S205" s="198"/>
      <c r="T205" s="200">
        <f>SUM(T206:T213)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1" t="s">
        <v>240</v>
      </c>
      <c r="AT205" s="202" t="s">
        <v>71</v>
      </c>
      <c r="AU205" s="202" t="s">
        <v>80</v>
      </c>
      <c r="AY205" s="201" t="s">
        <v>213</v>
      </c>
      <c r="BK205" s="203">
        <f>SUM(BK206:BK213)</f>
        <v>0</v>
      </c>
    </row>
    <row r="206" s="2" customFormat="1" ht="16.5" customHeight="1">
      <c r="A206" s="40"/>
      <c r="B206" s="41"/>
      <c r="C206" s="206" t="s">
        <v>729</v>
      </c>
      <c r="D206" s="206" t="s">
        <v>215</v>
      </c>
      <c r="E206" s="207" t="s">
        <v>785</v>
      </c>
      <c r="F206" s="208" t="s">
        <v>498</v>
      </c>
      <c r="G206" s="209" t="s">
        <v>499</v>
      </c>
      <c r="H206" s="210">
        <v>1</v>
      </c>
      <c r="I206" s="211"/>
      <c r="J206" s="212">
        <f>ROUND(I206*H206,2)</f>
        <v>0</v>
      </c>
      <c r="K206" s="208" t="s">
        <v>19</v>
      </c>
      <c r="L206" s="46"/>
      <c r="M206" s="213" t="s">
        <v>19</v>
      </c>
      <c r="N206" s="214" t="s">
        <v>43</v>
      </c>
      <c r="O206" s="86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500</v>
      </c>
      <c r="AT206" s="217" t="s">
        <v>215</v>
      </c>
      <c r="AU206" s="217" t="s">
        <v>82</v>
      </c>
      <c r="AY206" s="19" t="s">
        <v>213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80</v>
      </c>
      <c r="BK206" s="218">
        <f>ROUND(I206*H206,2)</f>
        <v>0</v>
      </c>
      <c r="BL206" s="19" t="s">
        <v>500</v>
      </c>
      <c r="BM206" s="217" t="s">
        <v>907</v>
      </c>
    </row>
    <row r="207" s="2" customFormat="1">
      <c r="A207" s="40"/>
      <c r="B207" s="41"/>
      <c r="C207" s="42"/>
      <c r="D207" s="226" t="s">
        <v>388</v>
      </c>
      <c r="E207" s="42"/>
      <c r="F207" s="246" t="s">
        <v>502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388</v>
      </c>
      <c r="AU207" s="19" t="s">
        <v>82</v>
      </c>
    </row>
    <row r="208" s="2" customFormat="1" ht="16.5" customHeight="1">
      <c r="A208" s="40"/>
      <c r="B208" s="41"/>
      <c r="C208" s="206" t="s">
        <v>708</v>
      </c>
      <c r="D208" s="206" t="s">
        <v>215</v>
      </c>
      <c r="E208" s="207" t="s">
        <v>504</v>
      </c>
      <c r="F208" s="208" t="s">
        <v>505</v>
      </c>
      <c r="G208" s="209" t="s">
        <v>499</v>
      </c>
      <c r="H208" s="210">
        <v>1</v>
      </c>
      <c r="I208" s="211"/>
      <c r="J208" s="212">
        <f>ROUND(I208*H208,2)</f>
        <v>0</v>
      </c>
      <c r="K208" s="208" t="s">
        <v>19</v>
      </c>
      <c r="L208" s="46"/>
      <c r="M208" s="213" t="s">
        <v>19</v>
      </c>
      <c r="N208" s="214" t="s">
        <v>43</v>
      </c>
      <c r="O208" s="86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500</v>
      </c>
      <c r="AT208" s="217" t="s">
        <v>215</v>
      </c>
      <c r="AU208" s="217" t="s">
        <v>82</v>
      </c>
      <c r="AY208" s="19" t="s">
        <v>213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80</v>
      </c>
      <c r="BK208" s="218">
        <f>ROUND(I208*H208,2)</f>
        <v>0</v>
      </c>
      <c r="BL208" s="19" t="s">
        <v>500</v>
      </c>
      <c r="BM208" s="217" t="s">
        <v>908</v>
      </c>
    </row>
    <row r="209" s="2" customFormat="1">
      <c r="A209" s="40"/>
      <c r="B209" s="41"/>
      <c r="C209" s="42"/>
      <c r="D209" s="226" t="s">
        <v>388</v>
      </c>
      <c r="E209" s="42"/>
      <c r="F209" s="246" t="s">
        <v>507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388</v>
      </c>
      <c r="AU209" s="19" t="s">
        <v>82</v>
      </c>
    </row>
    <row r="210" s="2" customFormat="1" ht="16.5" customHeight="1">
      <c r="A210" s="40"/>
      <c r="B210" s="41"/>
      <c r="C210" s="206" t="s">
        <v>787</v>
      </c>
      <c r="D210" s="206" t="s">
        <v>215</v>
      </c>
      <c r="E210" s="207" t="s">
        <v>509</v>
      </c>
      <c r="F210" s="208" t="s">
        <v>510</v>
      </c>
      <c r="G210" s="209" t="s">
        <v>499</v>
      </c>
      <c r="H210" s="210">
        <v>1</v>
      </c>
      <c r="I210" s="211"/>
      <c r="J210" s="212">
        <f>ROUND(I210*H210,2)</f>
        <v>0</v>
      </c>
      <c r="K210" s="208" t="s">
        <v>19</v>
      </c>
      <c r="L210" s="46"/>
      <c r="M210" s="213" t="s">
        <v>19</v>
      </c>
      <c r="N210" s="214" t="s">
        <v>43</v>
      </c>
      <c r="O210" s="86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500</v>
      </c>
      <c r="AT210" s="217" t="s">
        <v>215</v>
      </c>
      <c r="AU210" s="217" t="s">
        <v>82</v>
      </c>
      <c r="AY210" s="19" t="s">
        <v>213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80</v>
      </c>
      <c r="BK210" s="218">
        <f>ROUND(I210*H210,2)</f>
        <v>0</v>
      </c>
      <c r="BL210" s="19" t="s">
        <v>500</v>
      </c>
      <c r="BM210" s="217" t="s">
        <v>909</v>
      </c>
    </row>
    <row r="211" s="2" customFormat="1">
      <c r="A211" s="40"/>
      <c r="B211" s="41"/>
      <c r="C211" s="42"/>
      <c r="D211" s="226" t="s">
        <v>388</v>
      </c>
      <c r="E211" s="42"/>
      <c r="F211" s="246" t="s">
        <v>507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388</v>
      </c>
      <c r="AU211" s="19" t="s">
        <v>82</v>
      </c>
    </row>
    <row r="212" s="2" customFormat="1" ht="16.5" customHeight="1">
      <c r="A212" s="40"/>
      <c r="B212" s="41"/>
      <c r="C212" s="206" t="s">
        <v>503</v>
      </c>
      <c r="D212" s="206" t="s">
        <v>215</v>
      </c>
      <c r="E212" s="207" t="s">
        <v>513</v>
      </c>
      <c r="F212" s="208" t="s">
        <v>514</v>
      </c>
      <c r="G212" s="209" t="s">
        <v>499</v>
      </c>
      <c r="H212" s="210">
        <v>1</v>
      </c>
      <c r="I212" s="211"/>
      <c r="J212" s="212">
        <f>ROUND(I212*H212,2)</f>
        <v>0</v>
      </c>
      <c r="K212" s="208" t="s">
        <v>19</v>
      </c>
      <c r="L212" s="46"/>
      <c r="M212" s="213" t="s">
        <v>19</v>
      </c>
      <c r="N212" s="214" t="s">
        <v>43</v>
      </c>
      <c r="O212" s="86"/>
      <c r="P212" s="215">
        <f>O212*H212</f>
        <v>0</v>
      </c>
      <c r="Q212" s="215">
        <v>0</v>
      </c>
      <c r="R212" s="215">
        <f>Q212*H212</f>
        <v>0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500</v>
      </c>
      <c r="AT212" s="217" t="s">
        <v>215</v>
      </c>
      <c r="AU212" s="217" t="s">
        <v>82</v>
      </c>
      <c r="AY212" s="19" t="s">
        <v>213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80</v>
      </c>
      <c r="BK212" s="218">
        <f>ROUND(I212*H212,2)</f>
        <v>0</v>
      </c>
      <c r="BL212" s="19" t="s">
        <v>500</v>
      </c>
      <c r="BM212" s="217" t="s">
        <v>910</v>
      </c>
    </row>
    <row r="213" s="2" customFormat="1">
      <c r="A213" s="40"/>
      <c r="B213" s="41"/>
      <c r="C213" s="42"/>
      <c r="D213" s="226" t="s">
        <v>388</v>
      </c>
      <c r="E213" s="42"/>
      <c r="F213" s="246" t="s">
        <v>516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388</v>
      </c>
      <c r="AU213" s="19" t="s">
        <v>82</v>
      </c>
    </row>
    <row r="214" s="12" customFormat="1" ht="22.8" customHeight="1">
      <c r="A214" s="12"/>
      <c r="B214" s="190"/>
      <c r="C214" s="191"/>
      <c r="D214" s="192" t="s">
        <v>71</v>
      </c>
      <c r="E214" s="204" t="s">
        <v>517</v>
      </c>
      <c r="F214" s="204" t="s">
        <v>518</v>
      </c>
      <c r="G214" s="191"/>
      <c r="H214" s="191"/>
      <c r="I214" s="194"/>
      <c r="J214" s="205">
        <f>BK214</f>
        <v>0</v>
      </c>
      <c r="K214" s="191"/>
      <c r="L214" s="196"/>
      <c r="M214" s="197"/>
      <c r="N214" s="198"/>
      <c r="O214" s="198"/>
      <c r="P214" s="199">
        <f>SUM(P215:P216)</f>
        <v>0</v>
      </c>
      <c r="Q214" s="198"/>
      <c r="R214" s="199">
        <f>SUM(R215:R216)</f>
        <v>0</v>
      </c>
      <c r="S214" s="198"/>
      <c r="T214" s="200">
        <f>SUM(T215:T216)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1" t="s">
        <v>240</v>
      </c>
      <c r="AT214" s="202" t="s">
        <v>71</v>
      </c>
      <c r="AU214" s="202" t="s">
        <v>80</v>
      </c>
      <c r="AY214" s="201" t="s">
        <v>213</v>
      </c>
      <c r="BK214" s="203">
        <f>SUM(BK215:BK216)</f>
        <v>0</v>
      </c>
    </row>
    <row r="215" s="2" customFormat="1" ht="16.5" customHeight="1">
      <c r="A215" s="40"/>
      <c r="B215" s="41"/>
      <c r="C215" s="206" t="s">
        <v>508</v>
      </c>
      <c r="D215" s="206" t="s">
        <v>215</v>
      </c>
      <c r="E215" s="207" t="s">
        <v>520</v>
      </c>
      <c r="F215" s="208" t="s">
        <v>518</v>
      </c>
      <c r="G215" s="209" t="s">
        <v>499</v>
      </c>
      <c r="H215" s="210">
        <v>1</v>
      </c>
      <c r="I215" s="211"/>
      <c r="J215" s="212">
        <f>ROUND(I215*H215,2)</f>
        <v>0</v>
      </c>
      <c r="K215" s="208" t="s">
        <v>19</v>
      </c>
      <c r="L215" s="46"/>
      <c r="M215" s="213" t="s">
        <v>19</v>
      </c>
      <c r="N215" s="214" t="s">
        <v>43</v>
      </c>
      <c r="O215" s="86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500</v>
      </c>
      <c r="AT215" s="217" t="s">
        <v>215</v>
      </c>
      <c r="AU215" s="217" t="s">
        <v>82</v>
      </c>
      <c r="AY215" s="19" t="s">
        <v>213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80</v>
      </c>
      <c r="BK215" s="218">
        <f>ROUND(I215*H215,2)</f>
        <v>0</v>
      </c>
      <c r="BL215" s="19" t="s">
        <v>500</v>
      </c>
      <c r="BM215" s="217" t="s">
        <v>911</v>
      </c>
    </row>
    <row r="216" s="2" customFormat="1">
      <c r="A216" s="40"/>
      <c r="B216" s="41"/>
      <c r="C216" s="42"/>
      <c r="D216" s="226" t="s">
        <v>388</v>
      </c>
      <c r="E216" s="42"/>
      <c r="F216" s="246" t="s">
        <v>507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388</v>
      </c>
      <c r="AU216" s="19" t="s">
        <v>82</v>
      </c>
    </row>
    <row r="217" s="12" customFormat="1" ht="22.8" customHeight="1">
      <c r="A217" s="12"/>
      <c r="B217" s="190"/>
      <c r="C217" s="191"/>
      <c r="D217" s="192" t="s">
        <v>71</v>
      </c>
      <c r="E217" s="204" t="s">
        <v>522</v>
      </c>
      <c r="F217" s="204" t="s">
        <v>523</v>
      </c>
      <c r="G217" s="191"/>
      <c r="H217" s="191"/>
      <c r="I217" s="194"/>
      <c r="J217" s="205">
        <f>BK217</f>
        <v>0</v>
      </c>
      <c r="K217" s="191"/>
      <c r="L217" s="196"/>
      <c r="M217" s="197"/>
      <c r="N217" s="198"/>
      <c r="O217" s="198"/>
      <c r="P217" s="199">
        <f>SUM(P218:P219)</f>
        <v>0</v>
      </c>
      <c r="Q217" s="198"/>
      <c r="R217" s="199">
        <f>SUM(R218:R219)</f>
        <v>0</v>
      </c>
      <c r="S217" s="198"/>
      <c r="T217" s="200">
        <f>SUM(T218:T219)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1" t="s">
        <v>240</v>
      </c>
      <c r="AT217" s="202" t="s">
        <v>71</v>
      </c>
      <c r="AU217" s="202" t="s">
        <v>80</v>
      </c>
      <c r="AY217" s="201" t="s">
        <v>213</v>
      </c>
      <c r="BK217" s="203">
        <f>SUM(BK218:BK219)</f>
        <v>0</v>
      </c>
    </row>
    <row r="218" s="2" customFormat="1" ht="16.5" customHeight="1">
      <c r="A218" s="40"/>
      <c r="B218" s="41"/>
      <c r="C218" s="206" t="s">
        <v>512</v>
      </c>
      <c r="D218" s="206" t="s">
        <v>215</v>
      </c>
      <c r="E218" s="207" t="s">
        <v>525</v>
      </c>
      <c r="F218" s="208" t="s">
        <v>523</v>
      </c>
      <c r="G218" s="209" t="s">
        <v>499</v>
      </c>
      <c r="H218" s="210">
        <v>1</v>
      </c>
      <c r="I218" s="211"/>
      <c r="J218" s="212">
        <f>ROUND(I218*H218,2)</f>
        <v>0</v>
      </c>
      <c r="K218" s="208" t="s">
        <v>19</v>
      </c>
      <c r="L218" s="46"/>
      <c r="M218" s="213" t="s">
        <v>19</v>
      </c>
      <c r="N218" s="214" t="s">
        <v>43</v>
      </c>
      <c r="O218" s="86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500</v>
      </c>
      <c r="AT218" s="217" t="s">
        <v>215</v>
      </c>
      <c r="AU218" s="217" t="s">
        <v>82</v>
      </c>
      <c r="AY218" s="19" t="s">
        <v>213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80</v>
      </c>
      <c r="BK218" s="218">
        <f>ROUND(I218*H218,2)</f>
        <v>0</v>
      </c>
      <c r="BL218" s="19" t="s">
        <v>500</v>
      </c>
      <c r="BM218" s="217" t="s">
        <v>912</v>
      </c>
    </row>
    <row r="219" s="2" customFormat="1">
      <c r="A219" s="40"/>
      <c r="B219" s="41"/>
      <c r="C219" s="42"/>
      <c r="D219" s="226" t="s">
        <v>388</v>
      </c>
      <c r="E219" s="42"/>
      <c r="F219" s="246" t="s">
        <v>527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388</v>
      </c>
      <c r="AU219" s="19" t="s">
        <v>82</v>
      </c>
    </row>
    <row r="220" s="12" customFormat="1" ht="22.8" customHeight="1">
      <c r="A220" s="12"/>
      <c r="B220" s="190"/>
      <c r="C220" s="191"/>
      <c r="D220" s="192" t="s">
        <v>71</v>
      </c>
      <c r="E220" s="204" t="s">
        <v>528</v>
      </c>
      <c r="F220" s="204" t="s">
        <v>529</v>
      </c>
      <c r="G220" s="191"/>
      <c r="H220" s="191"/>
      <c r="I220" s="194"/>
      <c r="J220" s="205">
        <f>BK220</f>
        <v>0</v>
      </c>
      <c r="K220" s="191"/>
      <c r="L220" s="196"/>
      <c r="M220" s="197"/>
      <c r="N220" s="198"/>
      <c r="O220" s="198"/>
      <c r="P220" s="199">
        <f>SUM(P221:P224)</f>
        <v>0</v>
      </c>
      <c r="Q220" s="198"/>
      <c r="R220" s="199">
        <f>SUM(R221:R224)</f>
        <v>0</v>
      </c>
      <c r="S220" s="198"/>
      <c r="T220" s="200">
        <f>SUM(T221:T224)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1" t="s">
        <v>240</v>
      </c>
      <c r="AT220" s="202" t="s">
        <v>71</v>
      </c>
      <c r="AU220" s="202" t="s">
        <v>80</v>
      </c>
      <c r="AY220" s="201" t="s">
        <v>213</v>
      </c>
      <c r="BK220" s="203">
        <f>SUM(BK221:BK224)</f>
        <v>0</v>
      </c>
    </row>
    <row r="221" s="2" customFormat="1" ht="16.5" customHeight="1">
      <c r="A221" s="40"/>
      <c r="B221" s="41"/>
      <c r="C221" s="206" t="s">
        <v>519</v>
      </c>
      <c r="D221" s="206" t="s">
        <v>215</v>
      </c>
      <c r="E221" s="207" t="s">
        <v>531</v>
      </c>
      <c r="F221" s="208" t="s">
        <v>529</v>
      </c>
      <c r="G221" s="209" t="s">
        <v>499</v>
      </c>
      <c r="H221" s="210">
        <v>1</v>
      </c>
      <c r="I221" s="211"/>
      <c r="J221" s="212">
        <f>ROUND(I221*H221,2)</f>
        <v>0</v>
      </c>
      <c r="K221" s="208" t="s">
        <v>19</v>
      </c>
      <c r="L221" s="46"/>
      <c r="M221" s="213" t="s">
        <v>19</v>
      </c>
      <c r="N221" s="214" t="s">
        <v>43</v>
      </c>
      <c r="O221" s="86"/>
      <c r="P221" s="215">
        <f>O221*H221</f>
        <v>0</v>
      </c>
      <c r="Q221" s="215">
        <v>0</v>
      </c>
      <c r="R221" s="215">
        <f>Q221*H221</f>
        <v>0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500</v>
      </c>
      <c r="AT221" s="217" t="s">
        <v>215</v>
      </c>
      <c r="AU221" s="217" t="s">
        <v>82</v>
      </c>
      <c r="AY221" s="19" t="s">
        <v>213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80</v>
      </c>
      <c r="BK221" s="218">
        <f>ROUND(I221*H221,2)</f>
        <v>0</v>
      </c>
      <c r="BL221" s="19" t="s">
        <v>500</v>
      </c>
      <c r="BM221" s="217" t="s">
        <v>913</v>
      </c>
    </row>
    <row r="222" s="2" customFormat="1">
      <c r="A222" s="40"/>
      <c r="B222" s="41"/>
      <c r="C222" s="42"/>
      <c r="D222" s="226" t="s">
        <v>388</v>
      </c>
      <c r="E222" s="42"/>
      <c r="F222" s="246" t="s">
        <v>507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388</v>
      </c>
      <c r="AU222" s="19" t="s">
        <v>82</v>
      </c>
    </row>
    <row r="223" s="2" customFormat="1" ht="16.5" customHeight="1">
      <c r="A223" s="40"/>
      <c r="B223" s="41"/>
      <c r="C223" s="206" t="s">
        <v>524</v>
      </c>
      <c r="D223" s="206" t="s">
        <v>215</v>
      </c>
      <c r="E223" s="207" t="s">
        <v>534</v>
      </c>
      <c r="F223" s="208" t="s">
        <v>535</v>
      </c>
      <c r="G223" s="209" t="s">
        <v>499</v>
      </c>
      <c r="H223" s="210">
        <v>1</v>
      </c>
      <c r="I223" s="211"/>
      <c r="J223" s="212">
        <f>ROUND(I223*H223,2)</f>
        <v>0</v>
      </c>
      <c r="K223" s="208" t="s">
        <v>19</v>
      </c>
      <c r="L223" s="46"/>
      <c r="M223" s="213" t="s">
        <v>19</v>
      </c>
      <c r="N223" s="214" t="s">
        <v>43</v>
      </c>
      <c r="O223" s="86"/>
      <c r="P223" s="215">
        <f>O223*H223</f>
        <v>0</v>
      </c>
      <c r="Q223" s="215">
        <v>0</v>
      </c>
      <c r="R223" s="215">
        <f>Q223*H223</f>
        <v>0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500</v>
      </c>
      <c r="AT223" s="217" t="s">
        <v>215</v>
      </c>
      <c r="AU223" s="217" t="s">
        <v>82</v>
      </c>
      <c r="AY223" s="19" t="s">
        <v>213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80</v>
      </c>
      <c r="BK223" s="218">
        <f>ROUND(I223*H223,2)</f>
        <v>0</v>
      </c>
      <c r="BL223" s="19" t="s">
        <v>500</v>
      </c>
      <c r="BM223" s="217" t="s">
        <v>914</v>
      </c>
    </row>
    <row r="224" s="2" customFormat="1">
      <c r="A224" s="40"/>
      <c r="B224" s="41"/>
      <c r="C224" s="42"/>
      <c r="D224" s="226" t="s">
        <v>388</v>
      </c>
      <c r="E224" s="42"/>
      <c r="F224" s="246" t="s">
        <v>537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388</v>
      </c>
      <c r="AU224" s="19" t="s">
        <v>82</v>
      </c>
    </row>
    <row r="225" s="12" customFormat="1" ht="22.8" customHeight="1">
      <c r="A225" s="12"/>
      <c r="B225" s="190"/>
      <c r="C225" s="191"/>
      <c r="D225" s="192" t="s">
        <v>71</v>
      </c>
      <c r="E225" s="204" t="s">
        <v>538</v>
      </c>
      <c r="F225" s="204" t="s">
        <v>539</v>
      </c>
      <c r="G225" s="191"/>
      <c r="H225" s="191"/>
      <c r="I225" s="194"/>
      <c r="J225" s="205">
        <f>BK225</f>
        <v>0</v>
      </c>
      <c r="K225" s="191"/>
      <c r="L225" s="196"/>
      <c r="M225" s="197"/>
      <c r="N225" s="198"/>
      <c r="O225" s="198"/>
      <c r="P225" s="199">
        <f>SUM(P226:P227)</f>
        <v>0</v>
      </c>
      <c r="Q225" s="198"/>
      <c r="R225" s="199">
        <f>SUM(R226:R227)</f>
        <v>0</v>
      </c>
      <c r="S225" s="198"/>
      <c r="T225" s="200">
        <f>SUM(T226:T227)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1" t="s">
        <v>240</v>
      </c>
      <c r="AT225" s="202" t="s">
        <v>71</v>
      </c>
      <c r="AU225" s="202" t="s">
        <v>80</v>
      </c>
      <c r="AY225" s="201" t="s">
        <v>213</v>
      </c>
      <c r="BK225" s="203">
        <f>SUM(BK226:BK227)</f>
        <v>0</v>
      </c>
    </row>
    <row r="226" s="2" customFormat="1" ht="16.5" customHeight="1">
      <c r="A226" s="40"/>
      <c r="B226" s="41"/>
      <c r="C226" s="206" t="s">
        <v>530</v>
      </c>
      <c r="D226" s="206" t="s">
        <v>215</v>
      </c>
      <c r="E226" s="207" t="s">
        <v>541</v>
      </c>
      <c r="F226" s="208" t="s">
        <v>539</v>
      </c>
      <c r="G226" s="209" t="s">
        <v>499</v>
      </c>
      <c r="H226" s="210">
        <v>1</v>
      </c>
      <c r="I226" s="211"/>
      <c r="J226" s="212">
        <f>ROUND(I226*H226,2)</f>
        <v>0</v>
      </c>
      <c r="K226" s="208" t="s">
        <v>19</v>
      </c>
      <c r="L226" s="46"/>
      <c r="M226" s="213" t="s">
        <v>19</v>
      </c>
      <c r="N226" s="214" t="s">
        <v>43</v>
      </c>
      <c r="O226" s="86"/>
      <c r="P226" s="215">
        <f>O226*H226</f>
        <v>0</v>
      </c>
      <c r="Q226" s="215">
        <v>0</v>
      </c>
      <c r="R226" s="215">
        <f>Q226*H226</f>
        <v>0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500</v>
      </c>
      <c r="AT226" s="217" t="s">
        <v>215</v>
      </c>
      <c r="AU226" s="217" t="s">
        <v>82</v>
      </c>
      <c r="AY226" s="19" t="s">
        <v>213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80</v>
      </c>
      <c r="BK226" s="218">
        <f>ROUND(I226*H226,2)</f>
        <v>0</v>
      </c>
      <c r="BL226" s="19" t="s">
        <v>500</v>
      </c>
      <c r="BM226" s="217" t="s">
        <v>915</v>
      </c>
    </row>
    <row r="227" s="2" customFormat="1">
      <c r="A227" s="40"/>
      <c r="B227" s="41"/>
      <c r="C227" s="42"/>
      <c r="D227" s="226" t="s">
        <v>388</v>
      </c>
      <c r="E227" s="42"/>
      <c r="F227" s="246" t="s">
        <v>507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388</v>
      </c>
      <c r="AU227" s="19" t="s">
        <v>82</v>
      </c>
    </row>
    <row r="228" s="12" customFormat="1" ht="22.8" customHeight="1">
      <c r="A228" s="12"/>
      <c r="B228" s="190"/>
      <c r="C228" s="191"/>
      <c r="D228" s="192" t="s">
        <v>71</v>
      </c>
      <c r="E228" s="204" t="s">
        <v>543</v>
      </c>
      <c r="F228" s="204" t="s">
        <v>544</v>
      </c>
      <c r="G228" s="191"/>
      <c r="H228" s="191"/>
      <c r="I228" s="194"/>
      <c r="J228" s="205">
        <f>BK228</f>
        <v>0</v>
      </c>
      <c r="K228" s="191"/>
      <c r="L228" s="196"/>
      <c r="M228" s="197"/>
      <c r="N228" s="198"/>
      <c r="O228" s="198"/>
      <c r="P228" s="199">
        <f>SUM(P229:P230)</f>
        <v>0</v>
      </c>
      <c r="Q228" s="198"/>
      <c r="R228" s="199">
        <f>SUM(R229:R230)</f>
        <v>0</v>
      </c>
      <c r="S228" s="198"/>
      <c r="T228" s="200">
        <f>SUM(T229:T230)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1" t="s">
        <v>240</v>
      </c>
      <c r="AT228" s="202" t="s">
        <v>71</v>
      </c>
      <c r="AU228" s="202" t="s">
        <v>80</v>
      </c>
      <c r="AY228" s="201" t="s">
        <v>213</v>
      </c>
      <c r="BK228" s="203">
        <f>SUM(BK229:BK230)</f>
        <v>0</v>
      </c>
    </row>
    <row r="229" s="2" customFormat="1" ht="16.5" customHeight="1">
      <c r="A229" s="40"/>
      <c r="B229" s="41"/>
      <c r="C229" s="206" t="s">
        <v>533</v>
      </c>
      <c r="D229" s="206" t="s">
        <v>215</v>
      </c>
      <c r="E229" s="207" t="s">
        <v>546</v>
      </c>
      <c r="F229" s="208" t="s">
        <v>544</v>
      </c>
      <c r="G229" s="209" t="s">
        <v>499</v>
      </c>
      <c r="H229" s="210">
        <v>1</v>
      </c>
      <c r="I229" s="211"/>
      <c r="J229" s="212">
        <f>ROUND(I229*H229,2)</f>
        <v>0</v>
      </c>
      <c r="K229" s="208" t="s">
        <v>19</v>
      </c>
      <c r="L229" s="46"/>
      <c r="M229" s="213" t="s">
        <v>19</v>
      </c>
      <c r="N229" s="214" t="s">
        <v>43</v>
      </c>
      <c r="O229" s="86"/>
      <c r="P229" s="215">
        <f>O229*H229</f>
        <v>0</v>
      </c>
      <c r="Q229" s="215">
        <v>0</v>
      </c>
      <c r="R229" s="215">
        <f>Q229*H229</f>
        <v>0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500</v>
      </c>
      <c r="AT229" s="217" t="s">
        <v>215</v>
      </c>
      <c r="AU229" s="217" t="s">
        <v>82</v>
      </c>
      <c r="AY229" s="19" t="s">
        <v>213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80</v>
      </c>
      <c r="BK229" s="218">
        <f>ROUND(I229*H229,2)</f>
        <v>0</v>
      </c>
      <c r="BL229" s="19" t="s">
        <v>500</v>
      </c>
      <c r="BM229" s="217" t="s">
        <v>916</v>
      </c>
    </row>
    <row r="230" s="2" customFormat="1">
      <c r="A230" s="40"/>
      <c r="B230" s="41"/>
      <c r="C230" s="42"/>
      <c r="D230" s="226" t="s">
        <v>388</v>
      </c>
      <c r="E230" s="42"/>
      <c r="F230" s="246" t="s">
        <v>507</v>
      </c>
      <c r="G230" s="42"/>
      <c r="H230" s="42"/>
      <c r="I230" s="221"/>
      <c r="J230" s="42"/>
      <c r="K230" s="42"/>
      <c r="L230" s="46"/>
      <c r="M230" s="258"/>
      <c r="N230" s="259"/>
      <c r="O230" s="260"/>
      <c r="P230" s="260"/>
      <c r="Q230" s="260"/>
      <c r="R230" s="260"/>
      <c r="S230" s="260"/>
      <c r="T230" s="261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388</v>
      </c>
      <c r="AU230" s="19" t="s">
        <v>82</v>
      </c>
    </row>
    <row r="231" s="2" customFormat="1" ht="6.96" customHeight="1">
      <c r="A231" s="40"/>
      <c r="B231" s="61"/>
      <c r="C231" s="62"/>
      <c r="D231" s="62"/>
      <c r="E231" s="62"/>
      <c r="F231" s="62"/>
      <c r="G231" s="62"/>
      <c r="H231" s="62"/>
      <c r="I231" s="62"/>
      <c r="J231" s="62"/>
      <c r="K231" s="62"/>
      <c r="L231" s="46"/>
      <c r="M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</row>
  </sheetData>
  <sheetProtection sheet="1" autoFilter="0" formatColumns="0" formatRows="0" objects="1" scenarios="1" spinCount="100000" saltValue="B2nDqzB9ry0HwBmt7XACTFZWobMzW0eyfiVBjipNXDNXHcrYF+09bNijvR+1aWYm4ZnJGFPzLtie3RjYnsZF0g==" hashValue="6rMg4obrGTM0LI4tAM5nvNuQCjWGRDiagQJx7lB/N27vDLDCasA/Te5vy0JJffXlDUEC+t7OuFPi5vp0IdUgUw==" algorithmName="SHA-512" password="CC35"/>
  <autoFilter ref="C89:K230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5_02/183403112"/>
    <hyperlink ref="F97" r:id="rId2" display="https://podminky.urs.cz/item/CS_URS_2025_02/183403151"/>
    <hyperlink ref="F100" r:id="rId3" display="https://podminky.urs.cz/item/CS_URS_2025_02/183403152"/>
    <hyperlink ref="F103" r:id="rId4" display="https://podminky.urs.cz/item/CS_URS_2025_02/181451121"/>
    <hyperlink ref="F110" r:id="rId5" display="https://podminky.urs.cz/item/CS_URS_2025_02/119005131"/>
    <hyperlink ref="F113" r:id="rId6" display="https://podminky.urs.cz/item/CS_URS_2025_02/183111114"/>
    <hyperlink ref="F116" r:id="rId7" display="https://podminky.urs.cz/item/CS_URS_2025_02/183101114"/>
    <hyperlink ref="F119" r:id="rId8" display="https://podminky.urs.cz/item/CS_URS_2025_02/184102111"/>
    <hyperlink ref="F131" r:id="rId9" display="https://podminky.urs.cz/item/CS_URS_2025_02/184102113"/>
    <hyperlink ref="F145" r:id="rId10" display="https://podminky.urs.cz/item/CS_URS_2025_02/184215133"/>
    <hyperlink ref="F148" r:id="rId11" display="https://podminky.urs.cz/item/CS_URS_2025_02/184808211"/>
    <hyperlink ref="F158" r:id="rId12" display="https://podminky.urs.cz/item/CS_URS_2025_02/184816111"/>
    <hyperlink ref="F169" r:id="rId13" display="https://podminky.urs.cz/item/CS_URS_2025_02/184911421"/>
    <hyperlink ref="F174" r:id="rId14" display="https://podminky.urs.cz/item/CS_URS_2025_02/185804312"/>
    <hyperlink ref="F178" r:id="rId15" display="https://podminky.urs.cz/item/CS_URS_2025_02/185851121"/>
    <hyperlink ref="F190" r:id="rId16" display="https://podminky.urs.cz/item/CS_URS_2025_02/348101320"/>
    <hyperlink ref="F195" r:id="rId17" display="https://podminky.urs.cz/item/CS_URS_2025_02/348951256"/>
    <hyperlink ref="F203" r:id="rId18" display="https://podminky.urs.cz/item/CS_URS_2025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9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180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Realizace větrolamu v k.ú. Moravský Žižkov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181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917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17. 9. 2025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ROUND((SUM(BE82:BE106)),  2)</f>
        <v>0</v>
      </c>
      <c r="G33" s="40"/>
      <c r="H33" s="40"/>
      <c r="I33" s="150">
        <v>0.20999999999999999</v>
      </c>
      <c r="J33" s="149">
        <f>ROUND(((SUM(BE82:BE106))*I33),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ROUND((SUM(BF82:BF106)),  2)</f>
        <v>0</v>
      </c>
      <c r="G34" s="40"/>
      <c r="H34" s="40"/>
      <c r="I34" s="150">
        <v>0.12</v>
      </c>
      <c r="J34" s="149">
        <f>ROUND(((SUM(BF82:BF106))*I34),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ROUND((SUM(BG82:BG106)),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ROUND((SUM(BH82:BH106)),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ROUND((SUM(BI82:BI106)),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183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Realizace větrolamu v k.ú. Moravský Žižkov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181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06.1 - 1. rok rozvojové péče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Moravský Žižkov</v>
      </c>
      <c r="G52" s="42"/>
      <c r="H52" s="42"/>
      <c r="I52" s="34" t="s">
        <v>23</v>
      </c>
      <c r="J52" s="74" t="str">
        <f>IF(J12="","",J12)</f>
        <v>17. 9. 2025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SPÚ, KPÚ pro JMK, pobočka Břeclav</v>
      </c>
      <c r="G54" s="42"/>
      <c r="H54" s="42"/>
      <c r="I54" s="34" t="s">
        <v>31</v>
      </c>
      <c r="J54" s="38" t="str">
        <f>E21</f>
        <v>Ing. Michal Pochop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Výzkumný ústav meliorací a ochrany půdy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184</v>
      </c>
      <c r="D57" s="164"/>
      <c r="E57" s="164"/>
      <c r="F57" s="164"/>
      <c r="G57" s="164"/>
      <c r="H57" s="164"/>
      <c r="I57" s="164"/>
      <c r="J57" s="165" t="s">
        <v>185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186</v>
      </c>
    </row>
    <row r="60" s="9" customFormat="1" ht="24.96" customHeight="1">
      <c r="A60" s="9"/>
      <c r="B60" s="167"/>
      <c r="C60" s="168"/>
      <c r="D60" s="169" t="s">
        <v>187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188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190</v>
      </c>
      <c r="E62" s="176"/>
      <c r="F62" s="176"/>
      <c r="G62" s="176"/>
      <c r="H62" s="176"/>
      <c r="I62" s="176"/>
      <c r="J62" s="177">
        <f>J104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198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Realizace větrolamu v k.ú. Moravský Žižkov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181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SO 06.1 - 1. rok rozvojové péče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Moravský Žižkov</v>
      </c>
      <c r="G76" s="42"/>
      <c r="H76" s="42"/>
      <c r="I76" s="34" t="s">
        <v>23</v>
      </c>
      <c r="J76" s="74" t="str">
        <f>IF(J12="","",J12)</f>
        <v>17. 9. 2025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SPÚ, KPÚ pro JMK, pobočka Břeclav</v>
      </c>
      <c r="G78" s="42"/>
      <c r="H78" s="42"/>
      <c r="I78" s="34" t="s">
        <v>31</v>
      </c>
      <c r="J78" s="38" t="str">
        <f>E21</f>
        <v>Ing. Michal Pochop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40.05" customHeight="1">
      <c r="A79" s="40"/>
      <c r="B79" s="41"/>
      <c r="C79" s="34" t="s">
        <v>29</v>
      </c>
      <c r="D79" s="42"/>
      <c r="E79" s="42"/>
      <c r="F79" s="29" t="str">
        <f>IF(E18="","",E18)</f>
        <v>Vyplň údaj</v>
      </c>
      <c r="G79" s="42"/>
      <c r="H79" s="42"/>
      <c r="I79" s="34" t="s">
        <v>34</v>
      </c>
      <c r="J79" s="38" t="str">
        <f>E24</f>
        <v>Výzkumný ústav meliorací a ochrany půdy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199</v>
      </c>
      <c r="D81" s="182" t="s">
        <v>57</v>
      </c>
      <c r="E81" s="182" t="s">
        <v>53</v>
      </c>
      <c r="F81" s="182" t="s">
        <v>54</v>
      </c>
      <c r="G81" s="182" t="s">
        <v>200</v>
      </c>
      <c r="H81" s="182" t="s">
        <v>201</v>
      </c>
      <c r="I81" s="182" t="s">
        <v>202</v>
      </c>
      <c r="J81" s="182" t="s">
        <v>185</v>
      </c>
      <c r="K81" s="183" t="s">
        <v>203</v>
      </c>
      <c r="L81" s="184"/>
      <c r="M81" s="94" t="s">
        <v>19</v>
      </c>
      <c r="N81" s="95" t="s">
        <v>42</v>
      </c>
      <c r="O81" s="95" t="s">
        <v>204</v>
      </c>
      <c r="P81" s="95" t="s">
        <v>205</v>
      </c>
      <c r="Q81" s="95" t="s">
        <v>206</v>
      </c>
      <c r="R81" s="95" t="s">
        <v>207</v>
      </c>
      <c r="S81" s="95" t="s">
        <v>208</v>
      </c>
      <c r="T81" s="96" t="s">
        <v>209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210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65.200000000000003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71</v>
      </c>
      <c r="AU82" s="19" t="s">
        <v>186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71</v>
      </c>
      <c r="E83" s="193" t="s">
        <v>211</v>
      </c>
      <c r="F83" s="193" t="s">
        <v>212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P84+P104</f>
        <v>0</v>
      </c>
      <c r="Q83" s="198"/>
      <c r="R83" s="199">
        <f>R84+R104</f>
        <v>65.200000000000003</v>
      </c>
      <c r="S83" s="198"/>
      <c r="T83" s="200">
        <f>T84+T104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80</v>
      </c>
      <c r="AT83" s="202" t="s">
        <v>71</v>
      </c>
      <c r="AU83" s="202" t="s">
        <v>72</v>
      </c>
      <c r="AY83" s="201" t="s">
        <v>213</v>
      </c>
      <c r="BK83" s="203">
        <f>BK84+BK104</f>
        <v>0</v>
      </c>
    </row>
    <row r="84" s="12" customFormat="1" ht="22.8" customHeight="1">
      <c r="A84" s="12"/>
      <c r="B84" s="190"/>
      <c r="C84" s="191"/>
      <c r="D84" s="192" t="s">
        <v>71</v>
      </c>
      <c r="E84" s="204" t="s">
        <v>80</v>
      </c>
      <c r="F84" s="204" t="s">
        <v>214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SUM(P85:P103)</f>
        <v>0</v>
      </c>
      <c r="Q84" s="198"/>
      <c r="R84" s="199">
        <f>SUM(R85:R103)</f>
        <v>65.200000000000003</v>
      </c>
      <c r="S84" s="198"/>
      <c r="T84" s="200">
        <f>SUM(T85:T103)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80</v>
      </c>
      <c r="AT84" s="202" t="s">
        <v>71</v>
      </c>
      <c r="AU84" s="202" t="s">
        <v>80</v>
      </c>
      <c r="AY84" s="201" t="s">
        <v>213</v>
      </c>
      <c r="BK84" s="203">
        <f>SUM(BK85:BK103)</f>
        <v>0</v>
      </c>
    </row>
    <row r="85" s="2" customFormat="1" ht="21.75" customHeight="1">
      <c r="A85" s="40"/>
      <c r="B85" s="41"/>
      <c r="C85" s="206" t="s">
        <v>80</v>
      </c>
      <c r="D85" s="206" t="s">
        <v>215</v>
      </c>
      <c r="E85" s="207" t="s">
        <v>549</v>
      </c>
      <c r="F85" s="208" t="s">
        <v>550</v>
      </c>
      <c r="G85" s="209" t="s">
        <v>218</v>
      </c>
      <c r="H85" s="210">
        <v>2047.1800000000001</v>
      </c>
      <c r="I85" s="211"/>
      <c r="J85" s="212">
        <f>ROUND(I85*H85,2)</f>
        <v>0</v>
      </c>
      <c r="K85" s="208" t="s">
        <v>219</v>
      </c>
      <c r="L85" s="46"/>
      <c r="M85" s="213" t="s">
        <v>19</v>
      </c>
      <c r="N85" s="214" t="s">
        <v>43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220</v>
      </c>
      <c r="AT85" s="217" t="s">
        <v>215</v>
      </c>
      <c r="AU85" s="217" t="s">
        <v>82</v>
      </c>
      <c r="AY85" s="19" t="s">
        <v>213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80</v>
      </c>
      <c r="BK85" s="218">
        <f>ROUND(I85*H85,2)</f>
        <v>0</v>
      </c>
      <c r="BL85" s="19" t="s">
        <v>220</v>
      </c>
      <c r="BM85" s="217" t="s">
        <v>551</v>
      </c>
    </row>
    <row r="86" s="2" customFormat="1">
      <c r="A86" s="40"/>
      <c r="B86" s="41"/>
      <c r="C86" s="42"/>
      <c r="D86" s="219" t="s">
        <v>222</v>
      </c>
      <c r="E86" s="42"/>
      <c r="F86" s="220" t="s">
        <v>552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222</v>
      </c>
      <c r="AU86" s="19" t="s">
        <v>82</v>
      </c>
    </row>
    <row r="87" s="13" customFormat="1">
      <c r="A87" s="13"/>
      <c r="B87" s="224"/>
      <c r="C87" s="225"/>
      <c r="D87" s="226" t="s">
        <v>224</v>
      </c>
      <c r="E87" s="227" t="s">
        <v>19</v>
      </c>
      <c r="F87" s="228" t="s">
        <v>918</v>
      </c>
      <c r="G87" s="225"/>
      <c r="H87" s="229">
        <v>2047.1800000000001</v>
      </c>
      <c r="I87" s="230"/>
      <c r="J87" s="225"/>
      <c r="K87" s="225"/>
      <c r="L87" s="231"/>
      <c r="M87" s="232"/>
      <c r="N87" s="233"/>
      <c r="O87" s="233"/>
      <c r="P87" s="233"/>
      <c r="Q87" s="233"/>
      <c r="R87" s="233"/>
      <c r="S87" s="233"/>
      <c r="T87" s="234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5" t="s">
        <v>224</v>
      </c>
      <c r="AU87" s="235" t="s">
        <v>82</v>
      </c>
      <c r="AV87" s="13" t="s">
        <v>82</v>
      </c>
      <c r="AW87" s="13" t="s">
        <v>33</v>
      </c>
      <c r="AX87" s="13" t="s">
        <v>80</v>
      </c>
      <c r="AY87" s="235" t="s">
        <v>213</v>
      </c>
    </row>
    <row r="88" s="2" customFormat="1" ht="16.5" customHeight="1">
      <c r="A88" s="40"/>
      <c r="B88" s="41"/>
      <c r="C88" s="206" t="s">
        <v>82</v>
      </c>
      <c r="D88" s="206" t="s">
        <v>215</v>
      </c>
      <c r="E88" s="207" t="s">
        <v>554</v>
      </c>
      <c r="F88" s="208" t="s">
        <v>555</v>
      </c>
      <c r="G88" s="209" t="s">
        <v>218</v>
      </c>
      <c r="H88" s="210">
        <v>320.39999999999998</v>
      </c>
      <c r="I88" s="211"/>
      <c r="J88" s="212">
        <f>ROUND(I88*H88,2)</f>
        <v>0</v>
      </c>
      <c r="K88" s="208" t="s">
        <v>219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220</v>
      </c>
      <c r="AT88" s="217" t="s">
        <v>215</v>
      </c>
      <c r="AU88" s="217" t="s">
        <v>82</v>
      </c>
      <c r="AY88" s="19" t="s">
        <v>213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220</v>
      </c>
      <c r="BM88" s="217" t="s">
        <v>556</v>
      </c>
    </row>
    <row r="89" s="2" customFormat="1">
      <c r="A89" s="40"/>
      <c r="B89" s="41"/>
      <c r="C89" s="42"/>
      <c r="D89" s="219" t="s">
        <v>222</v>
      </c>
      <c r="E89" s="42"/>
      <c r="F89" s="220" t="s">
        <v>557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222</v>
      </c>
      <c r="AU89" s="19" t="s">
        <v>82</v>
      </c>
    </row>
    <row r="90" s="13" customFormat="1">
      <c r="A90" s="13"/>
      <c r="B90" s="224"/>
      <c r="C90" s="225"/>
      <c r="D90" s="226" t="s">
        <v>224</v>
      </c>
      <c r="E90" s="227" t="s">
        <v>19</v>
      </c>
      <c r="F90" s="228" t="s">
        <v>919</v>
      </c>
      <c r="G90" s="225"/>
      <c r="H90" s="229">
        <v>320.39999999999998</v>
      </c>
      <c r="I90" s="230"/>
      <c r="J90" s="225"/>
      <c r="K90" s="225"/>
      <c r="L90" s="231"/>
      <c r="M90" s="232"/>
      <c r="N90" s="233"/>
      <c r="O90" s="233"/>
      <c r="P90" s="233"/>
      <c r="Q90" s="233"/>
      <c r="R90" s="233"/>
      <c r="S90" s="233"/>
      <c r="T90" s="23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5" t="s">
        <v>224</v>
      </c>
      <c r="AU90" s="235" t="s">
        <v>82</v>
      </c>
      <c r="AV90" s="13" t="s">
        <v>82</v>
      </c>
      <c r="AW90" s="13" t="s">
        <v>33</v>
      </c>
      <c r="AX90" s="13" t="s">
        <v>80</v>
      </c>
      <c r="AY90" s="235" t="s">
        <v>213</v>
      </c>
    </row>
    <row r="91" s="2" customFormat="1" ht="16.5" customHeight="1">
      <c r="A91" s="40"/>
      <c r="B91" s="41"/>
      <c r="C91" s="206" t="s">
        <v>230</v>
      </c>
      <c r="D91" s="206" t="s">
        <v>215</v>
      </c>
      <c r="E91" s="207" t="s">
        <v>422</v>
      </c>
      <c r="F91" s="208" t="s">
        <v>423</v>
      </c>
      <c r="G91" s="209" t="s">
        <v>218</v>
      </c>
      <c r="H91" s="210">
        <v>0</v>
      </c>
      <c r="I91" s="211"/>
      <c r="J91" s="212">
        <f>ROUND(I91*H91,2)</f>
        <v>0</v>
      </c>
      <c r="K91" s="208" t="s">
        <v>219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220</v>
      </c>
      <c r="AT91" s="217" t="s">
        <v>215</v>
      </c>
      <c r="AU91" s="217" t="s">
        <v>82</v>
      </c>
      <c r="AY91" s="19" t="s">
        <v>213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220</v>
      </c>
      <c r="BM91" s="217" t="s">
        <v>920</v>
      </c>
    </row>
    <row r="92" s="2" customFormat="1">
      <c r="A92" s="40"/>
      <c r="B92" s="41"/>
      <c r="C92" s="42"/>
      <c r="D92" s="219" t="s">
        <v>222</v>
      </c>
      <c r="E92" s="42"/>
      <c r="F92" s="220" t="s">
        <v>425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222</v>
      </c>
      <c r="AU92" s="19" t="s">
        <v>82</v>
      </c>
    </row>
    <row r="93" s="13" customFormat="1">
      <c r="A93" s="13"/>
      <c r="B93" s="224"/>
      <c r="C93" s="225"/>
      <c r="D93" s="226" t="s">
        <v>224</v>
      </c>
      <c r="E93" s="227" t="s">
        <v>19</v>
      </c>
      <c r="F93" s="228" t="s">
        <v>72</v>
      </c>
      <c r="G93" s="225"/>
      <c r="H93" s="229">
        <v>0</v>
      </c>
      <c r="I93" s="230"/>
      <c r="J93" s="225"/>
      <c r="K93" s="225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224</v>
      </c>
      <c r="AU93" s="235" t="s">
        <v>82</v>
      </c>
      <c r="AV93" s="13" t="s">
        <v>82</v>
      </c>
      <c r="AW93" s="13" t="s">
        <v>33</v>
      </c>
      <c r="AX93" s="13" t="s">
        <v>80</v>
      </c>
      <c r="AY93" s="235" t="s">
        <v>213</v>
      </c>
    </row>
    <row r="94" s="2" customFormat="1" ht="16.5" customHeight="1">
      <c r="A94" s="40"/>
      <c r="B94" s="41"/>
      <c r="C94" s="236" t="s">
        <v>248</v>
      </c>
      <c r="D94" s="236" t="s">
        <v>241</v>
      </c>
      <c r="E94" s="237" t="s">
        <v>428</v>
      </c>
      <c r="F94" s="238" t="s">
        <v>921</v>
      </c>
      <c r="G94" s="239" t="s">
        <v>430</v>
      </c>
      <c r="H94" s="240">
        <v>0</v>
      </c>
      <c r="I94" s="241"/>
      <c r="J94" s="242">
        <f>ROUND(I94*H94,2)</f>
        <v>0</v>
      </c>
      <c r="K94" s="238" t="s">
        <v>710</v>
      </c>
      <c r="L94" s="243"/>
      <c r="M94" s="244" t="s">
        <v>19</v>
      </c>
      <c r="N94" s="245" t="s">
        <v>43</v>
      </c>
      <c r="O94" s="86"/>
      <c r="P94" s="215">
        <f>O94*H94</f>
        <v>0</v>
      </c>
      <c r="Q94" s="215">
        <v>0.20000000000000001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245</v>
      </c>
      <c r="AT94" s="217" t="s">
        <v>241</v>
      </c>
      <c r="AU94" s="217" t="s">
        <v>82</v>
      </c>
      <c r="AY94" s="19" t="s">
        <v>213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220</v>
      </c>
      <c r="BM94" s="217" t="s">
        <v>922</v>
      </c>
    </row>
    <row r="95" s="2" customFormat="1" ht="16.5" customHeight="1">
      <c r="A95" s="40"/>
      <c r="B95" s="41"/>
      <c r="C95" s="206" t="s">
        <v>265</v>
      </c>
      <c r="D95" s="206" t="s">
        <v>215</v>
      </c>
      <c r="E95" s="207" t="s">
        <v>434</v>
      </c>
      <c r="F95" s="208" t="s">
        <v>435</v>
      </c>
      <c r="G95" s="209" t="s">
        <v>430</v>
      </c>
      <c r="H95" s="210">
        <v>65.200000000000003</v>
      </c>
      <c r="I95" s="211"/>
      <c r="J95" s="212">
        <f>ROUND(I95*H95,2)</f>
        <v>0</v>
      </c>
      <c r="K95" s="208" t="s">
        <v>219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220</v>
      </c>
      <c r="AT95" s="217" t="s">
        <v>215</v>
      </c>
      <c r="AU95" s="217" t="s">
        <v>82</v>
      </c>
      <c r="AY95" s="19" t="s">
        <v>213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220</v>
      </c>
      <c r="BM95" s="217" t="s">
        <v>559</v>
      </c>
    </row>
    <row r="96" s="2" customFormat="1">
      <c r="A96" s="40"/>
      <c r="B96" s="41"/>
      <c r="C96" s="42"/>
      <c r="D96" s="219" t="s">
        <v>222</v>
      </c>
      <c r="E96" s="42"/>
      <c r="F96" s="220" t="s">
        <v>437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222</v>
      </c>
      <c r="AU96" s="19" t="s">
        <v>82</v>
      </c>
    </row>
    <row r="97" s="13" customFormat="1">
      <c r="A97" s="13"/>
      <c r="B97" s="224"/>
      <c r="C97" s="225"/>
      <c r="D97" s="226" t="s">
        <v>224</v>
      </c>
      <c r="E97" s="227" t="s">
        <v>19</v>
      </c>
      <c r="F97" s="228" t="s">
        <v>923</v>
      </c>
      <c r="G97" s="225"/>
      <c r="H97" s="229">
        <v>65.200000000000003</v>
      </c>
      <c r="I97" s="230"/>
      <c r="J97" s="225"/>
      <c r="K97" s="225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224</v>
      </c>
      <c r="AU97" s="235" t="s">
        <v>82</v>
      </c>
      <c r="AV97" s="13" t="s">
        <v>82</v>
      </c>
      <c r="AW97" s="13" t="s">
        <v>33</v>
      </c>
      <c r="AX97" s="13" t="s">
        <v>80</v>
      </c>
      <c r="AY97" s="235" t="s">
        <v>213</v>
      </c>
    </row>
    <row r="98" s="2" customFormat="1" ht="16.5" customHeight="1">
      <c r="A98" s="40"/>
      <c r="B98" s="41"/>
      <c r="C98" s="206" t="s">
        <v>240</v>
      </c>
      <c r="D98" s="206" t="s">
        <v>215</v>
      </c>
      <c r="E98" s="207" t="s">
        <v>441</v>
      </c>
      <c r="F98" s="208" t="s">
        <v>442</v>
      </c>
      <c r="G98" s="209" t="s">
        <v>430</v>
      </c>
      <c r="H98" s="210">
        <v>65.200000000000003</v>
      </c>
      <c r="I98" s="211"/>
      <c r="J98" s="212">
        <f>ROUND(I98*H98,2)</f>
        <v>0</v>
      </c>
      <c r="K98" s="208" t="s">
        <v>219</v>
      </c>
      <c r="L98" s="46"/>
      <c r="M98" s="213" t="s">
        <v>19</v>
      </c>
      <c r="N98" s="214" t="s">
        <v>43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220</v>
      </c>
      <c r="AT98" s="217" t="s">
        <v>215</v>
      </c>
      <c r="AU98" s="217" t="s">
        <v>82</v>
      </c>
      <c r="AY98" s="19" t="s">
        <v>213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80</v>
      </c>
      <c r="BK98" s="218">
        <f>ROUND(I98*H98,2)</f>
        <v>0</v>
      </c>
      <c r="BL98" s="19" t="s">
        <v>220</v>
      </c>
      <c r="BM98" s="217" t="s">
        <v>561</v>
      </c>
    </row>
    <row r="99" s="2" customFormat="1">
      <c r="A99" s="40"/>
      <c r="B99" s="41"/>
      <c r="C99" s="42"/>
      <c r="D99" s="219" t="s">
        <v>222</v>
      </c>
      <c r="E99" s="42"/>
      <c r="F99" s="220" t="s">
        <v>444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222</v>
      </c>
      <c r="AU99" s="19" t="s">
        <v>82</v>
      </c>
    </row>
    <row r="100" s="13" customFormat="1">
      <c r="A100" s="13"/>
      <c r="B100" s="224"/>
      <c r="C100" s="225"/>
      <c r="D100" s="226" t="s">
        <v>224</v>
      </c>
      <c r="E100" s="227" t="s">
        <v>19</v>
      </c>
      <c r="F100" s="228" t="s">
        <v>923</v>
      </c>
      <c r="G100" s="225"/>
      <c r="H100" s="229">
        <v>65.200000000000003</v>
      </c>
      <c r="I100" s="230"/>
      <c r="J100" s="225"/>
      <c r="K100" s="225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224</v>
      </c>
      <c r="AU100" s="235" t="s">
        <v>82</v>
      </c>
      <c r="AV100" s="13" t="s">
        <v>82</v>
      </c>
      <c r="AW100" s="13" t="s">
        <v>33</v>
      </c>
      <c r="AX100" s="13" t="s">
        <v>80</v>
      </c>
      <c r="AY100" s="235" t="s">
        <v>213</v>
      </c>
    </row>
    <row r="101" s="2" customFormat="1" ht="16.5" customHeight="1">
      <c r="A101" s="40"/>
      <c r="B101" s="41"/>
      <c r="C101" s="236" t="s">
        <v>253</v>
      </c>
      <c r="D101" s="236" t="s">
        <v>241</v>
      </c>
      <c r="E101" s="237" t="s">
        <v>446</v>
      </c>
      <c r="F101" s="238" t="s">
        <v>447</v>
      </c>
      <c r="G101" s="239" t="s">
        <v>430</v>
      </c>
      <c r="H101" s="240">
        <v>65.200000000000003</v>
      </c>
      <c r="I101" s="241"/>
      <c r="J101" s="242">
        <f>ROUND(I101*H101,2)</f>
        <v>0</v>
      </c>
      <c r="K101" s="238" t="s">
        <v>219</v>
      </c>
      <c r="L101" s="243"/>
      <c r="M101" s="244" t="s">
        <v>19</v>
      </c>
      <c r="N101" s="245" t="s">
        <v>43</v>
      </c>
      <c r="O101" s="86"/>
      <c r="P101" s="215">
        <f>O101*H101</f>
        <v>0</v>
      </c>
      <c r="Q101" s="215">
        <v>1</v>
      </c>
      <c r="R101" s="215">
        <f>Q101*H101</f>
        <v>65.200000000000003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245</v>
      </c>
      <c r="AT101" s="217" t="s">
        <v>241</v>
      </c>
      <c r="AU101" s="217" t="s">
        <v>82</v>
      </c>
      <c r="AY101" s="19" t="s">
        <v>213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220</v>
      </c>
      <c r="BM101" s="217" t="s">
        <v>563</v>
      </c>
    </row>
    <row r="102" s="2" customFormat="1">
      <c r="A102" s="40"/>
      <c r="B102" s="41"/>
      <c r="C102" s="42"/>
      <c r="D102" s="226" t="s">
        <v>388</v>
      </c>
      <c r="E102" s="42"/>
      <c r="F102" s="246" t="s">
        <v>449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388</v>
      </c>
      <c r="AU102" s="19" t="s">
        <v>82</v>
      </c>
    </row>
    <row r="103" s="13" customFormat="1">
      <c r="A103" s="13"/>
      <c r="B103" s="224"/>
      <c r="C103" s="225"/>
      <c r="D103" s="226" t="s">
        <v>224</v>
      </c>
      <c r="E103" s="227" t="s">
        <v>19</v>
      </c>
      <c r="F103" s="228" t="s">
        <v>923</v>
      </c>
      <c r="G103" s="225"/>
      <c r="H103" s="229">
        <v>65.200000000000003</v>
      </c>
      <c r="I103" s="230"/>
      <c r="J103" s="225"/>
      <c r="K103" s="225"/>
      <c r="L103" s="231"/>
      <c r="M103" s="232"/>
      <c r="N103" s="233"/>
      <c r="O103" s="233"/>
      <c r="P103" s="233"/>
      <c r="Q103" s="233"/>
      <c r="R103" s="233"/>
      <c r="S103" s="233"/>
      <c r="T103" s="23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224</v>
      </c>
      <c r="AU103" s="235" t="s">
        <v>82</v>
      </c>
      <c r="AV103" s="13" t="s">
        <v>82</v>
      </c>
      <c r="AW103" s="13" t="s">
        <v>33</v>
      </c>
      <c r="AX103" s="13" t="s">
        <v>80</v>
      </c>
      <c r="AY103" s="235" t="s">
        <v>213</v>
      </c>
    </row>
    <row r="104" s="12" customFormat="1" ht="22.8" customHeight="1">
      <c r="A104" s="12"/>
      <c r="B104" s="190"/>
      <c r="C104" s="191"/>
      <c r="D104" s="192" t="s">
        <v>71</v>
      </c>
      <c r="E104" s="204" t="s">
        <v>484</v>
      </c>
      <c r="F104" s="204" t="s">
        <v>485</v>
      </c>
      <c r="G104" s="191"/>
      <c r="H104" s="191"/>
      <c r="I104" s="194"/>
      <c r="J104" s="205">
        <f>BK104</f>
        <v>0</v>
      </c>
      <c r="K104" s="191"/>
      <c r="L104" s="196"/>
      <c r="M104" s="197"/>
      <c r="N104" s="198"/>
      <c r="O104" s="198"/>
      <c r="P104" s="199">
        <f>SUM(P105:P106)</f>
        <v>0</v>
      </c>
      <c r="Q104" s="198"/>
      <c r="R104" s="199">
        <f>SUM(R105:R106)</f>
        <v>0</v>
      </c>
      <c r="S104" s="198"/>
      <c r="T104" s="200">
        <f>SUM(T105:T106)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1" t="s">
        <v>80</v>
      </c>
      <c r="AT104" s="202" t="s">
        <v>71</v>
      </c>
      <c r="AU104" s="202" t="s">
        <v>80</v>
      </c>
      <c r="AY104" s="201" t="s">
        <v>213</v>
      </c>
      <c r="BK104" s="203">
        <f>SUM(BK105:BK106)</f>
        <v>0</v>
      </c>
    </row>
    <row r="105" s="2" customFormat="1" ht="16.5" customHeight="1">
      <c r="A105" s="40"/>
      <c r="B105" s="41"/>
      <c r="C105" s="206" t="s">
        <v>245</v>
      </c>
      <c r="D105" s="206" t="s">
        <v>215</v>
      </c>
      <c r="E105" s="207" t="s">
        <v>487</v>
      </c>
      <c r="F105" s="208" t="s">
        <v>488</v>
      </c>
      <c r="G105" s="209" t="s">
        <v>489</v>
      </c>
      <c r="H105" s="210">
        <v>65.200000000000003</v>
      </c>
      <c r="I105" s="211"/>
      <c r="J105" s="212">
        <f>ROUND(I105*H105,2)</f>
        <v>0</v>
      </c>
      <c r="K105" s="208" t="s">
        <v>219</v>
      </c>
      <c r="L105" s="46"/>
      <c r="M105" s="213" t="s">
        <v>19</v>
      </c>
      <c r="N105" s="214" t="s">
        <v>43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220</v>
      </c>
      <c r="AT105" s="217" t="s">
        <v>215</v>
      </c>
      <c r="AU105" s="217" t="s">
        <v>82</v>
      </c>
      <c r="AY105" s="19" t="s">
        <v>213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80</v>
      </c>
      <c r="BK105" s="218">
        <f>ROUND(I105*H105,2)</f>
        <v>0</v>
      </c>
      <c r="BL105" s="19" t="s">
        <v>220</v>
      </c>
      <c r="BM105" s="217" t="s">
        <v>564</v>
      </c>
    </row>
    <row r="106" s="2" customFormat="1">
      <c r="A106" s="40"/>
      <c r="B106" s="41"/>
      <c r="C106" s="42"/>
      <c r="D106" s="219" t="s">
        <v>222</v>
      </c>
      <c r="E106" s="42"/>
      <c r="F106" s="220" t="s">
        <v>491</v>
      </c>
      <c r="G106" s="42"/>
      <c r="H106" s="42"/>
      <c r="I106" s="221"/>
      <c r="J106" s="42"/>
      <c r="K106" s="42"/>
      <c r="L106" s="46"/>
      <c r="M106" s="258"/>
      <c r="N106" s="259"/>
      <c r="O106" s="260"/>
      <c r="P106" s="260"/>
      <c r="Q106" s="260"/>
      <c r="R106" s="260"/>
      <c r="S106" s="260"/>
      <c r="T106" s="261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222</v>
      </c>
      <c r="AU106" s="19" t="s">
        <v>82</v>
      </c>
    </row>
    <row r="107" s="2" customFormat="1" ht="6.96" customHeight="1">
      <c r="A107" s="40"/>
      <c r="B107" s="61"/>
      <c r="C107" s="62"/>
      <c r="D107" s="62"/>
      <c r="E107" s="62"/>
      <c r="F107" s="62"/>
      <c r="G107" s="62"/>
      <c r="H107" s="62"/>
      <c r="I107" s="62"/>
      <c r="J107" s="62"/>
      <c r="K107" s="62"/>
      <c r="L107" s="46"/>
      <c r="M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</sheetData>
  <sheetProtection sheet="1" autoFilter="0" formatColumns="0" formatRows="0" objects="1" scenarios="1" spinCount="100000" saltValue="YOMDSwVkmpgMhTpmICl2hwVWdnoxMkffjRII89cRc9yXpot+sXrS10JQ77kHIr4yL3u7dQr9zWxmUpwcQZgK4Q==" hashValue="bWlc8mPFSETkQMZ/hHURexFS58Nmb48KvecCFOm/uOeJSLTEQiCavGvGTduuIluZz9tQtk5/TYzemoBNLc80Og==" algorithmName="SHA-512" password="CC35"/>
  <autoFilter ref="C81:K106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5_02/111151231"/>
    <hyperlink ref="F89" r:id="rId2" display="https://podminky.urs.cz/item/CS_URS_2025_02/184801131"/>
    <hyperlink ref="F92" r:id="rId3" display="https://podminky.urs.cz/item/CS_URS_2025_02/184911421"/>
    <hyperlink ref="F96" r:id="rId4" display="https://podminky.urs.cz/item/CS_URS_2025_02/185804312"/>
    <hyperlink ref="F99" r:id="rId5" display="https://podminky.urs.cz/item/CS_URS_2025_02/185851121"/>
    <hyperlink ref="F106" r:id="rId6" display="https://podminky.urs.cz/item/CS_URS_2025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180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Realizace větrolamu v k.ú. Moravský Žižkov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181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924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17. 9. 2025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ROUND((SUM(BE82:BE102)),  2)</f>
        <v>0</v>
      </c>
      <c r="G33" s="40"/>
      <c r="H33" s="40"/>
      <c r="I33" s="150">
        <v>0.20999999999999999</v>
      </c>
      <c r="J33" s="149">
        <f>ROUND(((SUM(BE82:BE102))*I33),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ROUND((SUM(BF82:BF102)),  2)</f>
        <v>0</v>
      </c>
      <c r="G34" s="40"/>
      <c r="H34" s="40"/>
      <c r="I34" s="150">
        <v>0.12</v>
      </c>
      <c r="J34" s="149">
        <f>ROUND(((SUM(BF82:BF102))*I34),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ROUND((SUM(BG82:BG102)),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ROUND((SUM(BH82:BH102)),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ROUND((SUM(BI82:BI102)),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183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Realizace větrolamu v k.ú. Moravský Žižkov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181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06.2 - 2. rok rozvojové péče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Moravský Žižkov</v>
      </c>
      <c r="G52" s="42"/>
      <c r="H52" s="42"/>
      <c r="I52" s="34" t="s">
        <v>23</v>
      </c>
      <c r="J52" s="74" t="str">
        <f>IF(J12="","",J12)</f>
        <v>17. 9. 2025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SPÚ, KPÚ pro JMK, pobočka Břeclav</v>
      </c>
      <c r="G54" s="42"/>
      <c r="H54" s="42"/>
      <c r="I54" s="34" t="s">
        <v>31</v>
      </c>
      <c r="J54" s="38" t="str">
        <f>E21</f>
        <v>Ing. Michal Pochop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Výzkumný ústav meliorací a ochrany půdy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184</v>
      </c>
      <c r="D57" s="164"/>
      <c r="E57" s="164"/>
      <c r="F57" s="164"/>
      <c r="G57" s="164"/>
      <c r="H57" s="164"/>
      <c r="I57" s="164"/>
      <c r="J57" s="165" t="s">
        <v>185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186</v>
      </c>
    </row>
    <row r="60" s="9" customFormat="1" ht="24.96" customHeight="1">
      <c r="A60" s="9"/>
      <c r="B60" s="167"/>
      <c r="C60" s="168"/>
      <c r="D60" s="169" t="s">
        <v>187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188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190</v>
      </c>
      <c r="E62" s="176"/>
      <c r="F62" s="176"/>
      <c r="G62" s="176"/>
      <c r="H62" s="176"/>
      <c r="I62" s="176"/>
      <c r="J62" s="177">
        <f>J100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198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Realizace větrolamu v k.ú. Moravský Žižkov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181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SO 06.2 - 2. rok rozvojové péče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Moravský Žižkov</v>
      </c>
      <c r="G76" s="42"/>
      <c r="H76" s="42"/>
      <c r="I76" s="34" t="s">
        <v>23</v>
      </c>
      <c r="J76" s="74" t="str">
        <f>IF(J12="","",J12)</f>
        <v>17. 9. 2025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SPÚ, KPÚ pro JMK, pobočka Břeclav</v>
      </c>
      <c r="G78" s="42"/>
      <c r="H78" s="42"/>
      <c r="I78" s="34" t="s">
        <v>31</v>
      </c>
      <c r="J78" s="38" t="str">
        <f>E21</f>
        <v>Ing. Michal Pochop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40.05" customHeight="1">
      <c r="A79" s="40"/>
      <c r="B79" s="41"/>
      <c r="C79" s="34" t="s">
        <v>29</v>
      </c>
      <c r="D79" s="42"/>
      <c r="E79" s="42"/>
      <c r="F79" s="29" t="str">
        <f>IF(E18="","",E18)</f>
        <v>Vyplň údaj</v>
      </c>
      <c r="G79" s="42"/>
      <c r="H79" s="42"/>
      <c r="I79" s="34" t="s">
        <v>34</v>
      </c>
      <c r="J79" s="38" t="str">
        <f>E24</f>
        <v>Výzkumný ústav meliorací a ochrany půdy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199</v>
      </c>
      <c r="D81" s="182" t="s">
        <v>57</v>
      </c>
      <c r="E81" s="182" t="s">
        <v>53</v>
      </c>
      <c r="F81" s="182" t="s">
        <v>54</v>
      </c>
      <c r="G81" s="182" t="s">
        <v>200</v>
      </c>
      <c r="H81" s="182" t="s">
        <v>201</v>
      </c>
      <c r="I81" s="182" t="s">
        <v>202</v>
      </c>
      <c r="J81" s="182" t="s">
        <v>185</v>
      </c>
      <c r="K81" s="183" t="s">
        <v>203</v>
      </c>
      <c r="L81" s="184"/>
      <c r="M81" s="94" t="s">
        <v>19</v>
      </c>
      <c r="N81" s="95" t="s">
        <v>42</v>
      </c>
      <c r="O81" s="95" t="s">
        <v>204</v>
      </c>
      <c r="P81" s="95" t="s">
        <v>205</v>
      </c>
      <c r="Q81" s="95" t="s">
        <v>206</v>
      </c>
      <c r="R81" s="95" t="s">
        <v>207</v>
      </c>
      <c r="S81" s="95" t="s">
        <v>208</v>
      </c>
      <c r="T81" s="96" t="s">
        <v>209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210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52.159999999999997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71</v>
      </c>
      <c r="AU82" s="19" t="s">
        <v>186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71</v>
      </c>
      <c r="E83" s="193" t="s">
        <v>211</v>
      </c>
      <c r="F83" s="193" t="s">
        <v>212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P84+P100</f>
        <v>0</v>
      </c>
      <c r="Q83" s="198"/>
      <c r="R83" s="199">
        <f>R84+R100</f>
        <v>52.159999999999997</v>
      </c>
      <c r="S83" s="198"/>
      <c r="T83" s="200">
        <f>T84+T100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80</v>
      </c>
      <c r="AT83" s="202" t="s">
        <v>71</v>
      </c>
      <c r="AU83" s="202" t="s">
        <v>72</v>
      </c>
      <c r="AY83" s="201" t="s">
        <v>213</v>
      </c>
      <c r="BK83" s="203">
        <f>BK84+BK100</f>
        <v>0</v>
      </c>
    </row>
    <row r="84" s="12" customFormat="1" ht="22.8" customHeight="1">
      <c r="A84" s="12"/>
      <c r="B84" s="190"/>
      <c r="C84" s="191"/>
      <c r="D84" s="192" t="s">
        <v>71</v>
      </c>
      <c r="E84" s="204" t="s">
        <v>80</v>
      </c>
      <c r="F84" s="204" t="s">
        <v>214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SUM(P85:P99)</f>
        <v>0</v>
      </c>
      <c r="Q84" s="198"/>
      <c r="R84" s="199">
        <f>SUM(R85:R99)</f>
        <v>52.159999999999997</v>
      </c>
      <c r="S84" s="198"/>
      <c r="T84" s="200">
        <f>SUM(T85:T99)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80</v>
      </c>
      <c r="AT84" s="202" t="s">
        <v>71</v>
      </c>
      <c r="AU84" s="202" t="s">
        <v>80</v>
      </c>
      <c r="AY84" s="201" t="s">
        <v>213</v>
      </c>
      <c r="BK84" s="203">
        <f>SUM(BK85:BK99)</f>
        <v>0</v>
      </c>
    </row>
    <row r="85" s="2" customFormat="1" ht="21.75" customHeight="1">
      <c r="A85" s="40"/>
      <c r="B85" s="41"/>
      <c r="C85" s="206" t="s">
        <v>80</v>
      </c>
      <c r="D85" s="206" t="s">
        <v>215</v>
      </c>
      <c r="E85" s="207" t="s">
        <v>549</v>
      </c>
      <c r="F85" s="208" t="s">
        <v>550</v>
      </c>
      <c r="G85" s="209" t="s">
        <v>218</v>
      </c>
      <c r="H85" s="210">
        <v>2047.1800000000001</v>
      </c>
      <c r="I85" s="211"/>
      <c r="J85" s="212">
        <f>ROUND(I85*H85,2)</f>
        <v>0</v>
      </c>
      <c r="K85" s="208" t="s">
        <v>219</v>
      </c>
      <c r="L85" s="46"/>
      <c r="M85" s="213" t="s">
        <v>19</v>
      </c>
      <c r="N85" s="214" t="s">
        <v>43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220</v>
      </c>
      <c r="AT85" s="217" t="s">
        <v>215</v>
      </c>
      <c r="AU85" s="217" t="s">
        <v>82</v>
      </c>
      <c r="AY85" s="19" t="s">
        <v>213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80</v>
      </c>
      <c r="BK85" s="218">
        <f>ROUND(I85*H85,2)</f>
        <v>0</v>
      </c>
      <c r="BL85" s="19" t="s">
        <v>220</v>
      </c>
      <c r="BM85" s="217" t="s">
        <v>566</v>
      </c>
    </row>
    <row r="86" s="2" customFormat="1">
      <c r="A86" s="40"/>
      <c r="B86" s="41"/>
      <c r="C86" s="42"/>
      <c r="D86" s="219" t="s">
        <v>222</v>
      </c>
      <c r="E86" s="42"/>
      <c r="F86" s="220" t="s">
        <v>552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222</v>
      </c>
      <c r="AU86" s="19" t="s">
        <v>82</v>
      </c>
    </row>
    <row r="87" s="13" customFormat="1">
      <c r="A87" s="13"/>
      <c r="B87" s="224"/>
      <c r="C87" s="225"/>
      <c r="D87" s="226" t="s">
        <v>224</v>
      </c>
      <c r="E87" s="227" t="s">
        <v>19</v>
      </c>
      <c r="F87" s="228" t="s">
        <v>925</v>
      </c>
      <c r="G87" s="225"/>
      <c r="H87" s="229">
        <v>2047.1800000000001</v>
      </c>
      <c r="I87" s="230"/>
      <c r="J87" s="225"/>
      <c r="K87" s="225"/>
      <c r="L87" s="231"/>
      <c r="M87" s="232"/>
      <c r="N87" s="233"/>
      <c r="O87" s="233"/>
      <c r="P87" s="233"/>
      <c r="Q87" s="233"/>
      <c r="R87" s="233"/>
      <c r="S87" s="233"/>
      <c r="T87" s="234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5" t="s">
        <v>224</v>
      </c>
      <c r="AU87" s="235" t="s">
        <v>82</v>
      </c>
      <c r="AV87" s="13" t="s">
        <v>82</v>
      </c>
      <c r="AW87" s="13" t="s">
        <v>33</v>
      </c>
      <c r="AX87" s="13" t="s">
        <v>80</v>
      </c>
      <c r="AY87" s="235" t="s">
        <v>213</v>
      </c>
    </row>
    <row r="88" s="2" customFormat="1" ht="16.5" customHeight="1">
      <c r="A88" s="40"/>
      <c r="B88" s="41"/>
      <c r="C88" s="206" t="s">
        <v>82</v>
      </c>
      <c r="D88" s="206" t="s">
        <v>215</v>
      </c>
      <c r="E88" s="207" t="s">
        <v>554</v>
      </c>
      <c r="F88" s="208" t="s">
        <v>555</v>
      </c>
      <c r="G88" s="209" t="s">
        <v>218</v>
      </c>
      <c r="H88" s="210">
        <v>320.39999999999998</v>
      </c>
      <c r="I88" s="211"/>
      <c r="J88" s="212">
        <f>ROUND(I88*H88,2)</f>
        <v>0</v>
      </c>
      <c r="K88" s="208" t="s">
        <v>219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220</v>
      </c>
      <c r="AT88" s="217" t="s">
        <v>215</v>
      </c>
      <c r="AU88" s="217" t="s">
        <v>82</v>
      </c>
      <c r="AY88" s="19" t="s">
        <v>213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220</v>
      </c>
      <c r="BM88" s="217" t="s">
        <v>568</v>
      </c>
    </row>
    <row r="89" s="2" customFormat="1">
      <c r="A89" s="40"/>
      <c r="B89" s="41"/>
      <c r="C89" s="42"/>
      <c r="D89" s="219" t="s">
        <v>222</v>
      </c>
      <c r="E89" s="42"/>
      <c r="F89" s="220" t="s">
        <v>557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222</v>
      </c>
      <c r="AU89" s="19" t="s">
        <v>82</v>
      </c>
    </row>
    <row r="90" s="13" customFormat="1">
      <c r="A90" s="13"/>
      <c r="B90" s="224"/>
      <c r="C90" s="225"/>
      <c r="D90" s="226" t="s">
        <v>224</v>
      </c>
      <c r="E90" s="227" t="s">
        <v>19</v>
      </c>
      <c r="F90" s="228" t="s">
        <v>926</v>
      </c>
      <c r="G90" s="225"/>
      <c r="H90" s="229">
        <v>320.39999999999998</v>
      </c>
      <c r="I90" s="230"/>
      <c r="J90" s="225"/>
      <c r="K90" s="225"/>
      <c r="L90" s="231"/>
      <c r="M90" s="232"/>
      <c r="N90" s="233"/>
      <c r="O90" s="233"/>
      <c r="P90" s="233"/>
      <c r="Q90" s="233"/>
      <c r="R90" s="233"/>
      <c r="S90" s="233"/>
      <c r="T90" s="23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5" t="s">
        <v>224</v>
      </c>
      <c r="AU90" s="235" t="s">
        <v>82</v>
      </c>
      <c r="AV90" s="13" t="s">
        <v>82</v>
      </c>
      <c r="AW90" s="13" t="s">
        <v>33</v>
      </c>
      <c r="AX90" s="13" t="s">
        <v>80</v>
      </c>
      <c r="AY90" s="235" t="s">
        <v>213</v>
      </c>
    </row>
    <row r="91" s="2" customFormat="1" ht="16.5" customHeight="1">
      <c r="A91" s="40"/>
      <c r="B91" s="41"/>
      <c r="C91" s="206" t="s">
        <v>265</v>
      </c>
      <c r="D91" s="206" t="s">
        <v>215</v>
      </c>
      <c r="E91" s="207" t="s">
        <v>434</v>
      </c>
      <c r="F91" s="208" t="s">
        <v>435</v>
      </c>
      <c r="G91" s="209" t="s">
        <v>430</v>
      </c>
      <c r="H91" s="210">
        <v>52.159999999999997</v>
      </c>
      <c r="I91" s="211"/>
      <c r="J91" s="212">
        <f>ROUND(I91*H91,2)</f>
        <v>0</v>
      </c>
      <c r="K91" s="208" t="s">
        <v>219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220</v>
      </c>
      <c r="AT91" s="217" t="s">
        <v>215</v>
      </c>
      <c r="AU91" s="217" t="s">
        <v>82</v>
      </c>
      <c r="AY91" s="19" t="s">
        <v>213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220</v>
      </c>
      <c r="BM91" s="217" t="s">
        <v>570</v>
      </c>
    </row>
    <row r="92" s="2" customFormat="1">
      <c r="A92" s="40"/>
      <c r="B92" s="41"/>
      <c r="C92" s="42"/>
      <c r="D92" s="219" t="s">
        <v>222</v>
      </c>
      <c r="E92" s="42"/>
      <c r="F92" s="220" t="s">
        <v>437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222</v>
      </c>
      <c r="AU92" s="19" t="s">
        <v>82</v>
      </c>
    </row>
    <row r="93" s="13" customFormat="1">
      <c r="A93" s="13"/>
      <c r="B93" s="224"/>
      <c r="C93" s="225"/>
      <c r="D93" s="226" t="s">
        <v>224</v>
      </c>
      <c r="E93" s="227" t="s">
        <v>19</v>
      </c>
      <c r="F93" s="228" t="s">
        <v>927</v>
      </c>
      <c r="G93" s="225"/>
      <c r="H93" s="229">
        <v>52.159999999999997</v>
      </c>
      <c r="I93" s="230"/>
      <c r="J93" s="225"/>
      <c r="K93" s="225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224</v>
      </c>
      <c r="AU93" s="235" t="s">
        <v>82</v>
      </c>
      <c r="AV93" s="13" t="s">
        <v>82</v>
      </c>
      <c r="AW93" s="13" t="s">
        <v>33</v>
      </c>
      <c r="AX93" s="13" t="s">
        <v>80</v>
      </c>
      <c r="AY93" s="235" t="s">
        <v>213</v>
      </c>
    </row>
    <row r="94" s="2" customFormat="1" ht="16.5" customHeight="1">
      <c r="A94" s="40"/>
      <c r="B94" s="41"/>
      <c r="C94" s="206" t="s">
        <v>248</v>
      </c>
      <c r="D94" s="206" t="s">
        <v>215</v>
      </c>
      <c r="E94" s="207" t="s">
        <v>441</v>
      </c>
      <c r="F94" s="208" t="s">
        <v>442</v>
      </c>
      <c r="G94" s="209" t="s">
        <v>430</v>
      </c>
      <c r="H94" s="210">
        <v>52.159999999999997</v>
      </c>
      <c r="I94" s="211"/>
      <c r="J94" s="212">
        <f>ROUND(I94*H94,2)</f>
        <v>0</v>
      </c>
      <c r="K94" s="208" t="s">
        <v>219</v>
      </c>
      <c r="L94" s="46"/>
      <c r="M94" s="213" t="s">
        <v>19</v>
      </c>
      <c r="N94" s="214" t="s">
        <v>43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220</v>
      </c>
      <c r="AT94" s="217" t="s">
        <v>215</v>
      </c>
      <c r="AU94" s="217" t="s">
        <v>82</v>
      </c>
      <c r="AY94" s="19" t="s">
        <v>213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220</v>
      </c>
      <c r="BM94" s="217" t="s">
        <v>572</v>
      </c>
    </row>
    <row r="95" s="2" customFormat="1">
      <c r="A95" s="40"/>
      <c r="B95" s="41"/>
      <c r="C95" s="42"/>
      <c r="D95" s="219" t="s">
        <v>222</v>
      </c>
      <c r="E95" s="42"/>
      <c r="F95" s="220" t="s">
        <v>444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222</v>
      </c>
      <c r="AU95" s="19" t="s">
        <v>82</v>
      </c>
    </row>
    <row r="96" s="13" customFormat="1">
      <c r="A96" s="13"/>
      <c r="B96" s="224"/>
      <c r="C96" s="225"/>
      <c r="D96" s="226" t="s">
        <v>224</v>
      </c>
      <c r="E96" s="227" t="s">
        <v>19</v>
      </c>
      <c r="F96" s="228" t="s">
        <v>927</v>
      </c>
      <c r="G96" s="225"/>
      <c r="H96" s="229">
        <v>52.159999999999997</v>
      </c>
      <c r="I96" s="230"/>
      <c r="J96" s="225"/>
      <c r="K96" s="225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224</v>
      </c>
      <c r="AU96" s="235" t="s">
        <v>82</v>
      </c>
      <c r="AV96" s="13" t="s">
        <v>82</v>
      </c>
      <c r="AW96" s="13" t="s">
        <v>33</v>
      </c>
      <c r="AX96" s="13" t="s">
        <v>80</v>
      </c>
      <c r="AY96" s="235" t="s">
        <v>213</v>
      </c>
    </row>
    <row r="97" s="2" customFormat="1" ht="16.5" customHeight="1">
      <c r="A97" s="40"/>
      <c r="B97" s="41"/>
      <c r="C97" s="236" t="s">
        <v>253</v>
      </c>
      <c r="D97" s="236" t="s">
        <v>241</v>
      </c>
      <c r="E97" s="237" t="s">
        <v>446</v>
      </c>
      <c r="F97" s="238" t="s">
        <v>447</v>
      </c>
      <c r="G97" s="239" t="s">
        <v>430</v>
      </c>
      <c r="H97" s="240">
        <v>52.159999999999997</v>
      </c>
      <c r="I97" s="241"/>
      <c r="J97" s="242">
        <f>ROUND(I97*H97,2)</f>
        <v>0</v>
      </c>
      <c r="K97" s="238" t="s">
        <v>219</v>
      </c>
      <c r="L97" s="243"/>
      <c r="M97" s="244" t="s">
        <v>19</v>
      </c>
      <c r="N97" s="245" t="s">
        <v>43</v>
      </c>
      <c r="O97" s="86"/>
      <c r="P97" s="215">
        <f>O97*H97</f>
        <v>0</v>
      </c>
      <c r="Q97" s="215">
        <v>1</v>
      </c>
      <c r="R97" s="215">
        <f>Q97*H97</f>
        <v>52.159999999999997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245</v>
      </c>
      <c r="AT97" s="217" t="s">
        <v>241</v>
      </c>
      <c r="AU97" s="217" t="s">
        <v>82</v>
      </c>
      <c r="AY97" s="19" t="s">
        <v>213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220</v>
      </c>
      <c r="BM97" s="217" t="s">
        <v>573</v>
      </c>
    </row>
    <row r="98" s="2" customFormat="1">
      <c r="A98" s="40"/>
      <c r="B98" s="41"/>
      <c r="C98" s="42"/>
      <c r="D98" s="226" t="s">
        <v>388</v>
      </c>
      <c r="E98" s="42"/>
      <c r="F98" s="246" t="s">
        <v>449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388</v>
      </c>
      <c r="AU98" s="19" t="s">
        <v>82</v>
      </c>
    </row>
    <row r="99" s="13" customFormat="1">
      <c r="A99" s="13"/>
      <c r="B99" s="224"/>
      <c r="C99" s="225"/>
      <c r="D99" s="226" t="s">
        <v>224</v>
      </c>
      <c r="E99" s="227" t="s">
        <v>19</v>
      </c>
      <c r="F99" s="228" t="s">
        <v>927</v>
      </c>
      <c r="G99" s="225"/>
      <c r="H99" s="229">
        <v>52.159999999999997</v>
      </c>
      <c r="I99" s="230"/>
      <c r="J99" s="225"/>
      <c r="K99" s="225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224</v>
      </c>
      <c r="AU99" s="235" t="s">
        <v>82</v>
      </c>
      <c r="AV99" s="13" t="s">
        <v>82</v>
      </c>
      <c r="AW99" s="13" t="s">
        <v>33</v>
      </c>
      <c r="AX99" s="13" t="s">
        <v>80</v>
      </c>
      <c r="AY99" s="235" t="s">
        <v>213</v>
      </c>
    </row>
    <row r="100" s="12" customFormat="1" ht="22.8" customHeight="1">
      <c r="A100" s="12"/>
      <c r="B100" s="190"/>
      <c r="C100" s="191"/>
      <c r="D100" s="192" t="s">
        <v>71</v>
      </c>
      <c r="E100" s="204" t="s">
        <v>484</v>
      </c>
      <c r="F100" s="204" t="s">
        <v>485</v>
      </c>
      <c r="G100" s="191"/>
      <c r="H100" s="191"/>
      <c r="I100" s="194"/>
      <c r="J100" s="205">
        <f>BK100</f>
        <v>0</v>
      </c>
      <c r="K100" s="191"/>
      <c r="L100" s="196"/>
      <c r="M100" s="197"/>
      <c r="N100" s="198"/>
      <c r="O100" s="198"/>
      <c r="P100" s="199">
        <f>SUM(P101:P102)</f>
        <v>0</v>
      </c>
      <c r="Q100" s="198"/>
      <c r="R100" s="199">
        <f>SUM(R101:R102)</f>
        <v>0</v>
      </c>
      <c r="S100" s="198"/>
      <c r="T100" s="200">
        <f>SUM(T101:T102)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80</v>
      </c>
      <c r="AT100" s="202" t="s">
        <v>71</v>
      </c>
      <c r="AU100" s="202" t="s">
        <v>80</v>
      </c>
      <c r="AY100" s="201" t="s">
        <v>213</v>
      </c>
      <c r="BK100" s="203">
        <f>SUM(BK101:BK102)</f>
        <v>0</v>
      </c>
    </row>
    <row r="101" s="2" customFormat="1" ht="16.5" customHeight="1">
      <c r="A101" s="40"/>
      <c r="B101" s="41"/>
      <c r="C101" s="206" t="s">
        <v>245</v>
      </c>
      <c r="D101" s="206" t="s">
        <v>215</v>
      </c>
      <c r="E101" s="207" t="s">
        <v>487</v>
      </c>
      <c r="F101" s="208" t="s">
        <v>488</v>
      </c>
      <c r="G101" s="209" t="s">
        <v>489</v>
      </c>
      <c r="H101" s="210">
        <v>52.159999999999997</v>
      </c>
      <c r="I101" s="211"/>
      <c r="J101" s="212">
        <f>ROUND(I101*H101,2)</f>
        <v>0</v>
      </c>
      <c r="K101" s="208" t="s">
        <v>219</v>
      </c>
      <c r="L101" s="46"/>
      <c r="M101" s="213" t="s">
        <v>19</v>
      </c>
      <c r="N101" s="214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220</v>
      </c>
      <c r="AT101" s="217" t="s">
        <v>215</v>
      </c>
      <c r="AU101" s="217" t="s">
        <v>82</v>
      </c>
      <c r="AY101" s="19" t="s">
        <v>213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220</v>
      </c>
      <c r="BM101" s="217" t="s">
        <v>574</v>
      </c>
    </row>
    <row r="102" s="2" customFormat="1">
      <c r="A102" s="40"/>
      <c r="B102" s="41"/>
      <c r="C102" s="42"/>
      <c r="D102" s="219" t="s">
        <v>222</v>
      </c>
      <c r="E102" s="42"/>
      <c r="F102" s="220" t="s">
        <v>491</v>
      </c>
      <c r="G102" s="42"/>
      <c r="H102" s="42"/>
      <c r="I102" s="221"/>
      <c r="J102" s="42"/>
      <c r="K102" s="42"/>
      <c r="L102" s="46"/>
      <c r="M102" s="258"/>
      <c r="N102" s="259"/>
      <c r="O102" s="260"/>
      <c r="P102" s="260"/>
      <c r="Q102" s="260"/>
      <c r="R102" s="260"/>
      <c r="S102" s="260"/>
      <c r="T102" s="261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222</v>
      </c>
      <c r="AU102" s="19" t="s">
        <v>82</v>
      </c>
    </row>
    <row r="103" s="2" customFormat="1" ht="6.96" customHeight="1">
      <c r="A103" s="40"/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46"/>
      <c r="M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</sheetData>
  <sheetProtection sheet="1" autoFilter="0" formatColumns="0" formatRows="0" objects="1" scenarios="1" spinCount="100000" saltValue="MRz4VxKUQW/pdzsHGT4Sfr8/N2McH8QFYiCb3qfQ1XMUxZflavq84wNc5bSMTJDIf4vWLWPilRbih2zDgr/LEg==" hashValue="G72oZoJYZoq3eeFuTjse5Mi6tU83ld48G1ShjRO6SoGftJE9OLgYzfbM6buGeJAXeqwEcFa6dWYZ0JspLapBqA==" algorithmName="SHA-512" password="CC35"/>
  <autoFilter ref="C81:K102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5_02/111151231"/>
    <hyperlink ref="F89" r:id="rId2" display="https://podminky.urs.cz/item/CS_URS_2025_02/184801131"/>
    <hyperlink ref="F92" r:id="rId3" display="https://podminky.urs.cz/item/CS_URS_2025_02/185804312"/>
    <hyperlink ref="F95" r:id="rId4" display="https://podminky.urs.cz/item/CS_URS_2025_02/185851121"/>
    <hyperlink ref="F102" r:id="rId5" display="https://podminky.urs.cz/item/CS_URS_2025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180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Realizace větrolamu v k.ú. Moravský Žižkov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181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928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17. 9. 2025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ROUND((SUM(BE82:BE102)),  2)</f>
        <v>0</v>
      </c>
      <c r="G33" s="40"/>
      <c r="H33" s="40"/>
      <c r="I33" s="150">
        <v>0.20999999999999999</v>
      </c>
      <c r="J33" s="149">
        <f>ROUND(((SUM(BE82:BE102))*I33),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ROUND((SUM(BF82:BF102)),  2)</f>
        <v>0</v>
      </c>
      <c r="G34" s="40"/>
      <c r="H34" s="40"/>
      <c r="I34" s="150">
        <v>0.12</v>
      </c>
      <c r="J34" s="149">
        <f>ROUND(((SUM(BF82:BF102))*I34),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ROUND((SUM(BG82:BG102)),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ROUND((SUM(BH82:BH102)),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ROUND((SUM(BI82:BI102)),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183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Realizace větrolamu v k.ú. Moravský Žižkov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181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06.3 - 3. rok rozvojové péče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Moravský Žižkov</v>
      </c>
      <c r="G52" s="42"/>
      <c r="H52" s="42"/>
      <c r="I52" s="34" t="s">
        <v>23</v>
      </c>
      <c r="J52" s="74" t="str">
        <f>IF(J12="","",J12)</f>
        <v>17. 9. 2025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SPÚ, KPÚ pro JMK, pobočka Břeclav</v>
      </c>
      <c r="G54" s="42"/>
      <c r="H54" s="42"/>
      <c r="I54" s="34" t="s">
        <v>31</v>
      </c>
      <c r="J54" s="38" t="str">
        <f>E21</f>
        <v>Ing. Michal Pochop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Výzkumný ústav meliorací a ochrany půdy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184</v>
      </c>
      <c r="D57" s="164"/>
      <c r="E57" s="164"/>
      <c r="F57" s="164"/>
      <c r="G57" s="164"/>
      <c r="H57" s="164"/>
      <c r="I57" s="164"/>
      <c r="J57" s="165" t="s">
        <v>185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186</v>
      </c>
    </row>
    <row r="60" s="9" customFormat="1" ht="24.96" customHeight="1">
      <c r="A60" s="9"/>
      <c r="B60" s="167"/>
      <c r="C60" s="168"/>
      <c r="D60" s="169" t="s">
        <v>187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188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190</v>
      </c>
      <c r="E62" s="176"/>
      <c r="F62" s="176"/>
      <c r="G62" s="176"/>
      <c r="H62" s="176"/>
      <c r="I62" s="176"/>
      <c r="J62" s="177">
        <f>J100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198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Realizace větrolamu v k.ú. Moravský Žižkov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181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SO 06.3 - 3. rok rozvojové péče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Moravský Žižkov</v>
      </c>
      <c r="G76" s="42"/>
      <c r="H76" s="42"/>
      <c r="I76" s="34" t="s">
        <v>23</v>
      </c>
      <c r="J76" s="74" t="str">
        <f>IF(J12="","",J12)</f>
        <v>17. 9. 2025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SPÚ, KPÚ pro JMK, pobočka Břeclav</v>
      </c>
      <c r="G78" s="42"/>
      <c r="H78" s="42"/>
      <c r="I78" s="34" t="s">
        <v>31</v>
      </c>
      <c r="J78" s="38" t="str">
        <f>E21</f>
        <v>Ing. Michal Pochop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40.05" customHeight="1">
      <c r="A79" s="40"/>
      <c r="B79" s="41"/>
      <c r="C79" s="34" t="s">
        <v>29</v>
      </c>
      <c r="D79" s="42"/>
      <c r="E79" s="42"/>
      <c r="F79" s="29" t="str">
        <f>IF(E18="","",E18)</f>
        <v>Vyplň údaj</v>
      </c>
      <c r="G79" s="42"/>
      <c r="H79" s="42"/>
      <c r="I79" s="34" t="s">
        <v>34</v>
      </c>
      <c r="J79" s="38" t="str">
        <f>E24</f>
        <v>Výzkumný ústav meliorací a ochrany půdy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199</v>
      </c>
      <c r="D81" s="182" t="s">
        <v>57</v>
      </c>
      <c r="E81" s="182" t="s">
        <v>53</v>
      </c>
      <c r="F81" s="182" t="s">
        <v>54</v>
      </c>
      <c r="G81" s="182" t="s">
        <v>200</v>
      </c>
      <c r="H81" s="182" t="s">
        <v>201</v>
      </c>
      <c r="I81" s="182" t="s">
        <v>202</v>
      </c>
      <c r="J81" s="182" t="s">
        <v>185</v>
      </c>
      <c r="K81" s="183" t="s">
        <v>203</v>
      </c>
      <c r="L81" s="184"/>
      <c r="M81" s="94" t="s">
        <v>19</v>
      </c>
      <c r="N81" s="95" t="s">
        <v>42</v>
      </c>
      <c r="O81" s="95" t="s">
        <v>204</v>
      </c>
      <c r="P81" s="95" t="s">
        <v>205</v>
      </c>
      <c r="Q81" s="95" t="s">
        <v>206</v>
      </c>
      <c r="R81" s="95" t="s">
        <v>207</v>
      </c>
      <c r="S81" s="95" t="s">
        <v>208</v>
      </c>
      <c r="T81" s="96" t="s">
        <v>209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210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39.119999999999997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71</v>
      </c>
      <c r="AU82" s="19" t="s">
        <v>186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71</v>
      </c>
      <c r="E83" s="193" t="s">
        <v>211</v>
      </c>
      <c r="F83" s="193" t="s">
        <v>212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P84+P100</f>
        <v>0</v>
      </c>
      <c r="Q83" s="198"/>
      <c r="R83" s="199">
        <f>R84+R100</f>
        <v>39.119999999999997</v>
      </c>
      <c r="S83" s="198"/>
      <c r="T83" s="200">
        <f>T84+T100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80</v>
      </c>
      <c r="AT83" s="202" t="s">
        <v>71</v>
      </c>
      <c r="AU83" s="202" t="s">
        <v>72</v>
      </c>
      <c r="AY83" s="201" t="s">
        <v>213</v>
      </c>
      <c r="BK83" s="203">
        <f>BK84+BK100</f>
        <v>0</v>
      </c>
    </row>
    <row r="84" s="12" customFormat="1" ht="22.8" customHeight="1">
      <c r="A84" s="12"/>
      <c r="B84" s="190"/>
      <c r="C84" s="191"/>
      <c r="D84" s="192" t="s">
        <v>71</v>
      </c>
      <c r="E84" s="204" t="s">
        <v>80</v>
      </c>
      <c r="F84" s="204" t="s">
        <v>214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SUM(P85:P99)</f>
        <v>0</v>
      </c>
      <c r="Q84" s="198"/>
      <c r="R84" s="199">
        <f>SUM(R85:R99)</f>
        <v>39.119999999999997</v>
      </c>
      <c r="S84" s="198"/>
      <c r="T84" s="200">
        <f>SUM(T85:T99)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80</v>
      </c>
      <c r="AT84" s="202" t="s">
        <v>71</v>
      </c>
      <c r="AU84" s="202" t="s">
        <v>80</v>
      </c>
      <c r="AY84" s="201" t="s">
        <v>213</v>
      </c>
      <c r="BK84" s="203">
        <f>SUM(BK85:BK99)</f>
        <v>0</v>
      </c>
    </row>
    <row r="85" s="2" customFormat="1" ht="21.75" customHeight="1">
      <c r="A85" s="40"/>
      <c r="B85" s="41"/>
      <c r="C85" s="206" t="s">
        <v>80</v>
      </c>
      <c r="D85" s="206" t="s">
        <v>215</v>
      </c>
      <c r="E85" s="207" t="s">
        <v>549</v>
      </c>
      <c r="F85" s="208" t="s">
        <v>550</v>
      </c>
      <c r="G85" s="209" t="s">
        <v>218</v>
      </c>
      <c r="H85" s="210">
        <v>2047.1800000000001</v>
      </c>
      <c r="I85" s="211"/>
      <c r="J85" s="212">
        <f>ROUND(I85*H85,2)</f>
        <v>0</v>
      </c>
      <c r="K85" s="208" t="s">
        <v>219</v>
      </c>
      <c r="L85" s="46"/>
      <c r="M85" s="213" t="s">
        <v>19</v>
      </c>
      <c r="N85" s="214" t="s">
        <v>43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220</v>
      </c>
      <c r="AT85" s="217" t="s">
        <v>215</v>
      </c>
      <c r="AU85" s="217" t="s">
        <v>82</v>
      </c>
      <c r="AY85" s="19" t="s">
        <v>213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80</v>
      </c>
      <c r="BK85" s="218">
        <f>ROUND(I85*H85,2)</f>
        <v>0</v>
      </c>
      <c r="BL85" s="19" t="s">
        <v>220</v>
      </c>
      <c r="BM85" s="217" t="s">
        <v>929</v>
      </c>
    </row>
    <row r="86" s="2" customFormat="1">
      <c r="A86" s="40"/>
      <c r="B86" s="41"/>
      <c r="C86" s="42"/>
      <c r="D86" s="219" t="s">
        <v>222</v>
      </c>
      <c r="E86" s="42"/>
      <c r="F86" s="220" t="s">
        <v>552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222</v>
      </c>
      <c r="AU86" s="19" t="s">
        <v>82</v>
      </c>
    </row>
    <row r="87" s="13" customFormat="1">
      <c r="A87" s="13"/>
      <c r="B87" s="224"/>
      <c r="C87" s="225"/>
      <c r="D87" s="226" t="s">
        <v>224</v>
      </c>
      <c r="E87" s="227" t="s">
        <v>19</v>
      </c>
      <c r="F87" s="228" t="s">
        <v>918</v>
      </c>
      <c r="G87" s="225"/>
      <c r="H87" s="229">
        <v>2047.1800000000001</v>
      </c>
      <c r="I87" s="230"/>
      <c r="J87" s="225"/>
      <c r="K87" s="225"/>
      <c r="L87" s="231"/>
      <c r="M87" s="232"/>
      <c r="N87" s="233"/>
      <c r="O87" s="233"/>
      <c r="P87" s="233"/>
      <c r="Q87" s="233"/>
      <c r="R87" s="233"/>
      <c r="S87" s="233"/>
      <c r="T87" s="234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5" t="s">
        <v>224</v>
      </c>
      <c r="AU87" s="235" t="s">
        <v>82</v>
      </c>
      <c r="AV87" s="13" t="s">
        <v>82</v>
      </c>
      <c r="AW87" s="13" t="s">
        <v>33</v>
      </c>
      <c r="AX87" s="13" t="s">
        <v>80</v>
      </c>
      <c r="AY87" s="235" t="s">
        <v>213</v>
      </c>
    </row>
    <row r="88" s="2" customFormat="1" ht="16.5" customHeight="1">
      <c r="A88" s="40"/>
      <c r="B88" s="41"/>
      <c r="C88" s="206" t="s">
        <v>82</v>
      </c>
      <c r="D88" s="206" t="s">
        <v>215</v>
      </c>
      <c r="E88" s="207" t="s">
        <v>554</v>
      </c>
      <c r="F88" s="208" t="s">
        <v>555</v>
      </c>
      <c r="G88" s="209" t="s">
        <v>218</v>
      </c>
      <c r="H88" s="210">
        <v>320.39999999999998</v>
      </c>
      <c r="I88" s="211"/>
      <c r="J88" s="212">
        <f>ROUND(I88*H88,2)</f>
        <v>0</v>
      </c>
      <c r="K88" s="208" t="s">
        <v>219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220</v>
      </c>
      <c r="AT88" s="217" t="s">
        <v>215</v>
      </c>
      <c r="AU88" s="217" t="s">
        <v>82</v>
      </c>
      <c r="AY88" s="19" t="s">
        <v>213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220</v>
      </c>
      <c r="BM88" s="217" t="s">
        <v>930</v>
      </c>
    </row>
    <row r="89" s="2" customFormat="1">
      <c r="A89" s="40"/>
      <c r="B89" s="41"/>
      <c r="C89" s="42"/>
      <c r="D89" s="219" t="s">
        <v>222</v>
      </c>
      <c r="E89" s="42"/>
      <c r="F89" s="220" t="s">
        <v>557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222</v>
      </c>
      <c r="AU89" s="19" t="s">
        <v>82</v>
      </c>
    </row>
    <row r="90" s="13" customFormat="1">
      <c r="A90" s="13"/>
      <c r="B90" s="224"/>
      <c r="C90" s="225"/>
      <c r="D90" s="226" t="s">
        <v>224</v>
      </c>
      <c r="E90" s="227" t="s">
        <v>19</v>
      </c>
      <c r="F90" s="228" t="s">
        <v>919</v>
      </c>
      <c r="G90" s="225"/>
      <c r="H90" s="229">
        <v>320.39999999999998</v>
      </c>
      <c r="I90" s="230"/>
      <c r="J90" s="225"/>
      <c r="K90" s="225"/>
      <c r="L90" s="231"/>
      <c r="M90" s="232"/>
      <c r="N90" s="233"/>
      <c r="O90" s="233"/>
      <c r="P90" s="233"/>
      <c r="Q90" s="233"/>
      <c r="R90" s="233"/>
      <c r="S90" s="233"/>
      <c r="T90" s="23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5" t="s">
        <v>224</v>
      </c>
      <c r="AU90" s="235" t="s">
        <v>82</v>
      </c>
      <c r="AV90" s="13" t="s">
        <v>82</v>
      </c>
      <c r="AW90" s="13" t="s">
        <v>33</v>
      </c>
      <c r="AX90" s="13" t="s">
        <v>80</v>
      </c>
      <c r="AY90" s="235" t="s">
        <v>213</v>
      </c>
    </row>
    <row r="91" s="2" customFormat="1" ht="16.5" customHeight="1">
      <c r="A91" s="40"/>
      <c r="B91" s="41"/>
      <c r="C91" s="206" t="s">
        <v>240</v>
      </c>
      <c r="D91" s="206" t="s">
        <v>215</v>
      </c>
      <c r="E91" s="207" t="s">
        <v>434</v>
      </c>
      <c r="F91" s="208" t="s">
        <v>435</v>
      </c>
      <c r="G91" s="209" t="s">
        <v>430</v>
      </c>
      <c r="H91" s="210">
        <v>39.119999999999997</v>
      </c>
      <c r="I91" s="211"/>
      <c r="J91" s="212">
        <f>ROUND(I91*H91,2)</f>
        <v>0</v>
      </c>
      <c r="K91" s="208" t="s">
        <v>219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220</v>
      </c>
      <c r="AT91" s="217" t="s">
        <v>215</v>
      </c>
      <c r="AU91" s="217" t="s">
        <v>82</v>
      </c>
      <c r="AY91" s="19" t="s">
        <v>213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220</v>
      </c>
      <c r="BM91" s="217" t="s">
        <v>931</v>
      </c>
    </row>
    <row r="92" s="2" customFormat="1">
      <c r="A92" s="40"/>
      <c r="B92" s="41"/>
      <c r="C92" s="42"/>
      <c r="D92" s="219" t="s">
        <v>222</v>
      </c>
      <c r="E92" s="42"/>
      <c r="F92" s="220" t="s">
        <v>437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222</v>
      </c>
      <c r="AU92" s="19" t="s">
        <v>82</v>
      </c>
    </row>
    <row r="93" s="13" customFormat="1">
      <c r="A93" s="13"/>
      <c r="B93" s="224"/>
      <c r="C93" s="225"/>
      <c r="D93" s="226" t="s">
        <v>224</v>
      </c>
      <c r="E93" s="227" t="s">
        <v>19</v>
      </c>
      <c r="F93" s="228" t="s">
        <v>932</v>
      </c>
      <c r="G93" s="225"/>
      <c r="H93" s="229">
        <v>39.119999999999997</v>
      </c>
      <c r="I93" s="230"/>
      <c r="J93" s="225"/>
      <c r="K93" s="225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224</v>
      </c>
      <c r="AU93" s="235" t="s">
        <v>82</v>
      </c>
      <c r="AV93" s="13" t="s">
        <v>82</v>
      </c>
      <c r="AW93" s="13" t="s">
        <v>33</v>
      </c>
      <c r="AX93" s="13" t="s">
        <v>80</v>
      </c>
      <c r="AY93" s="235" t="s">
        <v>213</v>
      </c>
    </row>
    <row r="94" s="2" customFormat="1" ht="16.5" customHeight="1">
      <c r="A94" s="40"/>
      <c r="B94" s="41"/>
      <c r="C94" s="206" t="s">
        <v>248</v>
      </c>
      <c r="D94" s="206" t="s">
        <v>215</v>
      </c>
      <c r="E94" s="207" t="s">
        <v>441</v>
      </c>
      <c r="F94" s="208" t="s">
        <v>442</v>
      </c>
      <c r="G94" s="209" t="s">
        <v>430</v>
      </c>
      <c r="H94" s="210">
        <v>39.119999999999997</v>
      </c>
      <c r="I94" s="211"/>
      <c r="J94" s="212">
        <f>ROUND(I94*H94,2)</f>
        <v>0</v>
      </c>
      <c r="K94" s="208" t="s">
        <v>219</v>
      </c>
      <c r="L94" s="46"/>
      <c r="M94" s="213" t="s">
        <v>19</v>
      </c>
      <c r="N94" s="214" t="s">
        <v>43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220</v>
      </c>
      <c r="AT94" s="217" t="s">
        <v>215</v>
      </c>
      <c r="AU94" s="217" t="s">
        <v>82</v>
      </c>
      <c r="AY94" s="19" t="s">
        <v>213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220</v>
      </c>
      <c r="BM94" s="217" t="s">
        <v>933</v>
      </c>
    </row>
    <row r="95" s="2" customFormat="1">
      <c r="A95" s="40"/>
      <c r="B95" s="41"/>
      <c r="C95" s="42"/>
      <c r="D95" s="219" t="s">
        <v>222</v>
      </c>
      <c r="E95" s="42"/>
      <c r="F95" s="220" t="s">
        <v>444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222</v>
      </c>
      <c r="AU95" s="19" t="s">
        <v>82</v>
      </c>
    </row>
    <row r="96" s="13" customFormat="1">
      <c r="A96" s="13"/>
      <c r="B96" s="224"/>
      <c r="C96" s="225"/>
      <c r="D96" s="226" t="s">
        <v>224</v>
      </c>
      <c r="E96" s="227" t="s">
        <v>19</v>
      </c>
      <c r="F96" s="228" t="s">
        <v>932</v>
      </c>
      <c r="G96" s="225"/>
      <c r="H96" s="229">
        <v>39.119999999999997</v>
      </c>
      <c r="I96" s="230"/>
      <c r="J96" s="225"/>
      <c r="K96" s="225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224</v>
      </c>
      <c r="AU96" s="235" t="s">
        <v>82</v>
      </c>
      <c r="AV96" s="13" t="s">
        <v>82</v>
      </c>
      <c r="AW96" s="13" t="s">
        <v>33</v>
      </c>
      <c r="AX96" s="13" t="s">
        <v>80</v>
      </c>
      <c r="AY96" s="235" t="s">
        <v>213</v>
      </c>
    </row>
    <row r="97" s="2" customFormat="1" ht="16.5" customHeight="1">
      <c r="A97" s="40"/>
      <c r="B97" s="41"/>
      <c r="C97" s="236" t="s">
        <v>253</v>
      </c>
      <c r="D97" s="236" t="s">
        <v>241</v>
      </c>
      <c r="E97" s="237" t="s">
        <v>446</v>
      </c>
      <c r="F97" s="238" t="s">
        <v>447</v>
      </c>
      <c r="G97" s="239" t="s">
        <v>430</v>
      </c>
      <c r="H97" s="240">
        <v>39.119999999999997</v>
      </c>
      <c r="I97" s="241"/>
      <c r="J97" s="242">
        <f>ROUND(I97*H97,2)</f>
        <v>0</v>
      </c>
      <c r="K97" s="238" t="s">
        <v>219</v>
      </c>
      <c r="L97" s="243"/>
      <c r="M97" s="244" t="s">
        <v>19</v>
      </c>
      <c r="N97" s="245" t="s">
        <v>43</v>
      </c>
      <c r="O97" s="86"/>
      <c r="P97" s="215">
        <f>O97*H97</f>
        <v>0</v>
      </c>
      <c r="Q97" s="215">
        <v>1</v>
      </c>
      <c r="R97" s="215">
        <f>Q97*H97</f>
        <v>39.119999999999997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245</v>
      </c>
      <c r="AT97" s="217" t="s">
        <v>241</v>
      </c>
      <c r="AU97" s="217" t="s">
        <v>82</v>
      </c>
      <c r="AY97" s="19" t="s">
        <v>213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220</v>
      </c>
      <c r="BM97" s="217" t="s">
        <v>934</v>
      </c>
    </row>
    <row r="98" s="2" customFormat="1">
      <c r="A98" s="40"/>
      <c r="B98" s="41"/>
      <c r="C98" s="42"/>
      <c r="D98" s="226" t="s">
        <v>388</v>
      </c>
      <c r="E98" s="42"/>
      <c r="F98" s="246" t="s">
        <v>449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388</v>
      </c>
      <c r="AU98" s="19" t="s">
        <v>82</v>
      </c>
    </row>
    <row r="99" s="13" customFormat="1">
      <c r="A99" s="13"/>
      <c r="B99" s="224"/>
      <c r="C99" s="225"/>
      <c r="D99" s="226" t="s">
        <v>224</v>
      </c>
      <c r="E99" s="227" t="s">
        <v>19</v>
      </c>
      <c r="F99" s="228" t="s">
        <v>932</v>
      </c>
      <c r="G99" s="225"/>
      <c r="H99" s="229">
        <v>39.119999999999997</v>
      </c>
      <c r="I99" s="230"/>
      <c r="J99" s="225"/>
      <c r="K99" s="225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224</v>
      </c>
      <c r="AU99" s="235" t="s">
        <v>82</v>
      </c>
      <c r="AV99" s="13" t="s">
        <v>82</v>
      </c>
      <c r="AW99" s="13" t="s">
        <v>33</v>
      </c>
      <c r="AX99" s="13" t="s">
        <v>80</v>
      </c>
      <c r="AY99" s="235" t="s">
        <v>213</v>
      </c>
    </row>
    <row r="100" s="12" customFormat="1" ht="22.8" customHeight="1">
      <c r="A100" s="12"/>
      <c r="B100" s="190"/>
      <c r="C100" s="191"/>
      <c r="D100" s="192" t="s">
        <v>71</v>
      </c>
      <c r="E100" s="204" t="s">
        <v>484</v>
      </c>
      <c r="F100" s="204" t="s">
        <v>485</v>
      </c>
      <c r="G100" s="191"/>
      <c r="H100" s="191"/>
      <c r="I100" s="194"/>
      <c r="J100" s="205">
        <f>BK100</f>
        <v>0</v>
      </c>
      <c r="K100" s="191"/>
      <c r="L100" s="196"/>
      <c r="M100" s="197"/>
      <c r="N100" s="198"/>
      <c r="O100" s="198"/>
      <c r="P100" s="199">
        <f>SUM(P101:P102)</f>
        <v>0</v>
      </c>
      <c r="Q100" s="198"/>
      <c r="R100" s="199">
        <f>SUM(R101:R102)</f>
        <v>0</v>
      </c>
      <c r="S100" s="198"/>
      <c r="T100" s="200">
        <f>SUM(T101:T102)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80</v>
      </c>
      <c r="AT100" s="202" t="s">
        <v>71</v>
      </c>
      <c r="AU100" s="202" t="s">
        <v>80</v>
      </c>
      <c r="AY100" s="201" t="s">
        <v>213</v>
      </c>
      <c r="BK100" s="203">
        <f>SUM(BK101:BK102)</f>
        <v>0</v>
      </c>
    </row>
    <row r="101" s="2" customFormat="1" ht="16.5" customHeight="1">
      <c r="A101" s="40"/>
      <c r="B101" s="41"/>
      <c r="C101" s="206" t="s">
        <v>245</v>
      </c>
      <c r="D101" s="206" t="s">
        <v>215</v>
      </c>
      <c r="E101" s="207" t="s">
        <v>487</v>
      </c>
      <c r="F101" s="208" t="s">
        <v>488</v>
      </c>
      <c r="G101" s="209" t="s">
        <v>489</v>
      </c>
      <c r="H101" s="210">
        <v>39.119999999999997</v>
      </c>
      <c r="I101" s="211"/>
      <c r="J101" s="212">
        <f>ROUND(I101*H101,2)</f>
        <v>0</v>
      </c>
      <c r="K101" s="208" t="s">
        <v>219</v>
      </c>
      <c r="L101" s="46"/>
      <c r="M101" s="213" t="s">
        <v>19</v>
      </c>
      <c r="N101" s="214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220</v>
      </c>
      <c r="AT101" s="217" t="s">
        <v>215</v>
      </c>
      <c r="AU101" s="217" t="s">
        <v>82</v>
      </c>
      <c r="AY101" s="19" t="s">
        <v>213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220</v>
      </c>
      <c r="BM101" s="217" t="s">
        <v>935</v>
      </c>
    </row>
    <row r="102" s="2" customFormat="1">
      <c r="A102" s="40"/>
      <c r="B102" s="41"/>
      <c r="C102" s="42"/>
      <c r="D102" s="219" t="s">
        <v>222</v>
      </c>
      <c r="E102" s="42"/>
      <c r="F102" s="220" t="s">
        <v>491</v>
      </c>
      <c r="G102" s="42"/>
      <c r="H102" s="42"/>
      <c r="I102" s="221"/>
      <c r="J102" s="42"/>
      <c r="K102" s="42"/>
      <c r="L102" s="46"/>
      <c r="M102" s="258"/>
      <c r="N102" s="259"/>
      <c r="O102" s="260"/>
      <c r="P102" s="260"/>
      <c r="Q102" s="260"/>
      <c r="R102" s="260"/>
      <c r="S102" s="260"/>
      <c r="T102" s="261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222</v>
      </c>
      <c r="AU102" s="19" t="s">
        <v>82</v>
      </c>
    </row>
    <row r="103" s="2" customFormat="1" ht="6.96" customHeight="1">
      <c r="A103" s="40"/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46"/>
      <c r="M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</sheetData>
  <sheetProtection sheet="1" autoFilter="0" formatColumns="0" formatRows="0" objects="1" scenarios="1" spinCount="100000" saltValue="UyL6zra3J5c7uMtIsO+hxJziXZVdiOLJ9VCSAsve57A/+c4gsGHRILVvWKoqJ7sWzKOujlEfD+oXllK+Ntdtkw==" hashValue="k//923mAF/g6sZKb2EfDhikMl/7Ie1YCvKrylrLEfOND+VNrPsIGNrEjreng8F3kbCAFn76J3S/9ABqD/gTf3w==" algorithmName="SHA-512" password="CC35"/>
  <autoFilter ref="C81:K102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5_02/111151231"/>
    <hyperlink ref="F89" r:id="rId2" display="https://podminky.urs.cz/item/CS_URS_2025_02/184801131"/>
    <hyperlink ref="F92" r:id="rId3" display="https://podminky.urs.cz/item/CS_URS_2025_02/185804312"/>
    <hyperlink ref="F95" r:id="rId4" display="https://podminky.urs.cz/item/CS_URS_2025_02/185851121"/>
    <hyperlink ref="F102" r:id="rId5" display="https://podminky.urs.cz/item/CS_URS_2025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180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Realizace větrolamu v k.ú. Moravský Žižkov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181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936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17. 9. 2025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ROUND((SUM(BE90:BE241)),  2)</f>
        <v>0</v>
      </c>
      <c r="G33" s="40"/>
      <c r="H33" s="40"/>
      <c r="I33" s="150">
        <v>0.20999999999999999</v>
      </c>
      <c r="J33" s="149">
        <f>ROUND(((SUM(BE90:BE241))*I33),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ROUND((SUM(BF90:BF241)),  2)</f>
        <v>0</v>
      </c>
      <c r="G34" s="40"/>
      <c r="H34" s="40"/>
      <c r="I34" s="150">
        <v>0.12</v>
      </c>
      <c r="J34" s="149">
        <f>ROUND(((SUM(BF90:BF241))*I34),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ROUND((SUM(BG90:BG241)),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ROUND((SUM(BH90:BH241)),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ROUND((SUM(BI90:BI241)),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183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Realizace větrolamu v k.ú. Moravský Žižkov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181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07 - Větrolam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Moravský Žižkov</v>
      </c>
      <c r="G52" s="42"/>
      <c r="H52" s="42"/>
      <c r="I52" s="34" t="s">
        <v>23</v>
      </c>
      <c r="J52" s="74" t="str">
        <f>IF(J12="","",J12)</f>
        <v>17. 9. 2025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SPÚ, KPÚ pro JMK, pobočka Břeclav</v>
      </c>
      <c r="G54" s="42"/>
      <c r="H54" s="42"/>
      <c r="I54" s="34" t="s">
        <v>31</v>
      </c>
      <c r="J54" s="38" t="str">
        <f>E21</f>
        <v>Ing. Michal Pochop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Výzkumný ústav meliorací a ochrany půdy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184</v>
      </c>
      <c r="D57" s="164"/>
      <c r="E57" s="164"/>
      <c r="F57" s="164"/>
      <c r="G57" s="164"/>
      <c r="H57" s="164"/>
      <c r="I57" s="164"/>
      <c r="J57" s="165" t="s">
        <v>185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186</v>
      </c>
    </row>
    <row r="60" s="9" customFormat="1" ht="24.96" customHeight="1">
      <c r="A60" s="9"/>
      <c r="B60" s="167"/>
      <c r="C60" s="168"/>
      <c r="D60" s="169" t="s">
        <v>187</v>
      </c>
      <c r="E60" s="170"/>
      <c r="F60" s="170"/>
      <c r="G60" s="170"/>
      <c r="H60" s="170"/>
      <c r="I60" s="170"/>
      <c r="J60" s="171">
        <f>J91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188</v>
      </c>
      <c r="E61" s="176"/>
      <c r="F61" s="176"/>
      <c r="G61" s="176"/>
      <c r="H61" s="176"/>
      <c r="I61" s="176"/>
      <c r="J61" s="177">
        <f>J92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189</v>
      </c>
      <c r="E62" s="176"/>
      <c r="F62" s="176"/>
      <c r="G62" s="176"/>
      <c r="H62" s="176"/>
      <c r="I62" s="176"/>
      <c r="J62" s="177">
        <f>J184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190</v>
      </c>
      <c r="E63" s="176"/>
      <c r="F63" s="176"/>
      <c r="G63" s="176"/>
      <c r="H63" s="176"/>
      <c r="I63" s="176"/>
      <c r="J63" s="177">
        <f>J202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7"/>
      <c r="C64" s="168"/>
      <c r="D64" s="169" t="s">
        <v>191</v>
      </c>
      <c r="E64" s="170"/>
      <c r="F64" s="170"/>
      <c r="G64" s="170"/>
      <c r="H64" s="170"/>
      <c r="I64" s="170"/>
      <c r="J64" s="171">
        <f>J205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3"/>
      <c r="C65" s="174"/>
      <c r="D65" s="175" t="s">
        <v>192</v>
      </c>
      <c r="E65" s="176"/>
      <c r="F65" s="176"/>
      <c r="G65" s="176"/>
      <c r="H65" s="176"/>
      <c r="I65" s="176"/>
      <c r="J65" s="177">
        <f>J206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193</v>
      </c>
      <c r="E66" s="176"/>
      <c r="F66" s="176"/>
      <c r="G66" s="176"/>
      <c r="H66" s="176"/>
      <c r="I66" s="176"/>
      <c r="J66" s="177">
        <f>J219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194</v>
      </c>
      <c r="E67" s="176"/>
      <c r="F67" s="176"/>
      <c r="G67" s="176"/>
      <c r="H67" s="176"/>
      <c r="I67" s="176"/>
      <c r="J67" s="177">
        <f>J223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195</v>
      </c>
      <c r="E68" s="176"/>
      <c r="F68" s="176"/>
      <c r="G68" s="176"/>
      <c r="H68" s="176"/>
      <c r="I68" s="176"/>
      <c r="J68" s="177">
        <f>J227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196</v>
      </c>
      <c r="E69" s="176"/>
      <c r="F69" s="176"/>
      <c r="G69" s="176"/>
      <c r="H69" s="176"/>
      <c r="I69" s="176"/>
      <c r="J69" s="177">
        <f>J234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197</v>
      </c>
      <c r="E70" s="176"/>
      <c r="F70" s="176"/>
      <c r="G70" s="176"/>
      <c r="H70" s="176"/>
      <c r="I70" s="176"/>
      <c r="J70" s="177">
        <f>J238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198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62" t="str">
        <f>E7</f>
        <v>Realizace větrolamu v k.ú. Moravský Žižkov</v>
      </c>
      <c r="F80" s="34"/>
      <c r="G80" s="34"/>
      <c r="H80" s="34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181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E9</f>
        <v>SO 07 - Větrolam</v>
      </c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F12</f>
        <v>Moravský Žižkov</v>
      </c>
      <c r="G84" s="42"/>
      <c r="H84" s="42"/>
      <c r="I84" s="34" t="s">
        <v>23</v>
      </c>
      <c r="J84" s="74" t="str">
        <f>IF(J12="","",J12)</f>
        <v>17. 9. 2025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E15</f>
        <v>SPÚ, KPÚ pro JMK, pobočka Břeclav</v>
      </c>
      <c r="G86" s="42"/>
      <c r="H86" s="42"/>
      <c r="I86" s="34" t="s">
        <v>31</v>
      </c>
      <c r="J86" s="38" t="str">
        <f>E21</f>
        <v>Ing. Michal Pochop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40.05" customHeight="1">
      <c r="A87" s="40"/>
      <c r="B87" s="41"/>
      <c r="C87" s="34" t="s">
        <v>29</v>
      </c>
      <c r="D87" s="42"/>
      <c r="E87" s="42"/>
      <c r="F87" s="29" t="str">
        <f>IF(E18="","",E18)</f>
        <v>Vyplň údaj</v>
      </c>
      <c r="G87" s="42"/>
      <c r="H87" s="42"/>
      <c r="I87" s="34" t="s">
        <v>34</v>
      </c>
      <c r="J87" s="38" t="str">
        <f>E24</f>
        <v>Výzkumný ústav meliorací a ochrany půdy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79"/>
      <c r="B89" s="180"/>
      <c r="C89" s="181" t="s">
        <v>199</v>
      </c>
      <c r="D89" s="182" t="s">
        <v>57</v>
      </c>
      <c r="E89" s="182" t="s">
        <v>53</v>
      </c>
      <c r="F89" s="182" t="s">
        <v>54</v>
      </c>
      <c r="G89" s="182" t="s">
        <v>200</v>
      </c>
      <c r="H89" s="182" t="s">
        <v>201</v>
      </c>
      <c r="I89" s="182" t="s">
        <v>202</v>
      </c>
      <c r="J89" s="182" t="s">
        <v>185</v>
      </c>
      <c r="K89" s="183" t="s">
        <v>203</v>
      </c>
      <c r="L89" s="184"/>
      <c r="M89" s="94" t="s">
        <v>19</v>
      </c>
      <c r="N89" s="95" t="s">
        <v>42</v>
      </c>
      <c r="O89" s="95" t="s">
        <v>204</v>
      </c>
      <c r="P89" s="95" t="s">
        <v>205</v>
      </c>
      <c r="Q89" s="95" t="s">
        <v>206</v>
      </c>
      <c r="R89" s="95" t="s">
        <v>207</v>
      </c>
      <c r="S89" s="95" t="s">
        <v>208</v>
      </c>
      <c r="T89" s="96" t="s">
        <v>209</v>
      </c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</row>
    <row r="90" s="2" customFormat="1" ht="22.8" customHeight="1">
      <c r="A90" s="40"/>
      <c r="B90" s="41"/>
      <c r="C90" s="101" t="s">
        <v>210</v>
      </c>
      <c r="D90" s="42"/>
      <c r="E90" s="42"/>
      <c r="F90" s="42"/>
      <c r="G90" s="42"/>
      <c r="H90" s="42"/>
      <c r="I90" s="42"/>
      <c r="J90" s="185">
        <f>BK90</f>
        <v>0</v>
      </c>
      <c r="K90" s="42"/>
      <c r="L90" s="46"/>
      <c r="M90" s="97"/>
      <c r="N90" s="186"/>
      <c r="O90" s="98"/>
      <c r="P90" s="187">
        <f>P91+P205</f>
        <v>0</v>
      </c>
      <c r="Q90" s="98"/>
      <c r="R90" s="187">
        <f>R91+R205</f>
        <v>55.562949700000004</v>
      </c>
      <c r="S90" s="98"/>
      <c r="T90" s="188">
        <f>T91+T205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71</v>
      </c>
      <c r="AU90" s="19" t="s">
        <v>186</v>
      </c>
      <c r="BK90" s="189">
        <f>BK91+BK205</f>
        <v>0</v>
      </c>
    </row>
    <row r="91" s="12" customFormat="1" ht="25.92" customHeight="1">
      <c r="A91" s="12"/>
      <c r="B91" s="190"/>
      <c r="C91" s="191"/>
      <c r="D91" s="192" t="s">
        <v>71</v>
      </c>
      <c r="E91" s="193" t="s">
        <v>211</v>
      </c>
      <c r="F91" s="193" t="s">
        <v>212</v>
      </c>
      <c r="G91" s="191"/>
      <c r="H91" s="191"/>
      <c r="I91" s="194"/>
      <c r="J91" s="195">
        <f>BK91</f>
        <v>0</v>
      </c>
      <c r="K91" s="191"/>
      <c r="L91" s="196"/>
      <c r="M91" s="197"/>
      <c r="N91" s="198"/>
      <c r="O91" s="198"/>
      <c r="P91" s="199">
        <f>P92+P184+P202</f>
        <v>0</v>
      </c>
      <c r="Q91" s="198"/>
      <c r="R91" s="199">
        <f>R92+R184+R202</f>
        <v>55.562949700000004</v>
      </c>
      <c r="S91" s="198"/>
      <c r="T91" s="200">
        <f>T92+T184+T202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80</v>
      </c>
      <c r="AT91" s="202" t="s">
        <v>71</v>
      </c>
      <c r="AU91" s="202" t="s">
        <v>72</v>
      </c>
      <c r="AY91" s="201" t="s">
        <v>213</v>
      </c>
      <c r="BK91" s="203">
        <f>BK92+BK184+BK202</f>
        <v>0</v>
      </c>
    </row>
    <row r="92" s="12" customFormat="1" ht="22.8" customHeight="1">
      <c r="A92" s="12"/>
      <c r="B92" s="190"/>
      <c r="C92" s="191"/>
      <c r="D92" s="192" t="s">
        <v>71</v>
      </c>
      <c r="E92" s="204" t="s">
        <v>80</v>
      </c>
      <c r="F92" s="204" t="s">
        <v>214</v>
      </c>
      <c r="G92" s="191"/>
      <c r="H92" s="191"/>
      <c r="I92" s="194"/>
      <c r="J92" s="205">
        <f>BK92</f>
        <v>0</v>
      </c>
      <c r="K92" s="191"/>
      <c r="L92" s="196"/>
      <c r="M92" s="197"/>
      <c r="N92" s="198"/>
      <c r="O92" s="198"/>
      <c r="P92" s="199">
        <f>SUM(P93:P183)</f>
        <v>0</v>
      </c>
      <c r="Q92" s="198"/>
      <c r="R92" s="199">
        <f>SUM(R93:R183)</f>
        <v>48.629063000000002</v>
      </c>
      <c r="S92" s="198"/>
      <c r="T92" s="200">
        <f>SUM(T93:T183)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80</v>
      </c>
      <c r="AT92" s="202" t="s">
        <v>71</v>
      </c>
      <c r="AU92" s="202" t="s">
        <v>80</v>
      </c>
      <c r="AY92" s="201" t="s">
        <v>213</v>
      </c>
      <c r="BK92" s="203">
        <f>SUM(BK93:BK183)</f>
        <v>0</v>
      </c>
    </row>
    <row r="93" s="2" customFormat="1" ht="16.5" customHeight="1">
      <c r="A93" s="40"/>
      <c r="B93" s="41"/>
      <c r="C93" s="206" t="s">
        <v>80</v>
      </c>
      <c r="D93" s="206" t="s">
        <v>215</v>
      </c>
      <c r="E93" s="207" t="s">
        <v>216</v>
      </c>
      <c r="F93" s="208" t="s">
        <v>217</v>
      </c>
      <c r="G93" s="209" t="s">
        <v>218</v>
      </c>
      <c r="H93" s="210">
        <v>4022.21</v>
      </c>
      <c r="I93" s="211"/>
      <c r="J93" s="212">
        <f>ROUND(I93*H93,2)</f>
        <v>0</v>
      </c>
      <c r="K93" s="208" t="s">
        <v>219</v>
      </c>
      <c r="L93" s="46"/>
      <c r="M93" s="213" t="s">
        <v>19</v>
      </c>
      <c r="N93" s="214" t="s">
        <v>43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220</v>
      </c>
      <c r="AT93" s="217" t="s">
        <v>215</v>
      </c>
      <c r="AU93" s="217" t="s">
        <v>82</v>
      </c>
      <c r="AY93" s="19" t="s">
        <v>213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80</v>
      </c>
      <c r="BK93" s="218">
        <f>ROUND(I93*H93,2)</f>
        <v>0</v>
      </c>
      <c r="BL93" s="19" t="s">
        <v>220</v>
      </c>
      <c r="BM93" s="217" t="s">
        <v>221</v>
      </c>
    </row>
    <row r="94" s="2" customFormat="1">
      <c r="A94" s="40"/>
      <c r="B94" s="41"/>
      <c r="C94" s="42"/>
      <c r="D94" s="219" t="s">
        <v>222</v>
      </c>
      <c r="E94" s="42"/>
      <c r="F94" s="220" t="s">
        <v>223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222</v>
      </c>
      <c r="AU94" s="19" t="s">
        <v>82</v>
      </c>
    </row>
    <row r="95" s="13" customFormat="1">
      <c r="A95" s="13"/>
      <c r="B95" s="224"/>
      <c r="C95" s="225"/>
      <c r="D95" s="226" t="s">
        <v>224</v>
      </c>
      <c r="E95" s="227" t="s">
        <v>19</v>
      </c>
      <c r="F95" s="228" t="s">
        <v>937</v>
      </c>
      <c r="G95" s="225"/>
      <c r="H95" s="229">
        <v>4022.21</v>
      </c>
      <c r="I95" s="230"/>
      <c r="J95" s="225"/>
      <c r="K95" s="225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224</v>
      </c>
      <c r="AU95" s="235" t="s">
        <v>82</v>
      </c>
      <c r="AV95" s="13" t="s">
        <v>82</v>
      </c>
      <c r="AW95" s="13" t="s">
        <v>33</v>
      </c>
      <c r="AX95" s="13" t="s">
        <v>80</v>
      </c>
      <c r="AY95" s="235" t="s">
        <v>213</v>
      </c>
    </row>
    <row r="96" s="2" customFormat="1" ht="16.5" customHeight="1">
      <c r="A96" s="40"/>
      <c r="B96" s="41"/>
      <c r="C96" s="206" t="s">
        <v>82</v>
      </c>
      <c r="D96" s="206" t="s">
        <v>215</v>
      </c>
      <c r="E96" s="207" t="s">
        <v>226</v>
      </c>
      <c r="F96" s="208" t="s">
        <v>227</v>
      </c>
      <c r="G96" s="209" t="s">
        <v>218</v>
      </c>
      <c r="H96" s="210">
        <v>4022.21</v>
      </c>
      <c r="I96" s="211"/>
      <c r="J96" s="212">
        <f>ROUND(I96*H96,2)</f>
        <v>0</v>
      </c>
      <c r="K96" s="208" t="s">
        <v>219</v>
      </c>
      <c r="L96" s="46"/>
      <c r="M96" s="213" t="s">
        <v>19</v>
      </c>
      <c r="N96" s="214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220</v>
      </c>
      <c r="AT96" s="217" t="s">
        <v>215</v>
      </c>
      <c r="AU96" s="217" t="s">
        <v>82</v>
      </c>
      <c r="AY96" s="19" t="s">
        <v>213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80</v>
      </c>
      <c r="BK96" s="218">
        <f>ROUND(I96*H96,2)</f>
        <v>0</v>
      </c>
      <c r="BL96" s="19" t="s">
        <v>220</v>
      </c>
      <c r="BM96" s="217" t="s">
        <v>228</v>
      </c>
    </row>
    <row r="97" s="2" customFormat="1">
      <c r="A97" s="40"/>
      <c r="B97" s="41"/>
      <c r="C97" s="42"/>
      <c r="D97" s="219" t="s">
        <v>222</v>
      </c>
      <c r="E97" s="42"/>
      <c r="F97" s="220" t="s">
        <v>229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222</v>
      </c>
      <c r="AU97" s="19" t="s">
        <v>82</v>
      </c>
    </row>
    <row r="98" s="13" customFormat="1">
      <c r="A98" s="13"/>
      <c r="B98" s="224"/>
      <c r="C98" s="225"/>
      <c r="D98" s="226" t="s">
        <v>224</v>
      </c>
      <c r="E98" s="227" t="s">
        <v>19</v>
      </c>
      <c r="F98" s="228" t="s">
        <v>937</v>
      </c>
      <c r="G98" s="225"/>
      <c r="H98" s="229">
        <v>4022.21</v>
      </c>
      <c r="I98" s="230"/>
      <c r="J98" s="225"/>
      <c r="K98" s="225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224</v>
      </c>
      <c r="AU98" s="235" t="s">
        <v>82</v>
      </c>
      <c r="AV98" s="13" t="s">
        <v>82</v>
      </c>
      <c r="AW98" s="13" t="s">
        <v>33</v>
      </c>
      <c r="AX98" s="13" t="s">
        <v>80</v>
      </c>
      <c r="AY98" s="235" t="s">
        <v>213</v>
      </c>
    </row>
    <row r="99" s="2" customFormat="1" ht="16.5" customHeight="1">
      <c r="A99" s="40"/>
      <c r="B99" s="41"/>
      <c r="C99" s="206" t="s">
        <v>230</v>
      </c>
      <c r="D99" s="206" t="s">
        <v>215</v>
      </c>
      <c r="E99" s="207" t="s">
        <v>231</v>
      </c>
      <c r="F99" s="208" t="s">
        <v>232</v>
      </c>
      <c r="G99" s="209" t="s">
        <v>218</v>
      </c>
      <c r="H99" s="210">
        <v>4022.21</v>
      </c>
      <c r="I99" s="211"/>
      <c r="J99" s="212">
        <f>ROUND(I99*H99,2)</f>
        <v>0</v>
      </c>
      <c r="K99" s="208" t="s">
        <v>219</v>
      </c>
      <c r="L99" s="46"/>
      <c r="M99" s="213" t="s">
        <v>19</v>
      </c>
      <c r="N99" s="214" t="s">
        <v>43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220</v>
      </c>
      <c r="AT99" s="217" t="s">
        <v>215</v>
      </c>
      <c r="AU99" s="217" t="s">
        <v>82</v>
      </c>
      <c r="AY99" s="19" t="s">
        <v>213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80</v>
      </c>
      <c r="BK99" s="218">
        <f>ROUND(I99*H99,2)</f>
        <v>0</v>
      </c>
      <c r="BL99" s="19" t="s">
        <v>220</v>
      </c>
      <c r="BM99" s="217" t="s">
        <v>233</v>
      </c>
    </row>
    <row r="100" s="2" customFormat="1">
      <c r="A100" s="40"/>
      <c r="B100" s="41"/>
      <c r="C100" s="42"/>
      <c r="D100" s="219" t="s">
        <v>222</v>
      </c>
      <c r="E100" s="42"/>
      <c r="F100" s="220" t="s">
        <v>234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222</v>
      </c>
      <c r="AU100" s="19" t="s">
        <v>82</v>
      </c>
    </row>
    <row r="101" s="13" customFormat="1">
      <c r="A101" s="13"/>
      <c r="B101" s="224"/>
      <c r="C101" s="225"/>
      <c r="D101" s="226" t="s">
        <v>224</v>
      </c>
      <c r="E101" s="227" t="s">
        <v>19</v>
      </c>
      <c r="F101" s="228" t="s">
        <v>937</v>
      </c>
      <c r="G101" s="225"/>
      <c r="H101" s="229">
        <v>4022.21</v>
      </c>
      <c r="I101" s="230"/>
      <c r="J101" s="225"/>
      <c r="K101" s="225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224</v>
      </c>
      <c r="AU101" s="235" t="s">
        <v>82</v>
      </c>
      <c r="AV101" s="13" t="s">
        <v>82</v>
      </c>
      <c r="AW101" s="13" t="s">
        <v>33</v>
      </c>
      <c r="AX101" s="13" t="s">
        <v>80</v>
      </c>
      <c r="AY101" s="235" t="s">
        <v>213</v>
      </c>
    </row>
    <row r="102" s="2" customFormat="1" ht="24.15" customHeight="1">
      <c r="A102" s="40"/>
      <c r="B102" s="41"/>
      <c r="C102" s="206" t="s">
        <v>220</v>
      </c>
      <c r="D102" s="206" t="s">
        <v>215</v>
      </c>
      <c r="E102" s="207" t="s">
        <v>235</v>
      </c>
      <c r="F102" s="208" t="s">
        <v>236</v>
      </c>
      <c r="G102" s="209" t="s">
        <v>218</v>
      </c>
      <c r="H102" s="210">
        <v>2933.8099999999999</v>
      </c>
      <c r="I102" s="211"/>
      <c r="J102" s="212">
        <f>ROUND(I102*H102,2)</f>
        <v>0</v>
      </c>
      <c r="K102" s="208" t="s">
        <v>219</v>
      </c>
      <c r="L102" s="46"/>
      <c r="M102" s="213" t="s">
        <v>19</v>
      </c>
      <c r="N102" s="214" t="s">
        <v>43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220</v>
      </c>
      <c r="AT102" s="217" t="s">
        <v>215</v>
      </c>
      <c r="AU102" s="217" t="s">
        <v>82</v>
      </c>
      <c r="AY102" s="19" t="s">
        <v>213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80</v>
      </c>
      <c r="BK102" s="218">
        <f>ROUND(I102*H102,2)</f>
        <v>0</v>
      </c>
      <c r="BL102" s="19" t="s">
        <v>220</v>
      </c>
      <c r="BM102" s="217" t="s">
        <v>237</v>
      </c>
    </row>
    <row r="103" s="2" customFormat="1">
      <c r="A103" s="40"/>
      <c r="B103" s="41"/>
      <c r="C103" s="42"/>
      <c r="D103" s="219" t="s">
        <v>222</v>
      </c>
      <c r="E103" s="42"/>
      <c r="F103" s="220" t="s">
        <v>238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222</v>
      </c>
      <c r="AU103" s="19" t="s">
        <v>82</v>
      </c>
    </row>
    <row r="104" s="13" customFormat="1">
      <c r="A104" s="13"/>
      <c r="B104" s="224"/>
      <c r="C104" s="225"/>
      <c r="D104" s="226" t="s">
        <v>224</v>
      </c>
      <c r="E104" s="227" t="s">
        <v>19</v>
      </c>
      <c r="F104" s="228" t="s">
        <v>938</v>
      </c>
      <c r="G104" s="225"/>
      <c r="H104" s="229">
        <v>2933.8099999999999</v>
      </c>
      <c r="I104" s="230"/>
      <c r="J104" s="225"/>
      <c r="K104" s="225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224</v>
      </c>
      <c r="AU104" s="235" t="s">
        <v>82</v>
      </c>
      <c r="AV104" s="13" t="s">
        <v>82</v>
      </c>
      <c r="AW104" s="13" t="s">
        <v>33</v>
      </c>
      <c r="AX104" s="13" t="s">
        <v>80</v>
      </c>
      <c r="AY104" s="235" t="s">
        <v>213</v>
      </c>
    </row>
    <row r="105" s="2" customFormat="1" ht="16.5" customHeight="1">
      <c r="A105" s="40"/>
      <c r="B105" s="41"/>
      <c r="C105" s="236" t="s">
        <v>240</v>
      </c>
      <c r="D105" s="236" t="s">
        <v>241</v>
      </c>
      <c r="E105" s="237" t="s">
        <v>242</v>
      </c>
      <c r="F105" s="238" t="s">
        <v>243</v>
      </c>
      <c r="G105" s="239" t="s">
        <v>244</v>
      </c>
      <c r="H105" s="240">
        <v>28.315999999999999</v>
      </c>
      <c r="I105" s="241"/>
      <c r="J105" s="242">
        <f>ROUND(I105*H105,2)</f>
        <v>0</v>
      </c>
      <c r="K105" s="238" t="s">
        <v>19</v>
      </c>
      <c r="L105" s="243"/>
      <c r="M105" s="244" t="s">
        <v>19</v>
      </c>
      <c r="N105" s="245" t="s">
        <v>43</v>
      </c>
      <c r="O105" s="86"/>
      <c r="P105" s="215">
        <f>O105*H105</f>
        <v>0</v>
      </c>
      <c r="Q105" s="215">
        <v>0.001</v>
      </c>
      <c r="R105" s="215">
        <f>Q105*H105</f>
        <v>0.028316000000000001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245</v>
      </c>
      <c r="AT105" s="217" t="s">
        <v>241</v>
      </c>
      <c r="AU105" s="217" t="s">
        <v>82</v>
      </c>
      <c r="AY105" s="19" t="s">
        <v>213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80</v>
      </c>
      <c r="BK105" s="218">
        <f>ROUND(I105*H105,2)</f>
        <v>0</v>
      </c>
      <c r="BL105" s="19" t="s">
        <v>220</v>
      </c>
      <c r="BM105" s="217" t="s">
        <v>246</v>
      </c>
    </row>
    <row r="106" s="13" customFormat="1">
      <c r="A106" s="13"/>
      <c r="B106" s="224"/>
      <c r="C106" s="225"/>
      <c r="D106" s="226" t="s">
        <v>224</v>
      </c>
      <c r="E106" s="227" t="s">
        <v>19</v>
      </c>
      <c r="F106" s="228" t="s">
        <v>939</v>
      </c>
      <c r="G106" s="225"/>
      <c r="H106" s="229">
        <v>28.315999999999999</v>
      </c>
      <c r="I106" s="230"/>
      <c r="J106" s="225"/>
      <c r="K106" s="225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224</v>
      </c>
      <c r="AU106" s="235" t="s">
        <v>82</v>
      </c>
      <c r="AV106" s="13" t="s">
        <v>82</v>
      </c>
      <c r="AW106" s="13" t="s">
        <v>33</v>
      </c>
      <c r="AX106" s="13" t="s">
        <v>80</v>
      </c>
      <c r="AY106" s="235" t="s">
        <v>213</v>
      </c>
    </row>
    <row r="107" s="2" customFormat="1" ht="16.5" customHeight="1">
      <c r="A107" s="40"/>
      <c r="B107" s="41"/>
      <c r="C107" s="236" t="s">
        <v>248</v>
      </c>
      <c r="D107" s="236" t="s">
        <v>241</v>
      </c>
      <c r="E107" s="237" t="s">
        <v>249</v>
      </c>
      <c r="F107" s="238" t="s">
        <v>250</v>
      </c>
      <c r="G107" s="239" t="s">
        <v>244</v>
      </c>
      <c r="H107" s="240">
        <v>0.51100000000000001</v>
      </c>
      <c r="I107" s="241"/>
      <c r="J107" s="242">
        <f>ROUND(I107*H107,2)</f>
        <v>0</v>
      </c>
      <c r="K107" s="238" t="s">
        <v>19</v>
      </c>
      <c r="L107" s="243"/>
      <c r="M107" s="244" t="s">
        <v>19</v>
      </c>
      <c r="N107" s="245" t="s">
        <v>43</v>
      </c>
      <c r="O107" s="86"/>
      <c r="P107" s="215">
        <f>O107*H107</f>
        <v>0</v>
      </c>
      <c r="Q107" s="215">
        <v>0.001</v>
      </c>
      <c r="R107" s="215">
        <f>Q107*H107</f>
        <v>0.00051100000000000006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245</v>
      </c>
      <c r="AT107" s="217" t="s">
        <v>241</v>
      </c>
      <c r="AU107" s="217" t="s">
        <v>82</v>
      </c>
      <c r="AY107" s="19" t="s">
        <v>213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80</v>
      </c>
      <c r="BK107" s="218">
        <f>ROUND(I107*H107,2)</f>
        <v>0</v>
      </c>
      <c r="BL107" s="19" t="s">
        <v>220</v>
      </c>
      <c r="BM107" s="217" t="s">
        <v>251</v>
      </c>
    </row>
    <row r="108" s="13" customFormat="1">
      <c r="A108" s="13"/>
      <c r="B108" s="224"/>
      <c r="C108" s="225"/>
      <c r="D108" s="226" t="s">
        <v>224</v>
      </c>
      <c r="E108" s="227" t="s">
        <v>19</v>
      </c>
      <c r="F108" s="228" t="s">
        <v>940</v>
      </c>
      <c r="G108" s="225"/>
      <c r="H108" s="229">
        <v>0.51100000000000001</v>
      </c>
      <c r="I108" s="230"/>
      <c r="J108" s="225"/>
      <c r="K108" s="225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224</v>
      </c>
      <c r="AU108" s="235" t="s">
        <v>82</v>
      </c>
      <c r="AV108" s="13" t="s">
        <v>82</v>
      </c>
      <c r="AW108" s="13" t="s">
        <v>33</v>
      </c>
      <c r="AX108" s="13" t="s">
        <v>80</v>
      </c>
      <c r="AY108" s="235" t="s">
        <v>213</v>
      </c>
    </row>
    <row r="109" s="2" customFormat="1" ht="24.15" customHeight="1">
      <c r="A109" s="40"/>
      <c r="B109" s="41"/>
      <c r="C109" s="206" t="s">
        <v>253</v>
      </c>
      <c r="D109" s="206" t="s">
        <v>215</v>
      </c>
      <c r="E109" s="207" t="s">
        <v>254</v>
      </c>
      <c r="F109" s="208" t="s">
        <v>255</v>
      </c>
      <c r="G109" s="209" t="s">
        <v>218</v>
      </c>
      <c r="H109" s="210">
        <v>1440</v>
      </c>
      <c r="I109" s="211"/>
      <c r="J109" s="212">
        <f>ROUND(I109*H109,2)</f>
        <v>0</v>
      </c>
      <c r="K109" s="208" t="s">
        <v>219</v>
      </c>
      <c r="L109" s="46"/>
      <c r="M109" s="213" t="s">
        <v>19</v>
      </c>
      <c r="N109" s="214" t="s">
        <v>43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220</v>
      </c>
      <c r="AT109" s="217" t="s">
        <v>215</v>
      </c>
      <c r="AU109" s="217" t="s">
        <v>82</v>
      </c>
      <c r="AY109" s="19" t="s">
        <v>213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80</v>
      </c>
      <c r="BK109" s="218">
        <f>ROUND(I109*H109,2)</f>
        <v>0</v>
      </c>
      <c r="BL109" s="19" t="s">
        <v>220</v>
      </c>
      <c r="BM109" s="217" t="s">
        <v>256</v>
      </c>
    </row>
    <row r="110" s="2" customFormat="1">
      <c r="A110" s="40"/>
      <c r="B110" s="41"/>
      <c r="C110" s="42"/>
      <c r="D110" s="219" t="s">
        <v>222</v>
      </c>
      <c r="E110" s="42"/>
      <c r="F110" s="220" t="s">
        <v>257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222</v>
      </c>
      <c r="AU110" s="19" t="s">
        <v>82</v>
      </c>
    </row>
    <row r="111" s="13" customFormat="1">
      <c r="A111" s="13"/>
      <c r="B111" s="224"/>
      <c r="C111" s="225"/>
      <c r="D111" s="226" t="s">
        <v>224</v>
      </c>
      <c r="E111" s="227" t="s">
        <v>19</v>
      </c>
      <c r="F111" s="228" t="s">
        <v>941</v>
      </c>
      <c r="G111" s="225"/>
      <c r="H111" s="229">
        <v>1440</v>
      </c>
      <c r="I111" s="230"/>
      <c r="J111" s="225"/>
      <c r="K111" s="225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224</v>
      </c>
      <c r="AU111" s="235" t="s">
        <v>82</v>
      </c>
      <c r="AV111" s="13" t="s">
        <v>82</v>
      </c>
      <c r="AW111" s="13" t="s">
        <v>33</v>
      </c>
      <c r="AX111" s="13" t="s">
        <v>80</v>
      </c>
      <c r="AY111" s="235" t="s">
        <v>213</v>
      </c>
    </row>
    <row r="112" s="2" customFormat="1" ht="24.15" customHeight="1">
      <c r="A112" s="40"/>
      <c r="B112" s="41"/>
      <c r="C112" s="206" t="s">
        <v>245</v>
      </c>
      <c r="D112" s="206" t="s">
        <v>215</v>
      </c>
      <c r="E112" s="207" t="s">
        <v>259</v>
      </c>
      <c r="F112" s="208" t="s">
        <v>260</v>
      </c>
      <c r="G112" s="209" t="s">
        <v>261</v>
      </c>
      <c r="H112" s="210">
        <v>1440</v>
      </c>
      <c r="I112" s="211"/>
      <c r="J112" s="212">
        <f>ROUND(I112*H112,2)</f>
        <v>0</v>
      </c>
      <c r="K112" s="208" t="s">
        <v>219</v>
      </c>
      <c r="L112" s="46"/>
      <c r="M112" s="213" t="s">
        <v>19</v>
      </c>
      <c r="N112" s="214" t="s">
        <v>43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220</v>
      </c>
      <c r="AT112" s="217" t="s">
        <v>215</v>
      </c>
      <c r="AU112" s="217" t="s">
        <v>82</v>
      </c>
      <c r="AY112" s="19" t="s">
        <v>213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80</v>
      </c>
      <c r="BK112" s="218">
        <f>ROUND(I112*H112,2)</f>
        <v>0</v>
      </c>
      <c r="BL112" s="19" t="s">
        <v>220</v>
      </c>
      <c r="BM112" s="217" t="s">
        <v>262</v>
      </c>
    </row>
    <row r="113" s="2" customFormat="1">
      <c r="A113" s="40"/>
      <c r="B113" s="41"/>
      <c r="C113" s="42"/>
      <c r="D113" s="219" t="s">
        <v>222</v>
      </c>
      <c r="E113" s="42"/>
      <c r="F113" s="220" t="s">
        <v>263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222</v>
      </c>
      <c r="AU113" s="19" t="s">
        <v>82</v>
      </c>
    </row>
    <row r="114" s="13" customFormat="1">
      <c r="A114" s="13"/>
      <c r="B114" s="224"/>
      <c r="C114" s="225"/>
      <c r="D114" s="226" t="s">
        <v>224</v>
      </c>
      <c r="E114" s="227" t="s">
        <v>19</v>
      </c>
      <c r="F114" s="228" t="s">
        <v>942</v>
      </c>
      <c r="G114" s="225"/>
      <c r="H114" s="229">
        <v>1440</v>
      </c>
      <c r="I114" s="230"/>
      <c r="J114" s="225"/>
      <c r="K114" s="225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224</v>
      </c>
      <c r="AU114" s="235" t="s">
        <v>82</v>
      </c>
      <c r="AV114" s="13" t="s">
        <v>82</v>
      </c>
      <c r="AW114" s="13" t="s">
        <v>33</v>
      </c>
      <c r="AX114" s="13" t="s">
        <v>80</v>
      </c>
      <c r="AY114" s="235" t="s">
        <v>213</v>
      </c>
    </row>
    <row r="115" s="2" customFormat="1" ht="24.15" customHeight="1">
      <c r="A115" s="40"/>
      <c r="B115" s="41"/>
      <c r="C115" s="206" t="s">
        <v>265</v>
      </c>
      <c r="D115" s="206" t="s">
        <v>215</v>
      </c>
      <c r="E115" s="207" t="s">
        <v>266</v>
      </c>
      <c r="F115" s="208" t="s">
        <v>267</v>
      </c>
      <c r="G115" s="209" t="s">
        <v>261</v>
      </c>
      <c r="H115" s="210">
        <v>12</v>
      </c>
      <c r="I115" s="211"/>
      <c r="J115" s="212">
        <f>ROUND(I115*H115,2)</f>
        <v>0</v>
      </c>
      <c r="K115" s="208" t="s">
        <v>219</v>
      </c>
      <c r="L115" s="46"/>
      <c r="M115" s="213" t="s">
        <v>19</v>
      </c>
      <c r="N115" s="214" t="s">
        <v>43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220</v>
      </c>
      <c r="AT115" s="217" t="s">
        <v>215</v>
      </c>
      <c r="AU115" s="217" t="s">
        <v>82</v>
      </c>
      <c r="AY115" s="19" t="s">
        <v>213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80</v>
      </c>
      <c r="BK115" s="218">
        <f>ROUND(I115*H115,2)</f>
        <v>0</v>
      </c>
      <c r="BL115" s="19" t="s">
        <v>220</v>
      </c>
      <c r="BM115" s="217" t="s">
        <v>268</v>
      </c>
    </row>
    <row r="116" s="2" customFormat="1">
      <c r="A116" s="40"/>
      <c r="B116" s="41"/>
      <c r="C116" s="42"/>
      <c r="D116" s="219" t="s">
        <v>222</v>
      </c>
      <c r="E116" s="42"/>
      <c r="F116" s="220" t="s">
        <v>269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222</v>
      </c>
      <c r="AU116" s="19" t="s">
        <v>82</v>
      </c>
    </row>
    <row r="117" s="13" customFormat="1">
      <c r="A117" s="13"/>
      <c r="B117" s="224"/>
      <c r="C117" s="225"/>
      <c r="D117" s="226" t="s">
        <v>224</v>
      </c>
      <c r="E117" s="227" t="s">
        <v>19</v>
      </c>
      <c r="F117" s="228" t="s">
        <v>943</v>
      </c>
      <c r="G117" s="225"/>
      <c r="H117" s="229">
        <v>12</v>
      </c>
      <c r="I117" s="230"/>
      <c r="J117" s="225"/>
      <c r="K117" s="225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224</v>
      </c>
      <c r="AU117" s="235" t="s">
        <v>82</v>
      </c>
      <c r="AV117" s="13" t="s">
        <v>82</v>
      </c>
      <c r="AW117" s="13" t="s">
        <v>33</v>
      </c>
      <c r="AX117" s="13" t="s">
        <v>80</v>
      </c>
      <c r="AY117" s="235" t="s">
        <v>213</v>
      </c>
    </row>
    <row r="118" s="2" customFormat="1" ht="24.15" customHeight="1">
      <c r="A118" s="40"/>
      <c r="B118" s="41"/>
      <c r="C118" s="206" t="s">
        <v>271</v>
      </c>
      <c r="D118" s="206" t="s">
        <v>215</v>
      </c>
      <c r="E118" s="207" t="s">
        <v>272</v>
      </c>
      <c r="F118" s="208" t="s">
        <v>273</v>
      </c>
      <c r="G118" s="209" t="s">
        <v>261</v>
      </c>
      <c r="H118" s="210">
        <v>1440</v>
      </c>
      <c r="I118" s="211"/>
      <c r="J118" s="212">
        <f>ROUND(I118*H118,2)</f>
        <v>0</v>
      </c>
      <c r="K118" s="208" t="s">
        <v>219</v>
      </c>
      <c r="L118" s="46"/>
      <c r="M118" s="213" t="s">
        <v>19</v>
      </c>
      <c r="N118" s="214" t="s">
        <v>43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220</v>
      </c>
      <c r="AT118" s="217" t="s">
        <v>215</v>
      </c>
      <c r="AU118" s="217" t="s">
        <v>82</v>
      </c>
      <c r="AY118" s="19" t="s">
        <v>213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80</v>
      </c>
      <c r="BK118" s="218">
        <f>ROUND(I118*H118,2)</f>
        <v>0</v>
      </c>
      <c r="BL118" s="19" t="s">
        <v>220</v>
      </c>
      <c r="BM118" s="217" t="s">
        <v>274</v>
      </c>
    </row>
    <row r="119" s="2" customFormat="1">
      <c r="A119" s="40"/>
      <c r="B119" s="41"/>
      <c r="C119" s="42"/>
      <c r="D119" s="219" t="s">
        <v>222</v>
      </c>
      <c r="E119" s="42"/>
      <c r="F119" s="220" t="s">
        <v>275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222</v>
      </c>
      <c r="AU119" s="19" t="s">
        <v>82</v>
      </c>
    </row>
    <row r="120" s="13" customFormat="1">
      <c r="A120" s="13"/>
      <c r="B120" s="224"/>
      <c r="C120" s="225"/>
      <c r="D120" s="226" t="s">
        <v>224</v>
      </c>
      <c r="E120" s="227" t="s">
        <v>19</v>
      </c>
      <c r="F120" s="228" t="s">
        <v>942</v>
      </c>
      <c r="G120" s="225"/>
      <c r="H120" s="229">
        <v>1440</v>
      </c>
      <c r="I120" s="230"/>
      <c r="J120" s="225"/>
      <c r="K120" s="225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224</v>
      </c>
      <c r="AU120" s="235" t="s">
        <v>82</v>
      </c>
      <c r="AV120" s="13" t="s">
        <v>82</v>
      </c>
      <c r="AW120" s="13" t="s">
        <v>33</v>
      </c>
      <c r="AX120" s="13" t="s">
        <v>80</v>
      </c>
      <c r="AY120" s="235" t="s">
        <v>213</v>
      </c>
    </row>
    <row r="121" s="2" customFormat="1" ht="16.5" customHeight="1">
      <c r="A121" s="40"/>
      <c r="B121" s="41"/>
      <c r="C121" s="236" t="s">
        <v>277</v>
      </c>
      <c r="D121" s="236" t="s">
        <v>241</v>
      </c>
      <c r="E121" s="237" t="s">
        <v>278</v>
      </c>
      <c r="F121" s="238" t="s">
        <v>279</v>
      </c>
      <c r="G121" s="239" t="s">
        <v>261</v>
      </c>
      <c r="H121" s="240">
        <v>120</v>
      </c>
      <c r="I121" s="241"/>
      <c r="J121" s="242">
        <f>ROUND(I121*H121,2)</f>
        <v>0</v>
      </c>
      <c r="K121" s="238" t="s">
        <v>19</v>
      </c>
      <c r="L121" s="243"/>
      <c r="M121" s="244" t="s">
        <v>19</v>
      </c>
      <c r="N121" s="245" t="s">
        <v>43</v>
      </c>
      <c r="O121" s="86"/>
      <c r="P121" s="215">
        <f>O121*H121</f>
        <v>0</v>
      </c>
      <c r="Q121" s="215">
        <v>0.001</v>
      </c>
      <c r="R121" s="215">
        <f>Q121*H121</f>
        <v>0.12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245</v>
      </c>
      <c r="AT121" s="217" t="s">
        <v>241</v>
      </c>
      <c r="AU121" s="217" t="s">
        <v>82</v>
      </c>
      <c r="AY121" s="19" t="s">
        <v>213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80</v>
      </c>
      <c r="BK121" s="218">
        <f>ROUND(I121*H121,2)</f>
        <v>0</v>
      </c>
      <c r="BL121" s="19" t="s">
        <v>220</v>
      </c>
      <c r="BM121" s="217" t="s">
        <v>280</v>
      </c>
    </row>
    <row r="122" s="2" customFormat="1" ht="16.5" customHeight="1">
      <c r="A122" s="40"/>
      <c r="B122" s="41"/>
      <c r="C122" s="236" t="s">
        <v>8</v>
      </c>
      <c r="D122" s="236" t="s">
        <v>241</v>
      </c>
      <c r="E122" s="237" t="s">
        <v>281</v>
      </c>
      <c r="F122" s="238" t="s">
        <v>282</v>
      </c>
      <c r="G122" s="239" t="s">
        <v>261</v>
      </c>
      <c r="H122" s="240">
        <v>110</v>
      </c>
      <c r="I122" s="241"/>
      <c r="J122" s="242">
        <f>ROUND(I122*H122,2)</f>
        <v>0</v>
      </c>
      <c r="K122" s="238" t="s">
        <v>19</v>
      </c>
      <c r="L122" s="243"/>
      <c r="M122" s="244" t="s">
        <v>19</v>
      </c>
      <c r="N122" s="245" t="s">
        <v>43</v>
      </c>
      <c r="O122" s="86"/>
      <c r="P122" s="215">
        <f>O122*H122</f>
        <v>0</v>
      </c>
      <c r="Q122" s="215">
        <v>0.001</v>
      </c>
      <c r="R122" s="215">
        <f>Q122*H122</f>
        <v>0.11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245</v>
      </c>
      <c r="AT122" s="217" t="s">
        <v>241</v>
      </c>
      <c r="AU122" s="217" t="s">
        <v>82</v>
      </c>
      <c r="AY122" s="19" t="s">
        <v>213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80</v>
      </c>
      <c r="BK122" s="218">
        <f>ROUND(I122*H122,2)</f>
        <v>0</v>
      </c>
      <c r="BL122" s="19" t="s">
        <v>220</v>
      </c>
      <c r="BM122" s="217" t="s">
        <v>283</v>
      </c>
    </row>
    <row r="123" s="2" customFormat="1" ht="16.5" customHeight="1">
      <c r="A123" s="40"/>
      <c r="B123" s="41"/>
      <c r="C123" s="236" t="s">
        <v>284</v>
      </c>
      <c r="D123" s="236" t="s">
        <v>241</v>
      </c>
      <c r="E123" s="237" t="s">
        <v>285</v>
      </c>
      <c r="F123" s="238" t="s">
        <v>286</v>
      </c>
      <c r="G123" s="239" t="s">
        <v>261</v>
      </c>
      <c r="H123" s="240">
        <v>120</v>
      </c>
      <c r="I123" s="241"/>
      <c r="J123" s="242">
        <f>ROUND(I123*H123,2)</f>
        <v>0</v>
      </c>
      <c r="K123" s="238" t="s">
        <v>19</v>
      </c>
      <c r="L123" s="243"/>
      <c r="M123" s="244" t="s">
        <v>19</v>
      </c>
      <c r="N123" s="245" t="s">
        <v>43</v>
      </c>
      <c r="O123" s="86"/>
      <c r="P123" s="215">
        <f>O123*H123</f>
        <v>0</v>
      </c>
      <c r="Q123" s="215">
        <v>0.001</v>
      </c>
      <c r="R123" s="215">
        <f>Q123*H123</f>
        <v>0.12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245</v>
      </c>
      <c r="AT123" s="217" t="s">
        <v>241</v>
      </c>
      <c r="AU123" s="217" t="s">
        <v>82</v>
      </c>
      <c r="AY123" s="19" t="s">
        <v>213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80</v>
      </c>
      <c r="BK123" s="218">
        <f>ROUND(I123*H123,2)</f>
        <v>0</v>
      </c>
      <c r="BL123" s="19" t="s">
        <v>220</v>
      </c>
      <c r="BM123" s="217" t="s">
        <v>287</v>
      </c>
    </row>
    <row r="124" s="2" customFormat="1" ht="16.5" customHeight="1">
      <c r="A124" s="40"/>
      <c r="B124" s="41"/>
      <c r="C124" s="236" t="s">
        <v>288</v>
      </c>
      <c r="D124" s="236" t="s">
        <v>241</v>
      </c>
      <c r="E124" s="237" t="s">
        <v>289</v>
      </c>
      <c r="F124" s="238" t="s">
        <v>290</v>
      </c>
      <c r="G124" s="239" t="s">
        <v>261</v>
      </c>
      <c r="H124" s="240">
        <v>54</v>
      </c>
      <c r="I124" s="241"/>
      <c r="J124" s="242">
        <f>ROUND(I124*H124,2)</f>
        <v>0</v>
      </c>
      <c r="K124" s="238" t="s">
        <v>19</v>
      </c>
      <c r="L124" s="243"/>
      <c r="M124" s="244" t="s">
        <v>19</v>
      </c>
      <c r="N124" s="245" t="s">
        <v>43</v>
      </c>
      <c r="O124" s="86"/>
      <c r="P124" s="215">
        <f>O124*H124</f>
        <v>0</v>
      </c>
      <c r="Q124" s="215">
        <v>0.001</v>
      </c>
      <c r="R124" s="215">
        <f>Q124*H124</f>
        <v>0.053999999999999999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245</v>
      </c>
      <c r="AT124" s="217" t="s">
        <v>241</v>
      </c>
      <c r="AU124" s="217" t="s">
        <v>82</v>
      </c>
      <c r="AY124" s="19" t="s">
        <v>213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80</v>
      </c>
      <c r="BK124" s="218">
        <f>ROUND(I124*H124,2)</f>
        <v>0</v>
      </c>
      <c r="BL124" s="19" t="s">
        <v>220</v>
      </c>
      <c r="BM124" s="217" t="s">
        <v>291</v>
      </c>
    </row>
    <row r="125" s="2" customFormat="1" ht="16.5" customHeight="1">
      <c r="A125" s="40"/>
      <c r="B125" s="41"/>
      <c r="C125" s="236" t="s">
        <v>292</v>
      </c>
      <c r="D125" s="236" t="s">
        <v>241</v>
      </c>
      <c r="E125" s="237" t="s">
        <v>293</v>
      </c>
      <c r="F125" s="238" t="s">
        <v>294</v>
      </c>
      <c r="G125" s="239" t="s">
        <v>261</v>
      </c>
      <c r="H125" s="240">
        <v>68</v>
      </c>
      <c r="I125" s="241"/>
      <c r="J125" s="242">
        <f>ROUND(I125*H125,2)</f>
        <v>0</v>
      </c>
      <c r="K125" s="238" t="s">
        <v>19</v>
      </c>
      <c r="L125" s="243"/>
      <c r="M125" s="244" t="s">
        <v>19</v>
      </c>
      <c r="N125" s="245" t="s">
        <v>43</v>
      </c>
      <c r="O125" s="86"/>
      <c r="P125" s="215">
        <f>O125*H125</f>
        <v>0</v>
      </c>
      <c r="Q125" s="215">
        <v>0.001</v>
      </c>
      <c r="R125" s="215">
        <f>Q125*H125</f>
        <v>0.068000000000000005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245</v>
      </c>
      <c r="AT125" s="217" t="s">
        <v>241</v>
      </c>
      <c r="AU125" s="217" t="s">
        <v>82</v>
      </c>
      <c r="AY125" s="19" t="s">
        <v>213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80</v>
      </c>
      <c r="BK125" s="218">
        <f>ROUND(I125*H125,2)</f>
        <v>0</v>
      </c>
      <c r="BL125" s="19" t="s">
        <v>220</v>
      </c>
      <c r="BM125" s="217" t="s">
        <v>295</v>
      </c>
    </row>
    <row r="126" s="2" customFormat="1" ht="16.5" customHeight="1">
      <c r="A126" s="40"/>
      <c r="B126" s="41"/>
      <c r="C126" s="236" t="s">
        <v>296</v>
      </c>
      <c r="D126" s="236" t="s">
        <v>241</v>
      </c>
      <c r="E126" s="237" t="s">
        <v>297</v>
      </c>
      <c r="F126" s="238" t="s">
        <v>298</v>
      </c>
      <c r="G126" s="239" t="s">
        <v>261</v>
      </c>
      <c r="H126" s="240">
        <v>100</v>
      </c>
      <c r="I126" s="241"/>
      <c r="J126" s="242">
        <f>ROUND(I126*H126,2)</f>
        <v>0</v>
      </c>
      <c r="K126" s="238" t="s">
        <v>19</v>
      </c>
      <c r="L126" s="243"/>
      <c r="M126" s="244" t="s">
        <v>19</v>
      </c>
      <c r="N126" s="245" t="s">
        <v>43</v>
      </c>
      <c r="O126" s="86"/>
      <c r="P126" s="215">
        <f>O126*H126</f>
        <v>0</v>
      </c>
      <c r="Q126" s="215">
        <v>0.001</v>
      </c>
      <c r="R126" s="215">
        <f>Q126*H126</f>
        <v>0.10000000000000001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245</v>
      </c>
      <c r="AT126" s="217" t="s">
        <v>241</v>
      </c>
      <c r="AU126" s="217" t="s">
        <v>82</v>
      </c>
      <c r="AY126" s="19" t="s">
        <v>213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80</v>
      </c>
      <c r="BK126" s="218">
        <f>ROUND(I126*H126,2)</f>
        <v>0</v>
      </c>
      <c r="BL126" s="19" t="s">
        <v>220</v>
      </c>
      <c r="BM126" s="217" t="s">
        <v>299</v>
      </c>
    </row>
    <row r="127" s="2" customFormat="1" ht="16.5" customHeight="1">
      <c r="A127" s="40"/>
      <c r="B127" s="41"/>
      <c r="C127" s="236" t="s">
        <v>300</v>
      </c>
      <c r="D127" s="236" t="s">
        <v>241</v>
      </c>
      <c r="E127" s="237" t="s">
        <v>301</v>
      </c>
      <c r="F127" s="238" t="s">
        <v>302</v>
      </c>
      <c r="G127" s="239" t="s">
        <v>261</v>
      </c>
      <c r="H127" s="240">
        <v>12</v>
      </c>
      <c r="I127" s="241"/>
      <c r="J127" s="242">
        <f>ROUND(I127*H127,2)</f>
        <v>0</v>
      </c>
      <c r="K127" s="238" t="s">
        <v>19</v>
      </c>
      <c r="L127" s="243"/>
      <c r="M127" s="244" t="s">
        <v>19</v>
      </c>
      <c r="N127" s="245" t="s">
        <v>43</v>
      </c>
      <c r="O127" s="86"/>
      <c r="P127" s="215">
        <f>O127*H127</f>
        <v>0</v>
      </c>
      <c r="Q127" s="215">
        <v>0.001</v>
      </c>
      <c r="R127" s="215">
        <f>Q127*H127</f>
        <v>0.012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245</v>
      </c>
      <c r="AT127" s="217" t="s">
        <v>241</v>
      </c>
      <c r="AU127" s="217" t="s">
        <v>82</v>
      </c>
      <c r="AY127" s="19" t="s">
        <v>213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80</v>
      </c>
      <c r="BK127" s="218">
        <f>ROUND(I127*H127,2)</f>
        <v>0</v>
      </c>
      <c r="BL127" s="19" t="s">
        <v>220</v>
      </c>
      <c r="BM127" s="217" t="s">
        <v>303</v>
      </c>
    </row>
    <row r="128" s="2" customFormat="1" ht="16.5" customHeight="1">
      <c r="A128" s="40"/>
      <c r="B128" s="41"/>
      <c r="C128" s="236" t="s">
        <v>304</v>
      </c>
      <c r="D128" s="236" t="s">
        <v>241</v>
      </c>
      <c r="E128" s="237" t="s">
        <v>305</v>
      </c>
      <c r="F128" s="238" t="s">
        <v>306</v>
      </c>
      <c r="G128" s="239" t="s">
        <v>261</v>
      </c>
      <c r="H128" s="240">
        <v>99</v>
      </c>
      <c r="I128" s="241"/>
      <c r="J128" s="242">
        <f>ROUND(I128*H128,2)</f>
        <v>0</v>
      </c>
      <c r="K128" s="238" t="s">
        <v>19</v>
      </c>
      <c r="L128" s="243"/>
      <c r="M128" s="244" t="s">
        <v>19</v>
      </c>
      <c r="N128" s="245" t="s">
        <v>43</v>
      </c>
      <c r="O128" s="86"/>
      <c r="P128" s="215">
        <f>O128*H128</f>
        <v>0</v>
      </c>
      <c r="Q128" s="215">
        <v>0.001</v>
      </c>
      <c r="R128" s="215">
        <f>Q128*H128</f>
        <v>0.099000000000000005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245</v>
      </c>
      <c r="AT128" s="217" t="s">
        <v>241</v>
      </c>
      <c r="AU128" s="217" t="s">
        <v>82</v>
      </c>
      <c r="AY128" s="19" t="s">
        <v>213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80</v>
      </c>
      <c r="BK128" s="218">
        <f>ROUND(I128*H128,2)</f>
        <v>0</v>
      </c>
      <c r="BL128" s="19" t="s">
        <v>220</v>
      </c>
      <c r="BM128" s="217" t="s">
        <v>307</v>
      </c>
    </row>
    <row r="129" s="2" customFormat="1" ht="16.5" customHeight="1">
      <c r="A129" s="40"/>
      <c r="B129" s="41"/>
      <c r="C129" s="236" t="s">
        <v>308</v>
      </c>
      <c r="D129" s="236" t="s">
        <v>241</v>
      </c>
      <c r="E129" s="237" t="s">
        <v>309</v>
      </c>
      <c r="F129" s="238" t="s">
        <v>310</v>
      </c>
      <c r="G129" s="239" t="s">
        <v>261</v>
      </c>
      <c r="H129" s="240">
        <v>45</v>
      </c>
      <c r="I129" s="241"/>
      <c r="J129" s="242">
        <f>ROUND(I129*H129,2)</f>
        <v>0</v>
      </c>
      <c r="K129" s="238" t="s">
        <v>19</v>
      </c>
      <c r="L129" s="243"/>
      <c r="M129" s="244" t="s">
        <v>19</v>
      </c>
      <c r="N129" s="245" t="s">
        <v>43</v>
      </c>
      <c r="O129" s="86"/>
      <c r="P129" s="215">
        <f>O129*H129</f>
        <v>0</v>
      </c>
      <c r="Q129" s="215">
        <v>0.001</v>
      </c>
      <c r="R129" s="215">
        <f>Q129*H129</f>
        <v>0.044999999999999998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245</v>
      </c>
      <c r="AT129" s="217" t="s">
        <v>241</v>
      </c>
      <c r="AU129" s="217" t="s">
        <v>82</v>
      </c>
      <c r="AY129" s="19" t="s">
        <v>213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80</v>
      </c>
      <c r="BK129" s="218">
        <f>ROUND(I129*H129,2)</f>
        <v>0</v>
      </c>
      <c r="BL129" s="19" t="s">
        <v>220</v>
      </c>
      <c r="BM129" s="217" t="s">
        <v>311</v>
      </c>
    </row>
    <row r="130" s="2" customFormat="1" ht="24.15" customHeight="1">
      <c r="A130" s="40"/>
      <c r="B130" s="41"/>
      <c r="C130" s="206" t="s">
        <v>312</v>
      </c>
      <c r="D130" s="206" t="s">
        <v>215</v>
      </c>
      <c r="E130" s="207" t="s">
        <v>313</v>
      </c>
      <c r="F130" s="208" t="s">
        <v>314</v>
      </c>
      <c r="G130" s="209" t="s">
        <v>261</v>
      </c>
      <c r="H130" s="210">
        <v>12</v>
      </c>
      <c r="I130" s="211"/>
      <c r="J130" s="212">
        <f>ROUND(I130*H130,2)</f>
        <v>0</v>
      </c>
      <c r="K130" s="208" t="s">
        <v>219</v>
      </c>
      <c r="L130" s="46"/>
      <c r="M130" s="213" t="s">
        <v>19</v>
      </c>
      <c r="N130" s="214" t="s">
        <v>43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220</v>
      </c>
      <c r="AT130" s="217" t="s">
        <v>215</v>
      </c>
      <c r="AU130" s="217" t="s">
        <v>82</v>
      </c>
      <c r="AY130" s="19" t="s">
        <v>213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80</v>
      </c>
      <c r="BK130" s="218">
        <f>ROUND(I130*H130,2)</f>
        <v>0</v>
      </c>
      <c r="BL130" s="19" t="s">
        <v>220</v>
      </c>
      <c r="BM130" s="217" t="s">
        <v>315</v>
      </c>
    </row>
    <row r="131" s="2" customFormat="1">
      <c r="A131" s="40"/>
      <c r="B131" s="41"/>
      <c r="C131" s="42"/>
      <c r="D131" s="219" t="s">
        <v>222</v>
      </c>
      <c r="E131" s="42"/>
      <c r="F131" s="220" t="s">
        <v>316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222</v>
      </c>
      <c r="AU131" s="19" t="s">
        <v>82</v>
      </c>
    </row>
    <row r="132" s="13" customFormat="1">
      <c r="A132" s="13"/>
      <c r="B132" s="224"/>
      <c r="C132" s="225"/>
      <c r="D132" s="226" t="s">
        <v>224</v>
      </c>
      <c r="E132" s="227" t="s">
        <v>19</v>
      </c>
      <c r="F132" s="228" t="s">
        <v>943</v>
      </c>
      <c r="G132" s="225"/>
      <c r="H132" s="229">
        <v>12</v>
      </c>
      <c r="I132" s="230"/>
      <c r="J132" s="225"/>
      <c r="K132" s="225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224</v>
      </c>
      <c r="AU132" s="235" t="s">
        <v>82</v>
      </c>
      <c r="AV132" s="13" t="s">
        <v>82</v>
      </c>
      <c r="AW132" s="13" t="s">
        <v>33</v>
      </c>
      <c r="AX132" s="13" t="s">
        <v>80</v>
      </c>
      <c r="AY132" s="235" t="s">
        <v>213</v>
      </c>
    </row>
    <row r="133" s="2" customFormat="1" ht="16.5" customHeight="1">
      <c r="A133" s="40"/>
      <c r="B133" s="41"/>
      <c r="C133" s="236" t="s">
        <v>7</v>
      </c>
      <c r="D133" s="236" t="s">
        <v>241</v>
      </c>
      <c r="E133" s="237" t="s">
        <v>318</v>
      </c>
      <c r="F133" s="238" t="s">
        <v>319</v>
      </c>
      <c r="G133" s="239" t="s">
        <v>261</v>
      </c>
      <c r="H133" s="240">
        <v>41</v>
      </c>
      <c r="I133" s="241"/>
      <c r="J133" s="242">
        <f>ROUND(I133*H133,2)</f>
        <v>0</v>
      </c>
      <c r="K133" s="238" t="s">
        <v>19</v>
      </c>
      <c r="L133" s="243"/>
      <c r="M133" s="244" t="s">
        <v>19</v>
      </c>
      <c r="N133" s="245" t="s">
        <v>43</v>
      </c>
      <c r="O133" s="86"/>
      <c r="P133" s="215">
        <f>O133*H133</f>
        <v>0</v>
      </c>
      <c r="Q133" s="215">
        <v>0.0050000000000000001</v>
      </c>
      <c r="R133" s="215">
        <f>Q133*H133</f>
        <v>0.20500000000000002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245</v>
      </c>
      <c r="AT133" s="217" t="s">
        <v>241</v>
      </c>
      <c r="AU133" s="217" t="s">
        <v>82</v>
      </c>
      <c r="AY133" s="19" t="s">
        <v>213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80</v>
      </c>
      <c r="BK133" s="218">
        <f>ROUND(I133*H133,2)</f>
        <v>0</v>
      </c>
      <c r="BL133" s="19" t="s">
        <v>220</v>
      </c>
      <c r="BM133" s="217" t="s">
        <v>320</v>
      </c>
    </row>
    <row r="134" s="2" customFormat="1" ht="16.5" customHeight="1">
      <c r="A134" s="40"/>
      <c r="B134" s="41"/>
      <c r="C134" s="236" t="s">
        <v>321</v>
      </c>
      <c r="D134" s="236" t="s">
        <v>241</v>
      </c>
      <c r="E134" s="237" t="s">
        <v>322</v>
      </c>
      <c r="F134" s="238" t="s">
        <v>323</v>
      </c>
      <c r="G134" s="239" t="s">
        <v>261</v>
      </c>
      <c r="H134" s="240">
        <v>2</v>
      </c>
      <c r="I134" s="241"/>
      <c r="J134" s="242">
        <f>ROUND(I134*H134,2)</f>
        <v>0</v>
      </c>
      <c r="K134" s="238" t="s">
        <v>19</v>
      </c>
      <c r="L134" s="243"/>
      <c r="M134" s="244" t="s">
        <v>19</v>
      </c>
      <c r="N134" s="245" t="s">
        <v>43</v>
      </c>
      <c r="O134" s="86"/>
      <c r="P134" s="215">
        <f>O134*H134</f>
        <v>0</v>
      </c>
      <c r="Q134" s="215">
        <v>0.0050000000000000001</v>
      </c>
      <c r="R134" s="215">
        <f>Q134*H134</f>
        <v>0.01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245</v>
      </c>
      <c r="AT134" s="217" t="s">
        <v>241</v>
      </c>
      <c r="AU134" s="217" t="s">
        <v>82</v>
      </c>
      <c r="AY134" s="19" t="s">
        <v>213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80</v>
      </c>
      <c r="BK134" s="218">
        <f>ROUND(I134*H134,2)</f>
        <v>0</v>
      </c>
      <c r="BL134" s="19" t="s">
        <v>220</v>
      </c>
      <c r="BM134" s="217" t="s">
        <v>944</v>
      </c>
    </row>
    <row r="135" s="2" customFormat="1" ht="16.5" customHeight="1">
      <c r="A135" s="40"/>
      <c r="B135" s="41"/>
      <c r="C135" s="236" t="s">
        <v>325</v>
      </c>
      <c r="D135" s="236" t="s">
        <v>241</v>
      </c>
      <c r="E135" s="237" t="s">
        <v>326</v>
      </c>
      <c r="F135" s="238" t="s">
        <v>327</v>
      </c>
      <c r="G135" s="239" t="s">
        <v>261</v>
      </c>
      <c r="H135" s="240">
        <v>119</v>
      </c>
      <c r="I135" s="241"/>
      <c r="J135" s="242">
        <f>ROUND(I135*H135,2)</f>
        <v>0</v>
      </c>
      <c r="K135" s="238" t="s">
        <v>19</v>
      </c>
      <c r="L135" s="243"/>
      <c r="M135" s="244" t="s">
        <v>19</v>
      </c>
      <c r="N135" s="245" t="s">
        <v>43</v>
      </c>
      <c r="O135" s="86"/>
      <c r="P135" s="215">
        <f>O135*H135</f>
        <v>0</v>
      </c>
      <c r="Q135" s="215">
        <v>0.0050000000000000001</v>
      </c>
      <c r="R135" s="215">
        <f>Q135*H135</f>
        <v>0.59499999999999997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245</v>
      </c>
      <c r="AT135" s="217" t="s">
        <v>241</v>
      </c>
      <c r="AU135" s="217" t="s">
        <v>82</v>
      </c>
      <c r="AY135" s="19" t="s">
        <v>213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80</v>
      </c>
      <c r="BK135" s="218">
        <f>ROUND(I135*H135,2)</f>
        <v>0</v>
      </c>
      <c r="BL135" s="19" t="s">
        <v>220</v>
      </c>
      <c r="BM135" s="217" t="s">
        <v>328</v>
      </c>
    </row>
    <row r="136" s="2" customFormat="1" ht="16.5" customHeight="1">
      <c r="A136" s="40"/>
      <c r="B136" s="41"/>
      <c r="C136" s="236" t="s">
        <v>329</v>
      </c>
      <c r="D136" s="236" t="s">
        <v>241</v>
      </c>
      <c r="E136" s="237" t="s">
        <v>330</v>
      </c>
      <c r="F136" s="238" t="s">
        <v>331</v>
      </c>
      <c r="G136" s="239" t="s">
        <v>261</v>
      </c>
      <c r="H136" s="240">
        <v>119</v>
      </c>
      <c r="I136" s="241"/>
      <c r="J136" s="242">
        <f>ROUND(I136*H136,2)</f>
        <v>0</v>
      </c>
      <c r="K136" s="238" t="s">
        <v>19</v>
      </c>
      <c r="L136" s="243"/>
      <c r="M136" s="244" t="s">
        <v>19</v>
      </c>
      <c r="N136" s="245" t="s">
        <v>43</v>
      </c>
      <c r="O136" s="86"/>
      <c r="P136" s="215">
        <f>O136*H136</f>
        <v>0</v>
      </c>
      <c r="Q136" s="215">
        <v>0.0050000000000000001</v>
      </c>
      <c r="R136" s="215">
        <f>Q136*H136</f>
        <v>0.59499999999999997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245</v>
      </c>
      <c r="AT136" s="217" t="s">
        <v>241</v>
      </c>
      <c r="AU136" s="217" t="s">
        <v>82</v>
      </c>
      <c r="AY136" s="19" t="s">
        <v>213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80</v>
      </c>
      <c r="BK136" s="218">
        <f>ROUND(I136*H136,2)</f>
        <v>0</v>
      </c>
      <c r="BL136" s="19" t="s">
        <v>220</v>
      </c>
      <c r="BM136" s="217" t="s">
        <v>332</v>
      </c>
    </row>
    <row r="137" s="2" customFormat="1" ht="16.5" customHeight="1">
      <c r="A137" s="40"/>
      <c r="B137" s="41"/>
      <c r="C137" s="236" t="s">
        <v>333</v>
      </c>
      <c r="D137" s="236" t="s">
        <v>241</v>
      </c>
      <c r="E137" s="237" t="s">
        <v>334</v>
      </c>
      <c r="F137" s="238" t="s">
        <v>335</v>
      </c>
      <c r="G137" s="239" t="s">
        <v>261</v>
      </c>
      <c r="H137" s="240">
        <v>59</v>
      </c>
      <c r="I137" s="241"/>
      <c r="J137" s="242">
        <f>ROUND(I137*H137,2)</f>
        <v>0</v>
      </c>
      <c r="K137" s="238" t="s">
        <v>19</v>
      </c>
      <c r="L137" s="243"/>
      <c r="M137" s="244" t="s">
        <v>19</v>
      </c>
      <c r="N137" s="245" t="s">
        <v>43</v>
      </c>
      <c r="O137" s="86"/>
      <c r="P137" s="215">
        <f>O137*H137</f>
        <v>0</v>
      </c>
      <c r="Q137" s="215">
        <v>0.0050000000000000001</v>
      </c>
      <c r="R137" s="215">
        <f>Q137*H137</f>
        <v>0.29499999999999998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245</v>
      </c>
      <c r="AT137" s="217" t="s">
        <v>241</v>
      </c>
      <c r="AU137" s="217" t="s">
        <v>82</v>
      </c>
      <c r="AY137" s="19" t="s">
        <v>213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80</v>
      </c>
      <c r="BK137" s="218">
        <f>ROUND(I137*H137,2)</f>
        <v>0</v>
      </c>
      <c r="BL137" s="19" t="s">
        <v>220</v>
      </c>
      <c r="BM137" s="217" t="s">
        <v>336</v>
      </c>
    </row>
    <row r="138" s="2" customFormat="1" ht="16.5" customHeight="1">
      <c r="A138" s="40"/>
      <c r="B138" s="41"/>
      <c r="C138" s="236" t="s">
        <v>337</v>
      </c>
      <c r="D138" s="236" t="s">
        <v>241</v>
      </c>
      <c r="E138" s="237" t="s">
        <v>342</v>
      </c>
      <c r="F138" s="238" t="s">
        <v>343</v>
      </c>
      <c r="G138" s="239" t="s">
        <v>261</v>
      </c>
      <c r="H138" s="240">
        <v>103</v>
      </c>
      <c r="I138" s="241"/>
      <c r="J138" s="242">
        <f>ROUND(I138*H138,2)</f>
        <v>0</v>
      </c>
      <c r="K138" s="238" t="s">
        <v>19</v>
      </c>
      <c r="L138" s="243"/>
      <c r="M138" s="244" t="s">
        <v>19</v>
      </c>
      <c r="N138" s="245" t="s">
        <v>43</v>
      </c>
      <c r="O138" s="86"/>
      <c r="P138" s="215">
        <f>O138*H138</f>
        <v>0</v>
      </c>
      <c r="Q138" s="215">
        <v>0.0050000000000000001</v>
      </c>
      <c r="R138" s="215">
        <f>Q138*H138</f>
        <v>0.51500000000000001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245</v>
      </c>
      <c r="AT138" s="217" t="s">
        <v>241</v>
      </c>
      <c r="AU138" s="217" t="s">
        <v>82</v>
      </c>
      <c r="AY138" s="19" t="s">
        <v>213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80</v>
      </c>
      <c r="BK138" s="218">
        <f>ROUND(I138*H138,2)</f>
        <v>0</v>
      </c>
      <c r="BL138" s="19" t="s">
        <v>220</v>
      </c>
      <c r="BM138" s="217" t="s">
        <v>597</v>
      </c>
    </row>
    <row r="139" s="2" customFormat="1" ht="16.5" customHeight="1">
      <c r="A139" s="40"/>
      <c r="B139" s="41"/>
      <c r="C139" s="236" t="s">
        <v>341</v>
      </c>
      <c r="D139" s="236" t="s">
        <v>241</v>
      </c>
      <c r="E139" s="237" t="s">
        <v>346</v>
      </c>
      <c r="F139" s="238" t="s">
        <v>347</v>
      </c>
      <c r="G139" s="239" t="s">
        <v>261</v>
      </c>
      <c r="H139" s="240">
        <v>101</v>
      </c>
      <c r="I139" s="241"/>
      <c r="J139" s="242">
        <f>ROUND(I139*H139,2)</f>
        <v>0</v>
      </c>
      <c r="K139" s="238" t="s">
        <v>19</v>
      </c>
      <c r="L139" s="243"/>
      <c r="M139" s="244" t="s">
        <v>19</v>
      </c>
      <c r="N139" s="245" t="s">
        <v>43</v>
      </c>
      <c r="O139" s="86"/>
      <c r="P139" s="215">
        <f>O139*H139</f>
        <v>0</v>
      </c>
      <c r="Q139" s="215">
        <v>0.0050000000000000001</v>
      </c>
      <c r="R139" s="215">
        <f>Q139*H139</f>
        <v>0.505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245</v>
      </c>
      <c r="AT139" s="217" t="s">
        <v>241</v>
      </c>
      <c r="AU139" s="217" t="s">
        <v>82</v>
      </c>
      <c r="AY139" s="19" t="s">
        <v>213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80</v>
      </c>
      <c r="BK139" s="218">
        <f>ROUND(I139*H139,2)</f>
        <v>0</v>
      </c>
      <c r="BL139" s="19" t="s">
        <v>220</v>
      </c>
      <c r="BM139" s="217" t="s">
        <v>348</v>
      </c>
    </row>
    <row r="140" s="2" customFormat="1" ht="16.5" customHeight="1">
      <c r="A140" s="40"/>
      <c r="B140" s="41"/>
      <c r="C140" s="236" t="s">
        <v>345</v>
      </c>
      <c r="D140" s="236" t="s">
        <v>241</v>
      </c>
      <c r="E140" s="237" t="s">
        <v>350</v>
      </c>
      <c r="F140" s="238" t="s">
        <v>351</v>
      </c>
      <c r="G140" s="239" t="s">
        <v>261</v>
      </c>
      <c r="H140" s="240">
        <v>88</v>
      </c>
      <c r="I140" s="241"/>
      <c r="J140" s="242">
        <f>ROUND(I140*H140,2)</f>
        <v>0</v>
      </c>
      <c r="K140" s="238" t="s">
        <v>19</v>
      </c>
      <c r="L140" s="243"/>
      <c r="M140" s="244" t="s">
        <v>19</v>
      </c>
      <c r="N140" s="245" t="s">
        <v>43</v>
      </c>
      <c r="O140" s="86"/>
      <c r="P140" s="215">
        <f>O140*H140</f>
        <v>0</v>
      </c>
      <c r="Q140" s="215">
        <v>0.0050000000000000001</v>
      </c>
      <c r="R140" s="215">
        <f>Q140*H140</f>
        <v>0.44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245</v>
      </c>
      <c r="AT140" s="217" t="s">
        <v>241</v>
      </c>
      <c r="AU140" s="217" t="s">
        <v>82</v>
      </c>
      <c r="AY140" s="19" t="s">
        <v>213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80</v>
      </c>
      <c r="BK140" s="218">
        <f>ROUND(I140*H140,2)</f>
        <v>0</v>
      </c>
      <c r="BL140" s="19" t="s">
        <v>220</v>
      </c>
      <c r="BM140" s="217" t="s">
        <v>352</v>
      </c>
    </row>
    <row r="141" s="2" customFormat="1" ht="16.5" customHeight="1">
      <c r="A141" s="40"/>
      <c r="B141" s="41"/>
      <c r="C141" s="236" t="s">
        <v>349</v>
      </c>
      <c r="D141" s="236" t="s">
        <v>241</v>
      </c>
      <c r="E141" s="237" t="s">
        <v>354</v>
      </c>
      <c r="F141" s="238" t="s">
        <v>355</v>
      </c>
      <c r="G141" s="239" t="s">
        <v>261</v>
      </c>
      <c r="H141" s="240">
        <v>40</v>
      </c>
      <c r="I141" s="241"/>
      <c r="J141" s="242">
        <f>ROUND(I141*H141,2)</f>
        <v>0</v>
      </c>
      <c r="K141" s="238" t="s">
        <v>19</v>
      </c>
      <c r="L141" s="243"/>
      <c r="M141" s="244" t="s">
        <v>19</v>
      </c>
      <c r="N141" s="245" t="s">
        <v>43</v>
      </c>
      <c r="O141" s="86"/>
      <c r="P141" s="215">
        <f>O141*H141</f>
        <v>0</v>
      </c>
      <c r="Q141" s="215">
        <v>0.0050000000000000001</v>
      </c>
      <c r="R141" s="215">
        <f>Q141*H141</f>
        <v>0.20000000000000001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245</v>
      </c>
      <c r="AT141" s="217" t="s">
        <v>241</v>
      </c>
      <c r="AU141" s="217" t="s">
        <v>82</v>
      </c>
      <c r="AY141" s="19" t="s">
        <v>213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80</v>
      </c>
      <c r="BK141" s="218">
        <f>ROUND(I141*H141,2)</f>
        <v>0</v>
      </c>
      <c r="BL141" s="19" t="s">
        <v>220</v>
      </c>
      <c r="BM141" s="217" t="s">
        <v>356</v>
      </c>
    </row>
    <row r="142" s="2" customFormat="1" ht="16.5" customHeight="1">
      <c r="A142" s="40"/>
      <c r="B142" s="41"/>
      <c r="C142" s="236" t="s">
        <v>353</v>
      </c>
      <c r="D142" s="236" t="s">
        <v>241</v>
      </c>
      <c r="E142" s="237" t="s">
        <v>358</v>
      </c>
      <c r="F142" s="238" t="s">
        <v>359</v>
      </c>
      <c r="G142" s="239" t="s">
        <v>261</v>
      </c>
      <c r="H142" s="240">
        <v>2</v>
      </c>
      <c r="I142" s="241"/>
      <c r="J142" s="242">
        <f>ROUND(I142*H142,2)</f>
        <v>0</v>
      </c>
      <c r="K142" s="238" t="s">
        <v>19</v>
      </c>
      <c r="L142" s="243"/>
      <c r="M142" s="244" t="s">
        <v>19</v>
      </c>
      <c r="N142" s="245" t="s">
        <v>43</v>
      </c>
      <c r="O142" s="86"/>
      <c r="P142" s="215">
        <f>O142*H142</f>
        <v>0</v>
      </c>
      <c r="Q142" s="215">
        <v>0.0050000000000000001</v>
      </c>
      <c r="R142" s="215">
        <f>Q142*H142</f>
        <v>0.01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245</v>
      </c>
      <c r="AT142" s="217" t="s">
        <v>241</v>
      </c>
      <c r="AU142" s="217" t="s">
        <v>82</v>
      </c>
      <c r="AY142" s="19" t="s">
        <v>213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80</v>
      </c>
      <c r="BK142" s="218">
        <f>ROUND(I142*H142,2)</f>
        <v>0</v>
      </c>
      <c r="BL142" s="19" t="s">
        <v>220</v>
      </c>
      <c r="BM142" s="217" t="s">
        <v>945</v>
      </c>
    </row>
    <row r="143" s="2" customFormat="1" ht="16.5" customHeight="1">
      <c r="A143" s="40"/>
      <c r="B143" s="41"/>
      <c r="C143" s="236" t="s">
        <v>357</v>
      </c>
      <c r="D143" s="236" t="s">
        <v>241</v>
      </c>
      <c r="E143" s="237" t="s">
        <v>362</v>
      </c>
      <c r="F143" s="238" t="s">
        <v>363</v>
      </c>
      <c r="G143" s="239" t="s">
        <v>261</v>
      </c>
      <c r="H143" s="240">
        <v>30</v>
      </c>
      <c r="I143" s="241"/>
      <c r="J143" s="242">
        <f>ROUND(I143*H143,2)</f>
        <v>0</v>
      </c>
      <c r="K143" s="238" t="s">
        <v>19</v>
      </c>
      <c r="L143" s="243"/>
      <c r="M143" s="244" t="s">
        <v>19</v>
      </c>
      <c r="N143" s="245" t="s">
        <v>43</v>
      </c>
      <c r="O143" s="86"/>
      <c r="P143" s="215">
        <f>O143*H143</f>
        <v>0</v>
      </c>
      <c r="Q143" s="215">
        <v>0.0050000000000000001</v>
      </c>
      <c r="R143" s="215">
        <f>Q143*H143</f>
        <v>0.14999999999999999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245</v>
      </c>
      <c r="AT143" s="217" t="s">
        <v>241</v>
      </c>
      <c r="AU143" s="217" t="s">
        <v>82</v>
      </c>
      <c r="AY143" s="19" t="s">
        <v>213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80</v>
      </c>
      <c r="BK143" s="218">
        <f>ROUND(I143*H143,2)</f>
        <v>0</v>
      </c>
      <c r="BL143" s="19" t="s">
        <v>220</v>
      </c>
      <c r="BM143" s="217" t="s">
        <v>946</v>
      </c>
    </row>
    <row r="144" s="2" customFormat="1" ht="16.5" customHeight="1">
      <c r="A144" s="40"/>
      <c r="B144" s="41"/>
      <c r="C144" s="236" t="s">
        <v>361</v>
      </c>
      <c r="D144" s="236" t="s">
        <v>241</v>
      </c>
      <c r="E144" s="237" t="s">
        <v>366</v>
      </c>
      <c r="F144" s="238" t="s">
        <v>367</v>
      </c>
      <c r="G144" s="239" t="s">
        <v>261</v>
      </c>
      <c r="H144" s="240">
        <v>8</v>
      </c>
      <c r="I144" s="241"/>
      <c r="J144" s="242">
        <f>ROUND(I144*H144,2)</f>
        <v>0</v>
      </c>
      <c r="K144" s="238" t="s">
        <v>19</v>
      </c>
      <c r="L144" s="243"/>
      <c r="M144" s="244" t="s">
        <v>19</v>
      </c>
      <c r="N144" s="245" t="s">
        <v>43</v>
      </c>
      <c r="O144" s="86"/>
      <c r="P144" s="215">
        <f>O144*H144</f>
        <v>0</v>
      </c>
      <c r="Q144" s="215">
        <v>0.0050000000000000001</v>
      </c>
      <c r="R144" s="215">
        <f>Q144*H144</f>
        <v>0.040000000000000001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245</v>
      </c>
      <c r="AT144" s="217" t="s">
        <v>241</v>
      </c>
      <c r="AU144" s="217" t="s">
        <v>82</v>
      </c>
      <c r="AY144" s="19" t="s">
        <v>213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80</v>
      </c>
      <c r="BK144" s="218">
        <f>ROUND(I144*H144,2)</f>
        <v>0</v>
      </c>
      <c r="BL144" s="19" t="s">
        <v>220</v>
      </c>
      <c r="BM144" s="217" t="s">
        <v>947</v>
      </c>
    </row>
    <row r="145" s="2" customFormat="1" ht="16.5" customHeight="1">
      <c r="A145" s="40"/>
      <c r="B145" s="41"/>
      <c r="C145" s="206" t="s">
        <v>365</v>
      </c>
      <c r="D145" s="206" t="s">
        <v>215</v>
      </c>
      <c r="E145" s="207" t="s">
        <v>370</v>
      </c>
      <c r="F145" s="208" t="s">
        <v>371</v>
      </c>
      <c r="G145" s="209" t="s">
        <v>261</v>
      </c>
      <c r="H145" s="210">
        <v>12</v>
      </c>
      <c r="I145" s="211"/>
      <c r="J145" s="212">
        <f>ROUND(I145*H145,2)</f>
        <v>0</v>
      </c>
      <c r="K145" s="208" t="s">
        <v>219</v>
      </c>
      <c r="L145" s="46"/>
      <c r="M145" s="213" t="s">
        <v>19</v>
      </c>
      <c r="N145" s="214" t="s">
        <v>43</v>
      </c>
      <c r="O145" s="86"/>
      <c r="P145" s="215">
        <f>O145*H145</f>
        <v>0</v>
      </c>
      <c r="Q145" s="215">
        <v>5.8E-05</v>
      </c>
      <c r="R145" s="215">
        <f>Q145*H145</f>
        <v>0.000696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220</v>
      </c>
      <c r="AT145" s="217" t="s">
        <v>215</v>
      </c>
      <c r="AU145" s="217" t="s">
        <v>82</v>
      </c>
      <c r="AY145" s="19" t="s">
        <v>213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80</v>
      </c>
      <c r="BK145" s="218">
        <f>ROUND(I145*H145,2)</f>
        <v>0</v>
      </c>
      <c r="BL145" s="19" t="s">
        <v>220</v>
      </c>
      <c r="BM145" s="217" t="s">
        <v>948</v>
      </c>
    </row>
    <row r="146" s="2" customFormat="1">
      <c r="A146" s="40"/>
      <c r="B146" s="41"/>
      <c r="C146" s="42"/>
      <c r="D146" s="219" t="s">
        <v>222</v>
      </c>
      <c r="E146" s="42"/>
      <c r="F146" s="220" t="s">
        <v>373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222</v>
      </c>
      <c r="AU146" s="19" t="s">
        <v>82</v>
      </c>
    </row>
    <row r="147" s="2" customFormat="1" ht="16.5" customHeight="1">
      <c r="A147" s="40"/>
      <c r="B147" s="41"/>
      <c r="C147" s="236" t="s">
        <v>369</v>
      </c>
      <c r="D147" s="236" t="s">
        <v>241</v>
      </c>
      <c r="E147" s="237" t="s">
        <v>375</v>
      </c>
      <c r="F147" s="238" t="s">
        <v>376</v>
      </c>
      <c r="G147" s="239" t="s">
        <v>261</v>
      </c>
      <c r="H147" s="240">
        <v>36</v>
      </c>
      <c r="I147" s="241"/>
      <c r="J147" s="242">
        <f>ROUND(I147*H147,2)</f>
        <v>0</v>
      </c>
      <c r="K147" s="238" t="s">
        <v>219</v>
      </c>
      <c r="L147" s="243"/>
      <c r="M147" s="244" t="s">
        <v>19</v>
      </c>
      <c r="N147" s="245" t="s">
        <v>43</v>
      </c>
      <c r="O147" s="86"/>
      <c r="P147" s="215">
        <f>O147*H147</f>
        <v>0</v>
      </c>
      <c r="Q147" s="215">
        <v>0.0070899999999999999</v>
      </c>
      <c r="R147" s="215">
        <f>Q147*H147</f>
        <v>0.25524000000000002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245</v>
      </c>
      <c r="AT147" s="217" t="s">
        <v>241</v>
      </c>
      <c r="AU147" s="217" t="s">
        <v>82</v>
      </c>
      <c r="AY147" s="19" t="s">
        <v>213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80</v>
      </c>
      <c r="BK147" s="218">
        <f>ROUND(I147*H147,2)</f>
        <v>0</v>
      </c>
      <c r="BL147" s="19" t="s">
        <v>220</v>
      </c>
      <c r="BM147" s="217" t="s">
        <v>377</v>
      </c>
    </row>
    <row r="148" s="2" customFormat="1" ht="16.5" customHeight="1">
      <c r="A148" s="40"/>
      <c r="B148" s="41"/>
      <c r="C148" s="206" t="s">
        <v>374</v>
      </c>
      <c r="D148" s="206" t="s">
        <v>215</v>
      </c>
      <c r="E148" s="207" t="s">
        <v>379</v>
      </c>
      <c r="F148" s="208" t="s">
        <v>380</v>
      </c>
      <c r="G148" s="209" t="s">
        <v>261</v>
      </c>
      <c r="H148" s="210">
        <v>1452</v>
      </c>
      <c r="I148" s="211"/>
      <c r="J148" s="212">
        <f>ROUND(I148*H148,2)</f>
        <v>0</v>
      </c>
      <c r="K148" s="208" t="s">
        <v>219</v>
      </c>
      <c r="L148" s="46"/>
      <c r="M148" s="213" t="s">
        <v>19</v>
      </c>
      <c r="N148" s="214" t="s">
        <v>43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220</v>
      </c>
      <c r="AT148" s="217" t="s">
        <v>215</v>
      </c>
      <c r="AU148" s="217" t="s">
        <v>82</v>
      </c>
      <c r="AY148" s="19" t="s">
        <v>213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80</v>
      </c>
      <c r="BK148" s="218">
        <f>ROUND(I148*H148,2)</f>
        <v>0</v>
      </c>
      <c r="BL148" s="19" t="s">
        <v>220</v>
      </c>
      <c r="BM148" s="217" t="s">
        <v>381</v>
      </c>
    </row>
    <row r="149" s="2" customFormat="1">
      <c r="A149" s="40"/>
      <c r="B149" s="41"/>
      <c r="C149" s="42"/>
      <c r="D149" s="219" t="s">
        <v>222</v>
      </c>
      <c r="E149" s="42"/>
      <c r="F149" s="220" t="s">
        <v>382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222</v>
      </c>
      <c r="AU149" s="19" t="s">
        <v>82</v>
      </c>
    </row>
    <row r="150" s="13" customFormat="1">
      <c r="A150" s="13"/>
      <c r="B150" s="224"/>
      <c r="C150" s="225"/>
      <c r="D150" s="226" t="s">
        <v>224</v>
      </c>
      <c r="E150" s="227" t="s">
        <v>19</v>
      </c>
      <c r="F150" s="228" t="s">
        <v>949</v>
      </c>
      <c r="G150" s="225"/>
      <c r="H150" s="229">
        <v>1452</v>
      </c>
      <c r="I150" s="230"/>
      <c r="J150" s="225"/>
      <c r="K150" s="225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224</v>
      </c>
      <c r="AU150" s="235" t="s">
        <v>82</v>
      </c>
      <c r="AV150" s="13" t="s">
        <v>82</v>
      </c>
      <c r="AW150" s="13" t="s">
        <v>33</v>
      </c>
      <c r="AX150" s="13" t="s">
        <v>80</v>
      </c>
      <c r="AY150" s="235" t="s">
        <v>213</v>
      </c>
    </row>
    <row r="151" s="2" customFormat="1" ht="16.5" customHeight="1">
      <c r="A151" s="40"/>
      <c r="B151" s="41"/>
      <c r="C151" s="236" t="s">
        <v>378</v>
      </c>
      <c r="D151" s="236" t="s">
        <v>241</v>
      </c>
      <c r="E151" s="237" t="s">
        <v>385</v>
      </c>
      <c r="F151" s="238" t="s">
        <v>386</v>
      </c>
      <c r="G151" s="239" t="s">
        <v>244</v>
      </c>
      <c r="H151" s="240">
        <v>7.2599999999999998</v>
      </c>
      <c r="I151" s="241"/>
      <c r="J151" s="242">
        <f>ROUND(I151*H151,2)</f>
        <v>0</v>
      </c>
      <c r="K151" s="238" t="s">
        <v>19</v>
      </c>
      <c r="L151" s="243"/>
      <c r="M151" s="244" t="s">
        <v>19</v>
      </c>
      <c r="N151" s="245" t="s">
        <v>43</v>
      </c>
      <c r="O151" s="86"/>
      <c r="P151" s="215">
        <f>O151*H151</f>
        <v>0</v>
      </c>
      <c r="Q151" s="215">
        <v>0.001</v>
      </c>
      <c r="R151" s="215">
        <f>Q151*H151</f>
        <v>0.00726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245</v>
      </c>
      <c r="AT151" s="217" t="s">
        <v>241</v>
      </c>
      <c r="AU151" s="217" t="s">
        <v>82</v>
      </c>
      <c r="AY151" s="19" t="s">
        <v>213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80</v>
      </c>
      <c r="BK151" s="218">
        <f>ROUND(I151*H151,2)</f>
        <v>0</v>
      </c>
      <c r="BL151" s="19" t="s">
        <v>220</v>
      </c>
      <c r="BM151" s="217" t="s">
        <v>387</v>
      </c>
    </row>
    <row r="152" s="2" customFormat="1">
      <c r="A152" s="40"/>
      <c r="B152" s="41"/>
      <c r="C152" s="42"/>
      <c r="D152" s="226" t="s">
        <v>388</v>
      </c>
      <c r="E152" s="42"/>
      <c r="F152" s="246" t="s">
        <v>389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388</v>
      </c>
      <c r="AU152" s="19" t="s">
        <v>82</v>
      </c>
    </row>
    <row r="153" s="13" customFormat="1">
      <c r="A153" s="13"/>
      <c r="B153" s="224"/>
      <c r="C153" s="225"/>
      <c r="D153" s="226" t="s">
        <v>224</v>
      </c>
      <c r="E153" s="227" t="s">
        <v>19</v>
      </c>
      <c r="F153" s="228" t="s">
        <v>950</v>
      </c>
      <c r="G153" s="225"/>
      <c r="H153" s="229">
        <v>7.2599999999999998</v>
      </c>
      <c r="I153" s="230"/>
      <c r="J153" s="225"/>
      <c r="K153" s="225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224</v>
      </c>
      <c r="AU153" s="235" t="s">
        <v>82</v>
      </c>
      <c r="AV153" s="13" t="s">
        <v>82</v>
      </c>
      <c r="AW153" s="13" t="s">
        <v>33</v>
      </c>
      <c r="AX153" s="13" t="s">
        <v>80</v>
      </c>
      <c r="AY153" s="235" t="s">
        <v>213</v>
      </c>
    </row>
    <row r="154" s="2" customFormat="1" ht="16.5" customHeight="1">
      <c r="A154" s="40"/>
      <c r="B154" s="41"/>
      <c r="C154" s="206" t="s">
        <v>384</v>
      </c>
      <c r="D154" s="206" t="s">
        <v>215</v>
      </c>
      <c r="E154" s="207" t="s">
        <v>392</v>
      </c>
      <c r="F154" s="208" t="s">
        <v>393</v>
      </c>
      <c r="G154" s="209" t="s">
        <v>261</v>
      </c>
      <c r="H154" s="210">
        <v>12</v>
      </c>
      <c r="I154" s="211"/>
      <c r="J154" s="212">
        <f>ROUND(I154*H154,2)</f>
        <v>0</v>
      </c>
      <c r="K154" s="208" t="s">
        <v>19</v>
      </c>
      <c r="L154" s="46"/>
      <c r="M154" s="213" t="s">
        <v>19</v>
      </c>
      <c r="N154" s="214" t="s">
        <v>43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220</v>
      </c>
      <c r="AT154" s="217" t="s">
        <v>215</v>
      </c>
      <c r="AU154" s="217" t="s">
        <v>82</v>
      </c>
      <c r="AY154" s="19" t="s">
        <v>213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80</v>
      </c>
      <c r="BK154" s="218">
        <f>ROUND(I154*H154,2)</f>
        <v>0</v>
      </c>
      <c r="BL154" s="19" t="s">
        <v>220</v>
      </c>
      <c r="BM154" s="217" t="s">
        <v>951</v>
      </c>
    </row>
    <row r="155" s="2" customFormat="1" ht="16.5" customHeight="1">
      <c r="A155" s="40"/>
      <c r="B155" s="41"/>
      <c r="C155" s="236" t="s">
        <v>391</v>
      </c>
      <c r="D155" s="236" t="s">
        <v>241</v>
      </c>
      <c r="E155" s="237" t="s">
        <v>396</v>
      </c>
      <c r="F155" s="238" t="s">
        <v>397</v>
      </c>
      <c r="G155" s="239" t="s">
        <v>244</v>
      </c>
      <c r="H155" s="240">
        <v>1.44</v>
      </c>
      <c r="I155" s="241"/>
      <c r="J155" s="242">
        <f>ROUND(I155*H155,2)</f>
        <v>0</v>
      </c>
      <c r="K155" s="238" t="s">
        <v>19</v>
      </c>
      <c r="L155" s="243"/>
      <c r="M155" s="244" t="s">
        <v>19</v>
      </c>
      <c r="N155" s="245" t="s">
        <v>43</v>
      </c>
      <c r="O155" s="86"/>
      <c r="P155" s="215">
        <f>O155*H155</f>
        <v>0</v>
      </c>
      <c r="Q155" s="215">
        <v>0.001</v>
      </c>
      <c r="R155" s="215">
        <f>Q155*H155</f>
        <v>0.0014399999999999999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245</v>
      </c>
      <c r="AT155" s="217" t="s">
        <v>241</v>
      </c>
      <c r="AU155" s="217" t="s">
        <v>82</v>
      </c>
      <c r="AY155" s="19" t="s">
        <v>213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80</v>
      </c>
      <c r="BK155" s="218">
        <f>ROUND(I155*H155,2)</f>
        <v>0</v>
      </c>
      <c r="BL155" s="19" t="s">
        <v>220</v>
      </c>
      <c r="BM155" s="217" t="s">
        <v>952</v>
      </c>
    </row>
    <row r="156" s="2" customFormat="1">
      <c r="A156" s="40"/>
      <c r="B156" s="41"/>
      <c r="C156" s="42"/>
      <c r="D156" s="226" t="s">
        <v>388</v>
      </c>
      <c r="E156" s="42"/>
      <c r="F156" s="246" t="s">
        <v>389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388</v>
      </c>
      <c r="AU156" s="19" t="s">
        <v>82</v>
      </c>
    </row>
    <row r="157" s="13" customFormat="1">
      <c r="A157" s="13"/>
      <c r="B157" s="224"/>
      <c r="C157" s="225"/>
      <c r="D157" s="226" t="s">
        <v>224</v>
      </c>
      <c r="E157" s="227" t="s">
        <v>19</v>
      </c>
      <c r="F157" s="228" t="s">
        <v>953</v>
      </c>
      <c r="G157" s="225"/>
      <c r="H157" s="229">
        <v>1.44</v>
      </c>
      <c r="I157" s="230"/>
      <c r="J157" s="225"/>
      <c r="K157" s="225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224</v>
      </c>
      <c r="AU157" s="235" t="s">
        <v>82</v>
      </c>
      <c r="AV157" s="13" t="s">
        <v>82</v>
      </c>
      <c r="AW157" s="13" t="s">
        <v>33</v>
      </c>
      <c r="AX157" s="13" t="s">
        <v>80</v>
      </c>
      <c r="AY157" s="235" t="s">
        <v>213</v>
      </c>
    </row>
    <row r="158" s="2" customFormat="1" ht="16.5" customHeight="1">
      <c r="A158" s="40"/>
      <c r="B158" s="41"/>
      <c r="C158" s="206" t="s">
        <v>395</v>
      </c>
      <c r="D158" s="206" t="s">
        <v>215</v>
      </c>
      <c r="E158" s="207" t="s">
        <v>401</v>
      </c>
      <c r="F158" s="208" t="s">
        <v>402</v>
      </c>
      <c r="G158" s="209" t="s">
        <v>261</v>
      </c>
      <c r="H158" s="210">
        <v>1452</v>
      </c>
      <c r="I158" s="211"/>
      <c r="J158" s="212">
        <f>ROUND(I158*H158,2)</f>
        <v>0</v>
      </c>
      <c r="K158" s="208" t="s">
        <v>219</v>
      </c>
      <c r="L158" s="46"/>
      <c r="M158" s="213" t="s">
        <v>19</v>
      </c>
      <c r="N158" s="214" t="s">
        <v>43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220</v>
      </c>
      <c r="AT158" s="217" t="s">
        <v>215</v>
      </c>
      <c r="AU158" s="217" t="s">
        <v>82</v>
      </c>
      <c r="AY158" s="19" t="s">
        <v>213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80</v>
      </c>
      <c r="BK158" s="218">
        <f>ROUND(I158*H158,2)</f>
        <v>0</v>
      </c>
      <c r="BL158" s="19" t="s">
        <v>220</v>
      </c>
      <c r="BM158" s="217" t="s">
        <v>403</v>
      </c>
    </row>
    <row r="159" s="2" customFormat="1">
      <c r="A159" s="40"/>
      <c r="B159" s="41"/>
      <c r="C159" s="42"/>
      <c r="D159" s="219" t="s">
        <v>222</v>
      </c>
      <c r="E159" s="42"/>
      <c r="F159" s="220" t="s">
        <v>404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222</v>
      </c>
      <c r="AU159" s="19" t="s">
        <v>82</v>
      </c>
    </row>
    <row r="160" s="13" customFormat="1">
      <c r="A160" s="13"/>
      <c r="B160" s="224"/>
      <c r="C160" s="225"/>
      <c r="D160" s="226" t="s">
        <v>224</v>
      </c>
      <c r="E160" s="227" t="s">
        <v>19</v>
      </c>
      <c r="F160" s="228" t="s">
        <v>954</v>
      </c>
      <c r="G160" s="225"/>
      <c r="H160" s="229">
        <v>1452</v>
      </c>
      <c r="I160" s="230"/>
      <c r="J160" s="225"/>
      <c r="K160" s="225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224</v>
      </c>
      <c r="AU160" s="235" t="s">
        <v>82</v>
      </c>
      <c r="AV160" s="13" t="s">
        <v>82</v>
      </c>
      <c r="AW160" s="13" t="s">
        <v>33</v>
      </c>
      <c r="AX160" s="13" t="s">
        <v>80</v>
      </c>
      <c r="AY160" s="235" t="s">
        <v>213</v>
      </c>
    </row>
    <row r="161" s="2" customFormat="1" ht="16.5" customHeight="1">
      <c r="A161" s="40"/>
      <c r="B161" s="41"/>
      <c r="C161" s="236" t="s">
        <v>400</v>
      </c>
      <c r="D161" s="236" t="s">
        <v>241</v>
      </c>
      <c r="E161" s="237" t="s">
        <v>407</v>
      </c>
      <c r="F161" s="238" t="s">
        <v>408</v>
      </c>
      <c r="G161" s="239" t="s">
        <v>244</v>
      </c>
      <c r="H161" s="240">
        <v>72.599999999999994</v>
      </c>
      <c r="I161" s="241"/>
      <c r="J161" s="242">
        <f>ROUND(I161*H161,2)</f>
        <v>0</v>
      </c>
      <c r="K161" s="238" t="s">
        <v>219</v>
      </c>
      <c r="L161" s="243"/>
      <c r="M161" s="244" t="s">
        <v>19</v>
      </c>
      <c r="N161" s="245" t="s">
        <v>43</v>
      </c>
      <c r="O161" s="86"/>
      <c r="P161" s="215">
        <f>O161*H161</f>
        <v>0</v>
      </c>
      <c r="Q161" s="215">
        <v>0.001</v>
      </c>
      <c r="R161" s="215">
        <f>Q161*H161</f>
        <v>0.072599999999999998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245</v>
      </c>
      <c r="AT161" s="217" t="s">
        <v>241</v>
      </c>
      <c r="AU161" s="217" t="s">
        <v>82</v>
      </c>
      <c r="AY161" s="19" t="s">
        <v>213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80</v>
      </c>
      <c r="BK161" s="218">
        <f>ROUND(I161*H161,2)</f>
        <v>0</v>
      </c>
      <c r="BL161" s="19" t="s">
        <v>220</v>
      </c>
      <c r="BM161" s="217" t="s">
        <v>409</v>
      </c>
    </row>
    <row r="162" s="2" customFormat="1">
      <c r="A162" s="40"/>
      <c r="B162" s="41"/>
      <c r="C162" s="42"/>
      <c r="D162" s="226" t="s">
        <v>388</v>
      </c>
      <c r="E162" s="42"/>
      <c r="F162" s="246" t="s">
        <v>410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388</v>
      </c>
      <c r="AU162" s="19" t="s">
        <v>82</v>
      </c>
    </row>
    <row r="163" s="13" customFormat="1">
      <c r="A163" s="13"/>
      <c r="B163" s="224"/>
      <c r="C163" s="225"/>
      <c r="D163" s="226" t="s">
        <v>224</v>
      </c>
      <c r="E163" s="227" t="s">
        <v>19</v>
      </c>
      <c r="F163" s="228" t="s">
        <v>955</v>
      </c>
      <c r="G163" s="225"/>
      <c r="H163" s="229">
        <v>72.599999999999994</v>
      </c>
      <c r="I163" s="230"/>
      <c r="J163" s="225"/>
      <c r="K163" s="225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224</v>
      </c>
      <c r="AU163" s="235" t="s">
        <v>82</v>
      </c>
      <c r="AV163" s="13" t="s">
        <v>82</v>
      </c>
      <c r="AW163" s="13" t="s">
        <v>33</v>
      </c>
      <c r="AX163" s="13" t="s">
        <v>80</v>
      </c>
      <c r="AY163" s="235" t="s">
        <v>213</v>
      </c>
    </row>
    <row r="164" s="2" customFormat="1" ht="16.5" customHeight="1">
      <c r="A164" s="40"/>
      <c r="B164" s="41"/>
      <c r="C164" s="206" t="s">
        <v>406</v>
      </c>
      <c r="D164" s="206" t="s">
        <v>215</v>
      </c>
      <c r="E164" s="207" t="s">
        <v>413</v>
      </c>
      <c r="F164" s="208" t="s">
        <v>414</v>
      </c>
      <c r="G164" s="209" t="s">
        <v>261</v>
      </c>
      <c r="H164" s="210">
        <v>1452</v>
      </c>
      <c r="I164" s="211"/>
      <c r="J164" s="212">
        <f>ROUND(I164*H164,2)</f>
        <v>0</v>
      </c>
      <c r="K164" s="208" t="s">
        <v>19</v>
      </c>
      <c r="L164" s="46"/>
      <c r="M164" s="213" t="s">
        <v>19</v>
      </c>
      <c r="N164" s="214" t="s">
        <v>43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220</v>
      </c>
      <c r="AT164" s="217" t="s">
        <v>215</v>
      </c>
      <c r="AU164" s="217" t="s">
        <v>82</v>
      </c>
      <c r="AY164" s="19" t="s">
        <v>213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80</v>
      </c>
      <c r="BK164" s="218">
        <f>ROUND(I164*H164,2)</f>
        <v>0</v>
      </c>
      <c r="BL164" s="19" t="s">
        <v>220</v>
      </c>
      <c r="BM164" s="217" t="s">
        <v>415</v>
      </c>
    </row>
    <row r="165" s="13" customFormat="1">
      <c r="A165" s="13"/>
      <c r="B165" s="224"/>
      <c r="C165" s="225"/>
      <c r="D165" s="226" t="s">
        <v>224</v>
      </c>
      <c r="E165" s="227" t="s">
        <v>19</v>
      </c>
      <c r="F165" s="228" t="s">
        <v>949</v>
      </c>
      <c r="G165" s="225"/>
      <c r="H165" s="229">
        <v>1452</v>
      </c>
      <c r="I165" s="230"/>
      <c r="J165" s="225"/>
      <c r="K165" s="225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224</v>
      </c>
      <c r="AU165" s="235" t="s">
        <v>82</v>
      </c>
      <c r="AV165" s="13" t="s">
        <v>82</v>
      </c>
      <c r="AW165" s="13" t="s">
        <v>33</v>
      </c>
      <c r="AX165" s="13" t="s">
        <v>80</v>
      </c>
      <c r="AY165" s="235" t="s">
        <v>213</v>
      </c>
    </row>
    <row r="166" s="2" customFormat="1" ht="16.5" customHeight="1">
      <c r="A166" s="40"/>
      <c r="B166" s="41"/>
      <c r="C166" s="236" t="s">
        <v>412</v>
      </c>
      <c r="D166" s="236" t="s">
        <v>241</v>
      </c>
      <c r="E166" s="237" t="s">
        <v>417</v>
      </c>
      <c r="F166" s="238" t="s">
        <v>418</v>
      </c>
      <c r="G166" s="239" t="s">
        <v>244</v>
      </c>
      <c r="H166" s="240">
        <v>87</v>
      </c>
      <c r="I166" s="241"/>
      <c r="J166" s="242">
        <f>ROUND(I166*H166,2)</f>
        <v>0</v>
      </c>
      <c r="K166" s="238" t="s">
        <v>19</v>
      </c>
      <c r="L166" s="243"/>
      <c r="M166" s="244" t="s">
        <v>19</v>
      </c>
      <c r="N166" s="245" t="s">
        <v>43</v>
      </c>
      <c r="O166" s="86"/>
      <c r="P166" s="215">
        <f>O166*H166</f>
        <v>0</v>
      </c>
      <c r="Q166" s="215">
        <v>0.001</v>
      </c>
      <c r="R166" s="215">
        <f>Q166*H166</f>
        <v>0.087000000000000008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245</v>
      </c>
      <c r="AT166" s="217" t="s">
        <v>241</v>
      </c>
      <c r="AU166" s="217" t="s">
        <v>82</v>
      </c>
      <c r="AY166" s="19" t="s">
        <v>213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80</v>
      </c>
      <c r="BK166" s="218">
        <f>ROUND(I166*H166,2)</f>
        <v>0</v>
      </c>
      <c r="BL166" s="19" t="s">
        <v>220</v>
      </c>
      <c r="BM166" s="217" t="s">
        <v>419</v>
      </c>
    </row>
    <row r="167" s="2" customFormat="1">
      <c r="A167" s="40"/>
      <c r="B167" s="41"/>
      <c r="C167" s="42"/>
      <c r="D167" s="226" t="s">
        <v>388</v>
      </c>
      <c r="E167" s="42"/>
      <c r="F167" s="246" t="s">
        <v>389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388</v>
      </c>
      <c r="AU167" s="19" t="s">
        <v>82</v>
      </c>
    </row>
    <row r="168" s="13" customFormat="1">
      <c r="A168" s="13"/>
      <c r="B168" s="224"/>
      <c r="C168" s="225"/>
      <c r="D168" s="226" t="s">
        <v>224</v>
      </c>
      <c r="E168" s="227" t="s">
        <v>19</v>
      </c>
      <c r="F168" s="228" t="s">
        <v>956</v>
      </c>
      <c r="G168" s="225"/>
      <c r="H168" s="229">
        <v>87</v>
      </c>
      <c r="I168" s="230"/>
      <c r="J168" s="225"/>
      <c r="K168" s="225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224</v>
      </c>
      <c r="AU168" s="235" t="s">
        <v>82</v>
      </c>
      <c r="AV168" s="13" t="s">
        <v>82</v>
      </c>
      <c r="AW168" s="13" t="s">
        <v>33</v>
      </c>
      <c r="AX168" s="13" t="s">
        <v>80</v>
      </c>
      <c r="AY168" s="235" t="s">
        <v>213</v>
      </c>
    </row>
    <row r="169" s="2" customFormat="1" ht="16.5" customHeight="1">
      <c r="A169" s="40"/>
      <c r="B169" s="41"/>
      <c r="C169" s="206" t="s">
        <v>416</v>
      </c>
      <c r="D169" s="206" t="s">
        <v>215</v>
      </c>
      <c r="E169" s="207" t="s">
        <v>422</v>
      </c>
      <c r="F169" s="208" t="s">
        <v>423</v>
      </c>
      <c r="G169" s="209" t="s">
        <v>218</v>
      </c>
      <c r="H169" s="210">
        <v>1088.4000000000001</v>
      </c>
      <c r="I169" s="211"/>
      <c r="J169" s="212">
        <f>ROUND(I169*H169,2)</f>
        <v>0</v>
      </c>
      <c r="K169" s="208" t="s">
        <v>219</v>
      </c>
      <c r="L169" s="46"/>
      <c r="M169" s="213" t="s">
        <v>19</v>
      </c>
      <c r="N169" s="214" t="s">
        <v>43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220</v>
      </c>
      <c r="AT169" s="217" t="s">
        <v>215</v>
      </c>
      <c r="AU169" s="217" t="s">
        <v>82</v>
      </c>
      <c r="AY169" s="19" t="s">
        <v>213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80</v>
      </c>
      <c r="BK169" s="218">
        <f>ROUND(I169*H169,2)</f>
        <v>0</v>
      </c>
      <c r="BL169" s="19" t="s">
        <v>220</v>
      </c>
      <c r="BM169" s="217" t="s">
        <v>424</v>
      </c>
    </row>
    <row r="170" s="2" customFormat="1">
      <c r="A170" s="40"/>
      <c r="B170" s="41"/>
      <c r="C170" s="42"/>
      <c r="D170" s="219" t="s">
        <v>222</v>
      </c>
      <c r="E170" s="42"/>
      <c r="F170" s="220" t="s">
        <v>425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222</v>
      </c>
      <c r="AU170" s="19" t="s">
        <v>82</v>
      </c>
    </row>
    <row r="171" s="13" customFormat="1">
      <c r="A171" s="13"/>
      <c r="B171" s="224"/>
      <c r="C171" s="225"/>
      <c r="D171" s="226" t="s">
        <v>224</v>
      </c>
      <c r="E171" s="227" t="s">
        <v>19</v>
      </c>
      <c r="F171" s="228" t="s">
        <v>957</v>
      </c>
      <c r="G171" s="225"/>
      <c r="H171" s="229">
        <v>1088.4000000000001</v>
      </c>
      <c r="I171" s="230"/>
      <c r="J171" s="225"/>
      <c r="K171" s="225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224</v>
      </c>
      <c r="AU171" s="235" t="s">
        <v>82</v>
      </c>
      <c r="AV171" s="13" t="s">
        <v>82</v>
      </c>
      <c r="AW171" s="13" t="s">
        <v>33</v>
      </c>
      <c r="AX171" s="13" t="s">
        <v>80</v>
      </c>
      <c r="AY171" s="235" t="s">
        <v>213</v>
      </c>
    </row>
    <row r="172" s="2" customFormat="1" ht="16.5" customHeight="1">
      <c r="A172" s="40"/>
      <c r="B172" s="41"/>
      <c r="C172" s="236" t="s">
        <v>421</v>
      </c>
      <c r="D172" s="236" t="s">
        <v>241</v>
      </c>
      <c r="E172" s="237" t="s">
        <v>428</v>
      </c>
      <c r="F172" s="238" t="s">
        <v>429</v>
      </c>
      <c r="G172" s="239" t="s">
        <v>430</v>
      </c>
      <c r="H172" s="240">
        <v>108.84</v>
      </c>
      <c r="I172" s="241"/>
      <c r="J172" s="242">
        <f>ROUND(I172*H172,2)</f>
        <v>0</v>
      </c>
      <c r="K172" s="238" t="s">
        <v>219</v>
      </c>
      <c r="L172" s="243"/>
      <c r="M172" s="244" t="s">
        <v>19</v>
      </c>
      <c r="N172" s="245" t="s">
        <v>43</v>
      </c>
      <c r="O172" s="86"/>
      <c r="P172" s="215">
        <f>O172*H172</f>
        <v>0</v>
      </c>
      <c r="Q172" s="215">
        <v>0.20000000000000001</v>
      </c>
      <c r="R172" s="215">
        <f>Q172*H172</f>
        <v>21.768000000000001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245</v>
      </c>
      <c r="AT172" s="217" t="s">
        <v>241</v>
      </c>
      <c r="AU172" s="217" t="s">
        <v>82</v>
      </c>
      <c r="AY172" s="19" t="s">
        <v>213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80</v>
      </c>
      <c r="BK172" s="218">
        <f>ROUND(I172*H172,2)</f>
        <v>0</v>
      </c>
      <c r="BL172" s="19" t="s">
        <v>220</v>
      </c>
      <c r="BM172" s="217" t="s">
        <v>431</v>
      </c>
    </row>
    <row r="173" s="13" customFormat="1">
      <c r="A173" s="13"/>
      <c r="B173" s="224"/>
      <c r="C173" s="225"/>
      <c r="D173" s="226" t="s">
        <v>224</v>
      </c>
      <c r="E173" s="227" t="s">
        <v>19</v>
      </c>
      <c r="F173" s="228" t="s">
        <v>958</v>
      </c>
      <c r="G173" s="225"/>
      <c r="H173" s="229">
        <v>108.84</v>
      </c>
      <c r="I173" s="230"/>
      <c r="J173" s="225"/>
      <c r="K173" s="225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224</v>
      </c>
      <c r="AU173" s="235" t="s">
        <v>82</v>
      </c>
      <c r="AV173" s="13" t="s">
        <v>82</v>
      </c>
      <c r="AW173" s="13" t="s">
        <v>33</v>
      </c>
      <c r="AX173" s="13" t="s">
        <v>80</v>
      </c>
      <c r="AY173" s="235" t="s">
        <v>213</v>
      </c>
    </row>
    <row r="174" s="2" customFormat="1" ht="16.5" customHeight="1">
      <c r="A174" s="40"/>
      <c r="B174" s="41"/>
      <c r="C174" s="206" t="s">
        <v>427</v>
      </c>
      <c r="D174" s="206" t="s">
        <v>215</v>
      </c>
      <c r="E174" s="207" t="s">
        <v>434</v>
      </c>
      <c r="F174" s="208" t="s">
        <v>435</v>
      </c>
      <c r="G174" s="209" t="s">
        <v>430</v>
      </c>
      <c r="H174" s="210">
        <v>22.120000000000001</v>
      </c>
      <c r="I174" s="211"/>
      <c r="J174" s="212">
        <f>ROUND(I174*H174,2)</f>
        <v>0</v>
      </c>
      <c r="K174" s="208" t="s">
        <v>219</v>
      </c>
      <c r="L174" s="46"/>
      <c r="M174" s="213" t="s">
        <v>19</v>
      </c>
      <c r="N174" s="214" t="s">
        <v>43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220</v>
      </c>
      <c r="AT174" s="217" t="s">
        <v>215</v>
      </c>
      <c r="AU174" s="217" t="s">
        <v>82</v>
      </c>
      <c r="AY174" s="19" t="s">
        <v>213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80</v>
      </c>
      <c r="BK174" s="218">
        <f>ROUND(I174*H174,2)</f>
        <v>0</v>
      </c>
      <c r="BL174" s="19" t="s">
        <v>220</v>
      </c>
      <c r="BM174" s="217" t="s">
        <v>436</v>
      </c>
    </row>
    <row r="175" s="2" customFormat="1">
      <c r="A175" s="40"/>
      <c r="B175" s="41"/>
      <c r="C175" s="42"/>
      <c r="D175" s="219" t="s">
        <v>222</v>
      </c>
      <c r="E175" s="42"/>
      <c r="F175" s="220" t="s">
        <v>437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222</v>
      </c>
      <c r="AU175" s="19" t="s">
        <v>82</v>
      </c>
    </row>
    <row r="176" s="2" customFormat="1">
      <c r="A176" s="40"/>
      <c r="B176" s="41"/>
      <c r="C176" s="42"/>
      <c r="D176" s="226" t="s">
        <v>388</v>
      </c>
      <c r="E176" s="42"/>
      <c r="F176" s="246" t="s">
        <v>438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388</v>
      </c>
      <c r="AU176" s="19" t="s">
        <v>82</v>
      </c>
    </row>
    <row r="177" s="13" customFormat="1">
      <c r="A177" s="13"/>
      <c r="B177" s="224"/>
      <c r="C177" s="225"/>
      <c r="D177" s="226" t="s">
        <v>224</v>
      </c>
      <c r="E177" s="227" t="s">
        <v>19</v>
      </c>
      <c r="F177" s="228" t="s">
        <v>959</v>
      </c>
      <c r="G177" s="225"/>
      <c r="H177" s="229">
        <v>22.120000000000001</v>
      </c>
      <c r="I177" s="230"/>
      <c r="J177" s="225"/>
      <c r="K177" s="225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224</v>
      </c>
      <c r="AU177" s="235" t="s">
        <v>82</v>
      </c>
      <c r="AV177" s="13" t="s">
        <v>82</v>
      </c>
      <c r="AW177" s="13" t="s">
        <v>33</v>
      </c>
      <c r="AX177" s="13" t="s">
        <v>80</v>
      </c>
      <c r="AY177" s="235" t="s">
        <v>213</v>
      </c>
    </row>
    <row r="178" s="2" customFormat="1" ht="16.5" customHeight="1">
      <c r="A178" s="40"/>
      <c r="B178" s="41"/>
      <c r="C178" s="206" t="s">
        <v>433</v>
      </c>
      <c r="D178" s="206" t="s">
        <v>215</v>
      </c>
      <c r="E178" s="207" t="s">
        <v>441</v>
      </c>
      <c r="F178" s="208" t="s">
        <v>442</v>
      </c>
      <c r="G178" s="209" t="s">
        <v>430</v>
      </c>
      <c r="H178" s="210">
        <v>22.120000000000001</v>
      </c>
      <c r="I178" s="211"/>
      <c r="J178" s="212">
        <f>ROUND(I178*H178,2)</f>
        <v>0</v>
      </c>
      <c r="K178" s="208" t="s">
        <v>219</v>
      </c>
      <c r="L178" s="46"/>
      <c r="M178" s="213" t="s">
        <v>19</v>
      </c>
      <c r="N178" s="214" t="s">
        <v>43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220</v>
      </c>
      <c r="AT178" s="217" t="s">
        <v>215</v>
      </c>
      <c r="AU178" s="217" t="s">
        <v>82</v>
      </c>
      <c r="AY178" s="19" t="s">
        <v>213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80</v>
      </c>
      <c r="BK178" s="218">
        <f>ROUND(I178*H178,2)</f>
        <v>0</v>
      </c>
      <c r="BL178" s="19" t="s">
        <v>220</v>
      </c>
      <c r="BM178" s="217" t="s">
        <v>443</v>
      </c>
    </row>
    <row r="179" s="2" customFormat="1">
      <c r="A179" s="40"/>
      <c r="B179" s="41"/>
      <c r="C179" s="42"/>
      <c r="D179" s="219" t="s">
        <v>222</v>
      </c>
      <c r="E179" s="42"/>
      <c r="F179" s="220" t="s">
        <v>444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222</v>
      </c>
      <c r="AU179" s="19" t="s">
        <v>82</v>
      </c>
    </row>
    <row r="180" s="13" customFormat="1">
      <c r="A180" s="13"/>
      <c r="B180" s="224"/>
      <c r="C180" s="225"/>
      <c r="D180" s="226" t="s">
        <v>224</v>
      </c>
      <c r="E180" s="227" t="s">
        <v>19</v>
      </c>
      <c r="F180" s="228" t="s">
        <v>959</v>
      </c>
      <c r="G180" s="225"/>
      <c r="H180" s="229">
        <v>22.120000000000001</v>
      </c>
      <c r="I180" s="230"/>
      <c r="J180" s="225"/>
      <c r="K180" s="225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224</v>
      </c>
      <c r="AU180" s="235" t="s">
        <v>82</v>
      </c>
      <c r="AV180" s="13" t="s">
        <v>82</v>
      </c>
      <c r="AW180" s="13" t="s">
        <v>33</v>
      </c>
      <c r="AX180" s="13" t="s">
        <v>80</v>
      </c>
      <c r="AY180" s="235" t="s">
        <v>213</v>
      </c>
    </row>
    <row r="181" s="2" customFormat="1" ht="16.5" customHeight="1">
      <c r="A181" s="40"/>
      <c r="B181" s="41"/>
      <c r="C181" s="236" t="s">
        <v>440</v>
      </c>
      <c r="D181" s="236" t="s">
        <v>241</v>
      </c>
      <c r="E181" s="237" t="s">
        <v>446</v>
      </c>
      <c r="F181" s="238" t="s">
        <v>447</v>
      </c>
      <c r="G181" s="239" t="s">
        <v>430</v>
      </c>
      <c r="H181" s="240">
        <v>22.120000000000001</v>
      </c>
      <c r="I181" s="241"/>
      <c r="J181" s="242">
        <f>ROUND(I181*H181,2)</f>
        <v>0</v>
      </c>
      <c r="K181" s="238" t="s">
        <v>219</v>
      </c>
      <c r="L181" s="243"/>
      <c r="M181" s="244" t="s">
        <v>19</v>
      </c>
      <c r="N181" s="245" t="s">
        <v>43</v>
      </c>
      <c r="O181" s="86"/>
      <c r="P181" s="215">
        <f>O181*H181</f>
        <v>0</v>
      </c>
      <c r="Q181" s="215">
        <v>1</v>
      </c>
      <c r="R181" s="215">
        <f>Q181*H181</f>
        <v>22.120000000000001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245</v>
      </c>
      <c r="AT181" s="217" t="s">
        <v>241</v>
      </c>
      <c r="AU181" s="217" t="s">
        <v>82</v>
      </c>
      <c r="AY181" s="19" t="s">
        <v>213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80</v>
      </c>
      <c r="BK181" s="218">
        <f>ROUND(I181*H181,2)</f>
        <v>0</v>
      </c>
      <c r="BL181" s="19" t="s">
        <v>220</v>
      </c>
      <c r="BM181" s="217" t="s">
        <v>448</v>
      </c>
    </row>
    <row r="182" s="2" customFormat="1">
      <c r="A182" s="40"/>
      <c r="B182" s="41"/>
      <c r="C182" s="42"/>
      <c r="D182" s="226" t="s">
        <v>388</v>
      </c>
      <c r="E182" s="42"/>
      <c r="F182" s="246" t="s">
        <v>449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388</v>
      </c>
      <c r="AU182" s="19" t="s">
        <v>82</v>
      </c>
    </row>
    <row r="183" s="13" customFormat="1">
      <c r="A183" s="13"/>
      <c r="B183" s="224"/>
      <c r="C183" s="225"/>
      <c r="D183" s="226" t="s">
        <v>224</v>
      </c>
      <c r="E183" s="227" t="s">
        <v>19</v>
      </c>
      <c r="F183" s="228" t="s">
        <v>959</v>
      </c>
      <c r="G183" s="225"/>
      <c r="H183" s="229">
        <v>22.120000000000001</v>
      </c>
      <c r="I183" s="230"/>
      <c r="J183" s="225"/>
      <c r="K183" s="225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224</v>
      </c>
      <c r="AU183" s="235" t="s">
        <v>82</v>
      </c>
      <c r="AV183" s="13" t="s">
        <v>82</v>
      </c>
      <c r="AW183" s="13" t="s">
        <v>33</v>
      </c>
      <c r="AX183" s="13" t="s">
        <v>80</v>
      </c>
      <c r="AY183" s="235" t="s">
        <v>213</v>
      </c>
    </row>
    <row r="184" s="12" customFormat="1" ht="22.8" customHeight="1">
      <c r="A184" s="12"/>
      <c r="B184" s="190"/>
      <c r="C184" s="191"/>
      <c r="D184" s="192" t="s">
        <v>71</v>
      </c>
      <c r="E184" s="204" t="s">
        <v>230</v>
      </c>
      <c r="F184" s="204" t="s">
        <v>450</v>
      </c>
      <c r="G184" s="191"/>
      <c r="H184" s="191"/>
      <c r="I184" s="194"/>
      <c r="J184" s="205">
        <f>BK184</f>
        <v>0</v>
      </c>
      <c r="K184" s="191"/>
      <c r="L184" s="196"/>
      <c r="M184" s="197"/>
      <c r="N184" s="198"/>
      <c r="O184" s="198"/>
      <c r="P184" s="199">
        <f>SUM(P185:P201)</f>
        <v>0</v>
      </c>
      <c r="Q184" s="198"/>
      <c r="R184" s="199">
        <f>SUM(R185:R201)</f>
        <v>6.9338867000000004</v>
      </c>
      <c r="S184" s="198"/>
      <c r="T184" s="200">
        <f>SUM(T185:T201)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1" t="s">
        <v>80</v>
      </c>
      <c r="AT184" s="202" t="s">
        <v>71</v>
      </c>
      <c r="AU184" s="202" t="s">
        <v>80</v>
      </c>
      <c r="AY184" s="201" t="s">
        <v>213</v>
      </c>
      <c r="BK184" s="203">
        <f>SUM(BK185:BK201)</f>
        <v>0</v>
      </c>
    </row>
    <row r="185" s="2" customFormat="1" ht="24.15" customHeight="1">
      <c r="A185" s="40"/>
      <c r="B185" s="41"/>
      <c r="C185" s="206" t="s">
        <v>445</v>
      </c>
      <c r="D185" s="206" t="s">
        <v>215</v>
      </c>
      <c r="E185" s="207" t="s">
        <v>452</v>
      </c>
      <c r="F185" s="208" t="s">
        <v>453</v>
      </c>
      <c r="G185" s="209" t="s">
        <v>261</v>
      </c>
      <c r="H185" s="210">
        <v>24</v>
      </c>
      <c r="I185" s="211"/>
      <c r="J185" s="212">
        <f>ROUND(I185*H185,2)</f>
        <v>0</v>
      </c>
      <c r="K185" s="208" t="s">
        <v>19</v>
      </c>
      <c r="L185" s="46"/>
      <c r="M185" s="213" t="s">
        <v>19</v>
      </c>
      <c r="N185" s="214" t="s">
        <v>43</v>
      </c>
      <c r="O185" s="86"/>
      <c r="P185" s="215">
        <f>O185*H185</f>
        <v>0</v>
      </c>
      <c r="Q185" s="215">
        <v>2.0000000000000002E-05</v>
      </c>
      <c r="R185" s="215">
        <f>Q185*H185</f>
        <v>0.00048000000000000007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220</v>
      </c>
      <c r="AT185" s="217" t="s">
        <v>215</v>
      </c>
      <c r="AU185" s="217" t="s">
        <v>82</v>
      </c>
      <c r="AY185" s="19" t="s">
        <v>213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80</v>
      </c>
      <c r="BK185" s="218">
        <f>ROUND(I185*H185,2)</f>
        <v>0</v>
      </c>
      <c r="BL185" s="19" t="s">
        <v>220</v>
      </c>
      <c r="BM185" s="217" t="s">
        <v>454</v>
      </c>
    </row>
    <row r="186" s="2" customFormat="1">
      <c r="A186" s="40"/>
      <c r="B186" s="41"/>
      <c r="C186" s="42"/>
      <c r="D186" s="226" t="s">
        <v>388</v>
      </c>
      <c r="E186" s="42"/>
      <c r="F186" s="246" t="s">
        <v>455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388</v>
      </c>
      <c r="AU186" s="19" t="s">
        <v>82</v>
      </c>
    </row>
    <row r="187" s="13" customFormat="1">
      <c r="A187" s="13"/>
      <c r="B187" s="224"/>
      <c r="C187" s="225"/>
      <c r="D187" s="226" t="s">
        <v>224</v>
      </c>
      <c r="E187" s="227" t="s">
        <v>19</v>
      </c>
      <c r="F187" s="228" t="s">
        <v>329</v>
      </c>
      <c r="G187" s="225"/>
      <c r="H187" s="229">
        <v>24</v>
      </c>
      <c r="I187" s="230"/>
      <c r="J187" s="225"/>
      <c r="K187" s="225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224</v>
      </c>
      <c r="AU187" s="235" t="s">
        <v>82</v>
      </c>
      <c r="AV187" s="13" t="s">
        <v>82</v>
      </c>
      <c r="AW187" s="13" t="s">
        <v>33</v>
      </c>
      <c r="AX187" s="13" t="s">
        <v>80</v>
      </c>
      <c r="AY187" s="235" t="s">
        <v>213</v>
      </c>
    </row>
    <row r="188" s="2" customFormat="1" ht="16.5" customHeight="1">
      <c r="A188" s="40"/>
      <c r="B188" s="41"/>
      <c r="C188" s="236" t="s">
        <v>451</v>
      </c>
      <c r="D188" s="236" t="s">
        <v>241</v>
      </c>
      <c r="E188" s="237" t="s">
        <v>457</v>
      </c>
      <c r="F188" s="238" t="s">
        <v>458</v>
      </c>
      <c r="G188" s="239" t="s">
        <v>261</v>
      </c>
      <c r="H188" s="240">
        <v>24</v>
      </c>
      <c r="I188" s="241"/>
      <c r="J188" s="242">
        <f>ROUND(I188*H188,2)</f>
        <v>0</v>
      </c>
      <c r="K188" s="238" t="s">
        <v>19</v>
      </c>
      <c r="L188" s="243"/>
      <c r="M188" s="244" t="s">
        <v>19</v>
      </c>
      <c r="N188" s="245" t="s">
        <v>43</v>
      </c>
      <c r="O188" s="86"/>
      <c r="P188" s="215">
        <f>O188*H188</f>
        <v>0</v>
      </c>
      <c r="Q188" s="215">
        <v>0.0051500000000000001</v>
      </c>
      <c r="R188" s="215">
        <f>Q188*H188</f>
        <v>0.1236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245</v>
      </c>
      <c r="AT188" s="217" t="s">
        <v>241</v>
      </c>
      <c r="AU188" s="217" t="s">
        <v>82</v>
      </c>
      <c r="AY188" s="19" t="s">
        <v>213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80</v>
      </c>
      <c r="BK188" s="218">
        <f>ROUND(I188*H188,2)</f>
        <v>0</v>
      </c>
      <c r="BL188" s="19" t="s">
        <v>220</v>
      </c>
      <c r="BM188" s="217" t="s">
        <v>459</v>
      </c>
    </row>
    <row r="189" s="13" customFormat="1">
      <c r="A189" s="13"/>
      <c r="B189" s="224"/>
      <c r="C189" s="225"/>
      <c r="D189" s="226" t="s">
        <v>224</v>
      </c>
      <c r="E189" s="227" t="s">
        <v>19</v>
      </c>
      <c r="F189" s="228" t="s">
        <v>329</v>
      </c>
      <c r="G189" s="225"/>
      <c r="H189" s="229">
        <v>24</v>
      </c>
      <c r="I189" s="230"/>
      <c r="J189" s="225"/>
      <c r="K189" s="225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224</v>
      </c>
      <c r="AU189" s="235" t="s">
        <v>82</v>
      </c>
      <c r="AV189" s="13" t="s">
        <v>82</v>
      </c>
      <c r="AW189" s="13" t="s">
        <v>33</v>
      </c>
      <c r="AX189" s="13" t="s">
        <v>80</v>
      </c>
      <c r="AY189" s="235" t="s">
        <v>213</v>
      </c>
    </row>
    <row r="190" s="2" customFormat="1" ht="16.5" customHeight="1">
      <c r="A190" s="40"/>
      <c r="B190" s="41"/>
      <c r="C190" s="206" t="s">
        <v>456</v>
      </c>
      <c r="D190" s="206" t="s">
        <v>215</v>
      </c>
      <c r="E190" s="207" t="s">
        <v>461</v>
      </c>
      <c r="F190" s="208" t="s">
        <v>462</v>
      </c>
      <c r="G190" s="209" t="s">
        <v>261</v>
      </c>
      <c r="H190" s="210">
        <v>6</v>
      </c>
      <c r="I190" s="211"/>
      <c r="J190" s="212">
        <f>ROUND(I190*H190,2)</f>
        <v>0</v>
      </c>
      <c r="K190" s="208" t="s">
        <v>219</v>
      </c>
      <c r="L190" s="46"/>
      <c r="M190" s="213" t="s">
        <v>19</v>
      </c>
      <c r="N190" s="214" t="s">
        <v>43</v>
      </c>
      <c r="O190" s="86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220</v>
      </c>
      <c r="AT190" s="217" t="s">
        <v>215</v>
      </c>
      <c r="AU190" s="217" t="s">
        <v>82</v>
      </c>
      <c r="AY190" s="19" t="s">
        <v>213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80</v>
      </c>
      <c r="BK190" s="218">
        <f>ROUND(I190*H190,2)</f>
        <v>0</v>
      </c>
      <c r="BL190" s="19" t="s">
        <v>220</v>
      </c>
      <c r="BM190" s="217" t="s">
        <v>463</v>
      </c>
    </row>
    <row r="191" s="2" customFormat="1">
      <c r="A191" s="40"/>
      <c r="B191" s="41"/>
      <c r="C191" s="42"/>
      <c r="D191" s="219" t="s">
        <v>222</v>
      </c>
      <c r="E191" s="42"/>
      <c r="F191" s="220" t="s">
        <v>464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222</v>
      </c>
      <c r="AU191" s="19" t="s">
        <v>82</v>
      </c>
    </row>
    <row r="192" s="13" customFormat="1">
      <c r="A192" s="13"/>
      <c r="B192" s="224"/>
      <c r="C192" s="225"/>
      <c r="D192" s="226" t="s">
        <v>224</v>
      </c>
      <c r="E192" s="227" t="s">
        <v>19</v>
      </c>
      <c r="F192" s="228" t="s">
        <v>960</v>
      </c>
      <c r="G192" s="225"/>
      <c r="H192" s="229">
        <v>6</v>
      </c>
      <c r="I192" s="230"/>
      <c r="J192" s="225"/>
      <c r="K192" s="225"/>
      <c r="L192" s="231"/>
      <c r="M192" s="232"/>
      <c r="N192" s="233"/>
      <c r="O192" s="233"/>
      <c r="P192" s="233"/>
      <c r="Q192" s="233"/>
      <c r="R192" s="233"/>
      <c r="S192" s="233"/>
      <c r="T192" s="23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224</v>
      </c>
      <c r="AU192" s="235" t="s">
        <v>82</v>
      </c>
      <c r="AV192" s="13" t="s">
        <v>82</v>
      </c>
      <c r="AW192" s="13" t="s">
        <v>33</v>
      </c>
      <c r="AX192" s="13" t="s">
        <v>80</v>
      </c>
      <c r="AY192" s="235" t="s">
        <v>213</v>
      </c>
    </row>
    <row r="193" s="2" customFormat="1" ht="16.5" customHeight="1">
      <c r="A193" s="40"/>
      <c r="B193" s="41"/>
      <c r="C193" s="236" t="s">
        <v>460</v>
      </c>
      <c r="D193" s="236" t="s">
        <v>241</v>
      </c>
      <c r="E193" s="237" t="s">
        <v>467</v>
      </c>
      <c r="F193" s="238" t="s">
        <v>468</v>
      </c>
      <c r="G193" s="239" t="s">
        <v>261</v>
      </c>
      <c r="H193" s="240">
        <v>6</v>
      </c>
      <c r="I193" s="241"/>
      <c r="J193" s="242">
        <f>ROUND(I193*H193,2)</f>
        <v>0</v>
      </c>
      <c r="K193" s="238" t="s">
        <v>219</v>
      </c>
      <c r="L193" s="243"/>
      <c r="M193" s="244" t="s">
        <v>19</v>
      </c>
      <c r="N193" s="245" t="s">
        <v>43</v>
      </c>
      <c r="O193" s="86"/>
      <c r="P193" s="215">
        <f>O193*H193</f>
        <v>0</v>
      </c>
      <c r="Q193" s="215">
        <v>0.051529999999999999</v>
      </c>
      <c r="R193" s="215">
        <f>Q193*H193</f>
        <v>0.30918000000000001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245</v>
      </c>
      <c r="AT193" s="217" t="s">
        <v>241</v>
      </c>
      <c r="AU193" s="217" t="s">
        <v>82</v>
      </c>
      <c r="AY193" s="19" t="s">
        <v>213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80</v>
      </c>
      <c r="BK193" s="218">
        <f>ROUND(I193*H193,2)</f>
        <v>0</v>
      </c>
      <c r="BL193" s="19" t="s">
        <v>220</v>
      </c>
      <c r="BM193" s="217" t="s">
        <v>469</v>
      </c>
    </row>
    <row r="194" s="13" customFormat="1">
      <c r="A194" s="13"/>
      <c r="B194" s="224"/>
      <c r="C194" s="225"/>
      <c r="D194" s="226" t="s">
        <v>224</v>
      </c>
      <c r="E194" s="227" t="s">
        <v>19</v>
      </c>
      <c r="F194" s="228" t="s">
        <v>960</v>
      </c>
      <c r="G194" s="225"/>
      <c r="H194" s="229">
        <v>6</v>
      </c>
      <c r="I194" s="230"/>
      <c r="J194" s="225"/>
      <c r="K194" s="225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224</v>
      </c>
      <c r="AU194" s="235" t="s">
        <v>82</v>
      </c>
      <c r="AV194" s="13" t="s">
        <v>82</v>
      </c>
      <c r="AW194" s="13" t="s">
        <v>33</v>
      </c>
      <c r="AX194" s="13" t="s">
        <v>80</v>
      </c>
      <c r="AY194" s="235" t="s">
        <v>213</v>
      </c>
    </row>
    <row r="195" s="2" customFormat="1" ht="24.15" customHeight="1">
      <c r="A195" s="40"/>
      <c r="B195" s="41"/>
      <c r="C195" s="206" t="s">
        <v>466</v>
      </c>
      <c r="D195" s="206" t="s">
        <v>215</v>
      </c>
      <c r="E195" s="207" t="s">
        <v>471</v>
      </c>
      <c r="F195" s="208" t="s">
        <v>472</v>
      </c>
      <c r="G195" s="209" t="s">
        <v>473</v>
      </c>
      <c r="H195" s="210">
        <v>1148.3599999999999</v>
      </c>
      <c r="I195" s="211"/>
      <c r="J195" s="212">
        <f>ROUND(I195*H195,2)</f>
        <v>0</v>
      </c>
      <c r="K195" s="208" t="s">
        <v>219</v>
      </c>
      <c r="L195" s="46"/>
      <c r="M195" s="213" t="s">
        <v>19</v>
      </c>
      <c r="N195" s="214" t="s">
        <v>43</v>
      </c>
      <c r="O195" s="86"/>
      <c r="P195" s="215">
        <f>O195*H195</f>
        <v>0</v>
      </c>
      <c r="Q195" s="215">
        <v>0.0011574999999999999</v>
      </c>
      <c r="R195" s="215">
        <f>Q195*H195</f>
        <v>1.3292266999999998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220</v>
      </c>
      <c r="AT195" s="217" t="s">
        <v>215</v>
      </c>
      <c r="AU195" s="217" t="s">
        <v>82</v>
      </c>
      <c r="AY195" s="19" t="s">
        <v>213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80</v>
      </c>
      <c r="BK195" s="218">
        <f>ROUND(I195*H195,2)</f>
        <v>0</v>
      </c>
      <c r="BL195" s="19" t="s">
        <v>220</v>
      </c>
      <c r="BM195" s="217" t="s">
        <v>474</v>
      </c>
    </row>
    <row r="196" s="2" customFormat="1">
      <c r="A196" s="40"/>
      <c r="B196" s="41"/>
      <c r="C196" s="42"/>
      <c r="D196" s="219" t="s">
        <v>222</v>
      </c>
      <c r="E196" s="42"/>
      <c r="F196" s="220" t="s">
        <v>475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222</v>
      </c>
      <c r="AU196" s="19" t="s">
        <v>82</v>
      </c>
    </row>
    <row r="197" s="13" customFormat="1">
      <c r="A197" s="13"/>
      <c r="B197" s="224"/>
      <c r="C197" s="225"/>
      <c r="D197" s="226" t="s">
        <v>224</v>
      </c>
      <c r="E197" s="227" t="s">
        <v>19</v>
      </c>
      <c r="F197" s="228" t="s">
        <v>961</v>
      </c>
      <c r="G197" s="225"/>
      <c r="H197" s="229">
        <v>1148.3599999999999</v>
      </c>
      <c r="I197" s="230"/>
      <c r="J197" s="225"/>
      <c r="K197" s="225"/>
      <c r="L197" s="231"/>
      <c r="M197" s="232"/>
      <c r="N197" s="233"/>
      <c r="O197" s="233"/>
      <c r="P197" s="233"/>
      <c r="Q197" s="233"/>
      <c r="R197" s="233"/>
      <c r="S197" s="233"/>
      <c r="T197" s="23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5" t="s">
        <v>224</v>
      </c>
      <c r="AU197" s="235" t="s">
        <v>82</v>
      </c>
      <c r="AV197" s="13" t="s">
        <v>82</v>
      </c>
      <c r="AW197" s="13" t="s">
        <v>33</v>
      </c>
      <c r="AX197" s="13" t="s">
        <v>80</v>
      </c>
      <c r="AY197" s="235" t="s">
        <v>213</v>
      </c>
    </row>
    <row r="198" s="2" customFormat="1" ht="16.5" customHeight="1">
      <c r="A198" s="40"/>
      <c r="B198" s="41"/>
      <c r="C198" s="236" t="s">
        <v>470</v>
      </c>
      <c r="D198" s="236" t="s">
        <v>241</v>
      </c>
      <c r="E198" s="237" t="s">
        <v>478</v>
      </c>
      <c r="F198" s="238" t="s">
        <v>479</v>
      </c>
      <c r="G198" s="239" t="s">
        <v>430</v>
      </c>
      <c r="H198" s="240">
        <v>7.9560000000000004</v>
      </c>
      <c r="I198" s="241"/>
      <c r="J198" s="242">
        <f>ROUND(I198*H198,2)</f>
        <v>0</v>
      </c>
      <c r="K198" s="238" t="s">
        <v>219</v>
      </c>
      <c r="L198" s="243"/>
      <c r="M198" s="244" t="s">
        <v>19</v>
      </c>
      <c r="N198" s="245" t="s">
        <v>43</v>
      </c>
      <c r="O198" s="86"/>
      <c r="P198" s="215">
        <f>O198*H198</f>
        <v>0</v>
      </c>
      <c r="Q198" s="215">
        <v>0.65000000000000002</v>
      </c>
      <c r="R198" s="215">
        <f>Q198*H198</f>
        <v>5.1714000000000002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245</v>
      </c>
      <c r="AT198" s="217" t="s">
        <v>241</v>
      </c>
      <c r="AU198" s="217" t="s">
        <v>82</v>
      </c>
      <c r="AY198" s="19" t="s">
        <v>213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80</v>
      </c>
      <c r="BK198" s="218">
        <f>ROUND(I198*H198,2)</f>
        <v>0</v>
      </c>
      <c r="BL198" s="19" t="s">
        <v>220</v>
      </c>
      <c r="BM198" s="217" t="s">
        <v>480</v>
      </c>
    </row>
    <row r="199" s="13" customFormat="1">
      <c r="A199" s="13"/>
      <c r="B199" s="224"/>
      <c r="C199" s="225"/>
      <c r="D199" s="226" t="s">
        <v>224</v>
      </c>
      <c r="E199" s="227" t="s">
        <v>19</v>
      </c>
      <c r="F199" s="228" t="s">
        <v>962</v>
      </c>
      <c r="G199" s="225"/>
      <c r="H199" s="229">
        <v>5.742</v>
      </c>
      <c r="I199" s="230"/>
      <c r="J199" s="225"/>
      <c r="K199" s="225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224</v>
      </c>
      <c r="AU199" s="235" t="s">
        <v>82</v>
      </c>
      <c r="AV199" s="13" t="s">
        <v>82</v>
      </c>
      <c r="AW199" s="13" t="s">
        <v>33</v>
      </c>
      <c r="AX199" s="13" t="s">
        <v>72</v>
      </c>
      <c r="AY199" s="235" t="s">
        <v>213</v>
      </c>
    </row>
    <row r="200" s="13" customFormat="1">
      <c r="A200" s="13"/>
      <c r="B200" s="224"/>
      <c r="C200" s="225"/>
      <c r="D200" s="226" t="s">
        <v>224</v>
      </c>
      <c r="E200" s="227" t="s">
        <v>19</v>
      </c>
      <c r="F200" s="228" t="s">
        <v>963</v>
      </c>
      <c r="G200" s="225"/>
      <c r="H200" s="229">
        <v>2.214</v>
      </c>
      <c r="I200" s="230"/>
      <c r="J200" s="225"/>
      <c r="K200" s="225"/>
      <c r="L200" s="231"/>
      <c r="M200" s="232"/>
      <c r="N200" s="233"/>
      <c r="O200" s="233"/>
      <c r="P200" s="233"/>
      <c r="Q200" s="233"/>
      <c r="R200" s="233"/>
      <c r="S200" s="233"/>
      <c r="T200" s="23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224</v>
      </c>
      <c r="AU200" s="235" t="s">
        <v>82</v>
      </c>
      <c r="AV200" s="13" t="s">
        <v>82</v>
      </c>
      <c r="AW200" s="13" t="s">
        <v>33</v>
      </c>
      <c r="AX200" s="13" t="s">
        <v>72</v>
      </c>
      <c r="AY200" s="235" t="s">
        <v>213</v>
      </c>
    </row>
    <row r="201" s="14" customFormat="1">
      <c r="A201" s="14"/>
      <c r="B201" s="247"/>
      <c r="C201" s="248"/>
      <c r="D201" s="226" t="s">
        <v>224</v>
      </c>
      <c r="E201" s="249" t="s">
        <v>19</v>
      </c>
      <c r="F201" s="250" t="s">
        <v>483</v>
      </c>
      <c r="G201" s="248"/>
      <c r="H201" s="251">
        <v>7.9560000000000004</v>
      </c>
      <c r="I201" s="252"/>
      <c r="J201" s="248"/>
      <c r="K201" s="248"/>
      <c r="L201" s="253"/>
      <c r="M201" s="254"/>
      <c r="N201" s="255"/>
      <c r="O201" s="255"/>
      <c r="P201" s="255"/>
      <c r="Q201" s="255"/>
      <c r="R201" s="255"/>
      <c r="S201" s="255"/>
      <c r="T201" s="25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7" t="s">
        <v>224</v>
      </c>
      <c r="AU201" s="257" t="s">
        <v>82</v>
      </c>
      <c r="AV201" s="14" t="s">
        <v>220</v>
      </c>
      <c r="AW201" s="14" t="s">
        <v>33</v>
      </c>
      <c r="AX201" s="14" t="s">
        <v>80</v>
      </c>
      <c r="AY201" s="257" t="s">
        <v>213</v>
      </c>
    </row>
    <row r="202" s="12" customFormat="1" ht="22.8" customHeight="1">
      <c r="A202" s="12"/>
      <c r="B202" s="190"/>
      <c r="C202" s="191"/>
      <c r="D202" s="192" t="s">
        <v>71</v>
      </c>
      <c r="E202" s="204" t="s">
        <v>484</v>
      </c>
      <c r="F202" s="204" t="s">
        <v>485</v>
      </c>
      <c r="G202" s="191"/>
      <c r="H202" s="191"/>
      <c r="I202" s="194"/>
      <c r="J202" s="205">
        <f>BK202</f>
        <v>0</v>
      </c>
      <c r="K202" s="191"/>
      <c r="L202" s="196"/>
      <c r="M202" s="197"/>
      <c r="N202" s="198"/>
      <c r="O202" s="198"/>
      <c r="P202" s="199">
        <f>SUM(P203:P204)</f>
        <v>0</v>
      </c>
      <c r="Q202" s="198"/>
      <c r="R202" s="199">
        <f>SUM(R203:R204)</f>
        <v>0</v>
      </c>
      <c r="S202" s="198"/>
      <c r="T202" s="200">
        <f>SUM(T203:T204)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1" t="s">
        <v>80</v>
      </c>
      <c r="AT202" s="202" t="s">
        <v>71</v>
      </c>
      <c r="AU202" s="202" t="s">
        <v>80</v>
      </c>
      <c r="AY202" s="201" t="s">
        <v>213</v>
      </c>
      <c r="BK202" s="203">
        <f>SUM(BK203:BK204)</f>
        <v>0</v>
      </c>
    </row>
    <row r="203" s="2" customFormat="1" ht="16.5" customHeight="1">
      <c r="A203" s="40"/>
      <c r="B203" s="41"/>
      <c r="C203" s="206" t="s">
        <v>477</v>
      </c>
      <c r="D203" s="206" t="s">
        <v>215</v>
      </c>
      <c r="E203" s="207" t="s">
        <v>487</v>
      </c>
      <c r="F203" s="208" t="s">
        <v>488</v>
      </c>
      <c r="G203" s="209" t="s">
        <v>489</v>
      </c>
      <c r="H203" s="210">
        <v>55.563000000000002</v>
      </c>
      <c r="I203" s="211"/>
      <c r="J203" s="212">
        <f>ROUND(I203*H203,2)</f>
        <v>0</v>
      </c>
      <c r="K203" s="208" t="s">
        <v>219</v>
      </c>
      <c r="L203" s="46"/>
      <c r="M203" s="213" t="s">
        <v>19</v>
      </c>
      <c r="N203" s="214" t="s">
        <v>43</v>
      </c>
      <c r="O203" s="86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220</v>
      </c>
      <c r="AT203" s="217" t="s">
        <v>215</v>
      </c>
      <c r="AU203" s="217" t="s">
        <v>82</v>
      </c>
      <c r="AY203" s="19" t="s">
        <v>213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80</v>
      </c>
      <c r="BK203" s="218">
        <f>ROUND(I203*H203,2)</f>
        <v>0</v>
      </c>
      <c r="BL203" s="19" t="s">
        <v>220</v>
      </c>
      <c r="BM203" s="217" t="s">
        <v>490</v>
      </c>
    </row>
    <row r="204" s="2" customFormat="1">
      <c r="A204" s="40"/>
      <c r="B204" s="41"/>
      <c r="C204" s="42"/>
      <c r="D204" s="219" t="s">
        <v>222</v>
      </c>
      <c r="E204" s="42"/>
      <c r="F204" s="220" t="s">
        <v>491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222</v>
      </c>
      <c r="AU204" s="19" t="s">
        <v>82</v>
      </c>
    </row>
    <row r="205" s="12" customFormat="1" ht="25.92" customHeight="1">
      <c r="A205" s="12"/>
      <c r="B205" s="190"/>
      <c r="C205" s="191"/>
      <c r="D205" s="192" t="s">
        <v>71</v>
      </c>
      <c r="E205" s="193" t="s">
        <v>492</v>
      </c>
      <c r="F205" s="193" t="s">
        <v>493</v>
      </c>
      <c r="G205" s="191"/>
      <c r="H205" s="191"/>
      <c r="I205" s="194"/>
      <c r="J205" s="195">
        <f>BK205</f>
        <v>0</v>
      </c>
      <c r="K205" s="191"/>
      <c r="L205" s="196"/>
      <c r="M205" s="197"/>
      <c r="N205" s="198"/>
      <c r="O205" s="198"/>
      <c r="P205" s="199">
        <f>P206+P219+P223+P227+P234+P238</f>
        <v>0</v>
      </c>
      <c r="Q205" s="198"/>
      <c r="R205" s="199">
        <f>R206+R219+R223+R227+R234+R238</f>
        <v>0</v>
      </c>
      <c r="S205" s="198"/>
      <c r="T205" s="200">
        <f>T206+T219+T223+T227+T234+T238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1" t="s">
        <v>240</v>
      </c>
      <c r="AT205" s="202" t="s">
        <v>71</v>
      </c>
      <c r="AU205" s="202" t="s">
        <v>72</v>
      </c>
      <c r="AY205" s="201" t="s">
        <v>213</v>
      </c>
      <c r="BK205" s="203">
        <f>BK206+BK219+BK223+BK227+BK234+BK238</f>
        <v>0</v>
      </c>
    </row>
    <row r="206" s="12" customFormat="1" ht="22.8" customHeight="1">
      <c r="A206" s="12"/>
      <c r="B206" s="190"/>
      <c r="C206" s="191"/>
      <c r="D206" s="192" t="s">
        <v>71</v>
      </c>
      <c r="E206" s="204" t="s">
        <v>494</v>
      </c>
      <c r="F206" s="204" t="s">
        <v>495</v>
      </c>
      <c r="G206" s="191"/>
      <c r="H206" s="191"/>
      <c r="I206" s="194"/>
      <c r="J206" s="205">
        <f>BK206</f>
        <v>0</v>
      </c>
      <c r="K206" s="191"/>
      <c r="L206" s="196"/>
      <c r="M206" s="197"/>
      <c r="N206" s="198"/>
      <c r="O206" s="198"/>
      <c r="P206" s="199">
        <f>SUM(P207:P218)</f>
        <v>0</v>
      </c>
      <c r="Q206" s="198"/>
      <c r="R206" s="199">
        <f>SUM(R207:R218)</f>
        <v>0</v>
      </c>
      <c r="S206" s="198"/>
      <c r="T206" s="200">
        <f>SUM(T207:T218)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1" t="s">
        <v>240</v>
      </c>
      <c r="AT206" s="202" t="s">
        <v>71</v>
      </c>
      <c r="AU206" s="202" t="s">
        <v>80</v>
      </c>
      <c r="AY206" s="201" t="s">
        <v>213</v>
      </c>
      <c r="BK206" s="203">
        <f>SUM(BK207:BK218)</f>
        <v>0</v>
      </c>
    </row>
    <row r="207" s="2" customFormat="1" ht="16.5" customHeight="1">
      <c r="A207" s="40"/>
      <c r="B207" s="41"/>
      <c r="C207" s="206" t="s">
        <v>708</v>
      </c>
      <c r="D207" s="206" t="s">
        <v>215</v>
      </c>
      <c r="E207" s="207" t="s">
        <v>964</v>
      </c>
      <c r="F207" s="208" t="s">
        <v>498</v>
      </c>
      <c r="G207" s="209" t="s">
        <v>499</v>
      </c>
      <c r="H207" s="210">
        <v>1</v>
      </c>
      <c r="I207" s="211"/>
      <c r="J207" s="212">
        <f>ROUND(I207*H207,2)</f>
        <v>0</v>
      </c>
      <c r="K207" s="208" t="s">
        <v>219</v>
      </c>
      <c r="L207" s="46"/>
      <c r="M207" s="213" t="s">
        <v>19</v>
      </c>
      <c r="N207" s="214" t="s">
        <v>43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500</v>
      </c>
      <c r="AT207" s="217" t="s">
        <v>215</v>
      </c>
      <c r="AU207" s="217" t="s">
        <v>82</v>
      </c>
      <c r="AY207" s="19" t="s">
        <v>213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80</v>
      </c>
      <c r="BK207" s="218">
        <f>ROUND(I207*H207,2)</f>
        <v>0</v>
      </c>
      <c r="BL207" s="19" t="s">
        <v>500</v>
      </c>
      <c r="BM207" s="217" t="s">
        <v>965</v>
      </c>
    </row>
    <row r="208" s="2" customFormat="1">
      <c r="A208" s="40"/>
      <c r="B208" s="41"/>
      <c r="C208" s="42"/>
      <c r="D208" s="219" t="s">
        <v>222</v>
      </c>
      <c r="E208" s="42"/>
      <c r="F208" s="220" t="s">
        <v>966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222</v>
      </c>
      <c r="AU208" s="19" t="s">
        <v>82</v>
      </c>
    </row>
    <row r="209" s="2" customFormat="1">
      <c r="A209" s="40"/>
      <c r="B209" s="41"/>
      <c r="C209" s="42"/>
      <c r="D209" s="226" t="s">
        <v>388</v>
      </c>
      <c r="E209" s="42"/>
      <c r="F209" s="246" t="s">
        <v>502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388</v>
      </c>
      <c r="AU209" s="19" t="s">
        <v>82</v>
      </c>
    </row>
    <row r="210" s="2" customFormat="1" ht="16.5" customHeight="1">
      <c r="A210" s="40"/>
      <c r="B210" s="41"/>
      <c r="C210" s="206" t="s">
        <v>787</v>
      </c>
      <c r="D210" s="206" t="s">
        <v>215</v>
      </c>
      <c r="E210" s="207" t="s">
        <v>967</v>
      </c>
      <c r="F210" s="208" t="s">
        <v>505</v>
      </c>
      <c r="G210" s="209" t="s">
        <v>499</v>
      </c>
      <c r="H210" s="210">
        <v>1</v>
      </c>
      <c r="I210" s="211"/>
      <c r="J210" s="212">
        <f>ROUND(I210*H210,2)</f>
        <v>0</v>
      </c>
      <c r="K210" s="208" t="s">
        <v>219</v>
      </c>
      <c r="L210" s="46"/>
      <c r="M210" s="213" t="s">
        <v>19</v>
      </c>
      <c r="N210" s="214" t="s">
        <v>43</v>
      </c>
      <c r="O210" s="86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500</v>
      </c>
      <c r="AT210" s="217" t="s">
        <v>215</v>
      </c>
      <c r="AU210" s="217" t="s">
        <v>82</v>
      </c>
      <c r="AY210" s="19" t="s">
        <v>213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80</v>
      </c>
      <c r="BK210" s="218">
        <f>ROUND(I210*H210,2)</f>
        <v>0</v>
      </c>
      <c r="BL210" s="19" t="s">
        <v>500</v>
      </c>
      <c r="BM210" s="217" t="s">
        <v>968</v>
      </c>
    </row>
    <row r="211" s="2" customFormat="1">
      <c r="A211" s="40"/>
      <c r="B211" s="41"/>
      <c r="C211" s="42"/>
      <c r="D211" s="219" t="s">
        <v>222</v>
      </c>
      <c r="E211" s="42"/>
      <c r="F211" s="220" t="s">
        <v>969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222</v>
      </c>
      <c r="AU211" s="19" t="s">
        <v>82</v>
      </c>
    </row>
    <row r="212" s="2" customFormat="1">
      <c r="A212" s="40"/>
      <c r="B212" s="41"/>
      <c r="C212" s="42"/>
      <c r="D212" s="226" t="s">
        <v>388</v>
      </c>
      <c r="E212" s="42"/>
      <c r="F212" s="246" t="s">
        <v>507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388</v>
      </c>
      <c r="AU212" s="19" t="s">
        <v>82</v>
      </c>
    </row>
    <row r="213" s="2" customFormat="1" ht="16.5" customHeight="1">
      <c r="A213" s="40"/>
      <c r="B213" s="41"/>
      <c r="C213" s="206" t="s">
        <v>503</v>
      </c>
      <c r="D213" s="206" t="s">
        <v>215</v>
      </c>
      <c r="E213" s="207" t="s">
        <v>970</v>
      </c>
      <c r="F213" s="208" t="s">
        <v>510</v>
      </c>
      <c r="G213" s="209" t="s">
        <v>499</v>
      </c>
      <c r="H213" s="210">
        <v>1</v>
      </c>
      <c r="I213" s="211"/>
      <c r="J213" s="212">
        <f>ROUND(I213*H213,2)</f>
        <v>0</v>
      </c>
      <c r="K213" s="208" t="s">
        <v>219</v>
      </c>
      <c r="L213" s="46"/>
      <c r="M213" s="213" t="s">
        <v>19</v>
      </c>
      <c r="N213" s="214" t="s">
        <v>43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500</v>
      </c>
      <c r="AT213" s="217" t="s">
        <v>215</v>
      </c>
      <c r="AU213" s="217" t="s">
        <v>82</v>
      </c>
      <c r="AY213" s="19" t="s">
        <v>213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80</v>
      </c>
      <c r="BK213" s="218">
        <f>ROUND(I213*H213,2)</f>
        <v>0</v>
      </c>
      <c r="BL213" s="19" t="s">
        <v>500</v>
      </c>
      <c r="BM213" s="217" t="s">
        <v>971</v>
      </c>
    </row>
    <row r="214" s="2" customFormat="1">
      <c r="A214" s="40"/>
      <c r="B214" s="41"/>
      <c r="C214" s="42"/>
      <c r="D214" s="219" t="s">
        <v>222</v>
      </c>
      <c r="E214" s="42"/>
      <c r="F214" s="220" t="s">
        <v>972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222</v>
      </c>
      <c r="AU214" s="19" t="s">
        <v>82</v>
      </c>
    </row>
    <row r="215" s="2" customFormat="1">
      <c r="A215" s="40"/>
      <c r="B215" s="41"/>
      <c r="C215" s="42"/>
      <c r="D215" s="226" t="s">
        <v>388</v>
      </c>
      <c r="E215" s="42"/>
      <c r="F215" s="246" t="s">
        <v>507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388</v>
      </c>
      <c r="AU215" s="19" t="s">
        <v>82</v>
      </c>
    </row>
    <row r="216" s="2" customFormat="1" ht="16.5" customHeight="1">
      <c r="A216" s="40"/>
      <c r="B216" s="41"/>
      <c r="C216" s="206" t="s">
        <v>508</v>
      </c>
      <c r="D216" s="206" t="s">
        <v>215</v>
      </c>
      <c r="E216" s="207" t="s">
        <v>973</v>
      </c>
      <c r="F216" s="208" t="s">
        <v>514</v>
      </c>
      <c r="G216" s="209" t="s">
        <v>499</v>
      </c>
      <c r="H216" s="210">
        <v>1</v>
      </c>
      <c r="I216" s="211"/>
      <c r="J216" s="212">
        <f>ROUND(I216*H216,2)</f>
        <v>0</v>
      </c>
      <c r="K216" s="208" t="s">
        <v>219</v>
      </c>
      <c r="L216" s="46"/>
      <c r="M216" s="213" t="s">
        <v>19</v>
      </c>
      <c r="N216" s="214" t="s">
        <v>43</v>
      </c>
      <c r="O216" s="86"/>
      <c r="P216" s="215">
        <f>O216*H216</f>
        <v>0</v>
      </c>
      <c r="Q216" s="215">
        <v>0</v>
      </c>
      <c r="R216" s="215">
        <f>Q216*H216</f>
        <v>0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500</v>
      </c>
      <c r="AT216" s="217" t="s">
        <v>215</v>
      </c>
      <c r="AU216" s="217" t="s">
        <v>82</v>
      </c>
      <c r="AY216" s="19" t="s">
        <v>213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80</v>
      </c>
      <c r="BK216" s="218">
        <f>ROUND(I216*H216,2)</f>
        <v>0</v>
      </c>
      <c r="BL216" s="19" t="s">
        <v>500</v>
      </c>
      <c r="BM216" s="217" t="s">
        <v>974</v>
      </c>
    </row>
    <row r="217" s="2" customFormat="1">
      <c r="A217" s="40"/>
      <c r="B217" s="41"/>
      <c r="C217" s="42"/>
      <c r="D217" s="219" t="s">
        <v>222</v>
      </c>
      <c r="E217" s="42"/>
      <c r="F217" s="220" t="s">
        <v>975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222</v>
      </c>
      <c r="AU217" s="19" t="s">
        <v>82</v>
      </c>
    </row>
    <row r="218" s="2" customFormat="1">
      <c r="A218" s="40"/>
      <c r="B218" s="41"/>
      <c r="C218" s="42"/>
      <c r="D218" s="226" t="s">
        <v>388</v>
      </c>
      <c r="E218" s="42"/>
      <c r="F218" s="246" t="s">
        <v>516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388</v>
      </c>
      <c r="AU218" s="19" t="s">
        <v>82</v>
      </c>
    </row>
    <row r="219" s="12" customFormat="1" ht="22.8" customHeight="1">
      <c r="A219" s="12"/>
      <c r="B219" s="190"/>
      <c r="C219" s="191"/>
      <c r="D219" s="192" t="s">
        <v>71</v>
      </c>
      <c r="E219" s="204" t="s">
        <v>517</v>
      </c>
      <c r="F219" s="204" t="s">
        <v>518</v>
      </c>
      <c r="G219" s="191"/>
      <c r="H219" s="191"/>
      <c r="I219" s="194"/>
      <c r="J219" s="205">
        <f>BK219</f>
        <v>0</v>
      </c>
      <c r="K219" s="191"/>
      <c r="L219" s="196"/>
      <c r="M219" s="197"/>
      <c r="N219" s="198"/>
      <c r="O219" s="198"/>
      <c r="P219" s="199">
        <f>SUM(P220:P222)</f>
        <v>0</v>
      </c>
      <c r="Q219" s="198"/>
      <c r="R219" s="199">
        <f>SUM(R220:R222)</f>
        <v>0</v>
      </c>
      <c r="S219" s="198"/>
      <c r="T219" s="200">
        <f>SUM(T220:T222)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1" t="s">
        <v>240</v>
      </c>
      <c r="AT219" s="202" t="s">
        <v>71</v>
      </c>
      <c r="AU219" s="202" t="s">
        <v>80</v>
      </c>
      <c r="AY219" s="201" t="s">
        <v>213</v>
      </c>
      <c r="BK219" s="203">
        <f>SUM(BK220:BK222)</f>
        <v>0</v>
      </c>
    </row>
    <row r="220" s="2" customFormat="1" ht="16.5" customHeight="1">
      <c r="A220" s="40"/>
      <c r="B220" s="41"/>
      <c r="C220" s="206" t="s">
        <v>512</v>
      </c>
      <c r="D220" s="206" t="s">
        <v>215</v>
      </c>
      <c r="E220" s="207" t="s">
        <v>976</v>
      </c>
      <c r="F220" s="208" t="s">
        <v>518</v>
      </c>
      <c r="G220" s="209" t="s">
        <v>499</v>
      </c>
      <c r="H220" s="210">
        <v>1</v>
      </c>
      <c r="I220" s="211"/>
      <c r="J220" s="212">
        <f>ROUND(I220*H220,2)</f>
        <v>0</v>
      </c>
      <c r="K220" s="208" t="s">
        <v>219</v>
      </c>
      <c r="L220" s="46"/>
      <c r="M220" s="213" t="s">
        <v>19</v>
      </c>
      <c r="N220" s="214" t="s">
        <v>43</v>
      </c>
      <c r="O220" s="86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500</v>
      </c>
      <c r="AT220" s="217" t="s">
        <v>215</v>
      </c>
      <c r="AU220" s="217" t="s">
        <v>82</v>
      </c>
      <c r="AY220" s="19" t="s">
        <v>213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80</v>
      </c>
      <c r="BK220" s="218">
        <f>ROUND(I220*H220,2)</f>
        <v>0</v>
      </c>
      <c r="BL220" s="19" t="s">
        <v>500</v>
      </c>
      <c r="BM220" s="217" t="s">
        <v>977</v>
      </c>
    </row>
    <row r="221" s="2" customFormat="1">
      <c r="A221" s="40"/>
      <c r="B221" s="41"/>
      <c r="C221" s="42"/>
      <c r="D221" s="219" t="s">
        <v>222</v>
      </c>
      <c r="E221" s="42"/>
      <c r="F221" s="220" t="s">
        <v>978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222</v>
      </c>
      <c r="AU221" s="19" t="s">
        <v>82</v>
      </c>
    </row>
    <row r="222" s="2" customFormat="1">
      <c r="A222" s="40"/>
      <c r="B222" s="41"/>
      <c r="C222" s="42"/>
      <c r="D222" s="226" t="s">
        <v>388</v>
      </c>
      <c r="E222" s="42"/>
      <c r="F222" s="246" t="s">
        <v>507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388</v>
      </c>
      <c r="AU222" s="19" t="s">
        <v>82</v>
      </c>
    </row>
    <row r="223" s="12" customFormat="1" ht="22.8" customHeight="1">
      <c r="A223" s="12"/>
      <c r="B223" s="190"/>
      <c r="C223" s="191"/>
      <c r="D223" s="192" t="s">
        <v>71</v>
      </c>
      <c r="E223" s="204" t="s">
        <v>522</v>
      </c>
      <c r="F223" s="204" t="s">
        <v>523</v>
      </c>
      <c r="G223" s="191"/>
      <c r="H223" s="191"/>
      <c r="I223" s="194"/>
      <c r="J223" s="205">
        <f>BK223</f>
        <v>0</v>
      </c>
      <c r="K223" s="191"/>
      <c r="L223" s="196"/>
      <c r="M223" s="197"/>
      <c r="N223" s="198"/>
      <c r="O223" s="198"/>
      <c r="P223" s="199">
        <f>SUM(P224:P226)</f>
        <v>0</v>
      </c>
      <c r="Q223" s="198"/>
      <c r="R223" s="199">
        <f>SUM(R224:R226)</f>
        <v>0</v>
      </c>
      <c r="S223" s="198"/>
      <c r="T223" s="200">
        <f>SUM(T224:T226)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1" t="s">
        <v>240</v>
      </c>
      <c r="AT223" s="202" t="s">
        <v>71</v>
      </c>
      <c r="AU223" s="202" t="s">
        <v>80</v>
      </c>
      <c r="AY223" s="201" t="s">
        <v>213</v>
      </c>
      <c r="BK223" s="203">
        <f>SUM(BK224:BK226)</f>
        <v>0</v>
      </c>
    </row>
    <row r="224" s="2" customFormat="1" ht="16.5" customHeight="1">
      <c r="A224" s="40"/>
      <c r="B224" s="41"/>
      <c r="C224" s="206" t="s">
        <v>519</v>
      </c>
      <c r="D224" s="206" t="s">
        <v>215</v>
      </c>
      <c r="E224" s="207" t="s">
        <v>979</v>
      </c>
      <c r="F224" s="208" t="s">
        <v>523</v>
      </c>
      <c r="G224" s="209" t="s">
        <v>499</v>
      </c>
      <c r="H224" s="210">
        <v>1</v>
      </c>
      <c r="I224" s="211"/>
      <c r="J224" s="212">
        <f>ROUND(I224*H224,2)</f>
        <v>0</v>
      </c>
      <c r="K224" s="208" t="s">
        <v>219</v>
      </c>
      <c r="L224" s="46"/>
      <c r="M224" s="213" t="s">
        <v>19</v>
      </c>
      <c r="N224" s="214" t="s">
        <v>43</v>
      </c>
      <c r="O224" s="86"/>
      <c r="P224" s="215">
        <f>O224*H224</f>
        <v>0</v>
      </c>
      <c r="Q224" s="215">
        <v>0</v>
      </c>
      <c r="R224" s="215">
        <f>Q224*H224</f>
        <v>0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500</v>
      </c>
      <c r="AT224" s="217" t="s">
        <v>215</v>
      </c>
      <c r="AU224" s="217" t="s">
        <v>82</v>
      </c>
      <c r="AY224" s="19" t="s">
        <v>213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80</v>
      </c>
      <c r="BK224" s="218">
        <f>ROUND(I224*H224,2)</f>
        <v>0</v>
      </c>
      <c r="BL224" s="19" t="s">
        <v>500</v>
      </c>
      <c r="BM224" s="217" t="s">
        <v>980</v>
      </c>
    </row>
    <row r="225" s="2" customFormat="1">
      <c r="A225" s="40"/>
      <c r="B225" s="41"/>
      <c r="C225" s="42"/>
      <c r="D225" s="219" t="s">
        <v>222</v>
      </c>
      <c r="E225" s="42"/>
      <c r="F225" s="220" t="s">
        <v>981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222</v>
      </c>
      <c r="AU225" s="19" t="s">
        <v>82</v>
      </c>
    </row>
    <row r="226" s="2" customFormat="1">
      <c r="A226" s="40"/>
      <c r="B226" s="41"/>
      <c r="C226" s="42"/>
      <c r="D226" s="226" t="s">
        <v>388</v>
      </c>
      <c r="E226" s="42"/>
      <c r="F226" s="246" t="s">
        <v>527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388</v>
      </c>
      <c r="AU226" s="19" t="s">
        <v>82</v>
      </c>
    </row>
    <row r="227" s="12" customFormat="1" ht="22.8" customHeight="1">
      <c r="A227" s="12"/>
      <c r="B227" s="190"/>
      <c r="C227" s="191"/>
      <c r="D227" s="192" t="s">
        <v>71</v>
      </c>
      <c r="E227" s="204" t="s">
        <v>528</v>
      </c>
      <c r="F227" s="204" t="s">
        <v>529</v>
      </c>
      <c r="G227" s="191"/>
      <c r="H227" s="191"/>
      <c r="I227" s="194"/>
      <c r="J227" s="205">
        <f>BK227</f>
        <v>0</v>
      </c>
      <c r="K227" s="191"/>
      <c r="L227" s="196"/>
      <c r="M227" s="197"/>
      <c r="N227" s="198"/>
      <c r="O227" s="198"/>
      <c r="P227" s="199">
        <f>SUM(P228:P233)</f>
        <v>0</v>
      </c>
      <c r="Q227" s="198"/>
      <c r="R227" s="199">
        <f>SUM(R228:R233)</f>
        <v>0</v>
      </c>
      <c r="S227" s="198"/>
      <c r="T227" s="200">
        <f>SUM(T228:T233)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01" t="s">
        <v>240</v>
      </c>
      <c r="AT227" s="202" t="s">
        <v>71</v>
      </c>
      <c r="AU227" s="202" t="s">
        <v>80</v>
      </c>
      <c r="AY227" s="201" t="s">
        <v>213</v>
      </c>
      <c r="BK227" s="203">
        <f>SUM(BK228:BK233)</f>
        <v>0</v>
      </c>
    </row>
    <row r="228" s="2" customFormat="1" ht="16.5" customHeight="1">
      <c r="A228" s="40"/>
      <c r="B228" s="41"/>
      <c r="C228" s="206" t="s">
        <v>524</v>
      </c>
      <c r="D228" s="206" t="s">
        <v>215</v>
      </c>
      <c r="E228" s="207" t="s">
        <v>982</v>
      </c>
      <c r="F228" s="208" t="s">
        <v>529</v>
      </c>
      <c r="G228" s="209" t="s">
        <v>499</v>
      </c>
      <c r="H228" s="210">
        <v>1</v>
      </c>
      <c r="I228" s="211"/>
      <c r="J228" s="212">
        <f>ROUND(I228*H228,2)</f>
        <v>0</v>
      </c>
      <c r="K228" s="208" t="s">
        <v>219</v>
      </c>
      <c r="L228" s="46"/>
      <c r="M228" s="213" t="s">
        <v>19</v>
      </c>
      <c r="N228" s="214" t="s">
        <v>43</v>
      </c>
      <c r="O228" s="86"/>
      <c r="P228" s="215">
        <f>O228*H228</f>
        <v>0</v>
      </c>
      <c r="Q228" s="215">
        <v>0</v>
      </c>
      <c r="R228" s="215">
        <f>Q228*H228</f>
        <v>0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500</v>
      </c>
      <c r="AT228" s="217" t="s">
        <v>215</v>
      </c>
      <c r="AU228" s="217" t="s">
        <v>82</v>
      </c>
      <c r="AY228" s="19" t="s">
        <v>213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80</v>
      </c>
      <c r="BK228" s="218">
        <f>ROUND(I228*H228,2)</f>
        <v>0</v>
      </c>
      <c r="BL228" s="19" t="s">
        <v>500</v>
      </c>
      <c r="BM228" s="217" t="s">
        <v>983</v>
      </c>
    </row>
    <row r="229" s="2" customFormat="1">
      <c r="A229" s="40"/>
      <c r="B229" s="41"/>
      <c r="C229" s="42"/>
      <c r="D229" s="219" t="s">
        <v>222</v>
      </c>
      <c r="E229" s="42"/>
      <c r="F229" s="220" t="s">
        <v>984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222</v>
      </c>
      <c r="AU229" s="19" t="s">
        <v>82</v>
      </c>
    </row>
    <row r="230" s="2" customFormat="1">
      <c r="A230" s="40"/>
      <c r="B230" s="41"/>
      <c r="C230" s="42"/>
      <c r="D230" s="226" t="s">
        <v>388</v>
      </c>
      <c r="E230" s="42"/>
      <c r="F230" s="246" t="s">
        <v>507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388</v>
      </c>
      <c r="AU230" s="19" t="s">
        <v>82</v>
      </c>
    </row>
    <row r="231" s="2" customFormat="1" ht="16.5" customHeight="1">
      <c r="A231" s="40"/>
      <c r="B231" s="41"/>
      <c r="C231" s="206" t="s">
        <v>530</v>
      </c>
      <c r="D231" s="206" t="s">
        <v>215</v>
      </c>
      <c r="E231" s="207" t="s">
        <v>985</v>
      </c>
      <c r="F231" s="208" t="s">
        <v>535</v>
      </c>
      <c r="G231" s="209" t="s">
        <v>499</v>
      </c>
      <c r="H231" s="210">
        <v>1</v>
      </c>
      <c r="I231" s="211"/>
      <c r="J231" s="212">
        <f>ROUND(I231*H231,2)</f>
        <v>0</v>
      </c>
      <c r="K231" s="208" t="s">
        <v>219</v>
      </c>
      <c r="L231" s="46"/>
      <c r="M231" s="213" t="s">
        <v>19</v>
      </c>
      <c r="N231" s="214" t="s">
        <v>43</v>
      </c>
      <c r="O231" s="86"/>
      <c r="P231" s="215">
        <f>O231*H231</f>
        <v>0</v>
      </c>
      <c r="Q231" s="215">
        <v>0</v>
      </c>
      <c r="R231" s="215">
        <f>Q231*H231</f>
        <v>0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500</v>
      </c>
      <c r="AT231" s="217" t="s">
        <v>215</v>
      </c>
      <c r="AU231" s="217" t="s">
        <v>82</v>
      </c>
      <c r="AY231" s="19" t="s">
        <v>213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80</v>
      </c>
      <c r="BK231" s="218">
        <f>ROUND(I231*H231,2)</f>
        <v>0</v>
      </c>
      <c r="BL231" s="19" t="s">
        <v>500</v>
      </c>
      <c r="BM231" s="217" t="s">
        <v>986</v>
      </c>
    </row>
    <row r="232" s="2" customFormat="1">
      <c r="A232" s="40"/>
      <c r="B232" s="41"/>
      <c r="C232" s="42"/>
      <c r="D232" s="219" t="s">
        <v>222</v>
      </c>
      <c r="E232" s="42"/>
      <c r="F232" s="220" t="s">
        <v>987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222</v>
      </c>
      <c r="AU232" s="19" t="s">
        <v>82</v>
      </c>
    </row>
    <row r="233" s="2" customFormat="1">
      <c r="A233" s="40"/>
      <c r="B233" s="41"/>
      <c r="C233" s="42"/>
      <c r="D233" s="226" t="s">
        <v>388</v>
      </c>
      <c r="E233" s="42"/>
      <c r="F233" s="246" t="s">
        <v>537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388</v>
      </c>
      <c r="AU233" s="19" t="s">
        <v>82</v>
      </c>
    </row>
    <row r="234" s="12" customFormat="1" ht="22.8" customHeight="1">
      <c r="A234" s="12"/>
      <c r="B234" s="190"/>
      <c r="C234" s="191"/>
      <c r="D234" s="192" t="s">
        <v>71</v>
      </c>
      <c r="E234" s="204" t="s">
        <v>538</v>
      </c>
      <c r="F234" s="204" t="s">
        <v>539</v>
      </c>
      <c r="G234" s="191"/>
      <c r="H234" s="191"/>
      <c r="I234" s="194"/>
      <c r="J234" s="205">
        <f>BK234</f>
        <v>0</v>
      </c>
      <c r="K234" s="191"/>
      <c r="L234" s="196"/>
      <c r="M234" s="197"/>
      <c r="N234" s="198"/>
      <c r="O234" s="198"/>
      <c r="P234" s="199">
        <f>SUM(P235:P237)</f>
        <v>0</v>
      </c>
      <c r="Q234" s="198"/>
      <c r="R234" s="199">
        <f>SUM(R235:R237)</f>
        <v>0</v>
      </c>
      <c r="S234" s="198"/>
      <c r="T234" s="200">
        <f>SUM(T235:T237)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01" t="s">
        <v>240</v>
      </c>
      <c r="AT234" s="202" t="s">
        <v>71</v>
      </c>
      <c r="AU234" s="202" t="s">
        <v>80</v>
      </c>
      <c r="AY234" s="201" t="s">
        <v>213</v>
      </c>
      <c r="BK234" s="203">
        <f>SUM(BK235:BK237)</f>
        <v>0</v>
      </c>
    </row>
    <row r="235" s="2" customFormat="1" ht="16.5" customHeight="1">
      <c r="A235" s="40"/>
      <c r="B235" s="41"/>
      <c r="C235" s="206" t="s">
        <v>533</v>
      </c>
      <c r="D235" s="206" t="s">
        <v>215</v>
      </c>
      <c r="E235" s="207" t="s">
        <v>988</v>
      </c>
      <c r="F235" s="208" t="s">
        <v>539</v>
      </c>
      <c r="G235" s="209" t="s">
        <v>499</v>
      </c>
      <c r="H235" s="210">
        <v>1</v>
      </c>
      <c r="I235" s="211"/>
      <c r="J235" s="212">
        <f>ROUND(I235*H235,2)</f>
        <v>0</v>
      </c>
      <c r="K235" s="208" t="s">
        <v>219</v>
      </c>
      <c r="L235" s="46"/>
      <c r="M235" s="213" t="s">
        <v>19</v>
      </c>
      <c r="N235" s="214" t="s">
        <v>43</v>
      </c>
      <c r="O235" s="86"/>
      <c r="P235" s="215">
        <f>O235*H235</f>
        <v>0</v>
      </c>
      <c r="Q235" s="215">
        <v>0</v>
      </c>
      <c r="R235" s="215">
        <f>Q235*H235</f>
        <v>0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500</v>
      </c>
      <c r="AT235" s="217" t="s">
        <v>215</v>
      </c>
      <c r="AU235" s="217" t="s">
        <v>82</v>
      </c>
      <c r="AY235" s="19" t="s">
        <v>213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80</v>
      </c>
      <c r="BK235" s="218">
        <f>ROUND(I235*H235,2)</f>
        <v>0</v>
      </c>
      <c r="BL235" s="19" t="s">
        <v>500</v>
      </c>
      <c r="BM235" s="217" t="s">
        <v>989</v>
      </c>
    </row>
    <row r="236" s="2" customFormat="1">
      <c r="A236" s="40"/>
      <c r="B236" s="41"/>
      <c r="C236" s="42"/>
      <c r="D236" s="219" t="s">
        <v>222</v>
      </c>
      <c r="E236" s="42"/>
      <c r="F236" s="220" t="s">
        <v>990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222</v>
      </c>
      <c r="AU236" s="19" t="s">
        <v>82</v>
      </c>
    </row>
    <row r="237" s="2" customFormat="1">
      <c r="A237" s="40"/>
      <c r="B237" s="41"/>
      <c r="C237" s="42"/>
      <c r="D237" s="226" t="s">
        <v>388</v>
      </c>
      <c r="E237" s="42"/>
      <c r="F237" s="246" t="s">
        <v>507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388</v>
      </c>
      <c r="AU237" s="19" t="s">
        <v>82</v>
      </c>
    </row>
    <row r="238" s="12" customFormat="1" ht="22.8" customHeight="1">
      <c r="A238" s="12"/>
      <c r="B238" s="190"/>
      <c r="C238" s="191"/>
      <c r="D238" s="192" t="s">
        <v>71</v>
      </c>
      <c r="E238" s="204" t="s">
        <v>543</v>
      </c>
      <c r="F238" s="204" t="s">
        <v>544</v>
      </c>
      <c r="G238" s="191"/>
      <c r="H238" s="191"/>
      <c r="I238" s="194"/>
      <c r="J238" s="205">
        <f>BK238</f>
        <v>0</v>
      </c>
      <c r="K238" s="191"/>
      <c r="L238" s="196"/>
      <c r="M238" s="197"/>
      <c r="N238" s="198"/>
      <c r="O238" s="198"/>
      <c r="P238" s="199">
        <f>SUM(P239:P241)</f>
        <v>0</v>
      </c>
      <c r="Q238" s="198"/>
      <c r="R238" s="199">
        <f>SUM(R239:R241)</f>
        <v>0</v>
      </c>
      <c r="S238" s="198"/>
      <c r="T238" s="200">
        <f>SUM(T239:T241)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01" t="s">
        <v>240</v>
      </c>
      <c r="AT238" s="202" t="s">
        <v>71</v>
      </c>
      <c r="AU238" s="202" t="s">
        <v>80</v>
      </c>
      <c r="AY238" s="201" t="s">
        <v>213</v>
      </c>
      <c r="BK238" s="203">
        <f>SUM(BK239:BK241)</f>
        <v>0</v>
      </c>
    </row>
    <row r="239" s="2" customFormat="1" ht="16.5" customHeight="1">
      <c r="A239" s="40"/>
      <c r="B239" s="41"/>
      <c r="C239" s="206" t="s">
        <v>540</v>
      </c>
      <c r="D239" s="206" t="s">
        <v>215</v>
      </c>
      <c r="E239" s="207" t="s">
        <v>991</v>
      </c>
      <c r="F239" s="208" t="s">
        <v>544</v>
      </c>
      <c r="G239" s="209" t="s">
        <v>499</v>
      </c>
      <c r="H239" s="210">
        <v>1</v>
      </c>
      <c r="I239" s="211"/>
      <c r="J239" s="212">
        <f>ROUND(I239*H239,2)</f>
        <v>0</v>
      </c>
      <c r="K239" s="208" t="s">
        <v>219</v>
      </c>
      <c r="L239" s="46"/>
      <c r="M239" s="213" t="s">
        <v>19</v>
      </c>
      <c r="N239" s="214" t="s">
        <v>43</v>
      </c>
      <c r="O239" s="86"/>
      <c r="P239" s="215">
        <f>O239*H239</f>
        <v>0</v>
      </c>
      <c r="Q239" s="215">
        <v>0</v>
      </c>
      <c r="R239" s="215">
        <f>Q239*H239</f>
        <v>0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500</v>
      </c>
      <c r="AT239" s="217" t="s">
        <v>215</v>
      </c>
      <c r="AU239" s="217" t="s">
        <v>82</v>
      </c>
      <c r="AY239" s="19" t="s">
        <v>213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80</v>
      </c>
      <c r="BK239" s="218">
        <f>ROUND(I239*H239,2)</f>
        <v>0</v>
      </c>
      <c r="BL239" s="19" t="s">
        <v>500</v>
      </c>
      <c r="BM239" s="217" t="s">
        <v>992</v>
      </c>
    </row>
    <row r="240" s="2" customFormat="1">
      <c r="A240" s="40"/>
      <c r="B240" s="41"/>
      <c r="C240" s="42"/>
      <c r="D240" s="219" t="s">
        <v>222</v>
      </c>
      <c r="E240" s="42"/>
      <c r="F240" s="220" t="s">
        <v>993</v>
      </c>
      <c r="G240" s="42"/>
      <c r="H240" s="42"/>
      <c r="I240" s="221"/>
      <c r="J240" s="42"/>
      <c r="K240" s="42"/>
      <c r="L240" s="46"/>
      <c r="M240" s="222"/>
      <c r="N240" s="223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222</v>
      </c>
      <c r="AU240" s="19" t="s">
        <v>82</v>
      </c>
    </row>
    <row r="241" s="2" customFormat="1">
      <c r="A241" s="40"/>
      <c r="B241" s="41"/>
      <c r="C241" s="42"/>
      <c r="D241" s="226" t="s">
        <v>388</v>
      </c>
      <c r="E241" s="42"/>
      <c r="F241" s="246" t="s">
        <v>507</v>
      </c>
      <c r="G241" s="42"/>
      <c r="H241" s="42"/>
      <c r="I241" s="221"/>
      <c r="J241" s="42"/>
      <c r="K241" s="42"/>
      <c r="L241" s="46"/>
      <c r="M241" s="258"/>
      <c r="N241" s="259"/>
      <c r="O241" s="260"/>
      <c r="P241" s="260"/>
      <c r="Q241" s="260"/>
      <c r="R241" s="260"/>
      <c r="S241" s="260"/>
      <c r="T241" s="261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388</v>
      </c>
      <c r="AU241" s="19" t="s">
        <v>82</v>
      </c>
    </row>
    <row r="242" s="2" customFormat="1" ht="6.96" customHeight="1">
      <c r="A242" s="40"/>
      <c r="B242" s="61"/>
      <c r="C242" s="62"/>
      <c r="D242" s="62"/>
      <c r="E242" s="62"/>
      <c r="F242" s="62"/>
      <c r="G242" s="62"/>
      <c r="H242" s="62"/>
      <c r="I242" s="62"/>
      <c r="J242" s="62"/>
      <c r="K242" s="62"/>
      <c r="L242" s="46"/>
      <c r="M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</row>
  </sheetData>
  <sheetProtection sheet="1" autoFilter="0" formatColumns="0" formatRows="0" objects="1" scenarios="1" spinCount="100000" saltValue="8WPYQ3hAX9ehBh0Wc/lCKePbYMUP5QMwj1ujyElP9TJnA0QqUCCjlq1vLQO+RVjIwdwxGa/UyaNnDLirMkmOBg==" hashValue="q97l4/wTGxyhaElciGjzCjc4Ui+b9yYKJ1auwPXjhy+TaPKY/SYBr3GVDVnQOOJrNVd2B4xFD6h8yuss+E8UzA==" algorithmName="SHA-512" password="CC35"/>
  <autoFilter ref="C89:K241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5_02/183403112"/>
    <hyperlink ref="F97" r:id="rId2" display="https://podminky.urs.cz/item/CS_URS_2025_02/183403151"/>
    <hyperlink ref="F100" r:id="rId3" display="https://podminky.urs.cz/item/CS_URS_2025_02/183403152"/>
    <hyperlink ref="F103" r:id="rId4" display="https://podminky.urs.cz/item/CS_URS_2025_02/181451121"/>
    <hyperlink ref="F110" r:id="rId5" display="https://podminky.urs.cz/item/CS_URS_2025_02/119005131"/>
    <hyperlink ref="F113" r:id="rId6" display="https://podminky.urs.cz/item/CS_URS_2025_02/183111114"/>
    <hyperlink ref="F116" r:id="rId7" display="https://podminky.urs.cz/item/CS_URS_2025_02/183101114"/>
    <hyperlink ref="F119" r:id="rId8" display="https://podminky.urs.cz/item/CS_URS_2025_02/184102111"/>
    <hyperlink ref="F131" r:id="rId9" display="https://podminky.urs.cz/item/CS_URS_2025_02/184102113"/>
    <hyperlink ref="F146" r:id="rId10" display="https://podminky.urs.cz/item/CS_URS_2025_02/184215133"/>
    <hyperlink ref="F149" r:id="rId11" display="https://podminky.urs.cz/item/CS_URS_2025_02/184808211"/>
    <hyperlink ref="F159" r:id="rId12" display="https://podminky.urs.cz/item/CS_URS_2025_02/184816111"/>
    <hyperlink ref="F170" r:id="rId13" display="https://podminky.urs.cz/item/CS_URS_2025_02/184911421"/>
    <hyperlink ref="F175" r:id="rId14" display="https://podminky.urs.cz/item/CS_URS_2025_02/185804312"/>
    <hyperlink ref="F179" r:id="rId15" display="https://podminky.urs.cz/item/CS_URS_2025_02/185851121"/>
    <hyperlink ref="F191" r:id="rId16" display="https://podminky.urs.cz/item/CS_URS_2025_02/348101320"/>
    <hyperlink ref="F196" r:id="rId17" display="https://podminky.urs.cz/item/CS_URS_2025_02/348951256"/>
    <hyperlink ref="F204" r:id="rId18" display="https://podminky.urs.cz/item/CS_URS_2025_02/998231311"/>
    <hyperlink ref="F208" r:id="rId19" display="https://podminky.urs.cz/item/CS_URS_2025_02/011002000.2"/>
    <hyperlink ref="F211" r:id="rId20" display="https://podminky.urs.cz/item/CS_URS_2025_02/011324000.2"/>
    <hyperlink ref="F214" r:id="rId21" display="https://podminky.urs.cz/item/CS_URS_2025_02/012002000.2"/>
    <hyperlink ref="F217" r:id="rId22" display="https://podminky.urs.cz/item/CS_URS_2025_02/013254000.2"/>
    <hyperlink ref="F221" r:id="rId23" display="https://podminky.urs.cz/item/CS_URS_2025_02/020001000.2"/>
    <hyperlink ref="F225" r:id="rId24" display="https://podminky.urs.cz/item/CS_URS_2025_02/030001000.2"/>
    <hyperlink ref="F229" r:id="rId25" display="https://podminky.urs.cz/item/CS_URS_2025_02/040001000.2"/>
    <hyperlink ref="F232" r:id="rId26" display="https://podminky.urs.cz/item/CS_URS_2025_02/045002000.2"/>
    <hyperlink ref="F236" r:id="rId27" display="https://podminky.urs.cz/item/CS_URS_2025_02/060001000.2"/>
    <hyperlink ref="F240" r:id="rId28" display="https://podminky.urs.cz/item/CS_URS_2025_02/070001000.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9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180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Realizace větrolamu v k.ú. Moravský Žižkov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181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994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17. 9. 2025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ROUND((SUM(BE82:BE102)),  2)</f>
        <v>0</v>
      </c>
      <c r="G33" s="40"/>
      <c r="H33" s="40"/>
      <c r="I33" s="150">
        <v>0.20999999999999999</v>
      </c>
      <c r="J33" s="149">
        <f>ROUND(((SUM(BE82:BE102))*I33),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ROUND((SUM(BF82:BF102)),  2)</f>
        <v>0</v>
      </c>
      <c r="G34" s="40"/>
      <c r="H34" s="40"/>
      <c r="I34" s="150">
        <v>0.12</v>
      </c>
      <c r="J34" s="149">
        <f>ROUND(((SUM(BF82:BF102))*I34),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ROUND((SUM(BG82:BG102)),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ROUND((SUM(BH82:BH102)),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ROUND((SUM(BI82:BI102)),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183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Realizace větrolamu v k.ú. Moravský Žižkov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181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07.1 - 1. rok rozvojové péče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Moravský Žižkov</v>
      </c>
      <c r="G52" s="42"/>
      <c r="H52" s="42"/>
      <c r="I52" s="34" t="s">
        <v>23</v>
      </c>
      <c r="J52" s="74" t="str">
        <f>IF(J12="","",J12)</f>
        <v>17. 9. 2025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SPÚ, KPÚ pro JMK, pobočka Břeclav</v>
      </c>
      <c r="G54" s="42"/>
      <c r="H54" s="42"/>
      <c r="I54" s="34" t="s">
        <v>31</v>
      </c>
      <c r="J54" s="38" t="str">
        <f>E21</f>
        <v>Ing. Michal Pochop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Výzkumný ústav meliorací a ochrany půdy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184</v>
      </c>
      <c r="D57" s="164"/>
      <c r="E57" s="164"/>
      <c r="F57" s="164"/>
      <c r="G57" s="164"/>
      <c r="H57" s="164"/>
      <c r="I57" s="164"/>
      <c r="J57" s="165" t="s">
        <v>185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186</v>
      </c>
    </row>
    <row r="60" s="9" customFormat="1" ht="24.96" customHeight="1">
      <c r="A60" s="9"/>
      <c r="B60" s="167"/>
      <c r="C60" s="168"/>
      <c r="D60" s="169" t="s">
        <v>187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188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190</v>
      </c>
      <c r="E62" s="176"/>
      <c r="F62" s="176"/>
      <c r="G62" s="176"/>
      <c r="H62" s="176"/>
      <c r="I62" s="176"/>
      <c r="J62" s="177">
        <f>J100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198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Realizace větrolamu v k.ú. Moravský Žižkov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181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SO 07.1 - 1. rok rozvojové péče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Moravský Žižkov</v>
      </c>
      <c r="G76" s="42"/>
      <c r="H76" s="42"/>
      <c r="I76" s="34" t="s">
        <v>23</v>
      </c>
      <c r="J76" s="74" t="str">
        <f>IF(J12="","",J12)</f>
        <v>17. 9. 2025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SPÚ, KPÚ pro JMK, pobočka Břeclav</v>
      </c>
      <c r="G78" s="42"/>
      <c r="H78" s="42"/>
      <c r="I78" s="34" t="s">
        <v>31</v>
      </c>
      <c r="J78" s="38" t="str">
        <f>E21</f>
        <v>Ing. Michal Pochop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40.05" customHeight="1">
      <c r="A79" s="40"/>
      <c r="B79" s="41"/>
      <c r="C79" s="34" t="s">
        <v>29</v>
      </c>
      <c r="D79" s="42"/>
      <c r="E79" s="42"/>
      <c r="F79" s="29" t="str">
        <f>IF(E18="","",E18)</f>
        <v>Vyplň údaj</v>
      </c>
      <c r="G79" s="42"/>
      <c r="H79" s="42"/>
      <c r="I79" s="34" t="s">
        <v>34</v>
      </c>
      <c r="J79" s="38" t="str">
        <f>E24</f>
        <v>Výzkumný ústav meliorací a ochrany půdy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199</v>
      </c>
      <c r="D81" s="182" t="s">
        <v>57</v>
      </c>
      <c r="E81" s="182" t="s">
        <v>53</v>
      </c>
      <c r="F81" s="182" t="s">
        <v>54</v>
      </c>
      <c r="G81" s="182" t="s">
        <v>200</v>
      </c>
      <c r="H81" s="182" t="s">
        <v>201</v>
      </c>
      <c r="I81" s="182" t="s">
        <v>202</v>
      </c>
      <c r="J81" s="182" t="s">
        <v>185</v>
      </c>
      <c r="K81" s="183" t="s">
        <v>203</v>
      </c>
      <c r="L81" s="184"/>
      <c r="M81" s="94" t="s">
        <v>19</v>
      </c>
      <c r="N81" s="95" t="s">
        <v>42</v>
      </c>
      <c r="O81" s="95" t="s">
        <v>204</v>
      </c>
      <c r="P81" s="95" t="s">
        <v>205</v>
      </c>
      <c r="Q81" s="95" t="s">
        <v>206</v>
      </c>
      <c r="R81" s="95" t="s">
        <v>207</v>
      </c>
      <c r="S81" s="95" t="s">
        <v>208</v>
      </c>
      <c r="T81" s="96" t="s">
        <v>209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210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221.19999999999999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71</v>
      </c>
      <c r="AU82" s="19" t="s">
        <v>186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71</v>
      </c>
      <c r="E83" s="193" t="s">
        <v>211</v>
      </c>
      <c r="F83" s="193" t="s">
        <v>212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P84+P100</f>
        <v>0</v>
      </c>
      <c r="Q83" s="198"/>
      <c r="R83" s="199">
        <f>R84+R100</f>
        <v>221.19999999999999</v>
      </c>
      <c r="S83" s="198"/>
      <c r="T83" s="200">
        <f>T84+T100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80</v>
      </c>
      <c r="AT83" s="202" t="s">
        <v>71</v>
      </c>
      <c r="AU83" s="202" t="s">
        <v>72</v>
      </c>
      <c r="AY83" s="201" t="s">
        <v>213</v>
      </c>
      <c r="BK83" s="203">
        <f>BK84+BK100</f>
        <v>0</v>
      </c>
    </row>
    <row r="84" s="12" customFormat="1" ht="22.8" customHeight="1">
      <c r="A84" s="12"/>
      <c r="B84" s="190"/>
      <c r="C84" s="191"/>
      <c r="D84" s="192" t="s">
        <v>71</v>
      </c>
      <c r="E84" s="204" t="s">
        <v>80</v>
      </c>
      <c r="F84" s="204" t="s">
        <v>214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SUM(P85:P99)</f>
        <v>0</v>
      </c>
      <c r="Q84" s="198"/>
      <c r="R84" s="199">
        <f>SUM(R85:R99)</f>
        <v>221.19999999999999</v>
      </c>
      <c r="S84" s="198"/>
      <c r="T84" s="200">
        <f>SUM(T85:T99)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80</v>
      </c>
      <c r="AT84" s="202" t="s">
        <v>71</v>
      </c>
      <c r="AU84" s="202" t="s">
        <v>80</v>
      </c>
      <c r="AY84" s="201" t="s">
        <v>213</v>
      </c>
      <c r="BK84" s="203">
        <f>SUM(BK85:BK99)</f>
        <v>0</v>
      </c>
    </row>
    <row r="85" s="2" customFormat="1" ht="21.75" customHeight="1">
      <c r="A85" s="40"/>
      <c r="B85" s="41"/>
      <c r="C85" s="206" t="s">
        <v>80</v>
      </c>
      <c r="D85" s="206" t="s">
        <v>215</v>
      </c>
      <c r="E85" s="207" t="s">
        <v>549</v>
      </c>
      <c r="F85" s="208" t="s">
        <v>550</v>
      </c>
      <c r="G85" s="209" t="s">
        <v>218</v>
      </c>
      <c r="H85" s="210">
        <v>5867.6199999999999</v>
      </c>
      <c r="I85" s="211"/>
      <c r="J85" s="212">
        <f>ROUND(I85*H85,2)</f>
        <v>0</v>
      </c>
      <c r="K85" s="208" t="s">
        <v>219</v>
      </c>
      <c r="L85" s="46"/>
      <c r="M85" s="213" t="s">
        <v>19</v>
      </c>
      <c r="N85" s="214" t="s">
        <v>43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220</v>
      </c>
      <c r="AT85" s="217" t="s">
        <v>215</v>
      </c>
      <c r="AU85" s="217" t="s">
        <v>82</v>
      </c>
      <c r="AY85" s="19" t="s">
        <v>213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80</v>
      </c>
      <c r="BK85" s="218">
        <f>ROUND(I85*H85,2)</f>
        <v>0</v>
      </c>
      <c r="BL85" s="19" t="s">
        <v>220</v>
      </c>
      <c r="BM85" s="217" t="s">
        <v>551</v>
      </c>
    </row>
    <row r="86" s="2" customFormat="1">
      <c r="A86" s="40"/>
      <c r="B86" s="41"/>
      <c r="C86" s="42"/>
      <c r="D86" s="219" t="s">
        <v>222</v>
      </c>
      <c r="E86" s="42"/>
      <c r="F86" s="220" t="s">
        <v>552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222</v>
      </c>
      <c r="AU86" s="19" t="s">
        <v>82</v>
      </c>
    </row>
    <row r="87" s="13" customFormat="1">
      <c r="A87" s="13"/>
      <c r="B87" s="224"/>
      <c r="C87" s="225"/>
      <c r="D87" s="226" t="s">
        <v>224</v>
      </c>
      <c r="E87" s="227" t="s">
        <v>19</v>
      </c>
      <c r="F87" s="228" t="s">
        <v>995</v>
      </c>
      <c r="G87" s="225"/>
      <c r="H87" s="229">
        <v>5867.6199999999999</v>
      </c>
      <c r="I87" s="230"/>
      <c r="J87" s="225"/>
      <c r="K87" s="225"/>
      <c r="L87" s="231"/>
      <c r="M87" s="232"/>
      <c r="N87" s="233"/>
      <c r="O87" s="233"/>
      <c r="P87" s="233"/>
      <c r="Q87" s="233"/>
      <c r="R87" s="233"/>
      <c r="S87" s="233"/>
      <c r="T87" s="234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5" t="s">
        <v>224</v>
      </c>
      <c r="AU87" s="235" t="s">
        <v>82</v>
      </c>
      <c r="AV87" s="13" t="s">
        <v>82</v>
      </c>
      <c r="AW87" s="13" t="s">
        <v>33</v>
      </c>
      <c r="AX87" s="13" t="s">
        <v>80</v>
      </c>
      <c r="AY87" s="235" t="s">
        <v>213</v>
      </c>
    </row>
    <row r="88" s="2" customFormat="1" ht="16.5" customHeight="1">
      <c r="A88" s="40"/>
      <c r="B88" s="41"/>
      <c r="C88" s="206" t="s">
        <v>82</v>
      </c>
      <c r="D88" s="206" t="s">
        <v>215</v>
      </c>
      <c r="E88" s="207" t="s">
        <v>554</v>
      </c>
      <c r="F88" s="208" t="s">
        <v>555</v>
      </c>
      <c r="G88" s="209" t="s">
        <v>218</v>
      </c>
      <c r="H88" s="210">
        <v>1088.4000000000001</v>
      </c>
      <c r="I88" s="211"/>
      <c r="J88" s="212">
        <f>ROUND(I88*H88,2)</f>
        <v>0</v>
      </c>
      <c r="K88" s="208" t="s">
        <v>219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220</v>
      </c>
      <c r="AT88" s="217" t="s">
        <v>215</v>
      </c>
      <c r="AU88" s="217" t="s">
        <v>82</v>
      </c>
      <c r="AY88" s="19" t="s">
        <v>213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220</v>
      </c>
      <c r="BM88" s="217" t="s">
        <v>556</v>
      </c>
    </row>
    <row r="89" s="2" customFormat="1">
      <c r="A89" s="40"/>
      <c r="B89" s="41"/>
      <c r="C89" s="42"/>
      <c r="D89" s="219" t="s">
        <v>222</v>
      </c>
      <c r="E89" s="42"/>
      <c r="F89" s="220" t="s">
        <v>557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222</v>
      </c>
      <c r="AU89" s="19" t="s">
        <v>82</v>
      </c>
    </row>
    <row r="90" s="13" customFormat="1">
      <c r="A90" s="13"/>
      <c r="B90" s="224"/>
      <c r="C90" s="225"/>
      <c r="D90" s="226" t="s">
        <v>224</v>
      </c>
      <c r="E90" s="227" t="s">
        <v>19</v>
      </c>
      <c r="F90" s="228" t="s">
        <v>996</v>
      </c>
      <c r="G90" s="225"/>
      <c r="H90" s="229">
        <v>1088.4000000000001</v>
      </c>
      <c r="I90" s="230"/>
      <c r="J90" s="225"/>
      <c r="K90" s="225"/>
      <c r="L90" s="231"/>
      <c r="M90" s="232"/>
      <c r="N90" s="233"/>
      <c r="O90" s="233"/>
      <c r="P90" s="233"/>
      <c r="Q90" s="233"/>
      <c r="R90" s="233"/>
      <c r="S90" s="233"/>
      <c r="T90" s="23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5" t="s">
        <v>224</v>
      </c>
      <c r="AU90" s="235" t="s">
        <v>82</v>
      </c>
      <c r="AV90" s="13" t="s">
        <v>82</v>
      </c>
      <c r="AW90" s="13" t="s">
        <v>33</v>
      </c>
      <c r="AX90" s="13" t="s">
        <v>80</v>
      </c>
      <c r="AY90" s="235" t="s">
        <v>213</v>
      </c>
    </row>
    <row r="91" s="2" customFormat="1" ht="16.5" customHeight="1">
      <c r="A91" s="40"/>
      <c r="B91" s="41"/>
      <c r="C91" s="206" t="s">
        <v>265</v>
      </c>
      <c r="D91" s="206" t="s">
        <v>215</v>
      </c>
      <c r="E91" s="207" t="s">
        <v>434</v>
      </c>
      <c r="F91" s="208" t="s">
        <v>435</v>
      </c>
      <c r="G91" s="209" t="s">
        <v>430</v>
      </c>
      <c r="H91" s="210">
        <v>221.19999999999999</v>
      </c>
      <c r="I91" s="211"/>
      <c r="J91" s="212">
        <f>ROUND(I91*H91,2)</f>
        <v>0</v>
      </c>
      <c r="K91" s="208" t="s">
        <v>219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220</v>
      </c>
      <c r="AT91" s="217" t="s">
        <v>215</v>
      </c>
      <c r="AU91" s="217" t="s">
        <v>82</v>
      </c>
      <c r="AY91" s="19" t="s">
        <v>213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220</v>
      </c>
      <c r="BM91" s="217" t="s">
        <v>559</v>
      </c>
    </row>
    <row r="92" s="2" customFormat="1">
      <c r="A92" s="40"/>
      <c r="B92" s="41"/>
      <c r="C92" s="42"/>
      <c r="D92" s="219" t="s">
        <v>222</v>
      </c>
      <c r="E92" s="42"/>
      <c r="F92" s="220" t="s">
        <v>437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222</v>
      </c>
      <c r="AU92" s="19" t="s">
        <v>82</v>
      </c>
    </row>
    <row r="93" s="13" customFormat="1">
      <c r="A93" s="13"/>
      <c r="B93" s="224"/>
      <c r="C93" s="225"/>
      <c r="D93" s="226" t="s">
        <v>224</v>
      </c>
      <c r="E93" s="227" t="s">
        <v>19</v>
      </c>
      <c r="F93" s="228" t="s">
        <v>997</v>
      </c>
      <c r="G93" s="225"/>
      <c r="H93" s="229">
        <v>221.19999999999999</v>
      </c>
      <c r="I93" s="230"/>
      <c r="J93" s="225"/>
      <c r="K93" s="225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224</v>
      </c>
      <c r="AU93" s="235" t="s">
        <v>82</v>
      </c>
      <c r="AV93" s="13" t="s">
        <v>82</v>
      </c>
      <c r="AW93" s="13" t="s">
        <v>33</v>
      </c>
      <c r="AX93" s="13" t="s">
        <v>80</v>
      </c>
      <c r="AY93" s="235" t="s">
        <v>213</v>
      </c>
    </row>
    <row r="94" s="2" customFormat="1" ht="16.5" customHeight="1">
      <c r="A94" s="40"/>
      <c r="B94" s="41"/>
      <c r="C94" s="206" t="s">
        <v>240</v>
      </c>
      <c r="D94" s="206" t="s">
        <v>215</v>
      </c>
      <c r="E94" s="207" t="s">
        <v>441</v>
      </c>
      <c r="F94" s="208" t="s">
        <v>442</v>
      </c>
      <c r="G94" s="209" t="s">
        <v>430</v>
      </c>
      <c r="H94" s="210">
        <v>221.19999999999999</v>
      </c>
      <c r="I94" s="211"/>
      <c r="J94" s="212">
        <f>ROUND(I94*H94,2)</f>
        <v>0</v>
      </c>
      <c r="K94" s="208" t="s">
        <v>219</v>
      </c>
      <c r="L94" s="46"/>
      <c r="M94" s="213" t="s">
        <v>19</v>
      </c>
      <c r="N94" s="214" t="s">
        <v>43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220</v>
      </c>
      <c r="AT94" s="217" t="s">
        <v>215</v>
      </c>
      <c r="AU94" s="217" t="s">
        <v>82</v>
      </c>
      <c r="AY94" s="19" t="s">
        <v>213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220</v>
      </c>
      <c r="BM94" s="217" t="s">
        <v>561</v>
      </c>
    </row>
    <row r="95" s="2" customFormat="1">
      <c r="A95" s="40"/>
      <c r="B95" s="41"/>
      <c r="C95" s="42"/>
      <c r="D95" s="219" t="s">
        <v>222</v>
      </c>
      <c r="E95" s="42"/>
      <c r="F95" s="220" t="s">
        <v>444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222</v>
      </c>
      <c r="AU95" s="19" t="s">
        <v>82</v>
      </c>
    </row>
    <row r="96" s="13" customFormat="1">
      <c r="A96" s="13"/>
      <c r="B96" s="224"/>
      <c r="C96" s="225"/>
      <c r="D96" s="226" t="s">
        <v>224</v>
      </c>
      <c r="E96" s="227" t="s">
        <v>19</v>
      </c>
      <c r="F96" s="228" t="s">
        <v>997</v>
      </c>
      <c r="G96" s="225"/>
      <c r="H96" s="229">
        <v>221.19999999999999</v>
      </c>
      <c r="I96" s="230"/>
      <c r="J96" s="225"/>
      <c r="K96" s="225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224</v>
      </c>
      <c r="AU96" s="235" t="s">
        <v>82</v>
      </c>
      <c r="AV96" s="13" t="s">
        <v>82</v>
      </c>
      <c r="AW96" s="13" t="s">
        <v>33</v>
      </c>
      <c r="AX96" s="13" t="s">
        <v>80</v>
      </c>
      <c r="AY96" s="235" t="s">
        <v>213</v>
      </c>
    </row>
    <row r="97" s="2" customFormat="1" ht="16.5" customHeight="1">
      <c r="A97" s="40"/>
      <c r="B97" s="41"/>
      <c r="C97" s="236" t="s">
        <v>253</v>
      </c>
      <c r="D97" s="236" t="s">
        <v>241</v>
      </c>
      <c r="E97" s="237" t="s">
        <v>446</v>
      </c>
      <c r="F97" s="238" t="s">
        <v>447</v>
      </c>
      <c r="G97" s="239" t="s">
        <v>430</v>
      </c>
      <c r="H97" s="240">
        <v>221.19999999999999</v>
      </c>
      <c r="I97" s="241"/>
      <c r="J97" s="242">
        <f>ROUND(I97*H97,2)</f>
        <v>0</v>
      </c>
      <c r="K97" s="238" t="s">
        <v>219</v>
      </c>
      <c r="L97" s="243"/>
      <c r="M97" s="244" t="s">
        <v>19</v>
      </c>
      <c r="N97" s="245" t="s">
        <v>43</v>
      </c>
      <c r="O97" s="86"/>
      <c r="P97" s="215">
        <f>O97*H97</f>
        <v>0</v>
      </c>
      <c r="Q97" s="215">
        <v>1</v>
      </c>
      <c r="R97" s="215">
        <f>Q97*H97</f>
        <v>221.19999999999999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245</v>
      </c>
      <c r="AT97" s="217" t="s">
        <v>241</v>
      </c>
      <c r="AU97" s="217" t="s">
        <v>82</v>
      </c>
      <c r="AY97" s="19" t="s">
        <v>213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220</v>
      </c>
      <c r="BM97" s="217" t="s">
        <v>563</v>
      </c>
    </row>
    <row r="98" s="2" customFormat="1">
      <c r="A98" s="40"/>
      <c r="B98" s="41"/>
      <c r="C98" s="42"/>
      <c r="D98" s="226" t="s">
        <v>388</v>
      </c>
      <c r="E98" s="42"/>
      <c r="F98" s="246" t="s">
        <v>449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388</v>
      </c>
      <c r="AU98" s="19" t="s">
        <v>82</v>
      </c>
    </row>
    <row r="99" s="13" customFormat="1">
      <c r="A99" s="13"/>
      <c r="B99" s="224"/>
      <c r="C99" s="225"/>
      <c r="D99" s="226" t="s">
        <v>224</v>
      </c>
      <c r="E99" s="227" t="s">
        <v>19</v>
      </c>
      <c r="F99" s="228" t="s">
        <v>997</v>
      </c>
      <c r="G99" s="225"/>
      <c r="H99" s="229">
        <v>221.19999999999999</v>
      </c>
      <c r="I99" s="230"/>
      <c r="J99" s="225"/>
      <c r="K99" s="225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224</v>
      </c>
      <c r="AU99" s="235" t="s">
        <v>82</v>
      </c>
      <c r="AV99" s="13" t="s">
        <v>82</v>
      </c>
      <c r="AW99" s="13" t="s">
        <v>33</v>
      </c>
      <c r="AX99" s="13" t="s">
        <v>80</v>
      </c>
      <c r="AY99" s="235" t="s">
        <v>213</v>
      </c>
    </row>
    <row r="100" s="12" customFormat="1" ht="22.8" customHeight="1">
      <c r="A100" s="12"/>
      <c r="B100" s="190"/>
      <c r="C100" s="191"/>
      <c r="D100" s="192" t="s">
        <v>71</v>
      </c>
      <c r="E100" s="204" t="s">
        <v>484</v>
      </c>
      <c r="F100" s="204" t="s">
        <v>485</v>
      </c>
      <c r="G100" s="191"/>
      <c r="H100" s="191"/>
      <c r="I100" s="194"/>
      <c r="J100" s="205">
        <f>BK100</f>
        <v>0</v>
      </c>
      <c r="K100" s="191"/>
      <c r="L100" s="196"/>
      <c r="M100" s="197"/>
      <c r="N100" s="198"/>
      <c r="O100" s="198"/>
      <c r="P100" s="199">
        <f>SUM(P101:P102)</f>
        <v>0</v>
      </c>
      <c r="Q100" s="198"/>
      <c r="R100" s="199">
        <f>SUM(R101:R102)</f>
        <v>0</v>
      </c>
      <c r="S100" s="198"/>
      <c r="T100" s="200">
        <f>SUM(T101:T102)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80</v>
      </c>
      <c r="AT100" s="202" t="s">
        <v>71</v>
      </c>
      <c r="AU100" s="202" t="s">
        <v>80</v>
      </c>
      <c r="AY100" s="201" t="s">
        <v>213</v>
      </c>
      <c r="BK100" s="203">
        <f>SUM(BK101:BK102)</f>
        <v>0</v>
      </c>
    </row>
    <row r="101" s="2" customFormat="1" ht="16.5" customHeight="1">
      <c r="A101" s="40"/>
      <c r="B101" s="41"/>
      <c r="C101" s="206" t="s">
        <v>245</v>
      </c>
      <c r="D101" s="206" t="s">
        <v>215</v>
      </c>
      <c r="E101" s="207" t="s">
        <v>487</v>
      </c>
      <c r="F101" s="208" t="s">
        <v>488</v>
      </c>
      <c r="G101" s="209" t="s">
        <v>489</v>
      </c>
      <c r="H101" s="210">
        <v>221.19999999999999</v>
      </c>
      <c r="I101" s="211"/>
      <c r="J101" s="212">
        <f>ROUND(I101*H101,2)</f>
        <v>0</v>
      </c>
      <c r="K101" s="208" t="s">
        <v>219</v>
      </c>
      <c r="L101" s="46"/>
      <c r="M101" s="213" t="s">
        <v>19</v>
      </c>
      <c r="N101" s="214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220</v>
      </c>
      <c r="AT101" s="217" t="s">
        <v>215</v>
      </c>
      <c r="AU101" s="217" t="s">
        <v>82</v>
      </c>
      <c r="AY101" s="19" t="s">
        <v>213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220</v>
      </c>
      <c r="BM101" s="217" t="s">
        <v>564</v>
      </c>
    </row>
    <row r="102" s="2" customFormat="1">
      <c r="A102" s="40"/>
      <c r="B102" s="41"/>
      <c r="C102" s="42"/>
      <c r="D102" s="219" t="s">
        <v>222</v>
      </c>
      <c r="E102" s="42"/>
      <c r="F102" s="220" t="s">
        <v>491</v>
      </c>
      <c r="G102" s="42"/>
      <c r="H102" s="42"/>
      <c r="I102" s="221"/>
      <c r="J102" s="42"/>
      <c r="K102" s="42"/>
      <c r="L102" s="46"/>
      <c r="M102" s="258"/>
      <c r="N102" s="259"/>
      <c r="O102" s="260"/>
      <c r="P102" s="260"/>
      <c r="Q102" s="260"/>
      <c r="R102" s="260"/>
      <c r="S102" s="260"/>
      <c r="T102" s="261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222</v>
      </c>
      <c r="AU102" s="19" t="s">
        <v>82</v>
      </c>
    </row>
    <row r="103" s="2" customFormat="1" ht="6.96" customHeight="1">
      <c r="A103" s="40"/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46"/>
      <c r="M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</sheetData>
  <sheetProtection sheet="1" autoFilter="0" formatColumns="0" formatRows="0" objects="1" scenarios="1" spinCount="100000" saltValue="6O3cw9zKoU2OYJSqeaeIfu1rYtHGHez0m8QPIdngJ8DcWRo1vlWRrexYim8QJZcfCtS/Ba/aJz0Xehbm29d76g==" hashValue="/RZpFHMHct0nowzvapjD4EO8VAsGP//8B2tdi61sFtq01F5WLfqfZDAHuxrjgj2Wl5kg+nIPh3GeDnlqnut8Ig==" algorithmName="SHA-512" password="CC35"/>
  <autoFilter ref="C81:K102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5_02/111151231"/>
    <hyperlink ref="F89" r:id="rId2" display="https://podminky.urs.cz/item/CS_URS_2025_02/184801131"/>
    <hyperlink ref="F92" r:id="rId3" display="https://podminky.urs.cz/item/CS_URS_2025_02/185804312"/>
    <hyperlink ref="F95" r:id="rId4" display="https://podminky.urs.cz/item/CS_URS_2025_02/185851121"/>
    <hyperlink ref="F102" r:id="rId5" display="https://podminky.urs.cz/item/CS_URS_2025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180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Realizace větrolamu v k.ú. Moravský Žižkov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181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998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17. 9. 2025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ROUND((SUM(BE82:BE102)),  2)</f>
        <v>0</v>
      </c>
      <c r="G33" s="40"/>
      <c r="H33" s="40"/>
      <c r="I33" s="150">
        <v>0.20999999999999999</v>
      </c>
      <c r="J33" s="149">
        <f>ROUND(((SUM(BE82:BE102))*I33),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ROUND((SUM(BF82:BF102)),  2)</f>
        <v>0</v>
      </c>
      <c r="G34" s="40"/>
      <c r="H34" s="40"/>
      <c r="I34" s="150">
        <v>0.12</v>
      </c>
      <c r="J34" s="149">
        <f>ROUND(((SUM(BF82:BF102))*I34),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ROUND((SUM(BG82:BG102)),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ROUND((SUM(BH82:BH102)),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ROUND((SUM(BI82:BI102)),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183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Realizace větrolamu v k.ú. Moravský Žižkov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181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07.2 - 2. rok rozvojové péče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Moravský Žižkov</v>
      </c>
      <c r="G52" s="42"/>
      <c r="H52" s="42"/>
      <c r="I52" s="34" t="s">
        <v>23</v>
      </c>
      <c r="J52" s="74" t="str">
        <f>IF(J12="","",J12)</f>
        <v>17. 9. 2025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SPÚ, KPÚ pro JMK, pobočka Břeclav</v>
      </c>
      <c r="G54" s="42"/>
      <c r="H54" s="42"/>
      <c r="I54" s="34" t="s">
        <v>31</v>
      </c>
      <c r="J54" s="38" t="str">
        <f>E21</f>
        <v>Ing. Michal Pochop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Výzkumný ústav meliorací a ochrany půdy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184</v>
      </c>
      <c r="D57" s="164"/>
      <c r="E57" s="164"/>
      <c r="F57" s="164"/>
      <c r="G57" s="164"/>
      <c r="H57" s="164"/>
      <c r="I57" s="164"/>
      <c r="J57" s="165" t="s">
        <v>185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186</v>
      </c>
    </row>
    <row r="60" s="9" customFormat="1" ht="24.96" customHeight="1">
      <c r="A60" s="9"/>
      <c r="B60" s="167"/>
      <c r="C60" s="168"/>
      <c r="D60" s="169" t="s">
        <v>187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188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190</v>
      </c>
      <c r="E62" s="176"/>
      <c r="F62" s="176"/>
      <c r="G62" s="176"/>
      <c r="H62" s="176"/>
      <c r="I62" s="176"/>
      <c r="J62" s="177">
        <f>J100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198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Realizace větrolamu v k.ú. Moravský Žižkov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181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SO 07.2 - 2. rok rozvojové péče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Moravský Žižkov</v>
      </c>
      <c r="G76" s="42"/>
      <c r="H76" s="42"/>
      <c r="I76" s="34" t="s">
        <v>23</v>
      </c>
      <c r="J76" s="74" t="str">
        <f>IF(J12="","",J12)</f>
        <v>17. 9. 2025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SPÚ, KPÚ pro JMK, pobočka Břeclav</v>
      </c>
      <c r="G78" s="42"/>
      <c r="H78" s="42"/>
      <c r="I78" s="34" t="s">
        <v>31</v>
      </c>
      <c r="J78" s="38" t="str">
        <f>E21</f>
        <v>Ing. Michal Pochop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40.05" customHeight="1">
      <c r="A79" s="40"/>
      <c r="B79" s="41"/>
      <c r="C79" s="34" t="s">
        <v>29</v>
      </c>
      <c r="D79" s="42"/>
      <c r="E79" s="42"/>
      <c r="F79" s="29" t="str">
        <f>IF(E18="","",E18)</f>
        <v>Vyplň údaj</v>
      </c>
      <c r="G79" s="42"/>
      <c r="H79" s="42"/>
      <c r="I79" s="34" t="s">
        <v>34</v>
      </c>
      <c r="J79" s="38" t="str">
        <f>E24</f>
        <v>Výzkumný ústav meliorací a ochrany půdy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199</v>
      </c>
      <c r="D81" s="182" t="s">
        <v>57</v>
      </c>
      <c r="E81" s="182" t="s">
        <v>53</v>
      </c>
      <c r="F81" s="182" t="s">
        <v>54</v>
      </c>
      <c r="G81" s="182" t="s">
        <v>200</v>
      </c>
      <c r="H81" s="182" t="s">
        <v>201</v>
      </c>
      <c r="I81" s="182" t="s">
        <v>202</v>
      </c>
      <c r="J81" s="182" t="s">
        <v>185</v>
      </c>
      <c r="K81" s="183" t="s">
        <v>203</v>
      </c>
      <c r="L81" s="184"/>
      <c r="M81" s="94" t="s">
        <v>19</v>
      </c>
      <c r="N81" s="95" t="s">
        <v>42</v>
      </c>
      <c r="O81" s="95" t="s">
        <v>204</v>
      </c>
      <c r="P81" s="95" t="s">
        <v>205</v>
      </c>
      <c r="Q81" s="95" t="s">
        <v>206</v>
      </c>
      <c r="R81" s="95" t="s">
        <v>207</v>
      </c>
      <c r="S81" s="95" t="s">
        <v>208</v>
      </c>
      <c r="T81" s="96" t="s">
        <v>209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210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176.96000000000001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71</v>
      </c>
      <c r="AU82" s="19" t="s">
        <v>186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71</v>
      </c>
      <c r="E83" s="193" t="s">
        <v>211</v>
      </c>
      <c r="F83" s="193" t="s">
        <v>212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P84+P100</f>
        <v>0</v>
      </c>
      <c r="Q83" s="198"/>
      <c r="R83" s="199">
        <f>R84+R100</f>
        <v>176.96000000000001</v>
      </c>
      <c r="S83" s="198"/>
      <c r="T83" s="200">
        <f>T84+T100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80</v>
      </c>
      <c r="AT83" s="202" t="s">
        <v>71</v>
      </c>
      <c r="AU83" s="202" t="s">
        <v>72</v>
      </c>
      <c r="AY83" s="201" t="s">
        <v>213</v>
      </c>
      <c r="BK83" s="203">
        <f>BK84+BK100</f>
        <v>0</v>
      </c>
    </row>
    <row r="84" s="12" customFormat="1" ht="22.8" customHeight="1">
      <c r="A84" s="12"/>
      <c r="B84" s="190"/>
      <c r="C84" s="191"/>
      <c r="D84" s="192" t="s">
        <v>71</v>
      </c>
      <c r="E84" s="204" t="s">
        <v>80</v>
      </c>
      <c r="F84" s="204" t="s">
        <v>214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SUM(P85:P99)</f>
        <v>0</v>
      </c>
      <c r="Q84" s="198"/>
      <c r="R84" s="199">
        <f>SUM(R85:R99)</f>
        <v>176.96000000000001</v>
      </c>
      <c r="S84" s="198"/>
      <c r="T84" s="200">
        <f>SUM(T85:T99)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80</v>
      </c>
      <c r="AT84" s="202" t="s">
        <v>71</v>
      </c>
      <c r="AU84" s="202" t="s">
        <v>80</v>
      </c>
      <c r="AY84" s="201" t="s">
        <v>213</v>
      </c>
      <c r="BK84" s="203">
        <f>SUM(BK85:BK99)</f>
        <v>0</v>
      </c>
    </row>
    <row r="85" s="2" customFormat="1" ht="21.75" customHeight="1">
      <c r="A85" s="40"/>
      <c r="B85" s="41"/>
      <c r="C85" s="206" t="s">
        <v>80</v>
      </c>
      <c r="D85" s="206" t="s">
        <v>215</v>
      </c>
      <c r="E85" s="207" t="s">
        <v>549</v>
      </c>
      <c r="F85" s="208" t="s">
        <v>550</v>
      </c>
      <c r="G85" s="209" t="s">
        <v>218</v>
      </c>
      <c r="H85" s="210">
        <v>5867.6199999999999</v>
      </c>
      <c r="I85" s="211"/>
      <c r="J85" s="212">
        <f>ROUND(I85*H85,2)</f>
        <v>0</v>
      </c>
      <c r="K85" s="208" t="s">
        <v>219</v>
      </c>
      <c r="L85" s="46"/>
      <c r="M85" s="213" t="s">
        <v>19</v>
      </c>
      <c r="N85" s="214" t="s">
        <v>43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220</v>
      </c>
      <c r="AT85" s="217" t="s">
        <v>215</v>
      </c>
      <c r="AU85" s="217" t="s">
        <v>82</v>
      </c>
      <c r="AY85" s="19" t="s">
        <v>213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80</v>
      </c>
      <c r="BK85" s="218">
        <f>ROUND(I85*H85,2)</f>
        <v>0</v>
      </c>
      <c r="BL85" s="19" t="s">
        <v>220</v>
      </c>
      <c r="BM85" s="217" t="s">
        <v>999</v>
      </c>
    </row>
    <row r="86" s="2" customFormat="1">
      <c r="A86" s="40"/>
      <c r="B86" s="41"/>
      <c r="C86" s="42"/>
      <c r="D86" s="219" t="s">
        <v>222</v>
      </c>
      <c r="E86" s="42"/>
      <c r="F86" s="220" t="s">
        <v>552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222</v>
      </c>
      <c r="AU86" s="19" t="s">
        <v>82</v>
      </c>
    </row>
    <row r="87" s="13" customFormat="1">
      <c r="A87" s="13"/>
      <c r="B87" s="224"/>
      <c r="C87" s="225"/>
      <c r="D87" s="226" t="s">
        <v>224</v>
      </c>
      <c r="E87" s="227" t="s">
        <v>19</v>
      </c>
      <c r="F87" s="228" t="s">
        <v>995</v>
      </c>
      <c r="G87" s="225"/>
      <c r="H87" s="229">
        <v>5867.6199999999999</v>
      </c>
      <c r="I87" s="230"/>
      <c r="J87" s="225"/>
      <c r="K87" s="225"/>
      <c r="L87" s="231"/>
      <c r="M87" s="232"/>
      <c r="N87" s="233"/>
      <c r="O87" s="233"/>
      <c r="P87" s="233"/>
      <c r="Q87" s="233"/>
      <c r="R87" s="233"/>
      <c r="S87" s="233"/>
      <c r="T87" s="234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5" t="s">
        <v>224</v>
      </c>
      <c r="AU87" s="235" t="s">
        <v>82</v>
      </c>
      <c r="AV87" s="13" t="s">
        <v>82</v>
      </c>
      <c r="AW87" s="13" t="s">
        <v>33</v>
      </c>
      <c r="AX87" s="13" t="s">
        <v>80</v>
      </c>
      <c r="AY87" s="235" t="s">
        <v>213</v>
      </c>
    </row>
    <row r="88" s="2" customFormat="1" ht="16.5" customHeight="1">
      <c r="A88" s="40"/>
      <c r="B88" s="41"/>
      <c r="C88" s="206" t="s">
        <v>82</v>
      </c>
      <c r="D88" s="206" t="s">
        <v>215</v>
      </c>
      <c r="E88" s="207" t="s">
        <v>554</v>
      </c>
      <c r="F88" s="208" t="s">
        <v>555</v>
      </c>
      <c r="G88" s="209" t="s">
        <v>218</v>
      </c>
      <c r="H88" s="210">
        <v>1088.4000000000001</v>
      </c>
      <c r="I88" s="211"/>
      <c r="J88" s="212">
        <f>ROUND(I88*H88,2)</f>
        <v>0</v>
      </c>
      <c r="K88" s="208" t="s">
        <v>219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220</v>
      </c>
      <c r="AT88" s="217" t="s">
        <v>215</v>
      </c>
      <c r="AU88" s="217" t="s">
        <v>82</v>
      </c>
      <c r="AY88" s="19" t="s">
        <v>213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220</v>
      </c>
      <c r="BM88" s="217" t="s">
        <v>1000</v>
      </c>
    </row>
    <row r="89" s="2" customFormat="1">
      <c r="A89" s="40"/>
      <c r="B89" s="41"/>
      <c r="C89" s="42"/>
      <c r="D89" s="219" t="s">
        <v>222</v>
      </c>
      <c r="E89" s="42"/>
      <c r="F89" s="220" t="s">
        <v>557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222</v>
      </c>
      <c r="AU89" s="19" t="s">
        <v>82</v>
      </c>
    </row>
    <row r="90" s="13" customFormat="1">
      <c r="A90" s="13"/>
      <c r="B90" s="224"/>
      <c r="C90" s="225"/>
      <c r="D90" s="226" t="s">
        <v>224</v>
      </c>
      <c r="E90" s="227" t="s">
        <v>19</v>
      </c>
      <c r="F90" s="228" t="s">
        <v>996</v>
      </c>
      <c r="G90" s="225"/>
      <c r="H90" s="229">
        <v>1088.4000000000001</v>
      </c>
      <c r="I90" s="230"/>
      <c r="J90" s="225"/>
      <c r="K90" s="225"/>
      <c r="L90" s="231"/>
      <c r="M90" s="232"/>
      <c r="N90" s="233"/>
      <c r="O90" s="233"/>
      <c r="P90" s="233"/>
      <c r="Q90" s="233"/>
      <c r="R90" s="233"/>
      <c r="S90" s="233"/>
      <c r="T90" s="23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5" t="s">
        <v>224</v>
      </c>
      <c r="AU90" s="235" t="s">
        <v>82</v>
      </c>
      <c r="AV90" s="13" t="s">
        <v>82</v>
      </c>
      <c r="AW90" s="13" t="s">
        <v>33</v>
      </c>
      <c r="AX90" s="13" t="s">
        <v>80</v>
      </c>
      <c r="AY90" s="235" t="s">
        <v>213</v>
      </c>
    </row>
    <row r="91" s="2" customFormat="1" ht="16.5" customHeight="1">
      <c r="A91" s="40"/>
      <c r="B91" s="41"/>
      <c r="C91" s="206" t="s">
        <v>240</v>
      </c>
      <c r="D91" s="206" t="s">
        <v>215</v>
      </c>
      <c r="E91" s="207" t="s">
        <v>434</v>
      </c>
      <c r="F91" s="208" t="s">
        <v>435</v>
      </c>
      <c r="G91" s="209" t="s">
        <v>430</v>
      </c>
      <c r="H91" s="210">
        <v>176.96000000000001</v>
      </c>
      <c r="I91" s="211"/>
      <c r="J91" s="212">
        <f>ROUND(I91*H91,2)</f>
        <v>0</v>
      </c>
      <c r="K91" s="208" t="s">
        <v>219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220</v>
      </c>
      <c r="AT91" s="217" t="s">
        <v>215</v>
      </c>
      <c r="AU91" s="217" t="s">
        <v>82</v>
      </c>
      <c r="AY91" s="19" t="s">
        <v>213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220</v>
      </c>
      <c r="BM91" s="217" t="s">
        <v>1001</v>
      </c>
    </row>
    <row r="92" s="2" customFormat="1">
      <c r="A92" s="40"/>
      <c r="B92" s="41"/>
      <c r="C92" s="42"/>
      <c r="D92" s="219" t="s">
        <v>222</v>
      </c>
      <c r="E92" s="42"/>
      <c r="F92" s="220" t="s">
        <v>437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222</v>
      </c>
      <c r="AU92" s="19" t="s">
        <v>82</v>
      </c>
    </row>
    <row r="93" s="13" customFormat="1">
      <c r="A93" s="13"/>
      <c r="B93" s="224"/>
      <c r="C93" s="225"/>
      <c r="D93" s="226" t="s">
        <v>224</v>
      </c>
      <c r="E93" s="227" t="s">
        <v>19</v>
      </c>
      <c r="F93" s="228" t="s">
        <v>1002</v>
      </c>
      <c r="G93" s="225"/>
      <c r="H93" s="229">
        <v>176.96000000000001</v>
      </c>
      <c r="I93" s="230"/>
      <c r="J93" s="225"/>
      <c r="K93" s="225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224</v>
      </c>
      <c r="AU93" s="235" t="s">
        <v>82</v>
      </c>
      <c r="AV93" s="13" t="s">
        <v>82</v>
      </c>
      <c r="AW93" s="13" t="s">
        <v>33</v>
      </c>
      <c r="AX93" s="13" t="s">
        <v>80</v>
      </c>
      <c r="AY93" s="235" t="s">
        <v>213</v>
      </c>
    </row>
    <row r="94" s="2" customFormat="1" ht="16.5" customHeight="1">
      <c r="A94" s="40"/>
      <c r="B94" s="41"/>
      <c r="C94" s="206" t="s">
        <v>248</v>
      </c>
      <c r="D94" s="206" t="s">
        <v>215</v>
      </c>
      <c r="E94" s="207" t="s">
        <v>441</v>
      </c>
      <c r="F94" s="208" t="s">
        <v>442</v>
      </c>
      <c r="G94" s="209" t="s">
        <v>430</v>
      </c>
      <c r="H94" s="210">
        <v>176.96000000000001</v>
      </c>
      <c r="I94" s="211"/>
      <c r="J94" s="212">
        <f>ROUND(I94*H94,2)</f>
        <v>0</v>
      </c>
      <c r="K94" s="208" t="s">
        <v>219</v>
      </c>
      <c r="L94" s="46"/>
      <c r="M94" s="213" t="s">
        <v>19</v>
      </c>
      <c r="N94" s="214" t="s">
        <v>43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220</v>
      </c>
      <c r="AT94" s="217" t="s">
        <v>215</v>
      </c>
      <c r="AU94" s="217" t="s">
        <v>82</v>
      </c>
      <c r="AY94" s="19" t="s">
        <v>213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220</v>
      </c>
      <c r="BM94" s="217" t="s">
        <v>1003</v>
      </c>
    </row>
    <row r="95" s="2" customFormat="1">
      <c r="A95" s="40"/>
      <c r="B95" s="41"/>
      <c r="C95" s="42"/>
      <c r="D95" s="219" t="s">
        <v>222</v>
      </c>
      <c r="E95" s="42"/>
      <c r="F95" s="220" t="s">
        <v>444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222</v>
      </c>
      <c r="AU95" s="19" t="s">
        <v>82</v>
      </c>
    </row>
    <row r="96" s="13" customFormat="1">
      <c r="A96" s="13"/>
      <c r="B96" s="224"/>
      <c r="C96" s="225"/>
      <c r="D96" s="226" t="s">
        <v>224</v>
      </c>
      <c r="E96" s="227" t="s">
        <v>19</v>
      </c>
      <c r="F96" s="228" t="s">
        <v>1002</v>
      </c>
      <c r="G96" s="225"/>
      <c r="H96" s="229">
        <v>176.96000000000001</v>
      </c>
      <c r="I96" s="230"/>
      <c r="J96" s="225"/>
      <c r="K96" s="225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224</v>
      </c>
      <c r="AU96" s="235" t="s">
        <v>82</v>
      </c>
      <c r="AV96" s="13" t="s">
        <v>82</v>
      </c>
      <c r="AW96" s="13" t="s">
        <v>33</v>
      </c>
      <c r="AX96" s="13" t="s">
        <v>80</v>
      </c>
      <c r="AY96" s="235" t="s">
        <v>213</v>
      </c>
    </row>
    <row r="97" s="2" customFormat="1" ht="16.5" customHeight="1">
      <c r="A97" s="40"/>
      <c r="B97" s="41"/>
      <c r="C97" s="236" t="s">
        <v>253</v>
      </c>
      <c r="D97" s="236" t="s">
        <v>241</v>
      </c>
      <c r="E97" s="237" t="s">
        <v>446</v>
      </c>
      <c r="F97" s="238" t="s">
        <v>447</v>
      </c>
      <c r="G97" s="239" t="s">
        <v>430</v>
      </c>
      <c r="H97" s="240">
        <v>176.96000000000001</v>
      </c>
      <c r="I97" s="241"/>
      <c r="J97" s="242">
        <f>ROUND(I97*H97,2)</f>
        <v>0</v>
      </c>
      <c r="K97" s="238" t="s">
        <v>219</v>
      </c>
      <c r="L97" s="243"/>
      <c r="M97" s="244" t="s">
        <v>19</v>
      </c>
      <c r="N97" s="245" t="s">
        <v>43</v>
      </c>
      <c r="O97" s="86"/>
      <c r="P97" s="215">
        <f>O97*H97</f>
        <v>0</v>
      </c>
      <c r="Q97" s="215">
        <v>1</v>
      </c>
      <c r="R97" s="215">
        <f>Q97*H97</f>
        <v>176.96000000000001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245</v>
      </c>
      <c r="AT97" s="217" t="s">
        <v>241</v>
      </c>
      <c r="AU97" s="217" t="s">
        <v>82</v>
      </c>
      <c r="AY97" s="19" t="s">
        <v>213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220</v>
      </c>
      <c r="BM97" s="217" t="s">
        <v>1004</v>
      </c>
    </row>
    <row r="98" s="2" customFormat="1">
      <c r="A98" s="40"/>
      <c r="B98" s="41"/>
      <c r="C98" s="42"/>
      <c r="D98" s="226" t="s">
        <v>388</v>
      </c>
      <c r="E98" s="42"/>
      <c r="F98" s="246" t="s">
        <v>449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388</v>
      </c>
      <c r="AU98" s="19" t="s">
        <v>82</v>
      </c>
    </row>
    <row r="99" s="13" customFormat="1">
      <c r="A99" s="13"/>
      <c r="B99" s="224"/>
      <c r="C99" s="225"/>
      <c r="D99" s="226" t="s">
        <v>224</v>
      </c>
      <c r="E99" s="227" t="s">
        <v>19</v>
      </c>
      <c r="F99" s="228" t="s">
        <v>1002</v>
      </c>
      <c r="G99" s="225"/>
      <c r="H99" s="229">
        <v>176.96000000000001</v>
      </c>
      <c r="I99" s="230"/>
      <c r="J99" s="225"/>
      <c r="K99" s="225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224</v>
      </c>
      <c r="AU99" s="235" t="s">
        <v>82</v>
      </c>
      <c r="AV99" s="13" t="s">
        <v>82</v>
      </c>
      <c r="AW99" s="13" t="s">
        <v>33</v>
      </c>
      <c r="AX99" s="13" t="s">
        <v>80</v>
      </c>
      <c r="AY99" s="235" t="s">
        <v>213</v>
      </c>
    </row>
    <row r="100" s="12" customFormat="1" ht="22.8" customHeight="1">
      <c r="A100" s="12"/>
      <c r="B100" s="190"/>
      <c r="C100" s="191"/>
      <c r="D100" s="192" t="s">
        <v>71</v>
      </c>
      <c r="E100" s="204" t="s">
        <v>484</v>
      </c>
      <c r="F100" s="204" t="s">
        <v>485</v>
      </c>
      <c r="G100" s="191"/>
      <c r="H100" s="191"/>
      <c r="I100" s="194"/>
      <c r="J100" s="205">
        <f>BK100</f>
        <v>0</v>
      </c>
      <c r="K100" s="191"/>
      <c r="L100" s="196"/>
      <c r="M100" s="197"/>
      <c r="N100" s="198"/>
      <c r="O100" s="198"/>
      <c r="P100" s="199">
        <f>SUM(P101:P102)</f>
        <v>0</v>
      </c>
      <c r="Q100" s="198"/>
      <c r="R100" s="199">
        <f>SUM(R101:R102)</f>
        <v>0</v>
      </c>
      <c r="S100" s="198"/>
      <c r="T100" s="200">
        <f>SUM(T101:T102)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80</v>
      </c>
      <c r="AT100" s="202" t="s">
        <v>71</v>
      </c>
      <c r="AU100" s="202" t="s">
        <v>80</v>
      </c>
      <c r="AY100" s="201" t="s">
        <v>213</v>
      </c>
      <c r="BK100" s="203">
        <f>SUM(BK101:BK102)</f>
        <v>0</v>
      </c>
    </row>
    <row r="101" s="2" customFormat="1" ht="16.5" customHeight="1">
      <c r="A101" s="40"/>
      <c r="B101" s="41"/>
      <c r="C101" s="206" t="s">
        <v>245</v>
      </c>
      <c r="D101" s="206" t="s">
        <v>215</v>
      </c>
      <c r="E101" s="207" t="s">
        <v>487</v>
      </c>
      <c r="F101" s="208" t="s">
        <v>488</v>
      </c>
      <c r="G101" s="209" t="s">
        <v>489</v>
      </c>
      <c r="H101" s="210">
        <v>176.96000000000001</v>
      </c>
      <c r="I101" s="211"/>
      <c r="J101" s="212">
        <f>ROUND(I101*H101,2)</f>
        <v>0</v>
      </c>
      <c r="K101" s="208" t="s">
        <v>219</v>
      </c>
      <c r="L101" s="46"/>
      <c r="M101" s="213" t="s">
        <v>19</v>
      </c>
      <c r="N101" s="214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220</v>
      </c>
      <c r="AT101" s="217" t="s">
        <v>215</v>
      </c>
      <c r="AU101" s="217" t="s">
        <v>82</v>
      </c>
      <c r="AY101" s="19" t="s">
        <v>213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220</v>
      </c>
      <c r="BM101" s="217" t="s">
        <v>1005</v>
      </c>
    </row>
    <row r="102" s="2" customFormat="1">
      <c r="A102" s="40"/>
      <c r="B102" s="41"/>
      <c r="C102" s="42"/>
      <c r="D102" s="219" t="s">
        <v>222</v>
      </c>
      <c r="E102" s="42"/>
      <c r="F102" s="220" t="s">
        <v>491</v>
      </c>
      <c r="G102" s="42"/>
      <c r="H102" s="42"/>
      <c r="I102" s="221"/>
      <c r="J102" s="42"/>
      <c r="K102" s="42"/>
      <c r="L102" s="46"/>
      <c r="M102" s="258"/>
      <c r="N102" s="259"/>
      <c r="O102" s="260"/>
      <c r="P102" s="260"/>
      <c r="Q102" s="260"/>
      <c r="R102" s="260"/>
      <c r="S102" s="260"/>
      <c r="T102" s="261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222</v>
      </c>
      <c r="AU102" s="19" t="s">
        <v>82</v>
      </c>
    </row>
    <row r="103" s="2" customFormat="1" ht="6.96" customHeight="1">
      <c r="A103" s="40"/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46"/>
      <c r="M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</sheetData>
  <sheetProtection sheet="1" autoFilter="0" formatColumns="0" formatRows="0" objects="1" scenarios="1" spinCount="100000" saltValue="79CATbdKg0QYYhjOP5BhJSrOHPiojIhRNw3gs9J9h4iYAgoBi5nrlt75qCaDd248+aMmOJjBzNVlrg9h7f4hkw==" hashValue="Tfax+erUrzXIL6n6Qs5/U1co7ot5vYQxi6iKoUXwuK+BB02csV5aq8f63lkrYNcAaYHn7E+xHjAZK5G8muvDIw==" algorithmName="SHA-512" password="CC35"/>
  <autoFilter ref="C81:K102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5_02/111151231"/>
    <hyperlink ref="F89" r:id="rId2" display="https://podminky.urs.cz/item/CS_URS_2025_02/184801131"/>
    <hyperlink ref="F92" r:id="rId3" display="https://podminky.urs.cz/item/CS_URS_2025_02/185804312"/>
    <hyperlink ref="F95" r:id="rId4" display="https://podminky.urs.cz/item/CS_URS_2025_02/185851121"/>
    <hyperlink ref="F102" r:id="rId5" display="https://podminky.urs.cz/item/CS_URS_2025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180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Realizace větrolamu v k.ú. Moravský Žižkov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181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1006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17. 9. 2025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ROUND((SUM(BE82:BE102)),  2)</f>
        <v>0</v>
      </c>
      <c r="G33" s="40"/>
      <c r="H33" s="40"/>
      <c r="I33" s="150">
        <v>0.20999999999999999</v>
      </c>
      <c r="J33" s="149">
        <f>ROUND(((SUM(BE82:BE102))*I33),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ROUND((SUM(BF82:BF102)),  2)</f>
        <v>0</v>
      </c>
      <c r="G34" s="40"/>
      <c r="H34" s="40"/>
      <c r="I34" s="150">
        <v>0.12</v>
      </c>
      <c r="J34" s="149">
        <f>ROUND(((SUM(BF82:BF102))*I34),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ROUND((SUM(BG82:BG102)),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ROUND((SUM(BH82:BH102)),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ROUND((SUM(BI82:BI102)),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183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Realizace větrolamu v k.ú. Moravský Žižkov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181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07.3 - 3. rok rozvojové péče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Moravský Žižkov</v>
      </c>
      <c r="G52" s="42"/>
      <c r="H52" s="42"/>
      <c r="I52" s="34" t="s">
        <v>23</v>
      </c>
      <c r="J52" s="74" t="str">
        <f>IF(J12="","",J12)</f>
        <v>17. 9. 2025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SPÚ, KPÚ pro JMK, pobočka Břeclav</v>
      </c>
      <c r="G54" s="42"/>
      <c r="H54" s="42"/>
      <c r="I54" s="34" t="s">
        <v>31</v>
      </c>
      <c r="J54" s="38" t="str">
        <f>E21</f>
        <v>Ing. Michal Pochop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Výzkumný ústav meliorací a ochrany půdy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184</v>
      </c>
      <c r="D57" s="164"/>
      <c r="E57" s="164"/>
      <c r="F57" s="164"/>
      <c r="G57" s="164"/>
      <c r="H57" s="164"/>
      <c r="I57" s="164"/>
      <c r="J57" s="165" t="s">
        <v>185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186</v>
      </c>
    </row>
    <row r="60" s="9" customFormat="1" ht="24.96" customHeight="1">
      <c r="A60" s="9"/>
      <c r="B60" s="167"/>
      <c r="C60" s="168"/>
      <c r="D60" s="169" t="s">
        <v>187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188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190</v>
      </c>
      <c r="E62" s="176"/>
      <c r="F62" s="176"/>
      <c r="G62" s="176"/>
      <c r="H62" s="176"/>
      <c r="I62" s="176"/>
      <c r="J62" s="177">
        <f>J100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198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Realizace větrolamu v k.ú. Moravský Žižkov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181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SO 07.3 - 3. rok rozvojové péče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Moravský Žižkov</v>
      </c>
      <c r="G76" s="42"/>
      <c r="H76" s="42"/>
      <c r="I76" s="34" t="s">
        <v>23</v>
      </c>
      <c r="J76" s="74" t="str">
        <f>IF(J12="","",J12)</f>
        <v>17. 9. 2025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SPÚ, KPÚ pro JMK, pobočka Břeclav</v>
      </c>
      <c r="G78" s="42"/>
      <c r="H78" s="42"/>
      <c r="I78" s="34" t="s">
        <v>31</v>
      </c>
      <c r="J78" s="38" t="str">
        <f>E21</f>
        <v>Ing. Michal Pochop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40.05" customHeight="1">
      <c r="A79" s="40"/>
      <c r="B79" s="41"/>
      <c r="C79" s="34" t="s">
        <v>29</v>
      </c>
      <c r="D79" s="42"/>
      <c r="E79" s="42"/>
      <c r="F79" s="29" t="str">
        <f>IF(E18="","",E18)</f>
        <v>Vyplň údaj</v>
      </c>
      <c r="G79" s="42"/>
      <c r="H79" s="42"/>
      <c r="I79" s="34" t="s">
        <v>34</v>
      </c>
      <c r="J79" s="38" t="str">
        <f>E24</f>
        <v>Výzkumný ústav meliorací a ochrany půdy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199</v>
      </c>
      <c r="D81" s="182" t="s">
        <v>57</v>
      </c>
      <c r="E81" s="182" t="s">
        <v>53</v>
      </c>
      <c r="F81" s="182" t="s">
        <v>54</v>
      </c>
      <c r="G81" s="182" t="s">
        <v>200</v>
      </c>
      <c r="H81" s="182" t="s">
        <v>201</v>
      </c>
      <c r="I81" s="182" t="s">
        <v>202</v>
      </c>
      <c r="J81" s="182" t="s">
        <v>185</v>
      </c>
      <c r="K81" s="183" t="s">
        <v>203</v>
      </c>
      <c r="L81" s="184"/>
      <c r="M81" s="94" t="s">
        <v>19</v>
      </c>
      <c r="N81" s="95" t="s">
        <v>42</v>
      </c>
      <c r="O81" s="95" t="s">
        <v>204</v>
      </c>
      <c r="P81" s="95" t="s">
        <v>205</v>
      </c>
      <c r="Q81" s="95" t="s">
        <v>206</v>
      </c>
      <c r="R81" s="95" t="s">
        <v>207</v>
      </c>
      <c r="S81" s="95" t="s">
        <v>208</v>
      </c>
      <c r="T81" s="96" t="s">
        <v>209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210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132.72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71</v>
      </c>
      <c r="AU82" s="19" t="s">
        <v>186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71</v>
      </c>
      <c r="E83" s="193" t="s">
        <v>211</v>
      </c>
      <c r="F83" s="193" t="s">
        <v>212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P84+P100</f>
        <v>0</v>
      </c>
      <c r="Q83" s="198"/>
      <c r="R83" s="199">
        <f>R84+R100</f>
        <v>132.72</v>
      </c>
      <c r="S83" s="198"/>
      <c r="T83" s="200">
        <f>T84+T100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80</v>
      </c>
      <c r="AT83" s="202" t="s">
        <v>71</v>
      </c>
      <c r="AU83" s="202" t="s">
        <v>72</v>
      </c>
      <c r="AY83" s="201" t="s">
        <v>213</v>
      </c>
      <c r="BK83" s="203">
        <f>BK84+BK100</f>
        <v>0</v>
      </c>
    </row>
    <row r="84" s="12" customFormat="1" ht="22.8" customHeight="1">
      <c r="A84" s="12"/>
      <c r="B84" s="190"/>
      <c r="C84" s="191"/>
      <c r="D84" s="192" t="s">
        <v>71</v>
      </c>
      <c r="E84" s="204" t="s">
        <v>80</v>
      </c>
      <c r="F84" s="204" t="s">
        <v>214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SUM(P85:P99)</f>
        <v>0</v>
      </c>
      <c r="Q84" s="198"/>
      <c r="R84" s="199">
        <f>SUM(R85:R99)</f>
        <v>132.72</v>
      </c>
      <c r="S84" s="198"/>
      <c r="T84" s="200">
        <f>SUM(T85:T99)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80</v>
      </c>
      <c r="AT84" s="202" t="s">
        <v>71</v>
      </c>
      <c r="AU84" s="202" t="s">
        <v>80</v>
      </c>
      <c r="AY84" s="201" t="s">
        <v>213</v>
      </c>
      <c r="BK84" s="203">
        <f>SUM(BK85:BK99)</f>
        <v>0</v>
      </c>
    </row>
    <row r="85" s="2" customFormat="1" ht="21.75" customHeight="1">
      <c r="A85" s="40"/>
      <c r="B85" s="41"/>
      <c r="C85" s="206" t="s">
        <v>80</v>
      </c>
      <c r="D85" s="206" t="s">
        <v>215</v>
      </c>
      <c r="E85" s="207" t="s">
        <v>549</v>
      </c>
      <c r="F85" s="208" t="s">
        <v>550</v>
      </c>
      <c r="G85" s="209" t="s">
        <v>218</v>
      </c>
      <c r="H85" s="210">
        <v>5867.6199999999999</v>
      </c>
      <c r="I85" s="211"/>
      <c r="J85" s="212">
        <f>ROUND(I85*H85,2)</f>
        <v>0</v>
      </c>
      <c r="K85" s="208" t="s">
        <v>219</v>
      </c>
      <c r="L85" s="46"/>
      <c r="M85" s="213" t="s">
        <v>19</v>
      </c>
      <c r="N85" s="214" t="s">
        <v>43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220</v>
      </c>
      <c r="AT85" s="217" t="s">
        <v>215</v>
      </c>
      <c r="AU85" s="217" t="s">
        <v>82</v>
      </c>
      <c r="AY85" s="19" t="s">
        <v>213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80</v>
      </c>
      <c r="BK85" s="218">
        <f>ROUND(I85*H85,2)</f>
        <v>0</v>
      </c>
      <c r="BL85" s="19" t="s">
        <v>220</v>
      </c>
      <c r="BM85" s="217" t="s">
        <v>1007</v>
      </c>
    </row>
    <row r="86" s="2" customFormat="1">
      <c r="A86" s="40"/>
      <c r="B86" s="41"/>
      <c r="C86" s="42"/>
      <c r="D86" s="219" t="s">
        <v>222</v>
      </c>
      <c r="E86" s="42"/>
      <c r="F86" s="220" t="s">
        <v>552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222</v>
      </c>
      <c r="AU86" s="19" t="s">
        <v>82</v>
      </c>
    </row>
    <row r="87" s="13" customFormat="1">
      <c r="A87" s="13"/>
      <c r="B87" s="224"/>
      <c r="C87" s="225"/>
      <c r="D87" s="226" t="s">
        <v>224</v>
      </c>
      <c r="E87" s="227" t="s">
        <v>19</v>
      </c>
      <c r="F87" s="228" t="s">
        <v>995</v>
      </c>
      <c r="G87" s="225"/>
      <c r="H87" s="229">
        <v>5867.6199999999999</v>
      </c>
      <c r="I87" s="230"/>
      <c r="J87" s="225"/>
      <c r="K87" s="225"/>
      <c r="L87" s="231"/>
      <c r="M87" s="232"/>
      <c r="N87" s="233"/>
      <c r="O87" s="233"/>
      <c r="P87" s="233"/>
      <c r="Q87" s="233"/>
      <c r="R87" s="233"/>
      <c r="S87" s="233"/>
      <c r="T87" s="234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5" t="s">
        <v>224</v>
      </c>
      <c r="AU87" s="235" t="s">
        <v>82</v>
      </c>
      <c r="AV87" s="13" t="s">
        <v>82</v>
      </c>
      <c r="AW87" s="13" t="s">
        <v>33</v>
      </c>
      <c r="AX87" s="13" t="s">
        <v>80</v>
      </c>
      <c r="AY87" s="235" t="s">
        <v>213</v>
      </c>
    </row>
    <row r="88" s="2" customFormat="1" ht="16.5" customHeight="1">
      <c r="A88" s="40"/>
      <c r="B88" s="41"/>
      <c r="C88" s="206" t="s">
        <v>82</v>
      </c>
      <c r="D88" s="206" t="s">
        <v>215</v>
      </c>
      <c r="E88" s="207" t="s">
        <v>554</v>
      </c>
      <c r="F88" s="208" t="s">
        <v>555</v>
      </c>
      <c r="G88" s="209" t="s">
        <v>218</v>
      </c>
      <c r="H88" s="210">
        <v>1088.4000000000001</v>
      </c>
      <c r="I88" s="211"/>
      <c r="J88" s="212">
        <f>ROUND(I88*H88,2)</f>
        <v>0</v>
      </c>
      <c r="K88" s="208" t="s">
        <v>219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220</v>
      </c>
      <c r="AT88" s="217" t="s">
        <v>215</v>
      </c>
      <c r="AU88" s="217" t="s">
        <v>82</v>
      </c>
      <c r="AY88" s="19" t="s">
        <v>213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220</v>
      </c>
      <c r="BM88" s="217" t="s">
        <v>1008</v>
      </c>
    </row>
    <row r="89" s="2" customFormat="1">
      <c r="A89" s="40"/>
      <c r="B89" s="41"/>
      <c r="C89" s="42"/>
      <c r="D89" s="219" t="s">
        <v>222</v>
      </c>
      <c r="E89" s="42"/>
      <c r="F89" s="220" t="s">
        <v>557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222</v>
      </c>
      <c r="AU89" s="19" t="s">
        <v>82</v>
      </c>
    </row>
    <row r="90" s="13" customFormat="1">
      <c r="A90" s="13"/>
      <c r="B90" s="224"/>
      <c r="C90" s="225"/>
      <c r="D90" s="226" t="s">
        <v>224</v>
      </c>
      <c r="E90" s="227" t="s">
        <v>19</v>
      </c>
      <c r="F90" s="228" t="s">
        <v>996</v>
      </c>
      <c r="G90" s="225"/>
      <c r="H90" s="229">
        <v>1088.4000000000001</v>
      </c>
      <c r="I90" s="230"/>
      <c r="J90" s="225"/>
      <c r="K90" s="225"/>
      <c r="L90" s="231"/>
      <c r="M90" s="232"/>
      <c r="N90" s="233"/>
      <c r="O90" s="233"/>
      <c r="P90" s="233"/>
      <c r="Q90" s="233"/>
      <c r="R90" s="233"/>
      <c r="S90" s="233"/>
      <c r="T90" s="23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5" t="s">
        <v>224</v>
      </c>
      <c r="AU90" s="235" t="s">
        <v>82</v>
      </c>
      <c r="AV90" s="13" t="s">
        <v>82</v>
      </c>
      <c r="AW90" s="13" t="s">
        <v>33</v>
      </c>
      <c r="AX90" s="13" t="s">
        <v>80</v>
      </c>
      <c r="AY90" s="235" t="s">
        <v>213</v>
      </c>
    </row>
    <row r="91" s="2" customFormat="1" ht="16.5" customHeight="1">
      <c r="A91" s="40"/>
      <c r="B91" s="41"/>
      <c r="C91" s="206" t="s">
        <v>240</v>
      </c>
      <c r="D91" s="206" t="s">
        <v>215</v>
      </c>
      <c r="E91" s="207" t="s">
        <v>434</v>
      </c>
      <c r="F91" s="208" t="s">
        <v>435</v>
      </c>
      <c r="G91" s="209" t="s">
        <v>430</v>
      </c>
      <c r="H91" s="210">
        <v>132.72</v>
      </c>
      <c r="I91" s="211"/>
      <c r="J91" s="212">
        <f>ROUND(I91*H91,2)</f>
        <v>0</v>
      </c>
      <c r="K91" s="208" t="s">
        <v>219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220</v>
      </c>
      <c r="AT91" s="217" t="s">
        <v>215</v>
      </c>
      <c r="AU91" s="217" t="s">
        <v>82</v>
      </c>
      <c r="AY91" s="19" t="s">
        <v>213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220</v>
      </c>
      <c r="BM91" s="217" t="s">
        <v>1009</v>
      </c>
    </row>
    <row r="92" s="2" customFormat="1">
      <c r="A92" s="40"/>
      <c r="B92" s="41"/>
      <c r="C92" s="42"/>
      <c r="D92" s="219" t="s">
        <v>222</v>
      </c>
      <c r="E92" s="42"/>
      <c r="F92" s="220" t="s">
        <v>437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222</v>
      </c>
      <c r="AU92" s="19" t="s">
        <v>82</v>
      </c>
    </row>
    <row r="93" s="13" customFormat="1">
      <c r="A93" s="13"/>
      <c r="B93" s="224"/>
      <c r="C93" s="225"/>
      <c r="D93" s="226" t="s">
        <v>224</v>
      </c>
      <c r="E93" s="227" t="s">
        <v>19</v>
      </c>
      <c r="F93" s="228" t="s">
        <v>1010</v>
      </c>
      <c r="G93" s="225"/>
      <c r="H93" s="229">
        <v>132.72</v>
      </c>
      <c r="I93" s="230"/>
      <c r="J93" s="225"/>
      <c r="K93" s="225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224</v>
      </c>
      <c r="AU93" s="235" t="s">
        <v>82</v>
      </c>
      <c r="AV93" s="13" t="s">
        <v>82</v>
      </c>
      <c r="AW93" s="13" t="s">
        <v>33</v>
      </c>
      <c r="AX93" s="13" t="s">
        <v>80</v>
      </c>
      <c r="AY93" s="235" t="s">
        <v>213</v>
      </c>
    </row>
    <row r="94" s="2" customFormat="1" ht="16.5" customHeight="1">
      <c r="A94" s="40"/>
      <c r="B94" s="41"/>
      <c r="C94" s="206" t="s">
        <v>248</v>
      </c>
      <c r="D94" s="206" t="s">
        <v>215</v>
      </c>
      <c r="E94" s="207" t="s">
        <v>441</v>
      </c>
      <c r="F94" s="208" t="s">
        <v>442</v>
      </c>
      <c r="G94" s="209" t="s">
        <v>430</v>
      </c>
      <c r="H94" s="210">
        <v>132.72</v>
      </c>
      <c r="I94" s="211"/>
      <c r="J94" s="212">
        <f>ROUND(I94*H94,2)</f>
        <v>0</v>
      </c>
      <c r="K94" s="208" t="s">
        <v>219</v>
      </c>
      <c r="L94" s="46"/>
      <c r="M94" s="213" t="s">
        <v>19</v>
      </c>
      <c r="N94" s="214" t="s">
        <v>43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220</v>
      </c>
      <c r="AT94" s="217" t="s">
        <v>215</v>
      </c>
      <c r="AU94" s="217" t="s">
        <v>82</v>
      </c>
      <c r="AY94" s="19" t="s">
        <v>213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220</v>
      </c>
      <c r="BM94" s="217" t="s">
        <v>1011</v>
      </c>
    </row>
    <row r="95" s="2" customFormat="1">
      <c r="A95" s="40"/>
      <c r="B95" s="41"/>
      <c r="C95" s="42"/>
      <c r="D95" s="219" t="s">
        <v>222</v>
      </c>
      <c r="E95" s="42"/>
      <c r="F95" s="220" t="s">
        <v>444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222</v>
      </c>
      <c r="AU95" s="19" t="s">
        <v>82</v>
      </c>
    </row>
    <row r="96" s="13" customFormat="1">
      <c r="A96" s="13"/>
      <c r="B96" s="224"/>
      <c r="C96" s="225"/>
      <c r="D96" s="226" t="s">
        <v>224</v>
      </c>
      <c r="E96" s="227" t="s">
        <v>19</v>
      </c>
      <c r="F96" s="228" t="s">
        <v>1010</v>
      </c>
      <c r="G96" s="225"/>
      <c r="H96" s="229">
        <v>132.72</v>
      </c>
      <c r="I96" s="230"/>
      <c r="J96" s="225"/>
      <c r="K96" s="225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224</v>
      </c>
      <c r="AU96" s="235" t="s">
        <v>82</v>
      </c>
      <c r="AV96" s="13" t="s">
        <v>82</v>
      </c>
      <c r="AW96" s="13" t="s">
        <v>33</v>
      </c>
      <c r="AX96" s="13" t="s">
        <v>80</v>
      </c>
      <c r="AY96" s="235" t="s">
        <v>213</v>
      </c>
    </row>
    <row r="97" s="2" customFormat="1" ht="16.5" customHeight="1">
      <c r="A97" s="40"/>
      <c r="B97" s="41"/>
      <c r="C97" s="236" t="s">
        <v>253</v>
      </c>
      <c r="D97" s="236" t="s">
        <v>241</v>
      </c>
      <c r="E97" s="237" t="s">
        <v>446</v>
      </c>
      <c r="F97" s="238" t="s">
        <v>447</v>
      </c>
      <c r="G97" s="239" t="s">
        <v>430</v>
      </c>
      <c r="H97" s="240">
        <v>132.72</v>
      </c>
      <c r="I97" s="241"/>
      <c r="J97" s="242">
        <f>ROUND(I97*H97,2)</f>
        <v>0</v>
      </c>
      <c r="K97" s="238" t="s">
        <v>219</v>
      </c>
      <c r="L97" s="243"/>
      <c r="M97" s="244" t="s">
        <v>19</v>
      </c>
      <c r="N97" s="245" t="s">
        <v>43</v>
      </c>
      <c r="O97" s="86"/>
      <c r="P97" s="215">
        <f>O97*H97</f>
        <v>0</v>
      </c>
      <c r="Q97" s="215">
        <v>1</v>
      </c>
      <c r="R97" s="215">
        <f>Q97*H97</f>
        <v>132.72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245</v>
      </c>
      <c r="AT97" s="217" t="s">
        <v>241</v>
      </c>
      <c r="AU97" s="217" t="s">
        <v>82</v>
      </c>
      <c r="AY97" s="19" t="s">
        <v>213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220</v>
      </c>
      <c r="BM97" s="217" t="s">
        <v>1012</v>
      </c>
    </row>
    <row r="98" s="2" customFormat="1">
      <c r="A98" s="40"/>
      <c r="B98" s="41"/>
      <c r="C98" s="42"/>
      <c r="D98" s="226" t="s">
        <v>388</v>
      </c>
      <c r="E98" s="42"/>
      <c r="F98" s="246" t="s">
        <v>449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388</v>
      </c>
      <c r="AU98" s="19" t="s">
        <v>82</v>
      </c>
    </row>
    <row r="99" s="13" customFormat="1">
      <c r="A99" s="13"/>
      <c r="B99" s="224"/>
      <c r="C99" s="225"/>
      <c r="D99" s="226" t="s">
        <v>224</v>
      </c>
      <c r="E99" s="227" t="s">
        <v>19</v>
      </c>
      <c r="F99" s="228" t="s">
        <v>1010</v>
      </c>
      <c r="G99" s="225"/>
      <c r="H99" s="229">
        <v>132.72</v>
      </c>
      <c r="I99" s="230"/>
      <c r="J99" s="225"/>
      <c r="K99" s="225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224</v>
      </c>
      <c r="AU99" s="235" t="s">
        <v>82</v>
      </c>
      <c r="AV99" s="13" t="s">
        <v>82</v>
      </c>
      <c r="AW99" s="13" t="s">
        <v>33</v>
      </c>
      <c r="AX99" s="13" t="s">
        <v>80</v>
      </c>
      <c r="AY99" s="235" t="s">
        <v>213</v>
      </c>
    </row>
    <row r="100" s="12" customFormat="1" ht="22.8" customHeight="1">
      <c r="A100" s="12"/>
      <c r="B100" s="190"/>
      <c r="C100" s="191"/>
      <c r="D100" s="192" t="s">
        <v>71</v>
      </c>
      <c r="E100" s="204" t="s">
        <v>484</v>
      </c>
      <c r="F100" s="204" t="s">
        <v>485</v>
      </c>
      <c r="G100" s="191"/>
      <c r="H100" s="191"/>
      <c r="I100" s="194"/>
      <c r="J100" s="205">
        <f>BK100</f>
        <v>0</v>
      </c>
      <c r="K100" s="191"/>
      <c r="L100" s="196"/>
      <c r="M100" s="197"/>
      <c r="N100" s="198"/>
      <c r="O100" s="198"/>
      <c r="P100" s="199">
        <f>SUM(P101:P102)</f>
        <v>0</v>
      </c>
      <c r="Q100" s="198"/>
      <c r="R100" s="199">
        <f>SUM(R101:R102)</f>
        <v>0</v>
      </c>
      <c r="S100" s="198"/>
      <c r="T100" s="200">
        <f>SUM(T101:T102)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80</v>
      </c>
      <c r="AT100" s="202" t="s">
        <v>71</v>
      </c>
      <c r="AU100" s="202" t="s">
        <v>80</v>
      </c>
      <c r="AY100" s="201" t="s">
        <v>213</v>
      </c>
      <c r="BK100" s="203">
        <f>SUM(BK101:BK102)</f>
        <v>0</v>
      </c>
    </row>
    <row r="101" s="2" customFormat="1" ht="16.5" customHeight="1">
      <c r="A101" s="40"/>
      <c r="B101" s="41"/>
      <c r="C101" s="206" t="s">
        <v>245</v>
      </c>
      <c r="D101" s="206" t="s">
        <v>215</v>
      </c>
      <c r="E101" s="207" t="s">
        <v>487</v>
      </c>
      <c r="F101" s="208" t="s">
        <v>488</v>
      </c>
      <c r="G101" s="209" t="s">
        <v>489</v>
      </c>
      <c r="H101" s="210">
        <v>132.72</v>
      </c>
      <c r="I101" s="211"/>
      <c r="J101" s="212">
        <f>ROUND(I101*H101,2)</f>
        <v>0</v>
      </c>
      <c r="K101" s="208" t="s">
        <v>219</v>
      </c>
      <c r="L101" s="46"/>
      <c r="M101" s="213" t="s">
        <v>19</v>
      </c>
      <c r="N101" s="214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220</v>
      </c>
      <c r="AT101" s="217" t="s">
        <v>215</v>
      </c>
      <c r="AU101" s="217" t="s">
        <v>82</v>
      </c>
      <c r="AY101" s="19" t="s">
        <v>213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220</v>
      </c>
      <c r="BM101" s="217" t="s">
        <v>1013</v>
      </c>
    </row>
    <row r="102" s="2" customFormat="1">
      <c r="A102" s="40"/>
      <c r="B102" s="41"/>
      <c r="C102" s="42"/>
      <c r="D102" s="219" t="s">
        <v>222</v>
      </c>
      <c r="E102" s="42"/>
      <c r="F102" s="220" t="s">
        <v>491</v>
      </c>
      <c r="G102" s="42"/>
      <c r="H102" s="42"/>
      <c r="I102" s="221"/>
      <c r="J102" s="42"/>
      <c r="K102" s="42"/>
      <c r="L102" s="46"/>
      <c r="M102" s="258"/>
      <c r="N102" s="259"/>
      <c r="O102" s="260"/>
      <c r="P102" s="260"/>
      <c r="Q102" s="260"/>
      <c r="R102" s="260"/>
      <c r="S102" s="260"/>
      <c r="T102" s="261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222</v>
      </c>
      <c r="AU102" s="19" t="s">
        <v>82</v>
      </c>
    </row>
    <row r="103" s="2" customFormat="1" ht="6.96" customHeight="1">
      <c r="A103" s="40"/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46"/>
      <c r="M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</sheetData>
  <sheetProtection sheet="1" autoFilter="0" formatColumns="0" formatRows="0" objects="1" scenarios="1" spinCount="100000" saltValue="NV2NcuEDwFkLyHnXqvJdVyneMLXyb1jLP38VLkzBD7cJqCzFDC14MSVF5zskdwXK/kckPgLWG7GtIrythEYkjg==" hashValue="fADuCcJPYptQQIA2/MrQewckVyFwVPUuccw7oL2XuOObgAQGbdi+PaX/V/vVVyAYd2aLEVMmOqh7Mxsw/Pj3cQ==" algorithmName="SHA-512" password="CC35"/>
  <autoFilter ref="C81:K102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5_02/111151231"/>
    <hyperlink ref="F89" r:id="rId2" display="https://podminky.urs.cz/item/CS_URS_2025_02/184801131"/>
    <hyperlink ref="F92" r:id="rId3" display="https://podminky.urs.cz/item/CS_URS_2025_02/185804312"/>
    <hyperlink ref="F95" r:id="rId4" display="https://podminky.urs.cz/item/CS_URS_2025_02/185851121"/>
    <hyperlink ref="F102" r:id="rId5" display="https://podminky.urs.cz/item/CS_URS_2025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180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Realizace větrolamu v k.ú. Moravský Žižkov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181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1014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17. 9. 2025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ROUND((SUM(BE90:BE241)),  2)</f>
        <v>0</v>
      </c>
      <c r="G33" s="40"/>
      <c r="H33" s="40"/>
      <c r="I33" s="150">
        <v>0.20999999999999999</v>
      </c>
      <c r="J33" s="149">
        <f>ROUND(((SUM(BE90:BE241))*I33),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ROUND((SUM(BF90:BF241)),  2)</f>
        <v>0</v>
      </c>
      <c r="G34" s="40"/>
      <c r="H34" s="40"/>
      <c r="I34" s="150">
        <v>0.12</v>
      </c>
      <c r="J34" s="149">
        <f>ROUND(((SUM(BF90:BF241))*I34),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ROUND((SUM(BG90:BG241)),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ROUND((SUM(BH90:BH241)),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ROUND((SUM(BI90:BI241)),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183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Realizace větrolamu v k.ú. Moravský Žižkov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181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08 - Větrolam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Moravský Žižkov</v>
      </c>
      <c r="G52" s="42"/>
      <c r="H52" s="42"/>
      <c r="I52" s="34" t="s">
        <v>23</v>
      </c>
      <c r="J52" s="74" t="str">
        <f>IF(J12="","",J12)</f>
        <v>17. 9. 2025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SPÚ, KPÚ pro JMK, pobočka Břeclav</v>
      </c>
      <c r="G54" s="42"/>
      <c r="H54" s="42"/>
      <c r="I54" s="34" t="s">
        <v>31</v>
      </c>
      <c r="J54" s="38" t="str">
        <f>E21</f>
        <v>Ing. Michal Pochop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Výzkumný ústav meliorací a ochrany půdy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184</v>
      </c>
      <c r="D57" s="164"/>
      <c r="E57" s="164"/>
      <c r="F57" s="164"/>
      <c r="G57" s="164"/>
      <c r="H57" s="164"/>
      <c r="I57" s="164"/>
      <c r="J57" s="165" t="s">
        <v>185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186</v>
      </c>
    </row>
    <row r="60" s="9" customFormat="1" ht="24.96" customHeight="1">
      <c r="A60" s="9"/>
      <c r="B60" s="167"/>
      <c r="C60" s="168"/>
      <c r="D60" s="169" t="s">
        <v>187</v>
      </c>
      <c r="E60" s="170"/>
      <c r="F60" s="170"/>
      <c r="G60" s="170"/>
      <c r="H60" s="170"/>
      <c r="I60" s="170"/>
      <c r="J60" s="171">
        <f>J91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188</v>
      </c>
      <c r="E61" s="176"/>
      <c r="F61" s="176"/>
      <c r="G61" s="176"/>
      <c r="H61" s="176"/>
      <c r="I61" s="176"/>
      <c r="J61" s="177">
        <f>J92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189</v>
      </c>
      <c r="E62" s="176"/>
      <c r="F62" s="176"/>
      <c r="G62" s="176"/>
      <c r="H62" s="176"/>
      <c r="I62" s="176"/>
      <c r="J62" s="177">
        <f>J184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190</v>
      </c>
      <c r="E63" s="176"/>
      <c r="F63" s="176"/>
      <c r="G63" s="176"/>
      <c r="H63" s="176"/>
      <c r="I63" s="176"/>
      <c r="J63" s="177">
        <f>J202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7"/>
      <c r="C64" s="168"/>
      <c r="D64" s="169" t="s">
        <v>191</v>
      </c>
      <c r="E64" s="170"/>
      <c r="F64" s="170"/>
      <c r="G64" s="170"/>
      <c r="H64" s="170"/>
      <c r="I64" s="170"/>
      <c r="J64" s="171">
        <f>J205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3"/>
      <c r="C65" s="174"/>
      <c r="D65" s="175" t="s">
        <v>192</v>
      </c>
      <c r="E65" s="176"/>
      <c r="F65" s="176"/>
      <c r="G65" s="176"/>
      <c r="H65" s="176"/>
      <c r="I65" s="176"/>
      <c r="J65" s="177">
        <f>J206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193</v>
      </c>
      <c r="E66" s="176"/>
      <c r="F66" s="176"/>
      <c r="G66" s="176"/>
      <c r="H66" s="176"/>
      <c r="I66" s="176"/>
      <c r="J66" s="177">
        <f>J219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194</v>
      </c>
      <c r="E67" s="176"/>
      <c r="F67" s="176"/>
      <c r="G67" s="176"/>
      <c r="H67" s="176"/>
      <c r="I67" s="176"/>
      <c r="J67" s="177">
        <f>J223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195</v>
      </c>
      <c r="E68" s="176"/>
      <c r="F68" s="176"/>
      <c r="G68" s="176"/>
      <c r="H68" s="176"/>
      <c r="I68" s="176"/>
      <c r="J68" s="177">
        <f>J227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196</v>
      </c>
      <c r="E69" s="176"/>
      <c r="F69" s="176"/>
      <c r="G69" s="176"/>
      <c r="H69" s="176"/>
      <c r="I69" s="176"/>
      <c r="J69" s="177">
        <f>J234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197</v>
      </c>
      <c r="E70" s="176"/>
      <c r="F70" s="176"/>
      <c r="G70" s="176"/>
      <c r="H70" s="176"/>
      <c r="I70" s="176"/>
      <c r="J70" s="177">
        <f>J238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198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62" t="str">
        <f>E7</f>
        <v>Realizace větrolamu v k.ú. Moravský Žižkov</v>
      </c>
      <c r="F80" s="34"/>
      <c r="G80" s="34"/>
      <c r="H80" s="34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181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E9</f>
        <v>SO 08 - Větrolam</v>
      </c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F12</f>
        <v>Moravský Žižkov</v>
      </c>
      <c r="G84" s="42"/>
      <c r="H84" s="42"/>
      <c r="I84" s="34" t="s">
        <v>23</v>
      </c>
      <c r="J84" s="74" t="str">
        <f>IF(J12="","",J12)</f>
        <v>17. 9. 2025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E15</f>
        <v>SPÚ, KPÚ pro JMK, pobočka Břeclav</v>
      </c>
      <c r="G86" s="42"/>
      <c r="H86" s="42"/>
      <c r="I86" s="34" t="s">
        <v>31</v>
      </c>
      <c r="J86" s="38" t="str">
        <f>E21</f>
        <v>Ing. Michal Pochop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40.05" customHeight="1">
      <c r="A87" s="40"/>
      <c r="B87" s="41"/>
      <c r="C87" s="34" t="s">
        <v>29</v>
      </c>
      <c r="D87" s="42"/>
      <c r="E87" s="42"/>
      <c r="F87" s="29" t="str">
        <f>IF(E18="","",E18)</f>
        <v>Vyplň údaj</v>
      </c>
      <c r="G87" s="42"/>
      <c r="H87" s="42"/>
      <c r="I87" s="34" t="s">
        <v>34</v>
      </c>
      <c r="J87" s="38" t="str">
        <f>E24</f>
        <v>Výzkumný ústav meliorací a ochrany půdy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79"/>
      <c r="B89" s="180"/>
      <c r="C89" s="181" t="s">
        <v>199</v>
      </c>
      <c r="D89" s="182" t="s">
        <v>57</v>
      </c>
      <c r="E89" s="182" t="s">
        <v>53</v>
      </c>
      <c r="F89" s="182" t="s">
        <v>54</v>
      </c>
      <c r="G89" s="182" t="s">
        <v>200</v>
      </c>
      <c r="H89" s="182" t="s">
        <v>201</v>
      </c>
      <c r="I89" s="182" t="s">
        <v>202</v>
      </c>
      <c r="J89" s="182" t="s">
        <v>185</v>
      </c>
      <c r="K89" s="183" t="s">
        <v>203</v>
      </c>
      <c r="L89" s="184"/>
      <c r="M89" s="94" t="s">
        <v>19</v>
      </c>
      <c r="N89" s="95" t="s">
        <v>42</v>
      </c>
      <c r="O89" s="95" t="s">
        <v>204</v>
      </c>
      <c r="P89" s="95" t="s">
        <v>205</v>
      </c>
      <c r="Q89" s="95" t="s">
        <v>206</v>
      </c>
      <c r="R89" s="95" t="s">
        <v>207</v>
      </c>
      <c r="S89" s="95" t="s">
        <v>208</v>
      </c>
      <c r="T89" s="96" t="s">
        <v>209</v>
      </c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</row>
    <row r="90" s="2" customFormat="1" ht="22.8" customHeight="1">
      <c r="A90" s="40"/>
      <c r="B90" s="41"/>
      <c r="C90" s="101" t="s">
        <v>210</v>
      </c>
      <c r="D90" s="42"/>
      <c r="E90" s="42"/>
      <c r="F90" s="42"/>
      <c r="G90" s="42"/>
      <c r="H90" s="42"/>
      <c r="I90" s="42"/>
      <c r="J90" s="185">
        <f>BK90</f>
        <v>0</v>
      </c>
      <c r="K90" s="42"/>
      <c r="L90" s="46"/>
      <c r="M90" s="97"/>
      <c r="N90" s="186"/>
      <c r="O90" s="98"/>
      <c r="P90" s="187">
        <f>P91+P205</f>
        <v>0</v>
      </c>
      <c r="Q90" s="98"/>
      <c r="R90" s="187">
        <f>R91+R205</f>
        <v>38.723711900000005</v>
      </c>
      <c r="S90" s="98"/>
      <c r="T90" s="188">
        <f>T91+T205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71</v>
      </c>
      <c r="AU90" s="19" t="s">
        <v>186</v>
      </c>
      <c r="BK90" s="189">
        <f>BK91+BK205</f>
        <v>0</v>
      </c>
    </row>
    <row r="91" s="12" customFormat="1" ht="25.92" customHeight="1">
      <c r="A91" s="12"/>
      <c r="B91" s="190"/>
      <c r="C91" s="191"/>
      <c r="D91" s="192" t="s">
        <v>71</v>
      </c>
      <c r="E91" s="193" t="s">
        <v>211</v>
      </c>
      <c r="F91" s="193" t="s">
        <v>212</v>
      </c>
      <c r="G91" s="191"/>
      <c r="H91" s="191"/>
      <c r="I91" s="194"/>
      <c r="J91" s="195">
        <f>BK91</f>
        <v>0</v>
      </c>
      <c r="K91" s="191"/>
      <c r="L91" s="196"/>
      <c r="M91" s="197"/>
      <c r="N91" s="198"/>
      <c r="O91" s="198"/>
      <c r="P91" s="199">
        <f>P92+P184+P202</f>
        <v>0</v>
      </c>
      <c r="Q91" s="198"/>
      <c r="R91" s="199">
        <f>R92+R184+R202</f>
        <v>38.723711900000005</v>
      </c>
      <c r="S91" s="198"/>
      <c r="T91" s="200">
        <f>T92+T184+T202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80</v>
      </c>
      <c r="AT91" s="202" t="s">
        <v>71</v>
      </c>
      <c r="AU91" s="202" t="s">
        <v>72</v>
      </c>
      <c r="AY91" s="201" t="s">
        <v>213</v>
      </c>
      <c r="BK91" s="203">
        <f>BK92+BK184+BK202</f>
        <v>0</v>
      </c>
    </row>
    <row r="92" s="12" customFormat="1" ht="22.8" customHeight="1">
      <c r="A92" s="12"/>
      <c r="B92" s="190"/>
      <c r="C92" s="191"/>
      <c r="D92" s="192" t="s">
        <v>71</v>
      </c>
      <c r="E92" s="204" t="s">
        <v>80</v>
      </c>
      <c r="F92" s="204" t="s">
        <v>214</v>
      </c>
      <c r="G92" s="191"/>
      <c r="H92" s="191"/>
      <c r="I92" s="194"/>
      <c r="J92" s="205">
        <f>BK92</f>
        <v>0</v>
      </c>
      <c r="K92" s="191"/>
      <c r="L92" s="196"/>
      <c r="M92" s="197"/>
      <c r="N92" s="198"/>
      <c r="O92" s="198"/>
      <c r="P92" s="199">
        <f>SUM(P93:P183)</f>
        <v>0</v>
      </c>
      <c r="Q92" s="198"/>
      <c r="R92" s="199">
        <f>SUM(R93:R183)</f>
        <v>33.863987000000002</v>
      </c>
      <c r="S92" s="198"/>
      <c r="T92" s="200">
        <f>SUM(T93:T183)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80</v>
      </c>
      <c r="AT92" s="202" t="s">
        <v>71</v>
      </c>
      <c r="AU92" s="202" t="s">
        <v>80</v>
      </c>
      <c r="AY92" s="201" t="s">
        <v>213</v>
      </c>
      <c r="BK92" s="203">
        <f>SUM(BK93:BK183)</f>
        <v>0</v>
      </c>
    </row>
    <row r="93" s="2" customFormat="1" ht="16.5" customHeight="1">
      <c r="A93" s="40"/>
      <c r="B93" s="41"/>
      <c r="C93" s="206" t="s">
        <v>80</v>
      </c>
      <c r="D93" s="206" t="s">
        <v>215</v>
      </c>
      <c r="E93" s="207" t="s">
        <v>216</v>
      </c>
      <c r="F93" s="208" t="s">
        <v>217</v>
      </c>
      <c r="G93" s="209" t="s">
        <v>218</v>
      </c>
      <c r="H93" s="210">
        <v>2815.1999999999998</v>
      </c>
      <c r="I93" s="211"/>
      <c r="J93" s="212">
        <f>ROUND(I93*H93,2)</f>
        <v>0</v>
      </c>
      <c r="K93" s="208" t="s">
        <v>219</v>
      </c>
      <c r="L93" s="46"/>
      <c r="M93" s="213" t="s">
        <v>19</v>
      </c>
      <c r="N93" s="214" t="s">
        <v>43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220</v>
      </c>
      <c r="AT93" s="217" t="s">
        <v>215</v>
      </c>
      <c r="AU93" s="217" t="s">
        <v>82</v>
      </c>
      <c r="AY93" s="19" t="s">
        <v>213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80</v>
      </c>
      <c r="BK93" s="218">
        <f>ROUND(I93*H93,2)</f>
        <v>0</v>
      </c>
      <c r="BL93" s="19" t="s">
        <v>220</v>
      </c>
      <c r="BM93" s="217" t="s">
        <v>221</v>
      </c>
    </row>
    <row r="94" s="2" customFormat="1">
      <c r="A94" s="40"/>
      <c r="B94" s="41"/>
      <c r="C94" s="42"/>
      <c r="D94" s="219" t="s">
        <v>222</v>
      </c>
      <c r="E94" s="42"/>
      <c r="F94" s="220" t="s">
        <v>223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222</v>
      </c>
      <c r="AU94" s="19" t="s">
        <v>82</v>
      </c>
    </row>
    <row r="95" s="13" customFormat="1">
      <c r="A95" s="13"/>
      <c r="B95" s="224"/>
      <c r="C95" s="225"/>
      <c r="D95" s="226" t="s">
        <v>224</v>
      </c>
      <c r="E95" s="227" t="s">
        <v>19</v>
      </c>
      <c r="F95" s="228" t="s">
        <v>1015</v>
      </c>
      <c r="G95" s="225"/>
      <c r="H95" s="229">
        <v>2815.1999999999998</v>
      </c>
      <c r="I95" s="230"/>
      <c r="J95" s="225"/>
      <c r="K95" s="225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224</v>
      </c>
      <c r="AU95" s="235" t="s">
        <v>82</v>
      </c>
      <c r="AV95" s="13" t="s">
        <v>82</v>
      </c>
      <c r="AW95" s="13" t="s">
        <v>33</v>
      </c>
      <c r="AX95" s="13" t="s">
        <v>80</v>
      </c>
      <c r="AY95" s="235" t="s">
        <v>213</v>
      </c>
    </row>
    <row r="96" s="2" customFormat="1" ht="16.5" customHeight="1">
      <c r="A96" s="40"/>
      <c r="B96" s="41"/>
      <c r="C96" s="206" t="s">
        <v>82</v>
      </c>
      <c r="D96" s="206" t="s">
        <v>215</v>
      </c>
      <c r="E96" s="207" t="s">
        <v>226</v>
      </c>
      <c r="F96" s="208" t="s">
        <v>227</v>
      </c>
      <c r="G96" s="209" t="s">
        <v>218</v>
      </c>
      <c r="H96" s="210">
        <v>2815.1999999999998</v>
      </c>
      <c r="I96" s="211"/>
      <c r="J96" s="212">
        <f>ROUND(I96*H96,2)</f>
        <v>0</v>
      </c>
      <c r="K96" s="208" t="s">
        <v>219</v>
      </c>
      <c r="L96" s="46"/>
      <c r="M96" s="213" t="s">
        <v>19</v>
      </c>
      <c r="N96" s="214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220</v>
      </c>
      <c r="AT96" s="217" t="s">
        <v>215</v>
      </c>
      <c r="AU96" s="217" t="s">
        <v>82</v>
      </c>
      <c r="AY96" s="19" t="s">
        <v>213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80</v>
      </c>
      <c r="BK96" s="218">
        <f>ROUND(I96*H96,2)</f>
        <v>0</v>
      </c>
      <c r="BL96" s="19" t="s">
        <v>220</v>
      </c>
      <c r="BM96" s="217" t="s">
        <v>228</v>
      </c>
    </row>
    <row r="97" s="2" customFormat="1">
      <c r="A97" s="40"/>
      <c r="B97" s="41"/>
      <c r="C97" s="42"/>
      <c r="D97" s="219" t="s">
        <v>222</v>
      </c>
      <c r="E97" s="42"/>
      <c r="F97" s="220" t="s">
        <v>229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222</v>
      </c>
      <c r="AU97" s="19" t="s">
        <v>82</v>
      </c>
    </row>
    <row r="98" s="13" customFormat="1">
      <c r="A98" s="13"/>
      <c r="B98" s="224"/>
      <c r="C98" s="225"/>
      <c r="D98" s="226" t="s">
        <v>224</v>
      </c>
      <c r="E98" s="227" t="s">
        <v>19</v>
      </c>
      <c r="F98" s="228" t="s">
        <v>1015</v>
      </c>
      <c r="G98" s="225"/>
      <c r="H98" s="229">
        <v>2815.1999999999998</v>
      </c>
      <c r="I98" s="230"/>
      <c r="J98" s="225"/>
      <c r="K98" s="225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224</v>
      </c>
      <c r="AU98" s="235" t="s">
        <v>82</v>
      </c>
      <c r="AV98" s="13" t="s">
        <v>82</v>
      </c>
      <c r="AW98" s="13" t="s">
        <v>33</v>
      </c>
      <c r="AX98" s="13" t="s">
        <v>80</v>
      </c>
      <c r="AY98" s="235" t="s">
        <v>213</v>
      </c>
    </row>
    <row r="99" s="2" customFormat="1" ht="16.5" customHeight="1">
      <c r="A99" s="40"/>
      <c r="B99" s="41"/>
      <c r="C99" s="206" t="s">
        <v>230</v>
      </c>
      <c r="D99" s="206" t="s">
        <v>215</v>
      </c>
      <c r="E99" s="207" t="s">
        <v>231</v>
      </c>
      <c r="F99" s="208" t="s">
        <v>232</v>
      </c>
      <c r="G99" s="209" t="s">
        <v>218</v>
      </c>
      <c r="H99" s="210">
        <v>2815.1999999999998</v>
      </c>
      <c r="I99" s="211"/>
      <c r="J99" s="212">
        <f>ROUND(I99*H99,2)</f>
        <v>0</v>
      </c>
      <c r="K99" s="208" t="s">
        <v>219</v>
      </c>
      <c r="L99" s="46"/>
      <c r="M99" s="213" t="s">
        <v>19</v>
      </c>
      <c r="N99" s="214" t="s">
        <v>43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220</v>
      </c>
      <c r="AT99" s="217" t="s">
        <v>215</v>
      </c>
      <c r="AU99" s="217" t="s">
        <v>82</v>
      </c>
      <c r="AY99" s="19" t="s">
        <v>213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80</v>
      </c>
      <c r="BK99" s="218">
        <f>ROUND(I99*H99,2)</f>
        <v>0</v>
      </c>
      <c r="BL99" s="19" t="s">
        <v>220</v>
      </c>
      <c r="BM99" s="217" t="s">
        <v>233</v>
      </c>
    </row>
    <row r="100" s="2" customFormat="1">
      <c r="A100" s="40"/>
      <c r="B100" s="41"/>
      <c r="C100" s="42"/>
      <c r="D100" s="219" t="s">
        <v>222</v>
      </c>
      <c r="E100" s="42"/>
      <c r="F100" s="220" t="s">
        <v>234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222</v>
      </c>
      <c r="AU100" s="19" t="s">
        <v>82</v>
      </c>
    </row>
    <row r="101" s="13" customFormat="1">
      <c r="A101" s="13"/>
      <c r="B101" s="224"/>
      <c r="C101" s="225"/>
      <c r="D101" s="226" t="s">
        <v>224</v>
      </c>
      <c r="E101" s="227" t="s">
        <v>19</v>
      </c>
      <c r="F101" s="228" t="s">
        <v>1015</v>
      </c>
      <c r="G101" s="225"/>
      <c r="H101" s="229">
        <v>2815.1999999999998</v>
      </c>
      <c r="I101" s="230"/>
      <c r="J101" s="225"/>
      <c r="K101" s="225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224</v>
      </c>
      <c r="AU101" s="235" t="s">
        <v>82</v>
      </c>
      <c r="AV101" s="13" t="s">
        <v>82</v>
      </c>
      <c r="AW101" s="13" t="s">
        <v>33</v>
      </c>
      <c r="AX101" s="13" t="s">
        <v>80</v>
      </c>
      <c r="AY101" s="235" t="s">
        <v>213</v>
      </c>
    </row>
    <row r="102" s="2" customFormat="1" ht="24.15" customHeight="1">
      <c r="A102" s="40"/>
      <c r="B102" s="41"/>
      <c r="C102" s="206" t="s">
        <v>220</v>
      </c>
      <c r="D102" s="206" t="s">
        <v>215</v>
      </c>
      <c r="E102" s="207" t="s">
        <v>235</v>
      </c>
      <c r="F102" s="208" t="s">
        <v>236</v>
      </c>
      <c r="G102" s="209" t="s">
        <v>218</v>
      </c>
      <c r="H102" s="210">
        <v>2056.8499999999999</v>
      </c>
      <c r="I102" s="211"/>
      <c r="J102" s="212">
        <f>ROUND(I102*H102,2)</f>
        <v>0</v>
      </c>
      <c r="K102" s="208" t="s">
        <v>219</v>
      </c>
      <c r="L102" s="46"/>
      <c r="M102" s="213" t="s">
        <v>19</v>
      </c>
      <c r="N102" s="214" t="s">
        <v>43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220</v>
      </c>
      <c r="AT102" s="217" t="s">
        <v>215</v>
      </c>
      <c r="AU102" s="217" t="s">
        <v>82</v>
      </c>
      <c r="AY102" s="19" t="s">
        <v>213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80</v>
      </c>
      <c r="BK102" s="218">
        <f>ROUND(I102*H102,2)</f>
        <v>0</v>
      </c>
      <c r="BL102" s="19" t="s">
        <v>220</v>
      </c>
      <c r="BM102" s="217" t="s">
        <v>237</v>
      </c>
    </row>
    <row r="103" s="2" customFormat="1">
      <c r="A103" s="40"/>
      <c r="B103" s="41"/>
      <c r="C103" s="42"/>
      <c r="D103" s="219" t="s">
        <v>222</v>
      </c>
      <c r="E103" s="42"/>
      <c r="F103" s="220" t="s">
        <v>238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222</v>
      </c>
      <c r="AU103" s="19" t="s">
        <v>82</v>
      </c>
    </row>
    <row r="104" s="13" customFormat="1">
      <c r="A104" s="13"/>
      <c r="B104" s="224"/>
      <c r="C104" s="225"/>
      <c r="D104" s="226" t="s">
        <v>224</v>
      </c>
      <c r="E104" s="227" t="s">
        <v>19</v>
      </c>
      <c r="F104" s="228" t="s">
        <v>1016</v>
      </c>
      <c r="G104" s="225"/>
      <c r="H104" s="229">
        <v>2056.8499999999999</v>
      </c>
      <c r="I104" s="230"/>
      <c r="J104" s="225"/>
      <c r="K104" s="225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224</v>
      </c>
      <c r="AU104" s="235" t="s">
        <v>82</v>
      </c>
      <c r="AV104" s="13" t="s">
        <v>82</v>
      </c>
      <c r="AW104" s="13" t="s">
        <v>33</v>
      </c>
      <c r="AX104" s="13" t="s">
        <v>80</v>
      </c>
      <c r="AY104" s="235" t="s">
        <v>213</v>
      </c>
    </row>
    <row r="105" s="2" customFormat="1" ht="16.5" customHeight="1">
      <c r="A105" s="40"/>
      <c r="B105" s="41"/>
      <c r="C105" s="236" t="s">
        <v>240</v>
      </c>
      <c r="D105" s="236" t="s">
        <v>241</v>
      </c>
      <c r="E105" s="237" t="s">
        <v>242</v>
      </c>
      <c r="F105" s="238" t="s">
        <v>243</v>
      </c>
      <c r="G105" s="239" t="s">
        <v>244</v>
      </c>
      <c r="H105" s="240">
        <v>19.716999999999999</v>
      </c>
      <c r="I105" s="241"/>
      <c r="J105" s="242">
        <f>ROUND(I105*H105,2)</f>
        <v>0</v>
      </c>
      <c r="K105" s="238" t="s">
        <v>19</v>
      </c>
      <c r="L105" s="243"/>
      <c r="M105" s="244" t="s">
        <v>19</v>
      </c>
      <c r="N105" s="245" t="s">
        <v>43</v>
      </c>
      <c r="O105" s="86"/>
      <c r="P105" s="215">
        <f>O105*H105</f>
        <v>0</v>
      </c>
      <c r="Q105" s="215">
        <v>0.001</v>
      </c>
      <c r="R105" s="215">
        <f>Q105*H105</f>
        <v>0.019716999999999998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245</v>
      </c>
      <c r="AT105" s="217" t="s">
        <v>241</v>
      </c>
      <c r="AU105" s="217" t="s">
        <v>82</v>
      </c>
      <c r="AY105" s="19" t="s">
        <v>213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80</v>
      </c>
      <c r="BK105" s="218">
        <f>ROUND(I105*H105,2)</f>
        <v>0</v>
      </c>
      <c r="BL105" s="19" t="s">
        <v>220</v>
      </c>
      <c r="BM105" s="217" t="s">
        <v>246</v>
      </c>
    </row>
    <row r="106" s="13" customFormat="1">
      <c r="A106" s="13"/>
      <c r="B106" s="224"/>
      <c r="C106" s="225"/>
      <c r="D106" s="226" t="s">
        <v>224</v>
      </c>
      <c r="E106" s="227" t="s">
        <v>19</v>
      </c>
      <c r="F106" s="228" t="s">
        <v>1017</v>
      </c>
      <c r="G106" s="225"/>
      <c r="H106" s="229">
        <v>19.716999999999999</v>
      </c>
      <c r="I106" s="230"/>
      <c r="J106" s="225"/>
      <c r="K106" s="225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224</v>
      </c>
      <c r="AU106" s="235" t="s">
        <v>82</v>
      </c>
      <c r="AV106" s="13" t="s">
        <v>82</v>
      </c>
      <c r="AW106" s="13" t="s">
        <v>33</v>
      </c>
      <c r="AX106" s="13" t="s">
        <v>80</v>
      </c>
      <c r="AY106" s="235" t="s">
        <v>213</v>
      </c>
    </row>
    <row r="107" s="2" customFormat="1" ht="16.5" customHeight="1">
      <c r="A107" s="40"/>
      <c r="B107" s="41"/>
      <c r="C107" s="236" t="s">
        <v>248</v>
      </c>
      <c r="D107" s="236" t="s">
        <v>241</v>
      </c>
      <c r="E107" s="237" t="s">
        <v>249</v>
      </c>
      <c r="F107" s="238" t="s">
        <v>250</v>
      </c>
      <c r="G107" s="239" t="s">
        <v>244</v>
      </c>
      <c r="H107" s="240">
        <v>0.42599999999999999</v>
      </c>
      <c r="I107" s="241"/>
      <c r="J107" s="242">
        <f>ROUND(I107*H107,2)</f>
        <v>0</v>
      </c>
      <c r="K107" s="238" t="s">
        <v>19</v>
      </c>
      <c r="L107" s="243"/>
      <c r="M107" s="244" t="s">
        <v>19</v>
      </c>
      <c r="N107" s="245" t="s">
        <v>43</v>
      </c>
      <c r="O107" s="86"/>
      <c r="P107" s="215">
        <f>O107*H107</f>
        <v>0</v>
      </c>
      <c r="Q107" s="215">
        <v>0.001</v>
      </c>
      <c r="R107" s="215">
        <f>Q107*H107</f>
        <v>0.000426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245</v>
      </c>
      <c r="AT107" s="217" t="s">
        <v>241</v>
      </c>
      <c r="AU107" s="217" t="s">
        <v>82</v>
      </c>
      <c r="AY107" s="19" t="s">
        <v>213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80</v>
      </c>
      <c r="BK107" s="218">
        <f>ROUND(I107*H107,2)</f>
        <v>0</v>
      </c>
      <c r="BL107" s="19" t="s">
        <v>220</v>
      </c>
      <c r="BM107" s="217" t="s">
        <v>251</v>
      </c>
    </row>
    <row r="108" s="13" customFormat="1">
      <c r="A108" s="13"/>
      <c r="B108" s="224"/>
      <c r="C108" s="225"/>
      <c r="D108" s="226" t="s">
        <v>224</v>
      </c>
      <c r="E108" s="227" t="s">
        <v>19</v>
      </c>
      <c r="F108" s="228" t="s">
        <v>1018</v>
      </c>
      <c r="G108" s="225"/>
      <c r="H108" s="229">
        <v>0.42599999999999999</v>
      </c>
      <c r="I108" s="230"/>
      <c r="J108" s="225"/>
      <c r="K108" s="225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224</v>
      </c>
      <c r="AU108" s="235" t="s">
        <v>82</v>
      </c>
      <c r="AV108" s="13" t="s">
        <v>82</v>
      </c>
      <c r="AW108" s="13" t="s">
        <v>33</v>
      </c>
      <c r="AX108" s="13" t="s">
        <v>80</v>
      </c>
      <c r="AY108" s="235" t="s">
        <v>213</v>
      </c>
    </row>
    <row r="109" s="2" customFormat="1" ht="24.15" customHeight="1">
      <c r="A109" s="40"/>
      <c r="B109" s="41"/>
      <c r="C109" s="206" t="s">
        <v>253</v>
      </c>
      <c r="D109" s="206" t="s">
        <v>215</v>
      </c>
      <c r="E109" s="207" t="s">
        <v>254</v>
      </c>
      <c r="F109" s="208" t="s">
        <v>255</v>
      </c>
      <c r="G109" s="209" t="s">
        <v>218</v>
      </c>
      <c r="H109" s="210">
        <v>1518</v>
      </c>
      <c r="I109" s="211"/>
      <c r="J109" s="212">
        <f>ROUND(I109*H109,2)</f>
        <v>0</v>
      </c>
      <c r="K109" s="208" t="s">
        <v>219</v>
      </c>
      <c r="L109" s="46"/>
      <c r="M109" s="213" t="s">
        <v>19</v>
      </c>
      <c r="N109" s="214" t="s">
        <v>43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220</v>
      </c>
      <c r="AT109" s="217" t="s">
        <v>215</v>
      </c>
      <c r="AU109" s="217" t="s">
        <v>82</v>
      </c>
      <c r="AY109" s="19" t="s">
        <v>213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80</v>
      </c>
      <c r="BK109" s="218">
        <f>ROUND(I109*H109,2)</f>
        <v>0</v>
      </c>
      <c r="BL109" s="19" t="s">
        <v>220</v>
      </c>
      <c r="BM109" s="217" t="s">
        <v>256</v>
      </c>
    </row>
    <row r="110" s="2" customFormat="1">
      <c r="A110" s="40"/>
      <c r="B110" s="41"/>
      <c r="C110" s="42"/>
      <c r="D110" s="219" t="s">
        <v>222</v>
      </c>
      <c r="E110" s="42"/>
      <c r="F110" s="220" t="s">
        <v>257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222</v>
      </c>
      <c r="AU110" s="19" t="s">
        <v>82</v>
      </c>
    </row>
    <row r="111" s="13" customFormat="1">
      <c r="A111" s="13"/>
      <c r="B111" s="224"/>
      <c r="C111" s="225"/>
      <c r="D111" s="226" t="s">
        <v>224</v>
      </c>
      <c r="E111" s="227" t="s">
        <v>19</v>
      </c>
      <c r="F111" s="228" t="s">
        <v>1019</v>
      </c>
      <c r="G111" s="225"/>
      <c r="H111" s="229">
        <v>1518</v>
      </c>
      <c r="I111" s="230"/>
      <c r="J111" s="225"/>
      <c r="K111" s="225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224</v>
      </c>
      <c r="AU111" s="235" t="s">
        <v>82</v>
      </c>
      <c r="AV111" s="13" t="s">
        <v>82</v>
      </c>
      <c r="AW111" s="13" t="s">
        <v>33</v>
      </c>
      <c r="AX111" s="13" t="s">
        <v>80</v>
      </c>
      <c r="AY111" s="235" t="s">
        <v>213</v>
      </c>
    </row>
    <row r="112" s="2" customFormat="1" ht="24.15" customHeight="1">
      <c r="A112" s="40"/>
      <c r="B112" s="41"/>
      <c r="C112" s="206" t="s">
        <v>245</v>
      </c>
      <c r="D112" s="206" t="s">
        <v>215</v>
      </c>
      <c r="E112" s="207" t="s">
        <v>259</v>
      </c>
      <c r="F112" s="208" t="s">
        <v>260</v>
      </c>
      <c r="G112" s="209" t="s">
        <v>261</v>
      </c>
      <c r="H112" s="210">
        <v>1004</v>
      </c>
      <c r="I112" s="211"/>
      <c r="J112" s="212">
        <f>ROUND(I112*H112,2)</f>
        <v>0</v>
      </c>
      <c r="K112" s="208" t="s">
        <v>219</v>
      </c>
      <c r="L112" s="46"/>
      <c r="M112" s="213" t="s">
        <v>19</v>
      </c>
      <c r="N112" s="214" t="s">
        <v>43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220</v>
      </c>
      <c r="AT112" s="217" t="s">
        <v>215</v>
      </c>
      <c r="AU112" s="217" t="s">
        <v>82</v>
      </c>
      <c r="AY112" s="19" t="s">
        <v>213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80</v>
      </c>
      <c r="BK112" s="218">
        <f>ROUND(I112*H112,2)</f>
        <v>0</v>
      </c>
      <c r="BL112" s="19" t="s">
        <v>220</v>
      </c>
      <c r="BM112" s="217" t="s">
        <v>262</v>
      </c>
    </row>
    <row r="113" s="2" customFormat="1">
      <c r="A113" s="40"/>
      <c r="B113" s="41"/>
      <c r="C113" s="42"/>
      <c r="D113" s="219" t="s">
        <v>222</v>
      </c>
      <c r="E113" s="42"/>
      <c r="F113" s="220" t="s">
        <v>263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222</v>
      </c>
      <c r="AU113" s="19" t="s">
        <v>82</v>
      </c>
    </row>
    <row r="114" s="13" customFormat="1">
      <c r="A114" s="13"/>
      <c r="B114" s="224"/>
      <c r="C114" s="225"/>
      <c r="D114" s="226" t="s">
        <v>224</v>
      </c>
      <c r="E114" s="227" t="s">
        <v>19</v>
      </c>
      <c r="F114" s="228" t="s">
        <v>1020</v>
      </c>
      <c r="G114" s="225"/>
      <c r="H114" s="229">
        <v>1004</v>
      </c>
      <c r="I114" s="230"/>
      <c r="J114" s="225"/>
      <c r="K114" s="225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224</v>
      </c>
      <c r="AU114" s="235" t="s">
        <v>82</v>
      </c>
      <c r="AV114" s="13" t="s">
        <v>82</v>
      </c>
      <c r="AW114" s="13" t="s">
        <v>33</v>
      </c>
      <c r="AX114" s="13" t="s">
        <v>80</v>
      </c>
      <c r="AY114" s="235" t="s">
        <v>213</v>
      </c>
    </row>
    <row r="115" s="2" customFormat="1" ht="24.15" customHeight="1">
      <c r="A115" s="40"/>
      <c r="B115" s="41"/>
      <c r="C115" s="206" t="s">
        <v>265</v>
      </c>
      <c r="D115" s="206" t="s">
        <v>215</v>
      </c>
      <c r="E115" s="207" t="s">
        <v>266</v>
      </c>
      <c r="F115" s="208" t="s">
        <v>267</v>
      </c>
      <c r="G115" s="209" t="s">
        <v>261</v>
      </c>
      <c r="H115" s="210">
        <v>8</v>
      </c>
      <c r="I115" s="211"/>
      <c r="J115" s="212">
        <f>ROUND(I115*H115,2)</f>
        <v>0</v>
      </c>
      <c r="K115" s="208" t="s">
        <v>219</v>
      </c>
      <c r="L115" s="46"/>
      <c r="M115" s="213" t="s">
        <v>19</v>
      </c>
      <c r="N115" s="214" t="s">
        <v>43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220</v>
      </c>
      <c r="AT115" s="217" t="s">
        <v>215</v>
      </c>
      <c r="AU115" s="217" t="s">
        <v>82</v>
      </c>
      <c r="AY115" s="19" t="s">
        <v>213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80</v>
      </c>
      <c r="BK115" s="218">
        <f>ROUND(I115*H115,2)</f>
        <v>0</v>
      </c>
      <c r="BL115" s="19" t="s">
        <v>220</v>
      </c>
      <c r="BM115" s="217" t="s">
        <v>268</v>
      </c>
    </row>
    <row r="116" s="2" customFormat="1">
      <c r="A116" s="40"/>
      <c r="B116" s="41"/>
      <c r="C116" s="42"/>
      <c r="D116" s="219" t="s">
        <v>222</v>
      </c>
      <c r="E116" s="42"/>
      <c r="F116" s="220" t="s">
        <v>269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222</v>
      </c>
      <c r="AU116" s="19" t="s">
        <v>82</v>
      </c>
    </row>
    <row r="117" s="13" customFormat="1">
      <c r="A117" s="13"/>
      <c r="B117" s="224"/>
      <c r="C117" s="225"/>
      <c r="D117" s="226" t="s">
        <v>224</v>
      </c>
      <c r="E117" s="227" t="s">
        <v>19</v>
      </c>
      <c r="F117" s="228" t="s">
        <v>1021</v>
      </c>
      <c r="G117" s="225"/>
      <c r="H117" s="229">
        <v>8</v>
      </c>
      <c r="I117" s="230"/>
      <c r="J117" s="225"/>
      <c r="K117" s="225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224</v>
      </c>
      <c r="AU117" s="235" t="s">
        <v>82</v>
      </c>
      <c r="AV117" s="13" t="s">
        <v>82</v>
      </c>
      <c r="AW117" s="13" t="s">
        <v>33</v>
      </c>
      <c r="AX117" s="13" t="s">
        <v>80</v>
      </c>
      <c r="AY117" s="235" t="s">
        <v>213</v>
      </c>
    </row>
    <row r="118" s="2" customFormat="1" ht="24.15" customHeight="1">
      <c r="A118" s="40"/>
      <c r="B118" s="41"/>
      <c r="C118" s="206" t="s">
        <v>271</v>
      </c>
      <c r="D118" s="206" t="s">
        <v>215</v>
      </c>
      <c r="E118" s="207" t="s">
        <v>272</v>
      </c>
      <c r="F118" s="208" t="s">
        <v>273</v>
      </c>
      <c r="G118" s="209" t="s">
        <v>261</v>
      </c>
      <c r="H118" s="210">
        <v>1004</v>
      </c>
      <c r="I118" s="211"/>
      <c r="J118" s="212">
        <f>ROUND(I118*H118,2)</f>
        <v>0</v>
      </c>
      <c r="K118" s="208" t="s">
        <v>219</v>
      </c>
      <c r="L118" s="46"/>
      <c r="M118" s="213" t="s">
        <v>19</v>
      </c>
      <c r="N118" s="214" t="s">
        <v>43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220</v>
      </c>
      <c r="AT118" s="217" t="s">
        <v>215</v>
      </c>
      <c r="AU118" s="217" t="s">
        <v>82</v>
      </c>
      <c r="AY118" s="19" t="s">
        <v>213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80</v>
      </c>
      <c r="BK118" s="218">
        <f>ROUND(I118*H118,2)</f>
        <v>0</v>
      </c>
      <c r="BL118" s="19" t="s">
        <v>220</v>
      </c>
      <c r="BM118" s="217" t="s">
        <v>274</v>
      </c>
    </row>
    <row r="119" s="2" customFormat="1">
      <c r="A119" s="40"/>
      <c r="B119" s="41"/>
      <c r="C119" s="42"/>
      <c r="D119" s="219" t="s">
        <v>222</v>
      </c>
      <c r="E119" s="42"/>
      <c r="F119" s="220" t="s">
        <v>275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222</v>
      </c>
      <c r="AU119" s="19" t="s">
        <v>82</v>
      </c>
    </row>
    <row r="120" s="13" customFormat="1">
      <c r="A120" s="13"/>
      <c r="B120" s="224"/>
      <c r="C120" s="225"/>
      <c r="D120" s="226" t="s">
        <v>224</v>
      </c>
      <c r="E120" s="227" t="s">
        <v>19</v>
      </c>
      <c r="F120" s="228" t="s">
        <v>1020</v>
      </c>
      <c r="G120" s="225"/>
      <c r="H120" s="229">
        <v>1004</v>
      </c>
      <c r="I120" s="230"/>
      <c r="J120" s="225"/>
      <c r="K120" s="225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224</v>
      </c>
      <c r="AU120" s="235" t="s">
        <v>82</v>
      </c>
      <c r="AV120" s="13" t="s">
        <v>82</v>
      </c>
      <c r="AW120" s="13" t="s">
        <v>33</v>
      </c>
      <c r="AX120" s="13" t="s">
        <v>80</v>
      </c>
      <c r="AY120" s="235" t="s">
        <v>213</v>
      </c>
    </row>
    <row r="121" s="2" customFormat="1" ht="16.5" customHeight="1">
      <c r="A121" s="40"/>
      <c r="B121" s="41"/>
      <c r="C121" s="236" t="s">
        <v>277</v>
      </c>
      <c r="D121" s="236" t="s">
        <v>241</v>
      </c>
      <c r="E121" s="237" t="s">
        <v>278</v>
      </c>
      <c r="F121" s="238" t="s">
        <v>279</v>
      </c>
      <c r="G121" s="239" t="s">
        <v>261</v>
      </c>
      <c r="H121" s="240">
        <v>80</v>
      </c>
      <c r="I121" s="241"/>
      <c r="J121" s="242">
        <f>ROUND(I121*H121,2)</f>
        <v>0</v>
      </c>
      <c r="K121" s="238" t="s">
        <v>19</v>
      </c>
      <c r="L121" s="243"/>
      <c r="M121" s="244" t="s">
        <v>19</v>
      </c>
      <c r="N121" s="245" t="s">
        <v>43</v>
      </c>
      <c r="O121" s="86"/>
      <c r="P121" s="215">
        <f>O121*H121</f>
        <v>0</v>
      </c>
      <c r="Q121" s="215">
        <v>0.001</v>
      </c>
      <c r="R121" s="215">
        <f>Q121*H121</f>
        <v>0.080000000000000002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245</v>
      </c>
      <c r="AT121" s="217" t="s">
        <v>241</v>
      </c>
      <c r="AU121" s="217" t="s">
        <v>82</v>
      </c>
      <c r="AY121" s="19" t="s">
        <v>213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80</v>
      </c>
      <c r="BK121" s="218">
        <f>ROUND(I121*H121,2)</f>
        <v>0</v>
      </c>
      <c r="BL121" s="19" t="s">
        <v>220</v>
      </c>
      <c r="BM121" s="217" t="s">
        <v>280</v>
      </c>
    </row>
    <row r="122" s="2" customFormat="1" ht="16.5" customHeight="1">
      <c r="A122" s="40"/>
      <c r="B122" s="41"/>
      <c r="C122" s="236" t="s">
        <v>8</v>
      </c>
      <c r="D122" s="236" t="s">
        <v>241</v>
      </c>
      <c r="E122" s="237" t="s">
        <v>281</v>
      </c>
      <c r="F122" s="238" t="s">
        <v>282</v>
      </c>
      <c r="G122" s="239" t="s">
        <v>261</v>
      </c>
      <c r="H122" s="240">
        <v>80</v>
      </c>
      <c r="I122" s="241"/>
      <c r="J122" s="242">
        <f>ROUND(I122*H122,2)</f>
        <v>0</v>
      </c>
      <c r="K122" s="238" t="s">
        <v>19</v>
      </c>
      <c r="L122" s="243"/>
      <c r="M122" s="244" t="s">
        <v>19</v>
      </c>
      <c r="N122" s="245" t="s">
        <v>43</v>
      </c>
      <c r="O122" s="86"/>
      <c r="P122" s="215">
        <f>O122*H122</f>
        <v>0</v>
      </c>
      <c r="Q122" s="215">
        <v>0.001</v>
      </c>
      <c r="R122" s="215">
        <f>Q122*H122</f>
        <v>0.080000000000000002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245</v>
      </c>
      <c r="AT122" s="217" t="s">
        <v>241</v>
      </c>
      <c r="AU122" s="217" t="s">
        <v>82</v>
      </c>
      <c r="AY122" s="19" t="s">
        <v>213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80</v>
      </c>
      <c r="BK122" s="218">
        <f>ROUND(I122*H122,2)</f>
        <v>0</v>
      </c>
      <c r="BL122" s="19" t="s">
        <v>220</v>
      </c>
      <c r="BM122" s="217" t="s">
        <v>283</v>
      </c>
    </row>
    <row r="123" s="2" customFormat="1" ht="16.5" customHeight="1">
      <c r="A123" s="40"/>
      <c r="B123" s="41"/>
      <c r="C123" s="236" t="s">
        <v>284</v>
      </c>
      <c r="D123" s="236" t="s">
        <v>241</v>
      </c>
      <c r="E123" s="237" t="s">
        <v>285</v>
      </c>
      <c r="F123" s="238" t="s">
        <v>286</v>
      </c>
      <c r="G123" s="239" t="s">
        <v>261</v>
      </c>
      <c r="H123" s="240">
        <v>80</v>
      </c>
      <c r="I123" s="241"/>
      <c r="J123" s="242">
        <f>ROUND(I123*H123,2)</f>
        <v>0</v>
      </c>
      <c r="K123" s="238" t="s">
        <v>19</v>
      </c>
      <c r="L123" s="243"/>
      <c r="M123" s="244" t="s">
        <v>19</v>
      </c>
      <c r="N123" s="245" t="s">
        <v>43</v>
      </c>
      <c r="O123" s="86"/>
      <c r="P123" s="215">
        <f>O123*H123</f>
        <v>0</v>
      </c>
      <c r="Q123" s="215">
        <v>0.001</v>
      </c>
      <c r="R123" s="215">
        <f>Q123*H123</f>
        <v>0.080000000000000002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245</v>
      </c>
      <c r="AT123" s="217" t="s">
        <v>241</v>
      </c>
      <c r="AU123" s="217" t="s">
        <v>82</v>
      </c>
      <c r="AY123" s="19" t="s">
        <v>213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80</v>
      </c>
      <c r="BK123" s="218">
        <f>ROUND(I123*H123,2)</f>
        <v>0</v>
      </c>
      <c r="BL123" s="19" t="s">
        <v>220</v>
      </c>
      <c r="BM123" s="217" t="s">
        <v>287</v>
      </c>
    </row>
    <row r="124" s="2" customFormat="1" ht="16.5" customHeight="1">
      <c r="A124" s="40"/>
      <c r="B124" s="41"/>
      <c r="C124" s="236" t="s">
        <v>288</v>
      </c>
      <c r="D124" s="236" t="s">
        <v>241</v>
      </c>
      <c r="E124" s="237" t="s">
        <v>289</v>
      </c>
      <c r="F124" s="238" t="s">
        <v>290</v>
      </c>
      <c r="G124" s="239" t="s">
        <v>261</v>
      </c>
      <c r="H124" s="240">
        <v>31</v>
      </c>
      <c r="I124" s="241"/>
      <c r="J124" s="242">
        <f>ROUND(I124*H124,2)</f>
        <v>0</v>
      </c>
      <c r="K124" s="238" t="s">
        <v>19</v>
      </c>
      <c r="L124" s="243"/>
      <c r="M124" s="244" t="s">
        <v>19</v>
      </c>
      <c r="N124" s="245" t="s">
        <v>43</v>
      </c>
      <c r="O124" s="86"/>
      <c r="P124" s="215">
        <f>O124*H124</f>
        <v>0</v>
      </c>
      <c r="Q124" s="215">
        <v>0.001</v>
      </c>
      <c r="R124" s="215">
        <f>Q124*H124</f>
        <v>0.031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245</v>
      </c>
      <c r="AT124" s="217" t="s">
        <v>241</v>
      </c>
      <c r="AU124" s="217" t="s">
        <v>82</v>
      </c>
      <c r="AY124" s="19" t="s">
        <v>213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80</v>
      </c>
      <c r="BK124" s="218">
        <f>ROUND(I124*H124,2)</f>
        <v>0</v>
      </c>
      <c r="BL124" s="19" t="s">
        <v>220</v>
      </c>
      <c r="BM124" s="217" t="s">
        <v>291</v>
      </c>
    </row>
    <row r="125" s="2" customFormat="1" ht="16.5" customHeight="1">
      <c r="A125" s="40"/>
      <c r="B125" s="41"/>
      <c r="C125" s="236" t="s">
        <v>292</v>
      </c>
      <c r="D125" s="236" t="s">
        <v>241</v>
      </c>
      <c r="E125" s="237" t="s">
        <v>293</v>
      </c>
      <c r="F125" s="238" t="s">
        <v>294</v>
      </c>
      <c r="G125" s="239" t="s">
        <v>261</v>
      </c>
      <c r="H125" s="240">
        <v>46</v>
      </c>
      <c r="I125" s="241"/>
      <c r="J125" s="242">
        <f>ROUND(I125*H125,2)</f>
        <v>0</v>
      </c>
      <c r="K125" s="238" t="s">
        <v>19</v>
      </c>
      <c r="L125" s="243"/>
      <c r="M125" s="244" t="s">
        <v>19</v>
      </c>
      <c r="N125" s="245" t="s">
        <v>43</v>
      </c>
      <c r="O125" s="86"/>
      <c r="P125" s="215">
        <f>O125*H125</f>
        <v>0</v>
      </c>
      <c r="Q125" s="215">
        <v>0.001</v>
      </c>
      <c r="R125" s="215">
        <f>Q125*H125</f>
        <v>0.045999999999999999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245</v>
      </c>
      <c r="AT125" s="217" t="s">
        <v>241</v>
      </c>
      <c r="AU125" s="217" t="s">
        <v>82</v>
      </c>
      <c r="AY125" s="19" t="s">
        <v>213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80</v>
      </c>
      <c r="BK125" s="218">
        <f>ROUND(I125*H125,2)</f>
        <v>0</v>
      </c>
      <c r="BL125" s="19" t="s">
        <v>220</v>
      </c>
      <c r="BM125" s="217" t="s">
        <v>295</v>
      </c>
    </row>
    <row r="126" s="2" customFormat="1" ht="16.5" customHeight="1">
      <c r="A126" s="40"/>
      <c r="B126" s="41"/>
      <c r="C126" s="236" t="s">
        <v>296</v>
      </c>
      <c r="D126" s="236" t="s">
        <v>241</v>
      </c>
      <c r="E126" s="237" t="s">
        <v>297</v>
      </c>
      <c r="F126" s="238" t="s">
        <v>298</v>
      </c>
      <c r="G126" s="239" t="s">
        <v>261</v>
      </c>
      <c r="H126" s="240">
        <v>75</v>
      </c>
      <c r="I126" s="241"/>
      <c r="J126" s="242">
        <f>ROUND(I126*H126,2)</f>
        <v>0</v>
      </c>
      <c r="K126" s="238" t="s">
        <v>19</v>
      </c>
      <c r="L126" s="243"/>
      <c r="M126" s="244" t="s">
        <v>19</v>
      </c>
      <c r="N126" s="245" t="s">
        <v>43</v>
      </c>
      <c r="O126" s="86"/>
      <c r="P126" s="215">
        <f>O126*H126</f>
        <v>0</v>
      </c>
      <c r="Q126" s="215">
        <v>0.001</v>
      </c>
      <c r="R126" s="215">
        <f>Q126*H126</f>
        <v>0.074999999999999997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245</v>
      </c>
      <c r="AT126" s="217" t="s">
        <v>241</v>
      </c>
      <c r="AU126" s="217" t="s">
        <v>82</v>
      </c>
      <c r="AY126" s="19" t="s">
        <v>213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80</v>
      </c>
      <c r="BK126" s="218">
        <f>ROUND(I126*H126,2)</f>
        <v>0</v>
      </c>
      <c r="BL126" s="19" t="s">
        <v>220</v>
      </c>
      <c r="BM126" s="217" t="s">
        <v>299</v>
      </c>
    </row>
    <row r="127" s="2" customFormat="1" ht="16.5" customHeight="1">
      <c r="A127" s="40"/>
      <c r="B127" s="41"/>
      <c r="C127" s="236" t="s">
        <v>300</v>
      </c>
      <c r="D127" s="236" t="s">
        <v>241</v>
      </c>
      <c r="E127" s="237" t="s">
        <v>301</v>
      </c>
      <c r="F127" s="238" t="s">
        <v>302</v>
      </c>
      <c r="G127" s="239" t="s">
        <v>261</v>
      </c>
      <c r="H127" s="240">
        <v>12</v>
      </c>
      <c r="I127" s="241"/>
      <c r="J127" s="242">
        <f>ROUND(I127*H127,2)</f>
        <v>0</v>
      </c>
      <c r="K127" s="238" t="s">
        <v>19</v>
      </c>
      <c r="L127" s="243"/>
      <c r="M127" s="244" t="s">
        <v>19</v>
      </c>
      <c r="N127" s="245" t="s">
        <v>43</v>
      </c>
      <c r="O127" s="86"/>
      <c r="P127" s="215">
        <f>O127*H127</f>
        <v>0</v>
      </c>
      <c r="Q127" s="215">
        <v>0.001</v>
      </c>
      <c r="R127" s="215">
        <f>Q127*H127</f>
        <v>0.012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245</v>
      </c>
      <c r="AT127" s="217" t="s">
        <v>241</v>
      </c>
      <c r="AU127" s="217" t="s">
        <v>82</v>
      </c>
      <c r="AY127" s="19" t="s">
        <v>213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80</v>
      </c>
      <c r="BK127" s="218">
        <f>ROUND(I127*H127,2)</f>
        <v>0</v>
      </c>
      <c r="BL127" s="19" t="s">
        <v>220</v>
      </c>
      <c r="BM127" s="217" t="s">
        <v>303</v>
      </c>
    </row>
    <row r="128" s="2" customFormat="1" ht="16.5" customHeight="1">
      <c r="A128" s="40"/>
      <c r="B128" s="41"/>
      <c r="C128" s="236" t="s">
        <v>304</v>
      </c>
      <c r="D128" s="236" t="s">
        <v>241</v>
      </c>
      <c r="E128" s="237" t="s">
        <v>305</v>
      </c>
      <c r="F128" s="238" t="s">
        <v>306</v>
      </c>
      <c r="G128" s="239" t="s">
        <v>261</v>
      </c>
      <c r="H128" s="240">
        <v>74</v>
      </c>
      <c r="I128" s="241"/>
      <c r="J128" s="242">
        <f>ROUND(I128*H128,2)</f>
        <v>0</v>
      </c>
      <c r="K128" s="238" t="s">
        <v>19</v>
      </c>
      <c r="L128" s="243"/>
      <c r="M128" s="244" t="s">
        <v>19</v>
      </c>
      <c r="N128" s="245" t="s">
        <v>43</v>
      </c>
      <c r="O128" s="86"/>
      <c r="P128" s="215">
        <f>O128*H128</f>
        <v>0</v>
      </c>
      <c r="Q128" s="215">
        <v>0.001</v>
      </c>
      <c r="R128" s="215">
        <f>Q128*H128</f>
        <v>0.073999999999999996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245</v>
      </c>
      <c r="AT128" s="217" t="s">
        <v>241</v>
      </c>
      <c r="AU128" s="217" t="s">
        <v>82</v>
      </c>
      <c r="AY128" s="19" t="s">
        <v>213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80</v>
      </c>
      <c r="BK128" s="218">
        <f>ROUND(I128*H128,2)</f>
        <v>0</v>
      </c>
      <c r="BL128" s="19" t="s">
        <v>220</v>
      </c>
      <c r="BM128" s="217" t="s">
        <v>307</v>
      </c>
    </row>
    <row r="129" s="2" customFormat="1" ht="16.5" customHeight="1">
      <c r="A129" s="40"/>
      <c r="B129" s="41"/>
      <c r="C129" s="236" t="s">
        <v>308</v>
      </c>
      <c r="D129" s="236" t="s">
        <v>241</v>
      </c>
      <c r="E129" s="237" t="s">
        <v>309</v>
      </c>
      <c r="F129" s="238" t="s">
        <v>310</v>
      </c>
      <c r="G129" s="239" t="s">
        <v>261</v>
      </c>
      <c r="H129" s="240">
        <v>30</v>
      </c>
      <c r="I129" s="241"/>
      <c r="J129" s="242">
        <f>ROUND(I129*H129,2)</f>
        <v>0</v>
      </c>
      <c r="K129" s="238" t="s">
        <v>19</v>
      </c>
      <c r="L129" s="243"/>
      <c r="M129" s="244" t="s">
        <v>19</v>
      </c>
      <c r="N129" s="245" t="s">
        <v>43</v>
      </c>
      <c r="O129" s="86"/>
      <c r="P129" s="215">
        <f>O129*H129</f>
        <v>0</v>
      </c>
      <c r="Q129" s="215">
        <v>0.001</v>
      </c>
      <c r="R129" s="215">
        <f>Q129*H129</f>
        <v>0.029999999999999999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245</v>
      </c>
      <c r="AT129" s="217" t="s">
        <v>241</v>
      </c>
      <c r="AU129" s="217" t="s">
        <v>82</v>
      </c>
      <c r="AY129" s="19" t="s">
        <v>213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80</v>
      </c>
      <c r="BK129" s="218">
        <f>ROUND(I129*H129,2)</f>
        <v>0</v>
      </c>
      <c r="BL129" s="19" t="s">
        <v>220</v>
      </c>
      <c r="BM129" s="217" t="s">
        <v>311</v>
      </c>
    </row>
    <row r="130" s="2" customFormat="1" ht="24.15" customHeight="1">
      <c r="A130" s="40"/>
      <c r="B130" s="41"/>
      <c r="C130" s="206" t="s">
        <v>312</v>
      </c>
      <c r="D130" s="206" t="s">
        <v>215</v>
      </c>
      <c r="E130" s="207" t="s">
        <v>313</v>
      </c>
      <c r="F130" s="208" t="s">
        <v>314</v>
      </c>
      <c r="G130" s="209" t="s">
        <v>261</v>
      </c>
      <c r="H130" s="210">
        <v>8</v>
      </c>
      <c r="I130" s="211"/>
      <c r="J130" s="212">
        <f>ROUND(I130*H130,2)</f>
        <v>0</v>
      </c>
      <c r="K130" s="208" t="s">
        <v>219</v>
      </c>
      <c r="L130" s="46"/>
      <c r="M130" s="213" t="s">
        <v>19</v>
      </c>
      <c r="N130" s="214" t="s">
        <v>43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220</v>
      </c>
      <c r="AT130" s="217" t="s">
        <v>215</v>
      </c>
      <c r="AU130" s="217" t="s">
        <v>82</v>
      </c>
      <c r="AY130" s="19" t="s">
        <v>213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80</v>
      </c>
      <c r="BK130" s="218">
        <f>ROUND(I130*H130,2)</f>
        <v>0</v>
      </c>
      <c r="BL130" s="19" t="s">
        <v>220</v>
      </c>
      <c r="BM130" s="217" t="s">
        <v>315</v>
      </c>
    </row>
    <row r="131" s="2" customFormat="1">
      <c r="A131" s="40"/>
      <c r="B131" s="41"/>
      <c r="C131" s="42"/>
      <c r="D131" s="219" t="s">
        <v>222</v>
      </c>
      <c r="E131" s="42"/>
      <c r="F131" s="220" t="s">
        <v>316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222</v>
      </c>
      <c r="AU131" s="19" t="s">
        <v>82</v>
      </c>
    </row>
    <row r="132" s="13" customFormat="1">
      <c r="A132" s="13"/>
      <c r="B132" s="224"/>
      <c r="C132" s="225"/>
      <c r="D132" s="226" t="s">
        <v>224</v>
      </c>
      <c r="E132" s="227" t="s">
        <v>19</v>
      </c>
      <c r="F132" s="228" t="s">
        <v>1021</v>
      </c>
      <c r="G132" s="225"/>
      <c r="H132" s="229">
        <v>8</v>
      </c>
      <c r="I132" s="230"/>
      <c r="J132" s="225"/>
      <c r="K132" s="225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224</v>
      </c>
      <c r="AU132" s="235" t="s">
        <v>82</v>
      </c>
      <c r="AV132" s="13" t="s">
        <v>82</v>
      </c>
      <c r="AW132" s="13" t="s">
        <v>33</v>
      </c>
      <c r="AX132" s="13" t="s">
        <v>80</v>
      </c>
      <c r="AY132" s="235" t="s">
        <v>213</v>
      </c>
    </row>
    <row r="133" s="2" customFormat="1" ht="16.5" customHeight="1">
      <c r="A133" s="40"/>
      <c r="B133" s="41"/>
      <c r="C133" s="236" t="s">
        <v>7</v>
      </c>
      <c r="D133" s="236" t="s">
        <v>241</v>
      </c>
      <c r="E133" s="237" t="s">
        <v>318</v>
      </c>
      <c r="F133" s="238" t="s">
        <v>319</v>
      </c>
      <c r="G133" s="239" t="s">
        <v>261</v>
      </c>
      <c r="H133" s="240">
        <v>25</v>
      </c>
      <c r="I133" s="241"/>
      <c r="J133" s="242">
        <f>ROUND(I133*H133,2)</f>
        <v>0</v>
      </c>
      <c r="K133" s="238" t="s">
        <v>19</v>
      </c>
      <c r="L133" s="243"/>
      <c r="M133" s="244" t="s">
        <v>19</v>
      </c>
      <c r="N133" s="245" t="s">
        <v>43</v>
      </c>
      <c r="O133" s="86"/>
      <c r="P133" s="215">
        <f>O133*H133</f>
        <v>0</v>
      </c>
      <c r="Q133" s="215">
        <v>0.0050000000000000001</v>
      </c>
      <c r="R133" s="215">
        <f>Q133*H133</f>
        <v>0.125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245</v>
      </c>
      <c r="AT133" s="217" t="s">
        <v>241</v>
      </c>
      <c r="AU133" s="217" t="s">
        <v>82</v>
      </c>
      <c r="AY133" s="19" t="s">
        <v>213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80</v>
      </c>
      <c r="BK133" s="218">
        <f>ROUND(I133*H133,2)</f>
        <v>0</v>
      </c>
      <c r="BL133" s="19" t="s">
        <v>220</v>
      </c>
      <c r="BM133" s="217" t="s">
        <v>320</v>
      </c>
    </row>
    <row r="134" s="2" customFormat="1" ht="16.5" customHeight="1">
      <c r="A134" s="40"/>
      <c r="B134" s="41"/>
      <c r="C134" s="236" t="s">
        <v>321</v>
      </c>
      <c r="D134" s="236" t="s">
        <v>241</v>
      </c>
      <c r="E134" s="237" t="s">
        <v>322</v>
      </c>
      <c r="F134" s="238" t="s">
        <v>323</v>
      </c>
      <c r="G134" s="239" t="s">
        <v>261</v>
      </c>
      <c r="H134" s="240">
        <v>2</v>
      </c>
      <c r="I134" s="241"/>
      <c r="J134" s="242">
        <f>ROUND(I134*H134,2)</f>
        <v>0</v>
      </c>
      <c r="K134" s="238" t="s">
        <v>19</v>
      </c>
      <c r="L134" s="243"/>
      <c r="M134" s="244" t="s">
        <v>19</v>
      </c>
      <c r="N134" s="245" t="s">
        <v>43</v>
      </c>
      <c r="O134" s="86"/>
      <c r="P134" s="215">
        <f>O134*H134</f>
        <v>0</v>
      </c>
      <c r="Q134" s="215">
        <v>0.0050000000000000001</v>
      </c>
      <c r="R134" s="215">
        <f>Q134*H134</f>
        <v>0.01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245</v>
      </c>
      <c r="AT134" s="217" t="s">
        <v>241</v>
      </c>
      <c r="AU134" s="217" t="s">
        <v>82</v>
      </c>
      <c r="AY134" s="19" t="s">
        <v>213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80</v>
      </c>
      <c r="BK134" s="218">
        <f>ROUND(I134*H134,2)</f>
        <v>0</v>
      </c>
      <c r="BL134" s="19" t="s">
        <v>220</v>
      </c>
      <c r="BM134" s="217" t="s">
        <v>1022</v>
      </c>
    </row>
    <row r="135" s="2" customFormat="1" ht="16.5" customHeight="1">
      <c r="A135" s="40"/>
      <c r="B135" s="41"/>
      <c r="C135" s="236" t="s">
        <v>325</v>
      </c>
      <c r="D135" s="236" t="s">
        <v>241</v>
      </c>
      <c r="E135" s="237" t="s">
        <v>326</v>
      </c>
      <c r="F135" s="238" t="s">
        <v>327</v>
      </c>
      <c r="G135" s="239" t="s">
        <v>261</v>
      </c>
      <c r="H135" s="240">
        <v>78</v>
      </c>
      <c r="I135" s="241"/>
      <c r="J135" s="242">
        <f>ROUND(I135*H135,2)</f>
        <v>0</v>
      </c>
      <c r="K135" s="238" t="s">
        <v>19</v>
      </c>
      <c r="L135" s="243"/>
      <c r="M135" s="244" t="s">
        <v>19</v>
      </c>
      <c r="N135" s="245" t="s">
        <v>43</v>
      </c>
      <c r="O135" s="86"/>
      <c r="P135" s="215">
        <f>O135*H135</f>
        <v>0</v>
      </c>
      <c r="Q135" s="215">
        <v>0.0050000000000000001</v>
      </c>
      <c r="R135" s="215">
        <f>Q135*H135</f>
        <v>0.39000000000000001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245</v>
      </c>
      <c r="AT135" s="217" t="s">
        <v>241</v>
      </c>
      <c r="AU135" s="217" t="s">
        <v>82</v>
      </c>
      <c r="AY135" s="19" t="s">
        <v>213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80</v>
      </c>
      <c r="BK135" s="218">
        <f>ROUND(I135*H135,2)</f>
        <v>0</v>
      </c>
      <c r="BL135" s="19" t="s">
        <v>220</v>
      </c>
      <c r="BM135" s="217" t="s">
        <v>328</v>
      </c>
    </row>
    <row r="136" s="2" customFormat="1" ht="16.5" customHeight="1">
      <c r="A136" s="40"/>
      <c r="B136" s="41"/>
      <c r="C136" s="236" t="s">
        <v>329</v>
      </c>
      <c r="D136" s="236" t="s">
        <v>241</v>
      </c>
      <c r="E136" s="237" t="s">
        <v>330</v>
      </c>
      <c r="F136" s="238" t="s">
        <v>331</v>
      </c>
      <c r="G136" s="239" t="s">
        <v>261</v>
      </c>
      <c r="H136" s="240">
        <v>77</v>
      </c>
      <c r="I136" s="241"/>
      <c r="J136" s="242">
        <f>ROUND(I136*H136,2)</f>
        <v>0</v>
      </c>
      <c r="K136" s="238" t="s">
        <v>19</v>
      </c>
      <c r="L136" s="243"/>
      <c r="M136" s="244" t="s">
        <v>19</v>
      </c>
      <c r="N136" s="245" t="s">
        <v>43</v>
      </c>
      <c r="O136" s="86"/>
      <c r="P136" s="215">
        <f>O136*H136</f>
        <v>0</v>
      </c>
      <c r="Q136" s="215">
        <v>0.0050000000000000001</v>
      </c>
      <c r="R136" s="215">
        <f>Q136*H136</f>
        <v>0.38500000000000001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245</v>
      </c>
      <c r="AT136" s="217" t="s">
        <v>241</v>
      </c>
      <c r="AU136" s="217" t="s">
        <v>82</v>
      </c>
      <c r="AY136" s="19" t="s">
        <v>213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80</v>
      </c>
      <c r="BK136" s="218">
        <f>ROUND(I136*H136,2)</f>
        <v>0</v>
      </c>
      <c r="BL136" s="19" t="s">
        <v>220</v>
      </c>
      <c r="BM136" s="217" t="s">
        <v>332</v>
      </c>
    </row>
    <row r="137" s="2" customFormat="1" ht="16.5" customHeight="1">
      <c r="A137" s="40"/>
      <c r="B137" s="41"/>
      <c r="C137" s="236" t="s">
        <v>333</v>
      </c>
      <c r="D137" s="236" t="s">
        <v>241</v>
      </c>
      <c r="E137" s="237" t="s">
        <v>334</v>
      </c>
      <c r="F137" s="238" t="s">
        <v>335</v>
      </c>
      <c r="G137" s="239" t="s">
        <v>261</v>
      </c>
      <c r="H137" s="240">
        <v>45</v>
      </c>
      <c r="I137" s="241"/>
      <c r="J137" s="242">
        <f>ROUND(I137*H137,2)</f>
        <v>0</v>
      </c>
      <c r="K137" s="238" t="s">
        <v>19</v>
      </c>
      <c r="L137" s="243"/>
      <c r="M137" s="244" t="s">
        <v>19</v>
      </c>
      <c r="N137" s="245" t="s">
        <v>43</v>
      </c>
      <c r="O137" s="86"/>
      <c r="P137" s="215">
        <f>O137*H137</f>
        <v>0</v>
      </c>
      <c r="Q137" s="215">
        <v>0.0050000000000000001</v>
      </c>
      <c r="R137" s="215">
        <f>Q137*H137</f>
        <v>0.22500000000000001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245</v>
      </c>
      <c r="AT137" s="217" t="s">
        <v>241</v>
      </c>
      <c r="AU137" s="217" t="s">
        <v>82</v>
      </c>
      <c r="AY137" s="19" t="s">
        <v>213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80</v>
      </c>
      <c r="BK137" s="218">
        <f>ROUND(I137*H137,2)</f>
        <v>0</v>
      </c>
      <c r="BL137" s="19" t="s">
        <v>220</v>
      </c>
      <c r="BM137" s="217" t="s">
        <v>336</v>
      </c>
    </row>
    <row r="138" s="2" customFormat="1" ht="16.5" customHeight="1">
      <c r="A138" s="40"/>
      <c r="B138" s="41"/>
      <c r="C138" s="236" t="s">
        <v>337</v>
      </c>
      <c r="D138" s="236" t="s">
        <v>241</v>
      </c>
      <c r="E138" s="237" t="s">
        <v>338</v>
      </c>
      <c r="F138" s="238" t="s">
        <v>339</v>
      </c>
      <c r="G138" s="239" t="s">
        <v>261</v>
      </c>
      <c r="H138" s="240">
        <v>2</v>
      </c>
      <c r="I138" s="241"/>
      <c r="J138" s="242">
        <f>ROUND(I138*H138,2)</f>
        <v>0</v>
      </c>
      <c r="K138" s="238" t="s">
        <v>19</v>
      </c>
      <c r="L138" s="243"/>
      <c r="M138" s="244" t="s">
        <v>19</v>
      </c>
      <c r="N138" s="245" t="s">
        <v>43</v>
      </c>
      <c r="O138" s="86"/>
      <c r="P138" s="215">
        <f>O138*H138</f>
        <v>0</v>
      </c>
      <c r="Q138" s="215">
        <v>0.0050000000000000001</v>
      </c>
      <c r="R138" s="215">
        <f>Q138*H138</f>
        <v>0.01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245</v>
      </c>
      <c r="AT138" s="217" t="s">
        <v>241</v>
      </c>
      <c r="AU138" s="217" t="s">
        <v>82</v>
      </c>
      <c r="AY138" s="19" t="s">
        <v>213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80</v>
      </c>
      <c r="BK138" s="218">
        <f>ROUND(I138*H138,2)</f>
        <v>0</v>
      </c>
      <c r="BL138" s="19" t="s">
        <v>220</v>
      </c>
      <c r="BM138" s="217" t="s">
        <v>1023</v>
      </c>
    </row>
    <row r="139" s="2" customFormat="1" ht="16.5" customHeight="1">
      <c r="A139" s="40"/>
      <c r="B139" s="41"/>
      <c r="C139" s="236" t="s">
        <v>341</v>
      </c>
      <c r="D139" s="236" t="s">
        <v>241</v>
      </c>
      <c r="E139" s="237" t="s">
        <v>342</v>
      </c>
      <c r="F139" s="238" t="s">
        <v>343</v>
      </c>
      <c r="G139" s="239" t="s">
        <v>261</v>
      </c>
      <c r="H139" s="240">
        <v>77</v>
      </c>
      <c r="I139" s="241"/>
      <c r="J139" s="242">
        <f>ROUND(I139*H139,2)</f>
        <v>0</v>
      </c>
      <c r="K139" s="238" t="s">
        <v>19</v>
      </c>
      <c r="L139" s="243"/>
      <c r="M139" s="244" t="s">
        <v>19</v>
      </c>
      <c r="N139" s="245" t="s">
        <v>43</v>
      </c>
      <c r="O139" s="86"/>
      <c r="P139" s="215">
        <f>O139*H139</f>
        <v>0</v>
      </c>
      <c r="Q139" s="215">
        <v>0.0050000000000000001</v>
      </c>
      <c r="R139" s="215">
        <f>Q139*H139</f>
        <v>0.38500000000000001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245</v>
      </c>
      <c r="AT139" s="217" t="s">
        <v>241</v>
      </c>
      <c r="AU139" s="217" t="s">
        <v>82</v>
      </c>
      <c r="AY139" s="19" t="s">
        <v>213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80</v>
      </c>
      <c r="BK139" s="218">
        <f>ROUND(I139*H139,2)</f>
        <v>0</v>
      </c>
      <c r="BL139" s="19" t="s">
        <v>220</v>
      </c>
      <c r="BM139" s="217" t="s">
        <v>597</v>
      </c>
    </row>
    <row r="140" s="2" customFormat="1" ht="16.5" customHeight="1">
      <c r="A140" s="40"/>
      <c r="B140" s="41"/>
      <c r="C140" s="236" t="s">
        <v>345</v>
      </c>
      <c r="D140" s="236" t="s">
        <v>241</v>
      </c>
      <c r="E140" s="237" t="s">
        <v>346</v>
      </c>
      <c r="F140" s="238" t="s">
        <v>347</v>
      </c>
      <c r="G140" s="239" t="s">
        <v>261</v>
      </c>
      <c r="H140" s="240">
        <v>76</v>
      </c>
      <c r="I140" s="241"/>
      <c r="J140" s="242">
        <f>ROUND(I140*H140,2)</f>
        <v>0</v>
      </c>
      <c r="K140" s="238" t="s">
        <v>19</v>
      </c>
      <c r="L140" s="243"/>
      <c r="M140" s="244" t="s">
        <v>19</v>
      </c>
      <c r="N140" s="245" t="s">
        <v>43</v>
      </c>
      <c r="O140" s="86"/>
      <c r="P140" s="215">
        <f>O140*H140</f>
        <v>0</v>
      </c>
      <c r="Q140" s="215">
        <v>0.0050000000000000001</v>
      </c>
      <c r="R140" s="215">
        <f>Q140*H140</f>
        <v>0.38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245</v>
      </c>
      <c r="AT140" s="217" t="s">
        <v>241</v>
      </c>
      <c r="AU140" s="217" t="s">
        <v>82</v>
      </c>
      <c r="AY140" s="19" t="s">
        <v>213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80</v>
      </c>
      <c r="BK140" s="218">
        <f>ROUND(I140*H140,2)</f>
        <v>0</v>
      </c>
      <c r="BL140" s="19" t="s">
        <v>220</v>
      </c>
      <c r="BM140" s="217" t="s">
        <v>348</v>
      </c>
    </row>
    <row r="141" s="2" customFormat="1" ht="16.5" customHeight="1">
      <c r="A141" s="40"/>
      <c r="B141" s="41"/>
      <c r="C141" s="236" t="s">
        <v>349</v>
      </c>
      <c r="D141" s="236" t="s">
        <v>241</v>
      </c>
      <c r="E141" s="237" t="s">
        <v>350</v>
      </c>
      <c r="F141" s="238" t="s">
        <v>351</v>
      </c>
      <c r="G141" s="239" t="s">
        <v>261</v>
      </c>
      <c r="H141" s="240">
        <v>61</v>
      </c>
      <c r="I141" s="241"/>
      <c r="J141" s="242">
        <f>ROUND(I141*H141,2)</f>
        <v>0</v>
      </c>
      <c r="K141" s="238" t="s">
        <v>19</v>
      </c>
      <c r="L141" s="243"/>
      <c r="M141" s="244" t="s">
        <v>19</v>
      </c>
      <c r="N141" s="245" t="s">
        <v>43</v>
      </c>
      <c r="O141" s="86"/>
      <c r="P141" s="215">
        <f>O141*H141</f>
        <v>0</v>
      </c>
      <c r="Q141" s="215">
        <v>0.0050000000000000001</v>
      </c>
      <c r="R141" s="215">
        <f>Q141*H141</f>
        <v>0.30499999999999999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245</v>
      </c>
      <c r="AT141" s="217" t="s">
        <v>241</v>
      </c>
      <c r="AU141" s="217" t="s">
        <v>82</v>
      </c>
      <c r="AY141" s="19" t="s">
        <v>213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80</v>
      </c>
      <c r="BK141" s="218">
        <f>ROUND(I141*H141,2)</f>
        <v>0</v>
      </c>
      <c r="BL141" s="19" t="s">
        <v>220</v>
      </c>
      <c r="BM141" s="217" t="s">
        <v>352</v>
      </c>
    </row>
    <row r="142" s="2" customFormat="1" ht="16.5" customHeight="1">
      <c r="A142" s="40"/>
      <c r="B142" s="41"/>
      <c r="C142" s="236" t="s">
        <v>353</v>
      </c>
      <c r="D142" s="236" t="s">
        <v>241</v>
      </c>
      <c r="E142" s="237" t="s">
        <v>354</v>
      </c>
      <c r="F142" s="238" t="s">
        <v>355</v>
      </c>
      <c r="G142" s="239" t="s">
        <v>261</v>
      </c>
      <c r="H142" s="240">
        <v>30</v>
      </c>
      <c r="I142" s="241"/>
      <c r="J142" s="242">
        <f>ROUND(I142*H142,2)</f>
        <v>0</v>
      </c>
      <c r="K142" s="238" t="s">
        <v>19</v>
      </c>
      <c r="L142" s="243"/>
      <c r="M142" s="244" t="s">
        <v>19</v>
      </c>
      <c r="N142" s="245" t="s">
        <v>43</v>
      </c>
      <c r="O142" s="86"/>
      <c r="P142" s="215">
        <f>O142*H142</f>
        <v>0</v>
      </c>
      <c r="Q142" s="215">
        <v>0.0050000000000000001</v>
      </c>
      <c r="R142" s="215">
        <f>Q142*H142</f>
        <v>0.14999999999999999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245</v>
      </c>
      <c r="AT142" s="217" t="s">
        <v>241</v>
      </c>
      <c r="AU142" s="217" t="s">
        <v>82</v>
      </c>
      <c r="AY142" s="19" t="s">
        <v>213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80</v>
      </c>
      <c r="BK142" s="218">
        <f>ROUND(I142*H142,2)</f>
        <v>0</v>
      </c>
      <c r="BL142" s="19" t="s">
        <v>220</v>
      </c>
      <c r="BM142" s="217" t="s">
        <v>356</v>
      </c>
    </row>
    <row r="143" s="2" customFormat="1" ht="16.5" customHeight="1">
      <c r="A143" s="40"/>
      <c r="B143" s="41"/>
      <c r="C143" s="236" t="s">
        <v>357</v>
      </c>
      <c r="D143" s="236" t="s">
        <v>241</v>
      </c>
      <c r="E143" s="237" t="s">
        <v>362</v>
      </c>
      <c r="F143" s="238" t="s">
        <v>363</v>
      </c>
      <c r="G143" s="239" t="s">
        <v>261</v>
      </c>
      <c r="H143" s="240">
        <v>19</v>
      </c>
      <c r="I143" s="241"/>
      <c r="J143" s="242">
        <f>ROUND(I143*H143,2)</f>
        <v>0</v>
      </c>
      <c r="K143" s="238" t="s">
        <v>19</v>
      </c>
      <c r="L143" s="243"/>
      <c r="M143" s="244" t="s">
        <v>19</v>
      </c>
      <c r="N143" s="245" t="s">
        <v>43</v>
      </c>
      <c r="O143" s="86"/>
      <c r="P143" s="215">
        <f>O143*H143</f>
        <v>0</v>
      </c>
      <c r="Q143" s="215">
        <v>0.0050000000000000001</v>
      </c>
      <c r="R143" s="215">
        <f>Q143*H143</f>
        <v>0.095000000000000001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245</v>
      </c>
      <c r="AT143" s="217" t="s">
        <v>241</v>
      </c>
      <c r="AU143" s="217" t="s">
        <v>82</v>
      </c>
      <c r="AY143" s="19" t="s">
        <v>213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80</v>
      </c>
      <c r="BK143" s="218">
        <f>ROUND(I143*H143,2)</f>
        <v>0</v>
      </c>
      <c r="BL143" s="19" t="s">
        <v>220</v>
      </c>
      <c r="BM143" s="217" t="s">
        <v>1024</v>
      </c>
    </row>
    <row r="144" s="2" customFormat="1" ht="16.5" customHeight="1">
      <c r="A144" s="40"/>
      <c r="B144" s="41"/>
      <c r="C144" s="236" t="s">
        <v>361</v>
      </c>
      <c r="D144" s="236" t="s">
        <v>241</v>
      </c>
      <c r="E144" s="237" t="s">
        <v>366</v>
      </c>
      <c r="F144" s="238" t="s">
        <v>367</v>
      </c>
      <c r="G144" s="239" t="s">
        <v>261</v>
      </c>
      <c r="H144" s="240">
        <v>4</v>
      </c>
      <c r="I144" s="241"/>
      <c r="J144" s="242">
        <f>ROUND(I144*H144,2)</f>
        <v>0</v>
      </c>
      <c r="K144" s="238" t="s">
        <v>19</v>
      </c>
      <c r="L144" s="243"/>
      <c r="M144" s="244" t="s">
        <v>19</v>
      </c>
      <c r="N144" s="245" t="s">
        <v>43</v>
      </c>
      <c r="O144" s="86"/>
      <c r="P144" s="215">
        <f>O144*H144</f>
        <v>0</v>
      </c>
      <c r="Q144" s="215">
        <v>0.0050000000000000001</v>
      </c>
      <c r="R144" s="215">
        <f>Q144*H144</f>
        <v>0.02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245</v>
      </c>
      <c r="AT144" s="217" t="s">
        <v>241</v>
      </c>
      <c r="AU144" s="217" t="s">
        <v>82</v>
      </c>
      <c r="AY144" s="19" t="s">
        <v>213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80</v>
      </c>
      <c r="BK144" s="218">
        <f>ROUND(I144*H144,2)</f>
        <v>0</v>
      </c>
      <c r="BL144" s="19" t="s">
        <v>220</v>
      </c>
      <c r="BM144" s="217" t="s">
        <v>1025</v>
      </c>
    </row>
    <row r="145" s="2" customFormat="1" ht="16.5" customHeight="1">
      <c r="A145" s="40"/>
      <c r="B145" s="41"/>
      <c r="C145" s="206" t="s">
        <v>365</v>
      </c>
      <c r="D145" s="206" t="s">
        <v>215</v>
      </c>
      <c r="E145" s="207" t="s">
        <v>370</v>
      </c>
      <c r="F145" s="208" t="s">
        <v>371</v>
      </c>
      <c r="G145" s="209" t="s">
        <v>261</v>
      </c>
      <c r="H145" s="210">
        <v>8</v>
      </c>
      <c r="I145" s="211"/>
      <c r="J145" s="212">
        <f>ROUND(I145*H145,2)</f>
        <v>0</v>
      </c>
      <c r="K145" s="208" t="s">
        <v>219</v>
      </c>
      <c r="L145" s="46"/>
      <c r="M145" s="213" t="s">
        <v>19</v>
      </c>
      <c r="N145" s="214" t="s">
        <v>43</v>
      </c>
      <c r="O145" s="86"/>
      <c r="P145" s="215">
        <f>O145*H145</f>
        <v>0</v>
      </c>
      <c r="Q145" s="215">
        <v>5.8E-05</v>
      </c>
      <c r="R145" s="215">
        <f>Q145*H145</f>
        <v>0.000464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220</v>
      </c>
      <c r="AT145" s="217" t="s">
        <v>215</v>
      </c>
      <c r="AU145" s="217" t="s">
        <v>82</v>
      </c>
      <c r="AY145" s="19" t="s">
        <v>213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80</v>
      </c>
      <c r="BK145" s="218">
        <f>ROUND(I145*H145,2)</f>
        <v>0</v>
      </c>
      <c r="BL145" s="19" t="s">
        <v>220</v>
      </c>
      <c r="BM145" s="217" t="s">
        <v>1026</v>
      </c>
    </row>
    <row r="146" s="2" customFormat="1">
      <c r="A146" s="40"/>
      <c r="B146" s="41"/>
      <c r="C146" s="42"/>
      <c r="D146" s="219" t="s">
        <v>222</v>
      </c>
      <c r="E146" s="42"/>
      <c r="F146" s="220" t="s">
        <v>373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222</v>
      </c>
      <c r="AU146" s="19" t="s">
        <v>82</v>
      </c>
    </row>
    <row r="147" s="2" customFormat="1" ht="16.5" customHeight="1">
      <c r="A147" s="40"/>
      <c r="B147" s="41"/>
      <c r="C147" s="236" t="s">
        <v>369</v>
      </c>
      <c r="D147" s="236" t="s">
        <v>241</v>
      </c>
      <c r="E147" s="237" t="s">
        <v>375</v>
      </c>
      <c r="F147" s="238" t="s">
        <v>376</v>
      </c>
      <c r="G147" s="239" t="s">
        <v>261</v>
      </c>
      <c r="H147" s="240">
        <v>24</v>
      </c>
      <c r="I147" s="241"/>
      <c r="J147" s="242">
        <f>ROUND(I147*H147,2)</f>
        <v>0</v>
      </c>
      <c r="K147" s="238" t="s">
        <v>219</v>
      </c>
      <c r="L147" s="243"/>
      <c r="M147" s="244" t="s">
        <v>19</v>
      </c>
      <c r="N147" s="245" t="s">
        <v>43</v>
      </c>
      <c r="O147" s="86"/>
      <c r="P147" s="215">
        <f>O147*H147</f>
        <v>0</v>
      </c>
      <c r="Q147" s="215">
        <v>0.0070899999999999999</v>
      </c>
      <c r="R147" s="215">
        <f>Q147*H147</f>
        <v>0.17016000000000001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245</v>
      </c>
      <c r="AT147" s="217" t="s">
        <v>241</v>
      </c>
      <c r="AU147" s="217" t="s">
        <v>82</v>
      </c>
      <c r="AY147" s="19" t="s">
        <v>213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80</v>
      </c>
      <c r="BK147" s="218">
        <f>ROUND(I147*H147,2)</f>
        <v>0</v>
      </c>
      <c r="BL147" s="19" t="s">
        <v>220</v>
      </c>
      <c r="BM147" s="217" t="s">
        <v>377</v>
      </c>
    </row>
    <row r="148" s="2" customFormat="1" ht="16.5" customHeight="1">
      <c r="A148" s="40"/>
      <c r="B148" s="41"/>
      <c r="C148" s="206" t="s">
        <v>374</v>
      </c>
      <c r="D148" s="206" t="s">
        <v>215</v>
      </c>
      <c r="E148" s="207" t="s">
        <v>379</v>
      </c>
      <c r="F148" s="208" t="s">
        <v>380</v>
      </c>
      <c r="G148" s="209" t="s">
        <v>261</v>
      </c>
      <c r="H148" s="210">
        <v>1012</v>
      </c>
      <c r="I148" s="211"/>
      <c r="J148" s="212">
        <f>ROUND(I148*H148,2)</f>
        <v>0</v>
      </c>
      <c r="K148" s="208" t="s">
        <v>219</v>
      </c>
      <c r="L148" s="46"/>
      <c r="M148" s="213" t="s">
        <v>19</v>
      </c>
      <c r="N148" s="214" t="s">
        <v>43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220</v>
      </c>
      <c r="AT148" s="217" t="s">
        <v>215</v>
      </c>
      <c r="AU148" s="217" t="s">
        <v>82</v>
      </c>
      <c r="AY148" s="19" t="s">
        <v>213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80</v>
      </c>
      <c r="BK148" s="218">
        <f>ROUND(I148*H148,2)</f>
        <v>0</v>
      </c>
      <c r="BL148" s="19" t="s">
        <v>220</v>
      </c>
      <c r="BM148" s="217" t="s">
        <v>381</v>
      </c>
    </row>
    <row r="149" s="2" customFormat="1">
      <c r="A149" s="40"/>
      <c r="B149" s="41"/>
      <c r="C149" s="42"/>
      <c r="D149" s="219" t="s">
        <v>222</v>
      </c>
      <c r="E149" s="42"/>
      <c r="F149" s="220" t="s">
        <v>382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222</v>
      </c>
      <c r="AU149" s="19" t="s">
        <v>82</v>
      </c>
    </row>
    <row r="150" s="13" customFormat="1">
      <c r="A150" s="13"/>
      <c r="B150" s="224"/>
      <c r="C150" s="225"/>
      <c r="D150" s="226" t="s">
        <v>224</v>
      </c>
      <c r="E150" s="227" t="s">
        <v>19</v>
      </c>
      <c r="F150" s="228" t="s">
        <v>1027</v>
      </c>
      <c r="G150" s="225"/>
      <c r="H150" s="229">
        <v>1012</v>
      </c>
      <c r="I150" s="230"/>
      <c r="J150" s="225"/>
      <c r="K150" s="225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224</v>
      </c>
      <c r="AU150" s="235" t="s">
        <v>82</v>
      </c>
      <c r="AV150" s="13" t="s">
        <v>82</v>
      </c>
      <c r="AW150" s="13" t="s">
        <v>33</v>
      </c>
      <c r="AX150" s="13" t="s">
        <v>80</v>
      </c>
      <c r="AY150" s="235" t="s">
        <v>213</v>
      </c>
    </row>
    <row r="151" s="2" customFormat="1" ht="16.5" customHeight="1">
      <c r="A151" s="40"/>
      <c r="B151" s="41"/>
      <c r="C151" s="236" t="s">
        <v>378</v>
      </c>
      <c r="D151" s="236" t="s">
        <v>241</v>
      </c>
      <c r="E151" s="237" t="s">
        <v>385</v>
      </c>
      <c r="F151" s="238" t="s">
        <v>386</v>
      </c>
      <c r="G151" s="239" t="s">
        <v>244</v>
      </c>
      <c r="H151" s="240">
        <v>5.0599999999999996</v>
      </c>
      <c r="I151" s="241"/>
      <c r="J151" s="242">
        <f>ROUND(I151*H151,2)</f>
        <v>0</v>
      </c>
      <c r="K151" s="238" t="s">
        <v>19</v>
      </c>
      <c r="L151" s="243"/>
      <c r="M151" s="244" t="s">
        <v>19</v>
      </c>
      <c r="N151" s="245" t="s">
        <v>43</v>
      </c>
      <c r="O151" s="86"/>
      <c r="P151" s="215">
        <f>O151*H151</f>
        <v>0</v>
      </c>
      <c r="Q151" s="215">
        <v>0.001</v>
      </c>
      <c r="R151" s="215">
        <f>Q151*H151</f>
        <v>0.0050599999999999994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245</v>
      </c>
      <c r="AT151" s="217" t="s">
        <v>241</v>
      </c>
      <c r="AU151" s="217" t="s">
        <v>82</v>
      </c>
      <c r="AY151" s="19" t="s">
        <v>213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80</v>
      </c>
      <c r="BK151" s="218">
        <f>ROUND(I151*H151,2)</f>
        <v>0</v>
      </c>
      <c r="BL151" s="19" t="s">
        <v>220</v>
      </c>
      <c r="BM151" s="217" t="s">
        <v>387</v>
      </c>
    </row>
    <row r="152" s="2" customFormat="1">
      <c r="A152" s="40"/>
      <c r="B152" s="41"/>
      <c r="C152" s="42"/>
      <c r="D152" s="226" t="s">
        <v>388</v>
      </c>
      <c r="E152" s="42"/>
      <c r="F152" s="246" t="s">
        <v>389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388</v>
      </c>
      <c r="AU152" s="19" t="s">
        <v>82</v>
      </c>
    </row>
    <row r="153" s="13" customFormat="1">
      <c r="A153" s="13"/>
      <c r="B153" s="224"/>
      <c r="C153" s="225"/>
      <c r="D153" s="226" t="s">
        <v>224</v>
      </c>
      <c r="E153" s="227" t="s">
        <v>19</v>
      </c>
      <c r="F153" s="228" t="s">
        <v>1028</v>
      </c>
      <c r="G153" s="225"/>
      <c r="H153" s="229">
        <v>5.0599999999999996</v>
      </c>
      <c r="I153" s="230"/>
      <c r="J153" s="225"/>
      <c r="K153" s="225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224</v>
      </c>
      <c r="AU153" s="235" t="s">
        <v>82</v>
      </c>
      <c r="AV153" s="13" t="s">
        <v>82</v>
      </c>
      <c r="AW153" s="13" t="s">
        <v>33</v>
      </c>
      <c r="AX153" s="13" t="s">
        <v>80</v>
      </c>
      <c r="AY153" s="235" t="s">
        <v>213</v>
      </c>
    </row>
    <row r="154" s="2" customFormat="1" ht="16.5" customHeight="1">
      <c r="A154" s="40"/>
      <c r="B154" s="41"/>
      <c r="C154" s="206" t="s">
        <v>384</v>
      </c>
      <c r="D154" s="206" t="s">
        <v>215</v>
      </c>
      <c r="E154" s="207" t="s">
        <v>392</v>
      </c>
      <c r="F154" s="208" t="s">
        <v>393</v>
      </c>
      <c r="G154" s="209" t="s">
        <v>261</v>
      </c>
      <c r="H154" s="210">
        <v>8</v>
      </c>
      <c r="I154" s="211"/>
      <c r="J154" s="212">
        <f>ROUND(I154*H154,2)</f>
        <v>0</v>
      </c>
      <c r="K154" s="208" t="s">
        <v>19</v>
      </c>
      <c r="L154" s="46"/>
      <c r="M154" s="213" t="s">
        <v>19</v>
      </c>
      <c r="N154" s="214" t="s">
        <v>43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220</v>
      </c>
      <c r="AT154" s="217" t="s">
        <v>215</v>
      </c>
      <c r="AU154" s="217" t="s">
        <v>82</v>
      </c>
      <c r="AY154" s="19" t="s">
        <v>213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80</v>
      </c>
      <c r="BK154" s="218">
        <f>ROUND(I154*H154,2)</f>
        <v>0</v>
      </c>
      <c r="BL154" s="19" t="s">
        <v>220</v>
      </c>
      <c r="BM154" s="217" t="s">
        <v>1029</v>
      </c>
    </row>
    <row r="155" s="2" customFormat="1" ht="16.5" customHeight="1">
      <c r="A155" s="40"/>
      <c r="B155" s="41"/>
      <c r="C155" s="236" t="s">
        <v>391</v>
      </c>
      <c r="D155" s="236" t="s">
        <v>241</v>
      </c>
      <c r="E155" s="237" t="s">
        <v>396</v>
      </c>
      <c r="F155" s="238" t="s">
        <v>397</v>
      </c>
      <c r="G155" s="239" t="s">
        <v>244</v>
      </c>
      <c r="H155" s="240">
        <v>0.95999999999999996</v>
      </c>
      <c r="I155" s="241"/>
      <c r="J155" s="242">
        <f>ROUND(I155*H155,2)</f>
        <v>0</v>
      </c>
      <c r="K155" s="238" t="s">
        <v>19</v>
      </c>
      <c r="L155" s="243"/>
      <c r="M155" s="244" t="s">
        <v>19</v>
      </c>
      <c r="N155" s="245" t="s">
        <v>43</v>
      </c>
      <c r="O155" s="86"/>
      <c r="P155" s="215">
        <f>O155*H155</f>
        <v>0</v>
      </c>
      <c r="Q155" s="215">
        <v>0.001</v>
      </c>
      <c r="R155" s="215">
        <f>Q155*H155</f>
        <v>0.00096000000000000002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245</v>
      </c>
      <c r="AT155" s="217" t="s">
        <v>241</v>
      </c>
      <c r="AU155" s="217" t="s">
        <v>82</v>
      </c>
      <c r="AY155" s="19" t="s">
        <v>213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80</v>
      </c>
      <c r="BK155" s="218">
        <f>ROUND(I155*H155,2)</f>
        <v>0</v>
      </c>
      <c r="BL155" s="19" t="s">
        <v>220</v>
      </c>
      <c r="BM155" s="217" t="s">
        <v>1030</v>
      </c>
    </row>
    <row r="156" s="2" customFormat="1">
      <c r="A156" s="40"/>
      <c r="B156" s="41"/>
      <c r="C156" s="42"/>
      <c r="D156" s="226" t="s">
        <v>388</v>
      </c>
      <c r="E156" s="42"/>
      <c r="F156" s="246" t="s">
        <v>389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388</v>
      </c>
      <c r="AU156" s="19" t="s">
        <v>82</v>
      </c>
    </row>
    <row r="157" s="13" customFormat="1">
      <c r="A157" s="13"/>
      <c r="B157" s="224"/>
      <c r="C157" s="225"/>
      <c r="D157" s="226" t="s">
        <v>224</v>
      </c>
      <c r="E157" s="227" t="s">
        <v>19</v>
      </c>
      <c r="F157" s="228" t="s">
        <v>773</v>
      </c>
      <c r="G157" s="225"/>
      <c r="H157" s="229">
        <v>0.95999999999999996</v>
      </c>
      <c r="I157" s="230"/>
      <c r="J157" s="225"/>
      <c r="K157" s="225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224</v>
      </c>
      <c r="AU157" s="235" t="s">
        <v>82</v>
      </c>
      <c r="AV157" s="13" t="s">
        <v>82</v>
      </c>
      <c r="AW157" s="13" t="s">
        <v>33</v>
      </c>
      <c r="AX157" s="13" t="s">
        <v>80</v>
      </c>
      <c r="AY157" s="235" t="s">
        <v>213</v>
      </c>
    </row>
    <row r="158" s="2" customFormat="1" ht="16.5" customHeight="1">
      <c r="A158" s="40"/>
      <c r="B158" s="41"/>
      <c r="C158" s="206" t="s">
        <v>395</v>
      </c>
      <c r="D158" s="206" t="s">
        <v>215</v>
      </c>
      <c r="E158" s="207" t="s">
        <v>401</v>
      </c>
      <c r="F158" s="208" t="s">
        <v>402</v>
      </c>
      <c r="G158" s="209" t="s">
        <v>261</v>
      </c>
      <c r="H158" s="210">
        <v>1012</v>
      </c>
      <c r="I158" s="211"/>
      <c r="J158" s="212">
        <f>ROUND(I158*H158,2)</f>
        <v>0</v>
      </c>
      <c r="K158" s="208" t="s">
        <v>219</v>
      </c>
      <c r="L158" s="46"/>
      <c r="M158" s="213" t="s">
        <v>19</v>
      </c>
      <c r="N158" s="214" t="s">
        <v>43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220</v>
      </c>
      <c r="AT158" s="217" t="s">
        <v>215</v>
      </c>
      <c r="AU158" s="217" t="s">
        <v>82</v>
      </c>
      <c r="AY158" s="19" t="s">
        <v>213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80</v>
      </c>
      <c r="BK158" s="218">
        <f>ROUND(I158*H158,2)</f>
        <v>0</v>
      </c>
      <c r="BL158" s="19" t="s">
        <v>220</v>
      </c>
      <c r="BM158" s="217" t="s">
        <v>403</v>
      </c>
    </row>
    <row r="159" s="2" customFormat="1">
      <c r="A159" s="40"/>
      <c r="B159" s="41"/>
      <c r="C159" s="42"/>
      <c r="D159" s="219" t="s">
        <v>222</v>
      </c>
      <c r="E159" s="42"/>
      <c r="F159" s="220" t="s">
        <v>404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222</v>
      </c>
      <c r="AU159" s="19" t="s">
        <v>82</v>
      </c>
    </row>
    <row r="160" s="13" customFormat="1">
      <c r="A160" s="13"/>
      <c r="B160" s="224"/>
      <c r="C160" s="225"/>
      <c r="D160" s="226" t="s">
        <v>224</v>
      </c>
      <c r="E160" s="227" t="s">
        <v>19</v>
      </c>
      <c r="F160" s="228" t="s">
        <v>1031</v>
      </c>
      <c r="G160" s="225"/>
      <c r="H160" s="229">
        <v>1012</v>
      </c>
      <c r="I160" s="230"/>
      <c r="J160" s="225"/>
      <c r="K160" s="225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224</v>
      </c>
      <c r="AU160" s="235" t="s">
        <v>82</v>
      </c>
      <c r="AV160" s="13" t="s">
        <v>82</v>
      </c>
      <c r="AW160" s="13" t="s">
        <v>33</v>
      </c>
      <c r="AX160" s="13" t="s">
        <v>80</v>
      </c>
      <c r="AY160" s="235" t="s">
        <v>213</v>
      </c>
    </row>
    <row r="161" s="2" customFormat="1" ht="16.5" customHeight="1">
      <c r="A161" s="40"/>
      <c r="B161" s="41"/>
      <c r="C161" s="236" t="s">
        <v>400</v>
      </c>
      <c r="D161" s="236" t="s">
        <v>241</v>
      </c>
      <c r="E161" s="237" t="s">
        <v>407</v>
      </c>
      <c r="F161" s="238" t="s">
        <v>408</v>
      </c>
      <c r="G161" s="239" t="s">
        <v>244</v>
      </c>
      <c r="H161" s="240">
        <v>50.600000000000001</v>
      </c>
      <c r="I161" s="241"/>
      <c r="J161" s="242">
        <f>ROUND(I161*H161,2)</f>
        <v>0</v>
      </c>
      <c r="K161" s="238" t="s">
        <v>219</v>
      </c>
      <c r="L161" s="243"/>
      <c r="M161" s="244" t="s">
        <v>19</v>
      </c>
      <c r="N161" s="245" t="s">
        <v>43</v>
      </c>
      <c r="O161" s="86"/>
      <c r="P161" s="215">
        <f>O161*H161</f>
        <v>0</v>
      </c>
      <c r="Q161" s="215">
        <v>0.001</v>
      </c>
      <c r="R161" s="215">
        <f>Q161*H161</f>
        <v>0.050599999999999999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245</v>
      </c>
      <c r="AT161" s="217" t="s">
        <v>241</v>
      </c>
      <c r="AU161" s="217" t="s">
        <v>82</v>
      </c>
      <c r="AY161" s="19" t="s">
        <v>213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80</v>
      </c>
      <c r="BK161" s="218">
        <f>ROUND(I161*H161,2)</f>
        <v>0</v>
      </c>
      <c r="BL161" s="19" t="s">
        <v>220</v>
      </c>
      <c r="BM161" s="217" t="s">
        <v>409</v>
      </c>
    </row>
    <row r="162" s="2" customFormat="1">
      <c r="A162" s="40"/>
      <c r="B162" s="41"/>
      <c r="C162" s="42"/>
      <c r="D162" s="226" t="s">
        <v>388</v>
      </c>
      <c r="E162" s="42"/>
      <c r="F162" s="246" t="s">
        <v>410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388</v>
      </c>
      <c r="AU162" s="19" t="s">
        <v>82</v>
      </c>
    </row>
    <row r="163" s="13" customFormat="1">
      <c r="A163" s="13"/>
      <c r="B163" s="224"/>
      <c r="C163" s="225"/>
      <c r="D163" s="226" t="s">
        <v>224</v>
      </c>
      <c r="E163" s="227" t="s">
        <v>19</v>
      </c>
      <c r="F163" s="228" t="s">
        <v>1032</v>
      </c>
      <c r="G163" s="225"/>
      <c r="H163" s="229">
        <v>50.600000000000001</v>
      </c>
      <c r="I163" s="230"/>
      <c r="J163" s="225"/>
      <c r="K163" s="225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224</v>
      </c>
      <c r="AU163" s="235" t="s">
        <v>82</v>
      </c>
      <c r="AV163" s="13" t="s">
        <v>82</v>
      </c>
      <c r="AW163" s="13" t="s">
        <v>33</v>
      </c>
      <c r="AX163" s="13" t="s">
        <v>80</v>
      </c>
      <c r="AY163" s="235" t="s">
        <v>213</v>
      </c>
    </row>
    <row r="164" s="2" customFormat="1" ht="16.5" customHeight="1">
      <c r="A164" s="40"/>
      <c r="B164" s="41"/>
      <c r="C164" s="206" t="s">
        <v>406</v>
      </c>
      <c r="D164" s="206" t="s">
        <v>215</v>
      </c>
      <c r="E164" s="207" t="s">
        <v>413</v>
      </c>
      <c r="F164" s="208" t="s">
        <v>414</v>
      </c>
      <c r="G164" s="209" t="s">
        <v>261</v>
      </c>
      <c r="H164" s="210">
        <v>1012</v>
      </c>
      <c r="I164" s="211"/>
      <c r="J164" s="212">
        <f>ROUND(I164*H164,2)</f>
        <v>0</v>
      </c>
      <c r="K164" s="208" t="s">
        <v>19</v>
      </c>
      <c r="L164" s="46"/>
      <c r="M164" s="213" t="s">
        <v>19</v>
      </c>
      <c r="N164" s="214" t="s">
        <v>43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220</v>
      </c>
      <c r="AT164" s="217" t="s">
        <v>215</v>
      </c>
      <c r="AU164" s="217" t="s">
        <v>82</v>
      </c>
      <c r="AY164" s="19" t="s">
        <v>213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80</v>
      </c>
      <c r="BK164" s="218">
        <f>ROUND(I164*H164,2)</f>
        <v>0</v>
      </c>
      <c r="BL164" s="19" t="s">
        <v>220</v>
      </c>
      <c r="BM164" s="217" t="s">
        <v>415</v>
      </c>
    </row>
    <row r="165" s="13" customFormat="1">
      <c r="A165" s="13"/>
      <c r="B165" s="224"/>
      <c r="C165" s="225"/>
      <c r="D165" s="226" t="s">
        <v>224</v>
      </c>
      <c r="E165" s="227" t="s">
        <v>19</v>
      </c>
      <c r="F165" s="228" t="s">
        <v>1027</v>
      </c>
      <c r="G165" s="225"/>
      <c r="H165" s="229">
        <v>1012</v>
      </c>
      <c r="I165" s="230"/>
      <c r="J165" s="225"/>
      <c r="K165" s="225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224</v>
      </c>
      <c r="AU165" s="235" t="s">
        <v>82</v>
      </c>
      <c r="AV165" s="13" t="s">
        <v>82</v>
      </c>
      <c r="AW165" s="13" t="s">
        <v>33</v>
      </c>
      <c r="AX165" s="13" t="s">
        <v>80</v>
      </c>
      <c r="AY165" s="235" t="s">
        <v>213</v>
      </c>
    </row>
    <row r="166" s="2" customFormat="1" ht="16.5" customHeight="1">
      <c r="A166" s="40"/>
      <c r="B166" s="41"/>
      <c r="C166" s="236" t="s">
        <v>412</v>
      </c>
      <c r="D166" s="236" t="s">
        <v>241</v>
      </c>
      <c r="E166" s="237" t="s">
        <v>417</v>
      </c>
      <c r="F166" s="238" t="s">
        <v>418</v>
      </c>
      <c r="G166" s="239" t="s">
        <v>244</v>
      </c>
      <c r="H166" s="240">
        <v>60.600000000000001</v>
      </c>
      <c r="I166" s="241"/>
      <c r="J166" s="242">
        <f>ROUND(I166*H166,2)</f>
        <v>0</v>
      </c>
      <c r="K166" s="238" t="s">
        <v>19</v>
      </c>
      <c r="L166" s="243"/>
      <c r="M166" s="244" t="s">
        <v>19</v>
      </c>
      <c r="N166" s="245" t="s">
        <v>43</v>
      </c>
      <c r="O166" s="86"/>
      <c r="P166" s="215">
        <f>O166*H166</f>
        <v>0</v>
      </c>
      <c r="Q166" s="215">
        <v>0.001</v>
      </c>
      <c r="R166" s="215">
        <f>Q166*H166</f>
        <v>0.060600000000000001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245</v>
      </c>
      <c r="AT166" s="217" t="s">
        <v>241</v>
      </c>
      <c r="AU166" s="217" t="s">
        <v>82</v>
      </c>
      <c r="AY166" s="19" t="s">
        <v>213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80</v>
      </c>
      <c r="BK166" s="218">
        <f>ROUND(I166*H166,2)</f>
        <v>0</v>
      </c>
      <c r="BL166" s="19" t="s">
        <v>220</v>
      </c>
      <c r="BM166" s="217" t="s">
        <v>419</v>
      </c>
    </row>
    <row r="167" s="2" customFormat="1">
      <c r="A167" s="40"/>
      <c r="B167" s="41"/>
      <c r="C167" s="42"/>
      <c r="D167" s="226" t="s">
        <v>388</v>
      </c>
      <c r="E167" s="42"/>
      <c r="F167" s="246" t="s">
        <v>389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388</v>
      </c>
      <c r="AU167" s="19" t="s">
        <v>82</v>
      </c>
    </row>
    <row r="168" s="13" customFormat="1">
      <c r="A168" s="13"/>
      <c r="B168" s="224"/>
      <c r="C168" s="225"/>
      <c r="D168" s="226" t="s">
        <v>224</v>
      </c>
      <c r="E168" s="227" t="s">
        <v>19</v>
      </c>
      <c r="F168" s="228" t="s">
        <v>1033</v>
      </c>
      <c r="G168" s="225"/>
      <c r="H168" s="229">
        <v>60.600000000000001</v>
      </c>
      <c r="I168" s="230"/>
      <c r="J168" s="225"/>
      <c r="K168" s="225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224</v>
      </c>
      <c r="AU168" s="235" t="s">
        <v>82</v>
      </c>
      <c r="AV168" s="13" t="s">
        <v>82</v>
      </c>
      <c r="AW168" s="13" t="s">
        <v>33</v>
      </c>
      <c r="AX168" s="13" t="s">
        <v>80</v>
      </c>
      <c r="AY168" s="235" t="s">
        <v>213</v>
      </c>
    </row>
    <row r="169" s="2" customFormat="1" ht="16.5" customHeight="1">
      <c r="A169" s="40"/>
      <c r="B169" s="41"/>
      <c r="C169" s="206" t="s">
        <v>416</v>
      </c>
      <c r="D169" s="206" t="s">
        <v>215</v>
      </c>
      <c r="E169" s="207" t="s">
        <v>422</v>
      </c>
      <c r="F169" s="208" t="s">
        <v>423</v>
      </c>
      <c r="G169" s="209" t="s">
        <v>218</v>
      </c>
      <c r="H169" s="210">
        <v>758.39999999999998</v>
      </c>
      <c r="I169" s="211"/>
      <c r="J169" s="212">
        <f>ROUND(I169*H169,2)</f>
        <v>0</v>
      </c>
      <c r="K169" s="208" t="s">
        <v>219</v>
      </c>
      <c r="L169" s="46"/>
      <c r="M169" s="213" t="s">
        <v>19</v>
      </c>
      <c r="N169" s="214" t="s">
        <v>43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220</v>
      </c>
      <c r="AT169" s="217" t="s">
        <v>215</v>
      </c>
      <c r="AU169" s="217" t="s">
        <v>82</v>
      </c>
      <c r="AY169" s="19" t="s">
        <v>213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80</v>
      </c>
      <c r="BK169" s="218">
        <f>ROUND(I169*H169,2)</f>
        <v>0</v>
      </c>
      <c r="BL169" s="19" t="s">
        <v>220</v>
      </c>
      <c r="BM169" s="217" t="s">
        <v>424</v>
      </c>
    </row>
    <row r="170" s="2" customFormat="1">
      <c r="A170" s="40"/>
      <c r="B170" s="41"/>
      <c r="C170" s="42"/>
      <c r="D170" s="219" t="s">
        <v>222</v>
      </c>
      <c r="E170" s="42"/>
      <c r="F170" s="220" t="s">
        <v>425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222</v>
      </c>
      <c r="AU170" s="19" t="s">
        <v>82</v>
      </c>
    </row>
    <row r="171" s="13" customFormat="1">
      <c r="A171" s="13"/>
      <c r="B171" s="224"/>
      <c r="C171" s="225"/>
      <c r="D171" s="226" t="s">
        <v>224</v>
      </c>
      <c r="E171" s="227" t="s">
        <v>19</v>
      </c>
      <c r="F171" s="228" t="s">
        <v>1034</v>
      </c>
      <c r="G171" s="225"/>
      <c r="H171" s="229">
        <v>758.39999999999998</v>
      </c>
      <c r="I171" s="230"/>
      <c r="J171" s="225"/>
      <c r="K171" s="225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224</v>
      </c>
      <c r="AU171" s="235" t="s">
        <v>82</v>
      </c>
      <c r="AV171" s="13" t="s">
        <v>82</v>
      </c>
      <c r="AW171" s="13" t="s">
        <v>33</v>
      </c>
      <c r="AX171" s="13" t="s">
        <v>80</v>
      </c>
      <c r="AY171" s="235" t="s">
        <v>213</v>
      </c>
    </row>
    <row r="172" s="2" customFormat="1" ht="16.5" customHeight="1">
      <c r="A172" s="40"/>
      <c r="B172" s="41"/>
      <c r="C172" s="236" t="s">
        <v>421</v>
      </c>
      <c r="D172" s="236" t="s">
        <v>241</v>
      </c>
      <c r="E172" s="237" t="s">
        <v>428</v>
      </c>
      <c r="F172" s="238" t="s">
        <v>429</v>
      </c>
      <c r="G172" s="239" t="s">
        <v>430</v>
      </c>
      <c r="H172" s="240">
        <v>75.840000000000003</v>
      </c>
      <c r="I172" s="241"/>
      <c r="J172" s="242">
        <f>ROUND(I172*H172,2)</f>
        <v>0</v>
      </c>
      <c r="K172" s="238" t="s">
        <v>219</v>
      </c>
      <c r="L172" s="243"/>
      <c r="M172" s="244" t="s">
        <v>19</v>
      </c>
      <c r="N172" s="245" t="s">
        <v>43</v>
      </c>
      <c r="O172" s="86"/>
      <c r="P172" s="215">
        <f>O172*H172</f>
        <v>0</v>
      </c>
      <c r="Q172" s="215">
        <v>0.20000000000000001</v>
      </c>
      <c r="R172" s="215">
        <f>Q172*H172</f>
        <v>15.168000000000001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245</v>
      </c>
      <c r="AT172" s="217" t="s">
        <v>241</v>
      </c>
      <c r="AU172" s="217" t="s">
        <v>82</v>
      </c>
      <c r="AY172" s="19" t="s">
        <v>213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80</v>
      </c>
      <c r="BK172" s="218">
        <f>ROUND(I172*H172,2)</f>
        <v>0</v>
      </c>
      <c r="BL172" s="19" t="s">
        <v>220</v>
      </c>
      <c r="BM172" s="217" t="s">
        <v>431</v>
      </c>
    </row>
    <row r="173" s="13" customFormat="1">
      <c r="A173" s="13"/>
      <c r="B173" s="224"/>
      <c r="C173" s="225"/>
      <c r="D173" s="226" t="s">
        <v>224</v>
      </c>
      <c r="E173" s="227" t="s">
        <v>19</v>
      </c>
      <c r="F173" s="228" t="s">
        <v>1035</v>
      </c>
      <c r="G173" s="225"/>
      <c r="H173" s="229">
        <v>75.840000000000003</v>
      </c>
      <c r="I173" s="230"/>
      <c r="J173" s="225"/>
      <c r="K173" s="225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224</v>
      </c>
      <c r="AU173" s="235" t="s">
        <v>82</v>
      </c>
      <c r="AV173" s="13" t="s">
        <v>82</v>
      </c>
      <c r="AW173" s="13" t="s">
        <v>33</v>
      </c>
      <c r="AX173" s="13" t="s">
        <v>80</v>
      </c>
      <c r="AY173" s="235" t="s">
        <v>213</v>
      </c>
    </row>
    <row r="174" s="2" customFormat="1" ht="16.5" customHeight="1">
      <c r="A174" s="40"/>
      <c r="B174" s="41"/>
      <c r="C174" s="206" t="s">
        <v>427</v>
      </c>
      <c r="D174" s="206" t="s">
        <v>215</v>
      </c>
      <c r="E174" s="207" t="s">
        <v>434</v>
      </c>
      <c r="F174" s="208" t="s">
        <v>435</v>
      </c>
      <c r="G174" s="209" t="s">
        <v>430</v>
      </c>
      <c r="H174" s="210">
        <v>15.4</v>
      </c>
      <c r="I174" s="211"/>
      <c r="J174" s="212">
        <f>ROUND(I174*H174,2)</f>
        <v>0</v>
      </c>
      <c r="K174" s="208" t="s">
        <v>219</v>
      </c>
      <c r="L174" s="46"/>
      <c r="M174" s="213" t="s">
        <v>19</v>
      </c>
      <c r="N174" s="214" t="s">
        <v>43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220</v>
      </c>
      <c r="AT174" s="217" t="s">
        <v>215</v>
      </c>
      <c r="AU174" s="217" t="s">
        <v>82</v>
      </c>
      <c r="AY174" s="19" t="s">
        <v>213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80</v>
      </c>
      <c r="BK174" s="218">
        <f>ROUND(I174*H174,2)</f>
        <v>0</v>
      </c>
      <c r="BL174" s="19" t="s">
        <v>220</v>
      </c>
      <c r="BM174" s="217" t="s">
        <v>436</v>
      </c>
    </row>
    <row r="175" s="2" customFormat="1">
      <c r="A175" s="40"/>
      <c r="B175" s="41"/>
      <c r="C175" s="42"/>
      <c r="D175" s="219" t="s">
        <v>222</v>
      </c>
      <c r="E175" s="42"/>
      <c r="F175" s="220" t="s">
        <v>437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222</v>
      </c>
      <c r="AU175" s="19" t="s">
        <v>82</v>
      </c>
    </row>
    <row r="176" s="2" customFormat="1">
      <c r="A176" s="40"/>
      <c r="B176" s="41"/>
      <c r="C176" s="42"/>
      <c r="D176" s="226" t="s">
        <v>388</v>
      </c>
      <c r="E176" s="42"/>
      <c r="F176" s="246" t="s">
        <v>438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388</v>
      </c>
      <c r="AU176" s="19" t="s">
        <v>82</v>
      </c>
    </row>
    <row r="177" s="13" customFormat="1">
      <c r="A177" s="13"/>
      <c r="B177" s="224"/>
      <c r="C177" s="225"/>
      <c r="D177" s="226" t="s">
        <v>224</v>
      </c>
      <c r="E177" s="227" t="s">
        <v>19</v>
      </c>
      <c r="F177" s="228" t="s">
        <v>1036</v>
      </c>
      <c r="G177" s="225"/>
      <c r="H177" s="229">
        <v>15.4</v>
      </c>
      <c r="I177" s="230"/>
      <c r="J177" s="225"/>
      <c r="K177" s="225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224</v>
      </c>
      <c r="AU177" s="235" t="s">
        <v>82</v>
      </c>
      <c r="AV177" s="13" t="s">
        <v>82</v>
      </c>
      <c r="AW177" s="13" t="s">
        <v>33</v>
      </c>
      <c r="AX177" s="13" t="s">
        <v>80</v>
      </c>
      <c r="AY177" s="235" t="s">
        <v>213</v>
      </c>
    </row>
    <row r="178" s="2" customFormat="1" ht="16.5" customHeight="1">
      <c r="A178" s="40"/>
      <c r="B178" s="41"/>
      <c r="C178" s="206" t="s">
        <v>433</v>
      </c>
      <c r="D178" s="206" t="s">
        <v>215</v>
      </c>
      <c r="E178" s="207" t="s">
        <v>441</v>
      </c>
      <c r="F178" s="208" t="s">
        <v>442</v>
      </c>
      <c r="G178" s="209" t="s">
        <v>430</v>
      </c>
      <c r="H178" s="210">
        <v>15.4</v>
      </c>
      <c r="I178" s="211"/>
      <c r="J178" s="212">
        <f>ROUND(I178*H178,2)</f>
        <v>0</v>
      </c>
      <c r="K178" s="208" t="s">
        <v>219</v>
      </c>
      <c r="L178" s="46"/>
      <c r="M178" s="213" t="s">
        <v>19</v>
      </c>
      <c r="N178" s="214" t="s">
        <v>43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220</v>
      </c>
      <c r="AT178" s="217" t="s">
        <v>215</v>
      </c>
      <c r="AU178" s="217" t="s">
        <v>82</v>
      </c>
      <c r="AY178" s="19" t="s">
        <v>213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80</v>
      </c>
      <c r="BK178" s="218">
        <f>ROUND(I178*H178,2)</f>
        <v>0</v>
      </c>
      <c r="BL178" s="19" t="s">
        <v>220</v>
      </c>
      <c r="BM178" s="217" t="s">
        <v>443</v>
      </c>
    </row>
    <row r="179" s="2" customFormat="1">
      <c r="A179" s="40"/>
      <c r="B179" s="41"/>
      <c r="C179" s="42"/>
      <c r="D179" s="219" t="s">
        <v>222</v>
      </c>
      <c r="E179" s="42"/>
      <c r="F179" s="220" t="s">
        <v>444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222</v>
      </c>
      <c r="AU179" s="19" t="s">
        <v>82</v>
      </c>
    </row>
    <row r="180" s="13" customFormat="1">
      <c r="A180" s="13"/>
      <c r="B180" s="224"/>
      <c r="C180" s="225"/>
      <c r="D180" s="226" t="s">
        <v>224</v>
      </c>
      <c r="E180" s="227" t="s">
        <v>19</v>
      </c>
      <c r="F180" s="228" t="s">
        <v>1036</v>
      </c>
      <c r="G180" s="225"/>
      <c r="H180" s="229">
        <v>15.4</v>
      </c>
      <c r="I180" s="230"/>
      <c r="J180" s="225"/>
      <c r="K180" s="225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224</v>
      </c>
      <c r="AU180" s="235" t="s">
        <v>82</v>
      </c>
      <c r="AV180" s="13" t="s">
        <v>82</v>
      </c>
      <c r="AW180" s="13" t="s">
        <v>33</v>
      </c>
      <c r="AX180" s="13" t="s">
        <v>80</v>
      </c>
      <c r="AY180" s="235" t="s">
        <v>213</v>
      </c>
    </row>
    <row r="181" s="2" customFormat="1" ht="16.5" customHeight="1">
      <c r="A181" s="40"/>
      <c r="B181" s="41"/>
      <c r="C181" s="236" t="s">
        <v>440</v>
      </c>
      <c r="D181" s="236" t="s">
        <v>241</v>
      </c>
      <c r="E181" s="237" t="s">
        <v>446</v>
      </c>
      <c r="F181" s="238" t="s">
        <v>447</v>
      </c>
      <c r="G181" s="239" t="s">
        <v>430</v>
      </c>
      <c r="H181" s="240">
        <v>15.4</v>
      </c>
      <c r="I181" s="241"/>
      <c r="J181" s="242">
        <f>ROUND(I181*H181,2)</f>
        <v>0</v>
      </c>
      <c r="K181" s="238" t="s">
        <v>219</v>
      </c>
      <c r="L181" s="243"/>
      <c r="M181" s="244" t="s">
        <v>19</v>
      </c>
      <c r="N181" s="245" t="s">
        <v>43</v>
      </c>
      <c r="O181" s="86"/>
      <c r="P181" s="215">
        <f>O181*H181</f>
        <v>0</v>
      </c>
      <c r="Q181" s="215">
        <v>1</v>
      </c>
      <c r="R181" s="215">
        <f>Q181*H181</f>
        <v>15.4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245</v>
      </c>
      <c r="AT181" s="217" t="s">
        <v>241</v>
      </c>
      <c r="AU181" s="217" t="s">
        <v>82</v>
      </c>
      <c r="AY181" s="19" t="s">
        <v>213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80</v>
      </c>
      <c r="BK181" s="218">
        <f>ROUND(I181*H181,2)</f>
        <v>0</v>
      </c>
      <c r="BL181" s="19" t="s">
        <v>220</v>
      </c>
      <c r="BM181" s="217" t="s">
        <v>448</v>
      </c>
    </row>
    <row r="182" s="2" customFormat="1">
      <c r="A182" s="40"/>
      <c r="B182" s="41"/>
      <c r="C182" s="42"/>
      <c r="D182" s="226" t="s">
        <v>388</v>
      </c>
      <c r="E182" s="42"/>
      <c r="F182" s="246" t="s">
        <v>449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388</v>
      </c>
      <c r="AU182" s="19" t="s">
        <v>82</v>
      </c>
    </row>
    <row r="183" s="13" customFormat="1">
      <c r="A183" s="13"/>
      <c r="B183" s="224"/>
      <c r="C183" s="225"/>
      <c r="D183" s="226" t="s">
        <v>224</v>
      </c>
      <c r="E183" s="227" t="s">
        <v>19</v>
      </c>
      <c r="F183" s="228" t="s">
        <v>1036</v>
      </c>
      <c r="G183" s="225"/>
      <c r="H183" s="229">
        <v>15.4</v>
      </c>
      <c r="I183" s="230"/>
      <c r="J183" s="225"/>
      <c r="K183" s="225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224</v>
      </c>
      <c r="AU183" s="235" t="s">
        <v>82</v>
      </c>
      <c r="AV183" s="13" t="s">
        <v>82</v>
      </c>
      <c r="AW183" s="13" t="s">
        <v>33</v>
      </c>
      <c r="AX183" s="13" t="s">
        <v>80</v>
      </c>
      <c r="AY183" s="235" t="s">
        <v>213</v>
      </c>
    </row>
    <row r="184" s="12" customFormat="1" ht="22.8" customHeight="1">
      <c r="A184" s="12"/>
      <c r="B184" s="190"/>
      <c r="C184" s="191"/>
      <c r="D184" s="192" t="s">
        <v>71</v>
      </c>
      <c r="E184" s="204" t="s">
        <v>230</v>
      </c>
      <c r="F184" s="204" t="s">
        <v>450</v>
      </c>
      <c r="G184" s="191"/>
      <c r="H184" s="191"/>
      <c r="I184" s="194"/>
      <c r="J184" s="205">
        <f>BK184</f>
        <v>0</v>
      </c>
      <c r="K184" s="191"/>
      <c r="L184" s="196"/>
      <c r="M184" s="197"/>
      <c r="N184" s="198"/>
      <c r="O184" s="198"/>
      <c r="P184" s="199">
        <f>SUM(P185:P201)</f>
        <v>0</v>
      </c>
      <c r="Q184" s="198"/>
      <c r="R184" s="199">
        <f>SUM(R185:R201)</f>
        <v>4.8597249000000007</v>
      </c>
      <c r="S184" s="198"/>
      <c r="T184" s="200">
        <f>SUM(T185:T201)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1" t="s">
        <v>80</v>
      </c>
      <c r="AT184" s="202" t="s">
        <v>71</v>
      </c>
      <c r="AU184" s="202" t="s">
        <v>80</v>
      </c>
      <c r="AY184" s="201" t="s">
        <v>213</v>
      </c>
      <c r="BK184" s="203">
        <f>SUM(BK185:BK201)</f>
        <v>0</v>
      </c>
    </row>
    <row r="185" s="2" customFormat="1" ht="24.15" customHeight="1">
      <c r="A185" s="40"/>
      <c r="B185" s="41"/>
      <c r="C185" s="206" t="s">
        <v>445</v>
      </c>
      <c r="D185" s="206" t="s">
        <v>215</v>
      </c>
      <c r="E185" s="207" t="s">
        <v>452</v>
      </c>
      <c r="F185" s="208" t="s">
        <v>453</v>
      </c>
      <c r="G185" s="209" t="s">
        <v>261</v>
      </c>
      <c r="H185" s="210">
        <v>16</v>
      </c>
      <c r="I185" s="211"/>
      <c r="J185" s="212">
        <f>ROUND(I185*H185,2)</f>
        <v>0</v>
      </c>
      <c r="K185" s="208" t="s">
        <v>19</v>
      </c>
      <c r="L185" s="46"/>
      <c r="M185" s="213" t="s">
        <v>19</v>
      </c>
      <c r="N185" s="214" t="s">
        <v>43</v>
      </c>
      <c r="O185" s="86"/>
      <c r="P185" s="215">
        <f>O185*H185</f>
        <v>0</v>
      </c>
      <c r="Q185" s="215">
        <v>2.0000000000000002E-05</v>
      </c>
      <c r="R185" s="215">
        <f>Q185*H185</f>
        <v>0.00032000000000000003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220</v>
      </c>
      <c r="AT185" s="217" t="s">
        <v>215</v>
      </c>
      <c r="AU185" s="217" t="s">
        <v>82</v>
      </c>
      <c r="AY185" s="19" t="s">
        <v>213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80</v>
      </c>
      <c r="BK185" s="218">
        <f>ROUND(I185*H185,2)</f>
        <v>0</v>
      </c>
      <c r="BL185" s="19" t="s">
        <v>220</v>
      </c>
      <c r="BM185" s="217" t="s">
        <v>454</v>
      </c>
    </row>
    <row r="186" s="2" customFormat="1">
      <c r="A186" s="40"/>
      <c r="B186" s="41"/>
      <c r="C186" s="42"/>
      <c r="D186" s="226" t="s">
        <v>388</v>
      </c>
      <c r="E186" s="42"/>
      <c r="F186" s="246" t="s">
        <v>455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388</v>
      </c>
      <c r="AU186" s="19" t="s">
        <v>82</v>
      </c>
    </row>
    <row r="187" s="13" customFormat="1">
      <c r="A187" s="13"/>
      <c r="B187" s="224"/>
      <c r="C187" s="225"/>
      <c r="D187" s="226" t="s">
        <v>224</v>
      </c>
      <c r="E187" s="227" t="s">
        <v>19</v>
      </c>
      <c r="F187" s="228" t="s">
        <v>296</v>
      </c>
      <c r="G187" s="225"/>
      <c r="H187" s="229">
        <v>16</v>
      </c>
      <c r="I187" s="230"/>
      <c r="J187" s="225"/>
      <c r="K187" s="225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224</v>
      </c>
      <c r="AU187" s="235" t="s">
        <v>82</v>
      </c>
      <c r="AV187" s="13" t="s">
        <v>82</v>
      </c>
      <c r="AW187" s="13" t="s">
        <v>33</v>
      </c>
      <c r="AX187" s="13" t="s">
        <v>80</v>
      </c>
      <c r="AY187" s="235" t="s">
        <v>213</v>
      </c>
    </row>
    <row r="188" s="2" customFormat="1" ht="16.5" customHeight="1">
      <c r="A188" s="40"/>
      <c r="B188" s="41"/>
      <c r="C188" s="236" t="s">
        <v>451</v>
      </c>
      <c r="D188" s="236" t="s">
        <v>241</v>
      </c>
      <c r="E188" s="237" t="s">
        <v>457</v>
      </c>
      <c r="F188" s="238" t="s">
        <v>458</v>
      </c>
      <c r="G188" s="239" t="s">
        <v>261</v>
      </c>
      <c r="H188" s="240">
        <v>16</v>
      </c>
      <c r="I188" s="241"/>
      <c r="J188" s="242">
        <f>ROUND(I188*H188,2)</f>
        <v>0</v>
      </c>
      <c r="K188" s="238" t="s">
        <v>19</v>
      </c>
      <c r="L188" s="243"/>
      <c r="M188" s="244" t="s">
        <v>19</v>
      </c>
      <c r="N188" s="245" t="s">
        <v>43</v>
      </c>
      <c r="O188" s="86"/>
      <c r="P188" s="215">
        <f>O188*H188</f>
        <v>0</v>
      </c>
      <c r="Q188" s="215">
        <v>0.0051500000000000001</v>
      </c>
      <c r="R188" s="215">
        <f>Q188*H188</f>
        <v>0.082400000000000001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245</v>
      </c>
      <c r="AT188" s="217" t="s">
        <v>241</v>
      </c>
      <c r="AU188" s="217" t="s">
        <v>82</v>
      </c>
      <c r="AY188" s="19" t="s">
        <v>213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80</v>
      </c>
      <c r="BK188" s="218">
        <f>ROUND(I188*H188,2)</f>
        <v>0</v>
      </c>
      <c r="BL188" s="19" t="s">
        <v>220</v>
      </c>
      <c r="BM188" s="217" t="s">
        <v>459</v>
      </c>
    </row>
    <row r="189" s="13" customFormat="1">
      <c r="A189" s="13"/>
      <c r="B189" s="224"/>
      <c r="C189" s="225"/>
      <c r="D189" s="226" t="s">
        <v>224</v>
      </c>
      <c r="E189" s="227" t="s">
        <v>19</v>
      </c>
      <c r="F189" s="228" t="s">
        <v>296</v>
      </c>
      <c r="G189" s="225"/>
      <c r="H189" s="229">
        <v>16</v>
      </c>
      <c r="I189" s="230"/>
      <c r="J189" s="225"/>
      <c r="K189" s="225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224</v>
      </c>
      <c r="AU189" s="235" t="s">
        <v>82</v>
      </c>
      <c r="AV189" s="13" t="s">
        <v>82</v>
      </c>
      <c r="AW189" s="13" t="s">
        <v>33</v>
      </c>
      <c r="AX189" s="13" t="s">
        <v>80</v>
      </c>
      <c r="AY189" s="235" t="s">
        <v>213</v>
      </c>
    </row>
    <row r="190" s="2" customFormat="1" ht="16.5" customHeight="1">
      <c r="A190" s="40"/>
      <c r="B190" s="41"/>
      <c r="C190" s="206" t="s">
        <v>456</v>
      </c>
      <c r="D190" s="206" t="s">
        <v>215</v>
      </c>
      <c r="E190" s="207" t="s">
        <v>461</v>
      </c>
      <c r="F190" s="208" t="s">
        <v>462</v>
      </c>
      <c r="G190" s="209" t="s">
        <v>261</v>
      </c>
      <c r="H190" s="210">
        <v>4</v>
      </c>
      <c r="I190" s="211"/>
      <c r="J190" s="212">
        <f>ROUND(I190*H190,2)</f>
        <v>0</v>
      </c>
      <c r="K190" s="208" t="s">
        <v>219</v>
      </c>
      <c r="L190" s="46"/>
      <c r="M190" s="213" t="s">
        <v>19</v>
      </c>
      <c r="N190" s="214" t="s">
        <v>43</v>
      </c>
      <c r="O190" s="86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220</v>
      </c>
      <c r="AT190" s="217" t="s">
        <v>215</v>
      </c>
      <c r="AU190" s="217" t="s">
        <v>82</v>
      </c>
      <c r="AY190" s="19" t="s">
        <v>213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80</v>
      </c>
      <c r="BK190" s="218">
        <f>ROUND(I190*H190,2)</f>
        <v>0</v>
      </c>
      <c r="BL190" s="19" t="s">
        <v>220</v>
      </c>
      <c r="BM190" s="217" t="s">
        <v>463</v>
      </c>
    </row>
    <row r="191" s="2" customFormat="1">
      <c r="A191" s="40"/>
      <c r="B191" s="41"/>
      <c r="C191" s="42"/>
      <c r="D191" s="219" t="s">
        <v>222</v>
      </c>
      <c r="E191" s="42"/>
      <c r="F191" s="220" t="s">
        <v>464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222</v>
      </c>
      <c r="AU191" s="19" t="s">
        <v>82</v>
      </c>
    </row>
    <row r="192" s="13" customFormat="1">
      <c r="A192" s="13"/>
      <c r="B192" s="224"/>
      <c r="C192" s="225"/>
      <c r="D192" s="226" t="s">
        <v>224</v>
      </c>
      <c r="E192" s="227" t="s">
        <v>19</v>
      </c>
      <c r="F192" s="228" t="s">
        <v>781</v>
      </c>
      <c r="G192" s="225"/>
      <c r="H192" s="229">
        <v>4</v>
      </c>
      <c r="I192" s="230"/>
      <c r="J192" s="225"/>
      <c r="K192" s="225"/>
      <c r="L192" s="231"/>
      <c r="M192" s="232"/>
      <c r="N192" s="233"/>
      <c r="O192" s="233"/>
      <c r="P192" s="233"/>
      <c r="Q192" s="233"/>
      <c r="R192" s="233"/>
      <c r="S192" s="233"/>
      <c r="T192" s="23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224</v>
      </c>
      <c r="AU192" s="235" t="s">
        <v>82</v>
      </c>
      <c r="AV192" s="13" t="s">
        <v>82</v>
      </c>
      <c r="AW192" s="13" t="s">
        <v>33</v>
      </c>
      <c r="AX192" s="13" t="s">
        <v>80</v>
      </c>
      <c r="AY192" s="235" t="s">
        <v>213</v>
      </c>
    </row>
    <row r="193" s="2" customFormat="1" ht="16.5" customHeight="1">
      <c r="A193" s="40"/>
      <c r="B193" s="41"/>
      <c r="C193" s="236" t="s">
        <v>460</v>
      </c>
      <c r="D193" s="236" t="s">
        <v>241</v>
      </c>
      <c r="E193" s="237" t="s">
        <v>467</v>
      </c>
      <c r="F193" s="238" t="s">
        <v>468</v>
      </c>
      <c r="G193" s="239" t="s">
        <v>261</v>
      </c>
      <c r="H193" s="240">
        <v>4</v>
      </c>
      <c r="I193" s="241"/>
      <c r="J193" s="242">
        <f>ROUND(I193*H193,2)</f>
        <v>0</v>
      </c>
      <c r="K193" s="238" t="s">
        <v>219</v>
      </c>
      <c r="L193" s="243"/>
      <c r="M193" s="244" t="s">
        <v>19</v>
      </c>
      <c r="N193" s="245" t="s">
        <v>43</v>
      </c>
      <c r="O193" s="86"/>
      <c r="P193" s="215">
        <f>O193*H193</f>
        <v>0</v>
      </c>
      <c r="Q193" s="215">
        <v>0.051529999999999999</v>
      </c>
      <c r="R193" s="215">
        <f>Q193*H193</f>
        <v>0.20612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245</v>
      </c>
      <c r="AT193" s="217" t="s">
        <v>241</v>
      </c>
      <c r="AU193" s="217" t="s">
        <v>82</v>
      </c>
      <c r="AY193" s="19" t="s">
        <v>213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80</v>
      </c>
      <c r="BK193" s="218">
        <f>ROUND(I193*H193,2)</f>
        <v>0</v>
      </c>
      <c r="BL193" s="19" t="s">
        <v>220</v>
      </c>
      <c r="BM193" s="217" t="s">
        <v>469</v>
      </c>
    </row>
    <row r="194" s="13" customFormat="1">
      <c r="A194" s="13"/>
      <c r="B194" s="224"/>
      <c r="C194" s="225"/>
      <c r="D194" s="226" t="s">
        <v>224</v>
      </c>
      <c r="E194" s="227" t="s">
        <v>19</v>
      </c>
      <c r="F194" s="228" t="s">
        <v>781</v>
      </c>
      <c r="G194" s="225"/>
      <c r="H194" s="229">
        <v>4</v>
      </c>
      <c r="I194" s="230"/>
      <c r="J194" s="225"/>
      <c r="K194" s="225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224</v>
      </c>
      <c r="AU194" s="235" t="s">
        <v>82</v>
      </c>
      <c r="AV194" s="13" t="s">
        <v>82</v>
      </c>
      <c r="AW194" s="13" t="s">
        <v>33</v>
      </c>
      <c r="AX194" s="13" t="s">
        <v>80</v>
      </c>
      <c r="AY194" s="235" t="s">
        <v>213</v>
      </c>
    </row>
    <row r="195" s="2" customFormat="1" ht="24.15" customHeight="1">
      <c r="A195" s="40"/>
      <c r="B195" s="41"/>
      <c r="C195" s="206" t="s">
        <v>466</v>
      </c>
      <c r="D195" s="206" t="s">
        <v>215</v>
      </c>
      <c r="E195" s="207" t="s">
        <v>471</v>
      </c>
      <c r="F195" s="208" t="s">
        <v>472</v>
      </c>
      <c r="G195" s="209" t="s">
        <v>473</v>
      </c>
      <c r="H195" s="210">
        <v>796.91999999999996</v>
      </c>
      <c r="I195" s="211"/>
      <c r="J195" s="212">
        <f>ROUND(I195*H195,2)</f>
        <v>0</v>
      </c>
      <c r="K195" s="208" t="s">
        <v>219</v>
      </c>
      <c r="L195" s="46"/>
      <c r="M195" s="213" t="s">
        <v>19</v>
      </c>
      <c r="N195" s="214" t="s">
        <v>43</v>
      </c>
      <c r="O195" s="86"/>
      <c r="P195" s="215">
        <f>O195*H195</f>
        <v>0</v>
      </c>
      <c r="Q195" s="215">
        <v>0.0011574999999999999</v>
      </c>
      <c r="R195" s="215">
        <f>Q195*H195</f>
        <v>0.92243489999999984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220</v>
      </c>
      <c r="AT195" s="217" t="s">
        <v>215</v>
      </c>
      <c r="AU195" s="217" t="s">
        <v>82</v>
      </c>
      <c r="AY195" s="19" t="s">
        <v>213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80</v>
      </c>
      <c r="BK195" s="218">
        <f>ROUND(I195*H195,2)</f>
        <v>0</v>
      </c>
      <c r="BL195" s="19" t="s">
        <v>220</v>
      </c>
      <c r="BM195" s="217" t="s">
        <v>474</v>
      </c>
    </row>
    <row r="196" s="2" customFormat="1">
      <c r="A196" s="40"/>
      <c r="B196" s="41"/>
      <c r="C196" s="42"/>
      <c r="D196" s="219" t="s">
        <v>222</v>
      </c>
      <c r="E196" s="42"/>
      <c r="F196" s="220" t="s">
        <v>475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222</v>
      </c>
      <c r="AU196" s="19" t="s">
        <v>82</v>
      </c>
    </row>
    <row r="197" s="13" customFormat="1">
      <c r="A197" s="13"/>
      <c r="B197" s="224"/>
      <c r="C197" s="225"/>
      <c r="D197" s="226" t="s">
        <v>224</v>
      </c>
      <c r="E197" s="227" t="s">
        <v>19</v>
      </c>
      <c r="F197" s="228" t="s">
        <v>1037</v>
      </c>
      <c r="G197" s="225"/>
      <c r="H197" s="229">
        <v>796.91999999999996</v>
      </c>
      <c r="I197" s="230"/>
      <c r="J197" s="225"/>
      <c r="K197" s="225"/>
      <c r="L197" s="231"/>
      <c r="M197" s="232"/>
      <c r="N197" s="233"/>
      <c r="O197" s="233"/>
      <c r="P197" s="233"/>
      <c r="Q197" s="233"/>
      <c r="R197" s="233"/>
      <c r="S197" s="233"/>
      <c r="T197" s="23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5" t="s">
        <v>224</v>
      </c>
      <c r="AU197" s="235" t="s">
        <v>82</v>
      </c>
      <c r="AV197" s="13" t="s">
        <v>82</v>
      </c>
      <c r="AW197" s="13" t="s">
        <v>33</v>
      </c>
      <c r="AX197" s="13" t="s">
        <v>80</v>
      </c>
      <c r="AY197" s="235" t="s">
        <v>213</v>
      </c>
    </row>
    <row r="198" s="2" customFormat="1" ht="16.5" customHeight="1">
      <c r="A198" s="40"/>
      <c r="B198" s="41"/>
      <c r="C198" s="236" t="s">
        <v>470</v>
      </c>
      <c r="D198" s="236" t="s">
        <v>241</v>
      </c>
      <c r="E198" s="237" t="s">
        <v>478</v>
      </c>
      <c r="F198" s="238" t="s">
        <v>479</v>
      </c>
      <c r="G198" s="239" t="s">
        <v>430</v>
      </c>
      <c r="H198" s="240">
        <v>5.6130000000000004</v>
      </c>
      <c r="I198" s="241"/>
      <c r="J198" s="242">
        <f>ROUND(I198*H198,2)</f>
        <v>0</v>
      </c>
      <c r="K198" s="238" t="s">
        <v>219</v>
      </c>
      <c r="L198" s="243"/>
      <c r="M198" s="244" t="s">
        <v>19</v>
      </c>
      <c r="N198" s="245" t="s">
        <v>43</v>
      </c>
      <c r="O198" s="86"/>
      <c r="P198" s="215">
        <f>O198*H198</f>
        <v>0</v>
      </c>
      <c r="Q198" s="215">
        <v>0.65000000000000002</v>
      </c>
      <c r="R198" s="215">
        <f>Q198*H198</f>
        <v>3.6484500000000004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245</v>
      </c>
      <c r="AT198" s="217" t="s">
        <v>241</v>
      </c>
      <c r="AU198" s="217" t="s">
        <v>82</v>
      </c>
      <c r="AY198" s="19" t="s">
        <v>213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80</v>
      </c>
      <c r="BK198" s="218">
        <f>ROUND(I198*H198,2)</f>
        <v>0</v>
      </c>
      <c r="BL198" s="19" t="s">
        <v>220</v>
      </c>
      <c r="BM198" s="217" t="s">
        <v>480</v>
      </c>
    </row>
    <row r="199" s="13" customFormat="1">
      <c r="A199" s="13"/>
      <c r="B199" s="224"/>
      <c r="C199" s="225"/>
      <c r="D199" s="226" t="s">
        <v>224</v>
      </c>
      <c r="E199" s="227" t="s">
        <v>19</v>
      </c>
      <c r="F199" s="228" t="s">
        <v>1038</v>
      </c>
      <c r="G199" s="225"/>
      <c r="H199" s="229">
        <v>3.9849999999999999</v>
      </c>
      <c r="I199" s="230"/>
      <c r="J199" s="225"/>
      <c r="K199" s="225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224</v>
      </c>
      <c r="AU199" s="235" t="s">
        <v>82</v>
      </c>
      <c r="AV199" s="13" t="s">
        <v>82</v>
      </c>
      <c r="AW199" s="13" t="s">
        <v>33</v>
      </c>
      <c r="AX199" s="13" t="s">
        <v>72</v>
      </c>
      <c r="AY199" s="235" t="s">
        <v>213</v>
      </c>
    </row>
    <row r="200" s="13" customFormat="1">
      <c r="A200" s="13"/>
      <c r="B200" s="224"/>
      <c r="C200" s="225"/>
      <c r="D200" s="226" t="s">
        <v>224</v>
      </c>
      <c r="E200" s="227" t="s">
        <v>19</v>
      </c>
      <c r="F200" s="228" t="s">
        <v>1039</v>
      </c>
      <c r="G200" s="225"/>
      <c r="H200" s="229">
        <v>1.6279999999999999</v>
      </c>
      <c r="I200" s="230"/>
      <c r="J200" s="225"/>
      <c r="K200" s="225"/>
      <c r="L200" s="231"/>
      <c r="M200" s="232"/>
      <c r="N200" s="233"/>
      <c r="O200" s="233"/>
      <c r="P200" s="233"/>
      <c r="Q200" s="233"/>
      <c r="R200" s="233"/>
      <c r="S200" s="233"/>
      <c r="T200" s="23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224</v>
      </c>
      <c r="AU200" s="235" t="s">
        <v>82</v>
      </c>
      <c r="AV200" s="13" t="s">
        <v>82</v>
      </c>
      <c r="AW200" s="13" t="s">
        <v>33</v>
      </c>
      <c r="AX200" s="13" t="s">
        <v>72</v>
      </c>
      <c r="AY200" s="235" t="s">
        <v>213</v>
      </c>
    </row>
    <row r="201" s="14" customFormat="1">
      <c r="A201" s="14"/>
      <c r="B201" s="247"/>
      <c r="C201" s="248"/>
      <c r="D201" s="226" t="s">
        <v>224</v>
      </c>
      <c r="E201" s="249" t="s">
        <v>19</v>
      </c>
      <c r="F201" s="250" t="s">
        <v>483</v>
      </c>
      <c r="G201" s="248"/>
      <c r="H201" s="251">
        <v>5.6130000000000004</v>
      </c>
      <c r="I201" s="252"/>
      <c r="J201" s="248"/>
      <c r="K201" s="248"/>
      <c r="L201" s="253"/>
      <c r="M201" s="254"/>
      <c r="N201" s="255"/>
      <c r="O201" s="255"/>
      <c r="P201" s="255"/>
      <c r="Q201" s="255"/>
      <c r="R201" s="255"/>
      <c r="S201" s="255"/>
      <c r="T201" s="25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7" t="s">
        <v>224</v>
      </c>
      <c r="AU201" s="257" t="s">
        <v>82</v>
      </c>
      <c r="AV201" s="14" t="s">
        <v>220</v>
      </c>
      <c r="AW201" s="14" t="s">
        <v>33</v>
      </c>
      <c r="AX201" s="14" t="s">
        <v>80</v>
      </c>
      <c r="AY201" s="257" t="s">
        <v>213</v>
      </c>
    </row>
    <row r="202" s="12" customFormat="1" ht="22.8" customHeight="1">
      <c r="A202" s="12"/>
      <c r="B202" s="190"/>
      <c r="C202" s="191"/>
      <c r="D202" s="192" t="s">
        <v>71</v>
      </c>
      <c r="E202" s="204" t="s">
        <v>484</v>
      </c>
      <c r="F202" s="204" t="s">
        <v>485</v>
      </c>
      <c r="G202" s="191"/>
      <c r="H202" s="191"/>
      <c r="I202" s="194"/>
      <c r="J202" s="205">
        <f>BK202</f>
        <v>0</v>
      </c>
      <c r="K202" s="191"/>
      <c r="L202" s="196"/>
      <c r="M202" s="197"/>
      <c r="N202" s="198"/>
      <c r="O202" s="198"/>
      <c r="P202" s="199">
        <f>SUM(P203:P204)</f>
        <v>0</v>
      </c>
      <c r="Q202" s="198"/>
      <c r="R202" s="199">
        <f>SUM(R203:R204)</f>
        <v>0</v>
      </c>
      <c r="S202" s="198"/>
      <c r="T202" s="200">
        <f>SUM(T203:T204)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1" t="s">
        <v>80</v>
      </c>
      <c r="AT202" s="202" t="s">
        <v>71</v>
      </c>
      <c r="AU202" s="202" t="s">
        <v>80</v>
      </c>
      <c r="AY202" s="201" t="s">
        <v>213</v>
      </c>
      <c r="BK202" s="203">
        <f>SUM(BK203:BK204)</f>
        <v>0</v>
      </c>
    </row>
    <row r="203" s="2" customFormat="1" ht="16.5" customHeight="1">
      <c r="A203" s="40"/>
      <c r="B203" s="41"/>
      <c r="C203" s="206" t="s">
        <v>477</v>
      </c>
      <c r="D203" s="206" t="s">
        <v>215</v>
      </c>
      <c r="E203" s="207" t="s">
        <v>487</v>
      </c>
      <c r="F203" s="208" t="s">
        <v>488</v>
      </c>
      <c r="G203" s="209" t="s">
        <v>489</v>
      </c>
      <c r="H203" s="210">
        <v>38.723999999999997</v>
      </c>
      <c r="I203" s="211"/>
      <c r="J203" s="212">
        <f>ROUND(I203*H203,2)</f>
        <v>0</v>
      </c>
      <c r="K203" s="208" t="s">
        <v>219</v>
      </c>
      <c r="L203" s="46"/>
      <c r="M203" s="213" t="s">
        <v>19</v>
      </c>
      <c r="N203" s="214" t="s">
        <v>43</v>
      </c>
      <c r="O203" s="86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220</v>
      </c>
      <c r="AT203" s="217" t="s">
        <v>215</v>
      </c>
      <c r="AU203" s="217" t="s">
        <v>82</v>
      </c>
      <c r="AY203" s="19" t="s">
        <v>213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80</v>
      </c>
      <c r="BK203" s="218">
        <f>ROUND(I203*H203,2)</f>
        <v>0</v>
      </c>
      <c r="BL203" s="19" t="s">
        <v>220</v>
      </c>
      <c r="BM203" s="217" t="s">
        <v>490</v>
      </c>
    </row>
    <row r="204" s="2" customFormat="1">
      <c r="A204" s="40"/>
      <c r="B204" s="41"/>
      <c r="C204" s="42"/>
      <c r="D204" s="219" t="s">
        <v>222</v>
      </c>
      <c r="E204" s="42"/>
      <c r="F204" s="220" t="s">
        <v>491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222</v>
      </c>
      <c r="AU204" s="19" t="s">
        <v>82</v>
      </c>
    </row>
    <row r="205" s="12" customFormat="1" ht="25.92" customHeight="1">
      <c r="A205" s="12"/>
      <c r="B205" s="190"/>
      <c r="C205" s="191"/>
      <c r="D205" s="192" t="s">
        <v>71</v>
      </c>
      <c r="E205" s="193" t="s">
        <v>492</v>
      </c>
      <c r="F205" s="193" t="s">
        <v>493</v>
      </c>
      <c r="G205" s="191"/>
      <c r="H205" s="191"/>
      <c r="I205" s="194"/>
      <c r="J205" s="195">
        <f>BK205</f>
        <v>0</v>
      </c>
      <c r="K205" s="191"/>
      <c r="L205" s="196"/>
      <c r="M205" s="197"/>
      <c r="N205" s="198"/>
      <c r="O205" s="198"/>
      <c r="P205" s="199">
        <f>P206+P219+P223+P227+P234+P238</f>
        <v>0</v>
      </c>
      <c r="Q205" s="198"/>
      <c r="R205" s="199">
        <f>R206+R219+R223+R227+R234+R238</f>
        <v>0</v>
      </c>
      <c r="S205" s="198"/>
      <c r="T205" s="200">
        <f>T206+T219+T223+T227+T234+T238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1" t="s">
        <v>240</v>
      </c>
      <c r="AT205" s="202" t="s">
        <v>71</v>
      </c>
      <c r="AU205" s="202" t="s">
        <v>72</v>
      </c>
      <c r="AY205" s="201" t="s">
        <v>213</v>
      </c>
      <c r="BK205" s="203">
        <f>BK206+BK219+BK223+BK227+BK234+BK238</f>
        <v>0</v>
      </c>
    </row>
    <row r="206" s="12" customFormat="1" ht="22.8" customHeight="1">
      <c r="A206" s="12"/>
      <c r="B206" s="190"/>
      <c r="C206" s="191"/>
      <c r="D206" s="192" t="s">
        <v>71</v>
      </c>
      <c r="E206" s="204" t="s">
        <v>494</v>
      </c>
      <c r="F206" s="204" t="s">
        <v>495</v>
      </c>
      <c r="G206" s="191"/>
      <c r="H206" s="191"/>
      <c r="I206" s="194"/>
      <c r="J206" s="205">
        <f>BK206</f>
        <v>0</v>
      </c>
      <c r="K206" s="191"/>
      <c r="L206" s="196"/>
      <c r="M206" s="197"/>
      <c r="N206" s="198"/>
      <c r="O206" s="198"/>
      <c r="P206" s="199">
        <f>SUM(P207:P218)</f>
        <v>0</v>
      </c>
      <c r="Q206" s="198"/>
      <c r="R206" s="199">
        <f>SUM(R207:R218)</f>
        <v>0</v>
      </c>
      <c r="S206" s="198"/>
      <c r="T206" s="200">
        <f>SUM(T207:T218)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1" t="s">
        <v>240</v>
      </c>
      <c r="AT206" s="202" t="s">
        <v>71</v>
      </c>
      <c r="AU206" s="202" t="s">
        <v>80</v>
      </c>
      <c r="AY206" s="201" t="s">
        <v>213</v>
      </c>
      <c r="BK206" s="203">
        <f>SUM(BK207:BK218)</f>
        <v>0</v>
      </c>
    </row>
    <row r="207" s="2" customFormat="1" ht="16.5" customHeight="1">
      <c r="A207" s="40"/>
      <c r="B207" s="41"/>
      <c r="C207" s="206" t="s">
        <v>545</v>
      </c>
      <c r="D207" s="206" t="s">
        <v>215</v>
      </c>
      <c r="E207" s="207" t="s">
        <v>497</v>
      </c>
      <c r="F207" s="208" t="s">
        <v>498</v>
      </c>
      <c r="G207" s="209" t="s">
        <v>499</v>
      </c>
      <c r="H207" s="210">
        <v>1</v>
      </c>
      <c r="I207" s="211"/>
      <c r="J207" s="212">
        <f>ROUND(I207*H207,2)</f>
        <v>0</v>
      </c>
      <c r="K207" s="208" t="s">
        <v>219</v>
      </c>
      <c r="L207" s="46"/>
      <c r="M207" s="213" t="s">
        <v>19</v>
      </c>
      <c r="N207" s="214" t="s">
        <v>43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500</v>
      </c>
      <c r="AT207" s="217" t="s">
        <v>215</v>
      </c>
      <c r="AU207" s="217" t="s">
        <v>82</v>
      </c>
      <c r="AY207" s="19" t="s">
        <v>213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80</v>
      </c>
      <c r="BK207" s="218">
        <f>ROUND(I207*H207,2)</f>
        <v>0</v>
      </c>
      <c r="BL207" s="19" t="s">
        <v>500</v>
      </c>
      <c r="BM207" s="217" t="s">
        <v>1040</v>
      </c>
    </row>
    <row r="208" s="2" customFormat="1">
      <c r="A208" s="40"/>
      <c r="B208" s="41"/>
      <c r="C208" s="42"/>
      <c r="D208" s="219" t="s">
        <v>222</v>
      </c>
      <c r="E208" s="42"/>
      <c r="F208" s="220" t="s">
        <v>620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222</v>
      </c>
      <c r="AU208" s="19" t="s">
        <v>82</v>
      </c>
    </row>
    <row r="209" s="2" customFormat="1">
      <c r="A209" s="40"/>
      <c r="B209" s="41"/>
      <c r="C209" s="42"/>
      <c r="D209" s="226" t="s">
        <v>388</v>
      </c>
      <c r="E209" s="42"/>
      <c r="F209" s="246" t="s">
        <v>502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388</v>
      </c>
      <c r="AU209" s="19" t="s">
        <v>82</v>
      </c>
    </row>
    <row r="210" s="2" customFormat="1" ht="16.5" customHeight="1">
      <c r="A210" s="40"/>
      <c r="B210" s="41"/>
      <c r="C210" s="206" t="s">
        <v>618</v>
      </c>
      <c r="D210" s="206" t="s">
        <v>215</v>
      </c>
      <c r="E210" s="207" t="s">
        <v>622</v>
      </c>
      <c r="F210" s="208" t="s">
        <v>505</v>
      </c>
      <c r="G210" s="209" t="s">
        <v>499</v>
      </c>
      <c r="H210" s="210">
        <v>1</v>
      </c>
      <c r="I210" s="211"/>
      <c r="J210" s="212">
        <f>ROUND(I210*H210,2)</f>
        <v>0</v>
      </c>
      <c r="K210" s="208" t="s">
        <v>219</v>
      </c>
      <c r="L210" s="46"/>
      <c r="M210" s="213" t="s">
        <v>19</v>
      </c>
      <c r="N210" s="214" t="s">
        <v>43</v>
      </c>
      <c r="O210" s="86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500</v>
      </c>
      <c r="AT210" s="217" t="s">
        <v>215</v>
      </c>
      <c r="AU210" s="217" t="s">
        <v>82</v>
      </c>
      <c r="AY210" s="19" t="s">
        <v>213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80</v>
      </c>
      <c r="BK210" s="218">
        <f>ROUND(I210*H210,2)</f>
        <v>0</v>
      </c>
      <c r="BL210" s="19" t="s">
        <v>500</v>
      </c>
      <c r="BM210" s="217" t="s">
        <v>1041</v>
      </c>
    </row>
    <row r="211" s="2" customFormat="1">
      <c r="A211" s="40"/>
      <c r="B211" s="41"/>
      <c r="C211" s="42"/>
      <c r="D211" s="219" t="s">
        <v>222</v>
      </c>
      <c r="E211" s="42"/>
      <c r="F211" s="220" t="s">
        <v>624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222</v>
      </c>
      <c r="AU211" s="19" t="s">
        <v>82</v>
      </c>
    </row>
    <row r="212" s="2" customFormat="1">
      <c r="A212" s="40"/>
      <c r="B212" s="41"/>
      <c r="C212" s="42"/>
      <c r="D212" s="226" t="s">
        <v>388</v>
      </c>
      <c r="E212" s="42"/>
      <c r="F212" s="246" t="s">
        <v>507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388</v>
      </c>
      <c r="AU212" s="19" t="s">
        <v>82</v>
      </c>
    </row>
    <row r="213" s="2" customFormat="1" ht="16.5" customHeight="1">
      <c r="A213" s="40"/>
      <c r="B213" s="41"/>
      <c r="C213" s="206" t="s">
        <v>621</v>
      </c>
      <c r="D213" s="206" t="s">
        <v>215</v>
      </c>
      <c r="E213" s="207" t="s">
        <v>626</v>
      </c>
      <c r="F213" s="208" t="s">
        <v>510</v>
      </c>
      <c r="G213" s="209" t="s">
        <v>499</v>
      </c>
      <c r="H213" s="210">
        <v>1</v>
      </c>
      <c r="I213" s="211"/>
      <c r="J213" s="212">
        <f>ROUND(I213*H213,2)</f>
        <v>0</v>
      </c>
      <c r="K213" s="208" t="s">
        <v>219</v>
      </c>
      <c r="L213" s="46"/>
      <c r="M213" s="213" t="s">
        <v>19</v>
      </c>
      <c r="N213" s="214" t="s">
        <v>43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500</v>
      </c>
      <c r="AT213" s="217" t="s">
        <v>215</v>
      </c>
      <c r="AU213" s="217" t="s">
        <v>82</v>
      </c>
      <c r="AY213" s="19" t="s">
        <v>213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80</v>
      </c>
      <c r="BK213" s="218">
        <f>ROUND(I213*H213,2)</f>
        <v>0</v>
      </c>
      <c r="BL213" s="19" t="s">
        <v>500</v>
      </c>
      <c r="BM213" s="217" t="s">
        <v>1042</v>
      </c>
    </row>
    <row r="214" s="2" customFormat="1">
      <c r="A214" s="40"/>
      <c r="B214" s="41"/>
      <c r="C214" s="42"/>
      <c r="D214" s="219" t="s">
        <v>222</v>
      </c>
      <c r="E214" s="42"/>
      <c r="F214" s="220" t="s">
        <v>628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222</v>
      </c>
      <c r="AU214" s="19" t="s">
        <v>82</v>
      </c>
    </row>
    <row r="215" s="2" customFormat="1">
      <c r="A215" s="40"/>
      <c r="B215" s="41"/>
      <c r="C215" s="42"/>
      <c r="D215" s="226" t="s">
        <v>388</v>
      </c>
      <c r="E215" s="42"/>
      <c r="F215" s="246" t="s">
        <v>507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388</v>
      </c>
      <c r="AU215" s="19" t="s">
        <v>82</v>
      </c>
    </row>
    <row r="216" s="2" customFormat="1" ht="16.5" customHeight="1">
      <c r="A216" s="40"/>
      <c r="B216" s="41"/>
      <c r="C216" s="206" t="s">
        <v>625</v>
      </c>
      <c r="D216" s="206" t="s">
        <v>215</v>
      </c>
      <c r="E216" s="207" t="s">
        <v>630</v>
      </c>
      <c r="F216" s="208" t="s">
        <v>514</v>
      </c>
      <c r="G216" s="209" t="s">
        <v>499</v>
      </c>
      <c r="H216" s="210">
        <v>1</v>
      </c>
      <c r="I216" s="211"/>
      <c r="J216" s="212">
        <f>ROUND(I216*H216,2)</f>
        <v>0</v>
      </c>
      <c r="K216" s="208" t="s">
        <v>219</v>
      </c>
      <c r="L216" s="46"/>
      <c r="M216" s="213" t="s">
        <v>19</v>
      </c>
      <c r="N216" s="214" t="s">
        <v>43</v>
      </c>
      <c r="O216" s="86"/>
      <c r="P216" s="215">
        <f>O216*H216</f>
        <v>0</v>
      </c>
      <c r="Q216" s="215">
        <v>0</v>
      </c>
      <c r="R216" s="215">
        <f>Q216*H216</f>
        <v>0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500</v>
      </c>
      <c r="AT216" s="217" t="s">
        <v>215</v>
      </c>
      <c r="AU216" s="217" t="s">
        <v>82</v>
      </c>
      <c r="AY216" s="19" t="s">
        <v>213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80</v>
      </c>
      <c r="BK216" s="218">
        <f>ROUND(I216*H216,2)</f>
        <v>0</v>
      </c>
      <c r="BL216" s="19" t="s">
        <v>500</v>
      </c>
      <c r="BM216" s="217" t="s">
        <v>1043</v>
      </c>
    </row>
    <row r="217" s="2" customFormat="1">
      <c r="A217" s="40"/>
      <c r="B217" s="41"/>
      <c r="C217" s="42"/>
      <c r="D217" s="219" t="s">
        <v>222</v>
      </c>
      <c r="E217" s="42"/>
      <c r="F217" s="220" t="s">
        <v>632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222</v>
      </c>
      <c r="AU217" s="19" t="s">
        <v>82</v>
      </c>
    </row>
    <row r="218" s="2" customFormat="1">
      <c r="A218" s="40"/>
      <c r="B218" s="41"/>
      <c r="C218" s="42"/>
      <c r="D218" s="226" t="s">
        <v>388</v>
      </c>
      <c r="E218" s="42"/>
      <c r="F218" s="246" t="s">
        <v>516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388</v>
      </c>
      <c r="AU218" s="19" t="s">
        <v>82</v>
      </c>
    </row>
    <row r="219" s="12" customFormat="1" ht="22.8" customHeight="1">
      <c r="A219" s="12"/>
      <c r="B219" s="190"/>
      <c r="C219" s="191"/>
      <c r="D219" s="192" t="s">
        <v>71</v>
      </c>
      <c r="E219" s="204" t="s">
        <v>517</v>
      </c>
      <c r="F219" s="204" t="s">
        <v>518</v>
      </c>
      <c r="G219" s="191"/>
      <c r="H219" s="191"/>
      <c r="I219" s="194"/>
      <c r="J219" s="205">
        <f>BK219</f>
        <v>0</v>
      </c>
      <c r="K219" s="191"/>
      <c r="L219" s="196"/>
      <c r="M219" s="197"/>
      <c r="N219" s="198"/>
      <c r="O219" s="198"/>
      <c r="P219" s="199">
        <f>SUM(P220:P222)</f>
        <v>0</v>
      </c>
      <c r="Q219" s="198"/>
      <c r="R219" s="199">
        <f>SUM(R220:R222)</f>
        <v>0</v>
      </c>
      <c r="S219" s="198"/>
      <c r="T219" s="200">
        <f>SUM(T220:T222)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1" t="s">
        <v>240</v>
      </c>
      <c r="AT219" s="202" t="s">
        <v>71</v>
      </c>
      <c r="AU219" s="202" t="s">
        <v>80</v>
      </c>
      <c r="AY219" s="201" t="s">
        <v>213</v>
      </c>
      <c r="BK219" s="203">
        <f>SUM(BK220:BK222)</f>
        <v>0</v>
      </c>
    </row>
    <row r="220" s="2" customFormat="1" ht="16.5" customHeight="1">
      <c r="A220" s="40"/>
      <c r="B220" s="41"/>
      <c r="C220" s="206" t="s">
        <v>512</v>
      </c>
      <c r="D220" s="206" t="s">
        <v>215</v>
      </c>
      <c r="E220" s="207" t="s">
        <v>520</v>
      </c>
      <c r="F220" s="208" t="s">
        <v>518</v>
      </c>
      <c r="G220" s="209" t="s">
        <v>499</v>
      </c>
      <c r="H220" s="210">
        <v>1</v>
      </c>
      <c r="I220" s="211"/>
      <c r="J220" s="212">
        <f>ROUND(I220*H220,2)</f>
        <v>0</v>
      </c>
      <c r="K220" s="208" t="s">
        <v>219</v>
      </c>
      <c r="L220" s="46"/>
      <c r="M220" s="213" t="s">
        <v>19</v>
      </c>
      <c r="N220" s="214" t="s">
        <v>43</v>
      </c>
      <c r="O220" s="86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500</v>
      </c>
      <c r="AT220" s="217" t="s">
        <v>215</v>
      </c>
      <c r="AU220" s="217" t="s">
        <v>82</v>
      </c>
      <c r="AY220" s="19" t="s">
        <v>213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80</v>
      </c>
      <c r="BK220" s="218">
        <f>ROUND(I220*H220,2)</f>
        <v>0</v>
      </c>
      <c r="BL220" s="19" t="s">
        <v>500</v>
      </c>
      <c r="BM220" s="217" t="s">
        <v>1044</v>
      </c>
    </row>
    <row r="221" s="2" customFormat="1">
      <c r="A221" s="40"/>
      <c r="B221" s="41"/>
      <c r="C221" s="42"/>
      <c r="D221" s="219" t="s">
        <v>222</v>
      </c>
      <c r="E221" s="42"/>
      <c r="F221" s="220" t="s">
        <v>1045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222</v>
      </c>
      <c r="AU221" s="19" t="s">
        <v>82</v>
      </c>
    </row>
    <row r="222" s="2" customFormat="1">
      <c r="A222" s="40"/>
      <c r="B222" s="41"/>
      <c r="C222" s="42"/>
      <c r="D222" s="226" t="s">
        <v>388</v>
      </c>
      <c r="E222" s="42"/>
      <c r="F222" s="246" t="s">
        <v>507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388</v>
      </c>
      <c r="AU222" s="19" t="s">
        <v>82</v>
      </c>
    </row>
    <row r="223" s="12" customFormat="1" ht="22.8" customHeight="1">
      <c r="A223" s="12"/>
      <c r="B223" s="190"/>
      <c r="C223" s="191"/>
      <c r="D223" s="192" t="s">
        <v>71</v>
      </c>
      <c r="E223" s="204" t="s">
        <v>522</v>
      </c>
      <c r="F223" s="204" t="s">
        <v>523</v>
      </c>
      <c r="G223" s="191"/>
      <c r="H223" s="191"/>
      <c r="I223" s="194"/>
      <c r="J223" s="205">
        <f>BK223</f>
        <v>0</v>
      </c>
      <c r="K223" s="191"/>
      <c r="L223" s="196"/>
      <c r="M223" s="197"/>
      <c r="N223" s="198"/>
      <c r="O223" s="198"/>
      <c r="P223" s="199">
        <f>SUM(P224:P226)</f>
        <v>0</v>
      </c>
      <c r="Q223" s="198"/>
      <c r="R223" s="199">
        <f>SUM(R224:R226)</f>
        <v>0</v>
      </c>
      <c r="S223" s="198"/>
      <c r="T223" s="200">
        <f>SUM(T224:T226)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1" t="s">
        <v>240</v>
      </c>
      <c r="AT223" s="202" t="s">
        <v>71</v>
      </c>
      <c r="AU223" s="202" t="s">
        <v>80</v>
      </c>
      <c r="AY223" s="201" t="s">
        <v>213</v>
      </c>
      <c r="BK223" s="203">
        <f>SUM(BK224:BK226)</f>
        <v>0</v>
      </c>
    </row>
    <row r="224" s="2" customFormat="1" ht="16.5" customHeight="1">
      <c r="A224" s="40"/>
      <c r="B224" s="41"/>
      <c r="C224" s="206" t="s">
        <v>519</v>
      </c>
      <c r="D224" s="206" t="s">
        <v>215</v>
      </c>
      <c r="E224" s="207" t="s">
        <v>525</v>
      </c>
      <c r="F224" s="208" t="s">
        <v>523</v>
      </c>
      <c r="G224" s="209" t="s">
        <v>499</v>
      </c>
      <c r="H224" s="210">
        <v>1</v>
      </c>
      <c r="I224" s="211"/>
      <c r="J224" s="212">
        <f>ROUND(I224*H224,2)</f>
        <v>0</v>
      </c>
      <c r="K224" s="208" t="s">
        <v>219</v>
      </c>
      <c r="L224" s="46"/>
      <c r="M224" s="213" t="s">
        <v>19</v>
      </c>
      <c r="N224" s="214" t="s">
        <v>43</v>
      </c>
      <c r="O224" s="86"/>
      <c r="P224" s="215">
        <f>O224*H224</f>
        <v>0</v>
      </c>
      <c r="Q224" s="215">
        <v>0</v>
      </c>
      <c r="R224" s="215">
        <f>Q224*H224</f>
        <v>0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500</v>
      </c>
      <c r="AT224" s="217" t="s">
        <v>215</v>
      </c>
      <c r="AU224" s="217" t="s">
        <v>82</v>
      </c>
      <c r="AY224" s="19" t="s">
        <v>213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80</v>
      </c>
      <c r="BK224" s="218">
        <f>ROUND(I224*H224,2)</f>
        <v>0</v>
      </c>
      <c r="BL224" s="19" t="s">
        <v>500</v>
      </c>
      <c r="BM224" s="217" t="s">
        <v>1046</v>
      </c>
    </row>
    <row r="225" s="2" customFormat="1">
      <c r="A225" s="40"/>
      <c r="B225" s="41"/>
      <c r="C225" s="42"/>
      <c r="D225" s="219" t="s">
        <v>222</v>
      </c>
      <c r="E225" s="42"/>
      <c r="F225" s="220" t="s">
        <v>1047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222</v>
      </c>
      <c r="AU225" s="19" t="s">
        <v>82</v>
      </c>
    </row>
    <row r="226" s="2" customFormat="1">
      <c r="A226" s="40"/>
      <c r="B226" s="41"/>
      <c r="C226" s="42"/>
      <c r="D226" s="226" t="s">
        <v>388</v>
      </c>
      <c r="E226" s="42"/>
      <c r="F226" s="246" t="s">
        <v>527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388</v>
      </c>
      <c r="AU226" s="19" t="s">
        <v>82</v>
      </c>
    </row>
    <row r="227" s="12" customFormat="1" ht="22.8" customHeight="1">
      <c r="A227" s="12"/>
      <c r="B227" s="190"/>
      <c r="C227" s="191"/>
      <c r="D227" s="192" t="s">
        <v>71</v>
      </c>
      <c r="E227" s="204" t="s">
        <v>528</v>
      </c>
      <c r="F227" s="204" t="s">
        <v>529</v>
      </c>
      <c r="G227" s="191"/>
      <c r="H227" s="191"/>
      <c r="I227" s="194"/>
      <c r="J227" s="205">
        <f>BK227</f>
        <v>0</v>
      </c>
      <c r="K227" s="191"/>
      <c r="L227" s="196"/>
      <c r="M227" s="197"/>
      <c r="N227" s="198"/>
      <c r="O227" s="198"/>
      <c r="P227" s="199">
        <f>SUM(P228:P233)</f>
        <v>0</v>
      </c>
      <c r="Q227" s="198"/>
      <c r="R227" s="199">
        <f>SUM(R228:R233)</f>
        <v>0</v>
      </c>
      <c r="S227" s="198"/>
      <c r="T227" s="200">
        <f>SUM(T228:T233)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01" t="s">
        <v>240</v>
      </c>
      <c r="AT227" s="202" t="s">
        <v>71</v>
      </c>
      <c r="AU227" s="202" t="s">
        <v>80</v>
      </c>
      <c r="AY227" s="201" t="s">
        <v>213</v>
      </c>
      <c r="BK227" s="203">
        <f>SUM(BK228:BK233)</f>
        <v>0</v>
      </c>
    </row>
    <row r="228" s="2" customFormat="1" ht="16.5" customHeight="1">
      <c r="A228" s="40"/>
      <c r="B228" s="41"/>
      <c r="C228" s="206" t="s">
        <v>524</v>
      </c>
      <c r="D228" s="206" t="s">
        <v>215</v>
      </c>
      <c r="E228" s="207" t="s">
        <v>531</v>
      </c>
      <c r="F228" s="208" t="s">
        <v>529</v>
      </c>
      <c r="G228" s="209" t="s">
        <v>499</v>
      </c>
      <c r="H228" s="210">
        <v>1</v>
      </c>
      <c r="I228" s="211"/>
      <c r="J228" s="212">
        <f>ROUND(I228*H228,2)</f>
        <v>0</v>
      </c>
      <c r="K228" s="208" t="s">
        <v>219</v>
      </c>
      <c r="L228" s="46"/>
      <c r="M228" s="213" t="s">
        <v>19</v>
      </c>
      <c r="N228" s="214" t="s">
        <v>43</v>
      </c>
      <c r="O228" s="86"/>
      <c r="P228" s="215">
        <f>O228*H228</f>
        <v>0</v>
      </c>
      <c r="Q228" s="215">
        <v>0</v>
      </c>
      <c r="R228" s="215">
        <f>Q228*H228</f>
        <v>0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500</v>
      </c>
      <c r="AT228" s="217" t="s">
        <v>215</v>
      </c>
      <c r="AU228" s="217" t="s">
        <v>82</v>
      </c>
      <c r="AY228" s="19" t="s">
        <v>213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80</v>
      </c>
      <c r="BK228" s="218">
        <f>ROUND(I228*H228,2)</f>
        <v>0</v>
      </c>
      <c r="BL228" s="19" t="s">
        <v>500</v>
      </c>
      <c r="BM228" s="217" t="s">
        <v>1048</v>
      </c>
    </row>
    <row r="229" s="2" customFormat="1">
      <c r="A229" s="40"/>
      <c r="B229" s="41"/>
      <c r="C229" s="42"/>
      <c r="D229" s="219" t="s">
        <v>222</v>
      </c>
      <c r="E229" s="42"/>
      <c r="F229" s="220" t="s">
        <v>1049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222</v>
      </c>
      <c r="AU229" s="19" t="s">
        <v>82</v>
      </c>
    </row>
    <row r="230" s="2" customFormat="1">
      <c r="A230" s="40"/>
      <c r="B230" s="41"/>
      <c r="C230" s="42"/>
      <c r="D230" s="226" t="s">
        <v>388</v>
      </c>
      <c r="E230" s="42"/>
      <c r="F230" s="246" t="s">
        <v>507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388</v>
      </c>
      <c r="AU230" s="19" t="s">
        <v>82</v>
      </c>
    </row>
    <row r="231" s="2" customFormat="1" ht="16.5" customHeight="1">
      <c r="A231" s="40"/>
      <c r="B231" s="41"/>
      <c r="C231" s="206" t="s">
        <v>530</v>
      </c>
      <c r="D231" s="206" t="s">
        <v>215</v>
      </c>
      <c r="E231" s="207" t="s">
        <v>534</v>
      </c>
      <c r="F231" s="208" t="s">
        <v>535</v>
      </c>
      <c r="G231" s="209" t="s">
        <v>499</v>
      </c>
      <c r="H231" s="210">
        <v>1</v>
      </c>
      <c r="I231" s="211"/>
      <c r="J231" s="212">
        <f>ROUND(I231*H231,2)</f>
        <v>0</v>
      </c>
      <c r="K231" s="208" t="s">
        <v>219</v>
      </c>
      <c r="L231" s="46"/>
      <c r="M231" s="213" t="s">
        <v>19</v>
      </c>
      <c r="N231" s="214" t="s">
        <v>43</v>
      </c>
      <c r="O231" s="86"/>
      <c r="P231" s="215">
        <f>O231*H231</f>
        <v>0</v>
      </c>
      <c r="Q231" s="215">
        <v>0</v>
      </c>
      <c r="R231" s="215">
        <f>Q231*H231</f>
        <v>0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500</v>
      </c>
      <c r="AT231" s="217" t="s">
        <v>215</v>
      </c>
      <c r="AU231" s="217" t="s">
        <v>82</v>
      </c>
      <c r="AY231" s="19" t="s">
        <v>213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80</v>
      </c>
      <c r="BK231" s="218">
        <f>ROUND(I231*H231,2)</f>
        <v>0</v>
      </c>
      <c r="BL231" s="19" t="s">
        <v>500</v>
      </c>
      <c r="BM231" s="217" t="s">
        <v>1050</v>
      </c>
    </row>
    <row r="232" s="2" customFormat="1">
      <c r="A232" s="40"/>
      <c r="B232" s="41"/>
      <c r="C232" s="42"/>
      <c r="D232" s="219" t="s">
        <v>222</v>
      </c>
      <c r="E232" s="42"/>
      <c r="F232" s="220" t="s">
        <v>1051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222</v>
      </c>
      <c r="AU232" s="19" t="s">
        <v>82</v>
      </c>
    </row>
    <row r="233" s="2" customFormat="1">
      <c r="A233" s="40"/>
      <c r="B233" s="41"/>
      <c r="C233" s="42"/>
      <c r="D233" s="226" t="s">
        <v>388</v>
      </c>
      <c r="E233" s="42"/>
      <c r="F233" s="246" t="s">
        <v>537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388</v>
      </c>
      <c r="AU233" s="19" t="s">
        <v>82</v>
      </c>
    </row>
    <row r="234" s="12" customFormat="1" ht="22.8" customHeight="1">
      <c r="A234" s="12"/>
      <c r="B234" s="190"/>
      <c r="C234" s="191"/>
      <c r="D234" s="192" t="s">
        <v>71</v>
      </c>
      <c r="E234" s="204" t="s">
        <v>538</v>
      </c>
      <c r="F234" s="204" t="s">
        <v>539</v>
      </c>
      <c r="G234" s="191"/>
      <c r="H234" s="191"/>
      <c r="I234" s="194"/>
      <c r="J234" s="205">
        <f>BK234</f>
        <v>0</v>
      </c>
      <c r="K234" s="191"/>
      <c r="L234" s="196"/>
      <c r="M234" s="197"/>
      <c r="N234" s="198"/>
      <c r="O234" s="198"/>
      <c r="P234" s="199">
        <f>SUM(P235:P237)</f>
        <v>0</v>
      </c>
      <c r="Q234" s="198"/>
      <c r="R234" s="199">
        <f>SUM(R235:R237)</f>
        <v>0</v>
      </c>
      <c r="S234" s="198"/>
      <c r="T234" s="200">
        <f>SUM(T235:T237)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01" t="s">
        <v>240</v>
      </c>
      <c r="AT234" s="202" t="s">
        <v>71</v>
      </c>
      <c r="AU234" s="202" t="s">
        <v>80</v>
      </c>
      <c r="AY234" s="201" t="s">
        <v>213</v>
      </c>
      <c r="BK234" s="203">
        <f>SUM(BK235:BK237)</f>
        <v>0</v>
      </c>
    </row>
    <row r="235" s="2" customFormat="1" ht="16.5" customHeight="1">
      <c r="A235" s="40"/>
      <c r="B235" s="41"/>
      <c r="C235" s="206" t="s">
        <v>629</v>
      </c>
      <c r="D235" s="206" t="s">
        <v>215</v>
      </c>
      <c r="E235" s="207" t="s">
        <v>650</v>
      </c>
      <c r="F235" s="208" t="s">
        <v>539</v>
      </c>
      <c r="G235" s="209" t="s">
        <v>499</v>
      </c>
      <c r="H235" s="210">
        <v>1</v>
      </c>
      <c r="I235" s="211"/>
      <c r="J235" s="212">
        <f>ROUND(I235*H235,2)</f>
        <v>0</v>
      </c>
      <c r="K235" s="208" t="s">
        <v>219</v>
      </c>
      <c r="L235" s="46"/>
      <c r="M235" s="213" t="s">
        <v>19</v>
      </c>
      <c r="N235" s="214" t="s">
        <v>43</v>
      </c>
      <c r="O235" s="86"/>
      <c r="P235" s="215">
        <f>O235*H235</f>
        <v>0</v>
      </c>
      <c r="Q235" s="215">
        <v>0</v>
      </c>
      <c r="R235" s="215">
        <f>Q235*H235</f>
        <v>0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500</v>
      </c>
      <c r="AT235" s="217" t="s">
        <v>215</v>
      </c>
      <c r="AU235" s="217" t="s">
        <v>82</v>
      </c>
      <c r="AY235" s="19" t="s">
        <v>213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80</v>
      </c>
      <c r="BK235" s="218">
        <f>ROUND(I235*H235,2)</f>
        <v>0</v>
      </c>
      <c r="BL235" s="19" t="s">
        <v>500</v>
      </c>
      <c r="BM235" s="217" t="s">
        <v>1052</v>
      </c>
    </row>
    <row r="236" s="2" customFormat="1">
      <c r="A236" s="40"/>
      <c r="B236" s="41"/>
      <c r="C236" s="42"/>
      <c r="D236" s="219" t="s">
        <v>222</v>
      </c>
      <c r="E236" s="42"/>
      <c r="F236" s="220" t="s">
        <v>652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222</v>
      </c>
      <c r="AU236" s="19" t="s">
        <v>82</v>
      </c>
    </row>
    <row r="237" s="2" customFormat="1">
      <c r="A237" s="40"/>
      <c r="B237" s="41"/>
      <c r="C237" s="42"/>
      <c r="D237" s="226" t="s">
        <v>388</v>
      </c>
      <c r="E237" s="42"/>
      <c r="F237" s="246" t="s">
        <v>507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388</v>
      </c>
      <c r="AU237" s="19" t="s">
        <v>82</v>
      </c>
    </row>
    <row r="238" s="12" customFormat="1" ht="22.8" customHeight="1">
      <c r="A238" s="12"/>
      <c r="B238" s="190"/>
      <c r="C238" s="191"/>
      <c r="D238" s="192" t="s">
        <v>71</v>
      </c>
      <c r="E238" s="204" t="s">
        <v>543</v>
      </c>
      <c r="F238" s="204" t="s">
        <v>544</v>
      </c>
      <c r="G238" s="191"/>
      <c r="H238" s="191"/>
      <c r="I238" s="194"/>
      <c r="J238" s="205">
        <f>BK238</f>
        <v>0</v>
      </c>
      <c r="K238" s="191"/>
      <c r="L238" s="196"/>
      <c r="M238" s="197"/>
      <c r="N238" s="198"/>
      <c r="O238" s="198"/>
      <c r="P238" s="199">
        <f>SUM(P239:P241)</f>
        <v>0</v>
      </c>
      <c r="Q238" s="198"/>
      <c r="R238" s="199">
        <f>SUM(R239:R241)</f>
        <v>0</v>
      </c>
      <c r="S238" s="198"/>
      <c r="T238" s="200">
        <f>SUM(T239:T241)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01" t="s">
        <v>240</v>
      </c>
      <c r="AT238" s="202" t="s">
        <v>71</v>
      </c>
      <c r="AU238" s="202" t="s">
        <v>80</v>
      </c>
      <c r="AY238" s="201" t="s">
        <v>213</v>
      </c>
      <c r="BK238" s="203">
        <f>SUM(BK239:BK241)</f>
        <v>0</v>
      </c>
    </row>
    <row r="239" s="2" customFormat="1" ht="16.5" customHeight="1">
      <c r="A239" s="40"/>
      <c r="B239" s="41"/>
      <c r="C239" s="206" t="s">
        <v>633</v>
      </c>
      <c r="D239" s="206" t="s">
        <v>215</v>
      </c>
      <c r="E239" s="207" t="s">
        <v>654</v>
      </c>
      <c r="F239" s="208" t="s">
        <v>544</v>
      </c>
      <c r="G239" s="209" t="s">
        <v>499</v>
      </c>
      <c r="H239" s="210">
        <v>1</v>
      </c>
      <c r="I239" s="211"/>
      <c r="J239" s="212">
        <f>ROUND(I239*H239,2)</f>
        <v>0</v>
      </c>
      <c r="K239" s="208" t="s">
        <v>219</v>
      </c>
      <c r="L239" s="46"/>
      <c r="M239" s="213" t="s">
        <v>19</v>
      </c>
      <c r="N239" s="214" t="s">
        <v>43</v>
      </c>
      <c r="O239" s="86"/>
      <c r="P239" s="215">
        <f>O239*H239</f>
        <v>0</v>
      </c>
      <c r="Q239" s="215">
        <v>0</v>
      </c>
      <c r="R239" s="215">
        <f>Q239*H239</f>
        <v>0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500</v>
      </c>
      <c r="AT239" s="217" t="s">
        <v>215</v>
      </c>
      <c r="AU239" s="217" t="s">
        <v>82</v>
      </c>
      <c r="AY239" s="19" t="s">
        <v>213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80</v>
      </c>
      <c r="BK239" s="218">
        <f>ROUND(I239*H239,2)</f>
        <v>0</v>
      </c>
      <c r="BL239" s="19" t="s">
        <v>500</v>
      </c>
      <c r="BM239" s="217" t="s">
        <v>1053</v>
      </c>
    </row>
    <row r="240" s="2" customFormat="1">
      <c r="A240" s="40"/>
      <c r="B240" s="41"/>
      <c r="C240" s="42"/>
      <c r="D240" s="219" t="s">
        <v>222</v>
      </c>
      <c r="E240" s="42"/>
      <c r="F240" s="220" t="s">
        <v>656</v>
      </c>
      <c r="G240" s="42"/>
      <c r="H240" s="42"/>
      <c r="I240" s="221"/>
      <c r="J240" s="42"/>
      <c r="K240" s="42"/>
      <c r="L240" s="46"/>
      <c r="M240" s="222"/>
      <c r="N240" s="223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222</v>
      </c>
      <c r="AU240" s="19" t="s">
        <v>82</v>
      </c>
    </row>
    <row r="241" s="2" customFormat="1">
      <c r="A241" s="40"/>
      <c r="B241" s="41"/>
      <c r="C241" s="42"/>
      <c r="D241" s="226" t="s">
        <v>388</v>
      </c>
      <c r="E241" s="42"/>
      <c r="F241" s="246" t="s">
        <v>507</v>
      </c>
      <c r="G241" s="42"/>
      <c r="H241" s="42"/>
      <c r="I241" s="221"/>
      <c r="J241" s="42"/>
      <c r="K241" s="42"/>
      <c r="L241" s="46"/>
      <c r="M241" s="258"/>
      <c r="N241" s="259"/>
      <c r="O241" s="260"/>
      <c r="P241" s="260"/>
      <c r="Q241" s="260"/>
      <c r="R241" s="260"/>
      <c r="S241" s="260"/>
      <c r="T241" s="261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388</v>
      </c>
      <c r="AU241" s="19" t="s">
        <v>82</v>
      </c>
    </row>
    <row r="242" s="2" customFormat="1" ht="6.96" customHeight="1">
      <c r="A242" s="40"/>
      <c r="B242" s="61"/>
      <c r="C242" s="62"/>
      <c r="D242" s="62"/>
      <c r="E242" s="62"/>
      <c r="F242" s="62"/>
      <c r="G242" s="62"/>
      <c r="H242" s="62"/>
      <c r="I242" s="62"/>
      <c r="J242" s="62"/>
      <c r="K242" s="62"/>
      <c r="L242" s="46"/>
      <c r="M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</row>
  </sheetData>
  <sheetProtection sheet="1" autoFilter="0" formatColumns="0" formatRows="0" objects="1" scenarios="1" spinCount="100000" saltValue="wrhEbDjA+pUmw1jqFkvedWs6lRHpcZeEhiI+EI6Qiw7YlgYxHPehYg/Sce26BF/QV/7H78rrDToW/6VwZn2k4g==" hashValue="5fDb65Pf+9uIiTiZLjlWrg6KZlQrH7+J0jsroSYkm2y2xlKZOjZaaiYzTQYspoO+uVIp38qhTP45C8nkcEHDuw==" algorithmName="SHA-512" password="CC35"/>
  <autoFilter ref="C89:K241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5_02/183403112"/>
    <hyperlink ref="F97" r:id="rId2" display="https://podminky.urs.cz/item/CS_URS_2025_02/183403151"/>
    <hyperlink ref="F100" r:id="rId3" display="https://podminky.urs.cz/item/CS_URS_2025_02/183403152"/>
    <hyperlink ref="F103" r:id="rId4" display="https://podminky.urs.cz/item/CS_URS_2025_02/181451121"/>
    <hyperlink ref="F110" r:id="rId5" display="https://podminky.urs.cz/item/CS_URS_2025_02/119005131"/>
    <hyperlink ref="F113" r:id="rId6" display="https://podminky.urs.cz/item/CS_URS_2025_02/183111114"/>
    <hyperlink ref="F116" r:id="rId7" display="https://podminky.urs.cz/item/CS_URS_2025_02/183101114"/>
    <hyperlink ref="F119" r:id="rId8" display="https://podminky.urs.cz/item/CS_URS_2025_02/184102111"/>
    <hyperlink ref="F131" r:id="rId9" display="https://podminky.urs.cz/item/CS_URS_2025_02/184102113"/>
    <hyperlink ref="F146" r:id="rId10" display="https://podminky.urs.cz/item/CS_URS_2025_02/184215133"/>
    <hyperlink ref="F149" r:id="rId11" display="https://podminky.urs.cz/item/CS_URS_2025_02/184808211"/>
    <hyperlink ref="F159" r:id="rId12" display="https://podminky.urs.cz/item/CS_URS_2025_02/184816111"/>
    <hyperlink ref="F170" r:id="rId13" display="https://podminky.urs.cz/item/CS_URS_2025_02/184911421"/>
    <hyperlink ref="F175" r:id="rId14" display="https://podminky.urs.cz/item/CS_URS_2025_02/185804312"/>
    <hyperlink ref="F179" r:id="rId15" display="https://podminky.urs.cz/item/CS_URS_2025_02/185851121"/>
    <hyperlink ref="F191" r:id="rId16" display="https://podminky.urs.cz/item/CS_URS_2025_02/348101320"/>
    <hyperlink ref="F196" r:id="rId17" display="https://podminky.urs.cz/item/CS_URS_2025_02/348951256"/>
    <hyperlink ref="F204" r:id="rId18" display="https://podminky.urs.cz/item/CS_URS_2025_02/998231311"/>
    <hyperlink ref="F208" r:id="rId19" display="https://podminky.urs.cz/item/CS_URS_2025_02/011002000"/>
    <hyperlink ref="F211" r:id="rId20" display="https://podminky.urs.cz/item/CS_URS_2025_02/011324000"/>
    <hyperlink ref="F214" r:id="rId21" display="https://podminky.urs.cz/item/CS_URS_2025_02/012002000"/>
    <hyperlink ref="F217" r:id="rId22" display="https://podminky.urs.cz/item/CS_URS_2025_02/013254000"/>
    <hyperlink ref="F221" r:id="rId23" display="https://podminky.urs.cz/item/CS_URS_2025_02/020001000.1"/>
    <hyperlink ref="F225" r:id="rId24" display="https://podminky.urs.cz/item/CS_URS_2025_02/030001000.1"/>
    <hyperlink ref="F229" r:id="rId25" display="https://podminky.urs.cz/item/CS_URS_2025_02/040001000.1"/>
    <hyperlink ref="F232" r:id="rId26" display="https://podminky.urs.cz/item/CS_URS_2025_02/045002000.1"/>
    <hyperlink ref="F236" r:id="rId27" display="https://podminky.urs.cz/item/CS_URS_2025_02/060001000"/>
    <hyperlink ref="F240" r:id="rId28" display="https://podminky.urs.cz/item/CS_URS_2025_02/07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9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180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Realizace větrolamu v k.ú. Moravský Žižkov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181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1054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17. 9. 2025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ROUND((SUM(BE82:BE102)),  2)</f>
        <v>0</v>
      </c>
      <c r="G33" s="40"/>
      <c r="H33" s="40"/>
      <c r="I33" s="150">
        <v>0.20999999999999999</v>
      </c>
      <c r="J33" s="149">
        <f>ROUND(((SUM(BE82:BE102))*I33),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ROUND((SUM(BF82:BF102)),  2)</f>
        <v>0</v>
      </c>
      <c r="G34" s="40"/>
      <c r="H34" s="40"/>
      <c r="I34" s="150">
        <v>0.12</v>
      </c>
      <c r="J34" s="149">
        <f>ROUND(((SUM(BF82:BF102))*I34),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ROUND((SUM(BG82:BG102)),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ROUND((SUM(BH82:BH102)),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ROUND((SUM(BI82:BI102)),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183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Realizace větrolamu v k.ú. Moravský Žižkov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181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08.1 - 1. rok rozvojové péče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Moravský Žižkov</v>
      </c>
      <c r="G52" s="42"/>
      <c r="H52" s="42"/>
      <c r="I52" s="34" t="s">
        <v>23</v>
      </c>
      <c r="J52" s="74" t="str">
        <f>IF(J12="","",J12)</f>
        <v>17. 9. 2025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SPÚ, KPÚ pro JMK, pobočka Břeclav</v>
      </c>
      <c r="G54" s="42"/>
      <c r="H54" s="42"/>
      <c r="I54" s="34" t="s">
        <v>31</v>
      </c>
      <c r="J54" s="38" t="str">
        <f>E21</f>
        <v>Ing. Michal Pochop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Výzkumný ústav meliorací a ochrany půdy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184</v>
      </c>
      <c r="D57" s="164"/>
      <c r="E57" s="164"/>
      <c r="F57" s="164"/>
      <c r="G57" s="164"/>
      <c r="H57" s="164"/>
      <c r="I57" s="164"/>
      <c r="J57" s="165" t="s">
        <v>185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186</v>
      </c>
    </row>
    <row r="60" s="9" customFormat="1" ht="24.96" customHeight="1">
      <c r="A60" s="9"/>
      <c r="B60" s="167"/>
      <c r="C60" s="168"/>
      <c r="D60" s="169" t="s">
        <v>187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188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190</v>
      </c>
      <c r="E62" s="176"/>
      <c r="F62" s="176"/>
      <c r="G62" s="176"/>
      <c r="H62" s="176"/>
      <c r="I62" s="176"/>
      <c r="J62" s="177">
        <f>J100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198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Realizace větrolamu v k.ú. Moravský Žižkov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181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SO 08.1 - 1. rok rozvojové péče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Moravský Žižkov</v>
      </c>
      <c r="G76" s="42"/>
      <c r="H76" s="42"/>
      <c r="I76" s="34" t="s">
        <v>23</v>
      </c>
      <c r="J76" s="74" t="str">
        <f>IF(J12="","",J12)</f>
        <v>17. 9. 2025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SPÚ, KPÚ pro JMK, pobočka Břeclav</v>
      </c>
      <c r="G78" s="42"/>
      <c r="H78" s="42"/>
      <c r="I78" s="34" t="s">
        <v>31</v>
      </c>
      <c r="J78" s="38" t="str">
        <f>E21</f>
        <v>Ing. Michal Pochop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40.05" customHeight="1">
      <c r="A79" s="40"/>
      <c r="B79" s="41"/>
      <c r="C79" s="34" t="s">
        <v>29</v>
      </c>
      <c r="D79" s="42"/>
      <c r="E79" s="42"/>
      <c r="F79" s="29" t="str">
        <f>IF(E18="","",E18)</f>
        <v>Vyplň údaj</v>
      </c>
      <c r="G79" s="42"/>
      <c r="H79" s="42"/>
      <c r="I79" s="34" t="s">
        <v>34</v>
      </c>
      <c r="J79" s="38" t="str">
        <f>E24</f>
        <v>Výzkumný ústav meliorací a ochrany půdy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199</v>
      </c>
      <c r="D81" s="182" t="s">
        <v>57</v>
      </c>
      <c r="E81" s="182" t="s">
        <v>53</v>
      </c>
      <c r="F81" s="182" t="s">
        <v>54</v>
      </c>
      <c r="G81" s="182" t="s">
        <v>200</v>
      </c>
      <c r="H81" s="182" t="s">
        <v>201</v>
      </c>
      <c r="I81" s="182" t="s">
        <v>202</v>
      </c>
      <c r="J81" s="182" t="s">
        <v>185</v>
      </c>
      <c r="K81" s="183" t="s">
        <v>203</v>
      </c>
      <c r="L81" s="184"/>
      <c r="M81" s="94" t="s">
        <v>19</v>
      </c>
      <c r="N81" s="95" t="s">
        <v>42</v>
      </c>
      <c r="O81" s="95" t="s">
        <v>204</v>
      </c>
      <c r="P81" s="95" t="s">
        <v>205</v>
      </c>
      <c r="Q81" s="95" t="s">
        <v>206</v>
      </c>
      <c r="R81" s="95" t="s">
        <v>207</v>
      </c>
      <c r="S81" s="95" t="s">
        <v>208</v>
      </c>
      <c r="T81" s="96" t="s">
        <v>209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210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154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71</v>
      </c>
      <c r="AU82" s="19" t="s">
        <v>186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71</v>
      </c>
      <c r="E83" s="193" t="s">
        <v>211</v>
      </c>
      <c r="F83" s="193" t="s">
        <v>212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P84+P100</f>
        <v>0</v>
      </c>
      <c r="Q83" s="198"/>
      <c r="R83" s="199">
        <f>R84+R100</f>
        <v>154</v>
      </c>
      <c r="S83" s="198"/>
      <c r="T83" s="200">
        <f>T84+T100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80</v>
      </c>
      <c r="AT83" s="202" t="s">
        <v>71</v>
      </c>
      <c r="AU83" s="202" t="s">
        <v>72</v>
      </c>
      <c r="AY83" s="201" t="s">
        <v>213</v>
      </c>
      <c r="BK83" s="203">
        <f>BK84+BK100</f>
        <v>0</v>
      </c>
    </row>
    <row r="84" s="12" customFormat="1" ht="22.8" customHeight="1">
      <c r="A84" s="12"/>
      <c r="B84" s="190"/>
      <c r="C84" s="191"/>
      <c r="D84" s="192" t="s">
        <v>71</v>
      </c>
      <c r="E84" s="204" t="s">
        <v>80</v>
      </c>
      <c r="F84" s="204" t="s">
        <v>214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SUM(P85:P99)</f>
        <v>0</v>
      </c>
      <c r="Q84" s="198"/>
      <c r="R84" s="199">
        <f>SUM(R85:R99)</f>
        <v>154</v>
      </c>
      <c r="S84" s="198"/>
      <c r="T84" s="200">
        <f>SUM(T85:T99)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80</v>
      </c>
      <c r="AT84" s="202" t="s">
        <v>71</v>
      </c>
      <c r="AU84" s="202" t="s">
        <v>80</v>
      </c>
      <c r="AY84" s="201" t="s">
        <v>213</v>
      </c>
      <c r="BK84" s="203">
        <f>SUM(BK85:BK99)</f>
        <v>0</v>
      </c>
    </row>
    <row r="85" s="2" customFormat="1" ht="21.75" customHeight="1">
      <c r="A85" s="40"/>
      <c r="B85" s="41"/>
      <c r="C85" s="206" t="s">
        <v>80</v>
      </c>
      <c r="D85" s="206" t="s">
        <v>215</v>
      </c>
      <c r="E85" s="207" t="s">
        <v>549</v>
      </c>
      <c r="F85" s="208" t="s">
        <v>550</v>
      </c>
      <c r="G85" s="209" t="s">
        <v>218</v>
      </c>
      <c r="H85" s="210">
        <v>4113.6999999999998</v>
      </c>
      <c r="I85" s="211"/>
      <c r="J85" s="212">
        <f>ROUND(I85*H85,2)</f>
        <v>0</v>
      </c>
      <c r="K85" s="208" t="s">
        <v>219</v>
      </c>
      <c r="L85" s="46"/>
      <c r="M85" s="213" t="s">
        <v>19</v>
      </c>
      <c r="N85" s="214" t="s">
        <v>43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220</v>
      </c>
      <c r="AT85" s="217" t="s">
        <v>215</v>
      </c>
      <c r="AU85" s="217" t="s">
        <v>82</v>
      </c>
      <c r="AY85" s="19" t="s">
        <v>213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80</v>
      </c>
      <c r="BK85" s="218">
        <f>ROUND(I85*H85,2)</f>
        <v>0</v>
      </c>
      <c r="BL85" s="19" t="s">
        <v>220</v>
      </c>
      <c r="BM85" s="217" t="s">
        <v>551</v>
      </c>
    </row>
    <row r="86" s="2" customFormat="1">
      <c r="A86" s="40"/>
      <c r="B86" s="41"/>
      <c r="C86" s="42"/>
      <c r="D86" s="219" t="s">
        <v>222</v>
      </c>
      <c r="E86" s="42"/>
      <c r="F86" s="220" t="s">
        <v>552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222</v>
      </c>
      <c r="AU86" s="19" t="s">
        <v>82</v>
      </c>
    </row>
    <row r="87" s="13" customFormat="1">
      <c r="A87" s="13"/>
      <c r="B87" s="224"/>
      <c r="C87" s="225"/>
      <c r="D87" s="226" t="s">
        <v>224</v>
      </c>
      <c r="E87" s="227" t="s">
        <v>19</v>
      </c>
      <c r="F87" s="228" t="s">
        <v>1055</v>
      </c>
      <c r="G87" s="225"/>
      <c r="H87" s="229">
        <v>4113.6999999999998</v>
      </c>
      <c r="I87" s="230"/>
      <c r="J87" s="225"/>
      <c r="K87" s="225"/>
      <c r="L87" s="231"/>
      <c r="M87" s="232"/>
      <c r="N87" s="233"/>
      <c r="O87" s="233"/>
      <c r="P87" s="233"/>
      <c r="Q87" s="233"/>
      <c r="R87" s="233"/>
      <c r="S87" s="233"/>
      <c r="T87" s="234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5" t="s">
        <v>224</v>
      </c>
      <c r="AU87" s="235" t="s">
        <v>82</v>
      </c>
      <c r="AV87" s="13" t="s">
        <v>82</v>
      </c>
      <c r="AW87" s="13" t="s">
        <v>33</v>
      </c>
      <c r="AX87" s="13" t="s">
        <v>80</v>
      </c>
      <c r="AY87" s="235" t="s">
        <v>213</v>
      </c>
    </row>
    <row r="88" s="2" customFormat="1" ht="16.5" customHeight="1">
      <c r="A88" s="40"/>
      <c r="B88" s="41"/>
      <c r="C88" s="206" t="s">
        <v>82</v>
      </c>
      <c r="D88" s="206" t="s">
        <v>215</v>
      </c>
      <c r="E88" s="207" t="s">
        <v>554</v>
      </c>
      <c r="F88" s="208" t="s">
        <v>555</v>
      </c>
      <c r="G88" s="209" t="s">
        <v>218</v>
      </c>
      <c r="H88" s="210">
        <v>758.39999999999998</v>
      </c>
      <c r="I88" s="211"/>
      <c r="J88" s="212">
        <f>ROUND(I88*H88,2)</f>
        <v>0</v>
      </c>
      <c r="K88" s="208" t="s">
        <v>219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220</v>
      </c>
      <c r="AT88" s="217" t="s">
        <v>215</v>
      </c>
      <c r="AU88" s="217" t="s">
        <v>82</v>
      </c>
      <c r="AY88" s="19" t="s">
        <v>213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220</v>
      </c>
      <c r="BM88" s="217" t="s">
        <v>556</v>
      </c>
    </row>
    <row r="89" s="2" customFormat="1">
      <c r="A89" s="40"/>
      <c r="B89" s="41"/>
      <c r="C89" s="42"/>
      <c r="D89" s="219" t="s">
        <v>222</v>
      </c>
      <c r="E89" s="42"/>
      <c r="F89" s="220" t="s">
        <v>557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222</v>
      </c>
      <c r="AU89" s="19" t="s">
        <v>82</v>
      </c>
    </row>
    <row r="90" s="13" customFormat="1">
      <c r="A90" s="13"/>
      <c r="B90" s="224"/>
      <c r="C90" s="225"/>
      <c r="D90" s="226" t="s">
        <v>224</v>
      </c>
      <c r="E90" s="227" t="s">
        <v>19</v>
      </c>
      <c r="F90" s="228" t="s">
        <v>1056</v>
      </c>
      <c r="G90" s="225"/>
      <c r="H90" s="229">
        <v>758.39999999999998</v>
      </c>
      <c r="I90" s="230"/>
      <c r="J90" s="225"/>
      <c r="K90" s="225"/>
      <c r="L90" s="231"/>
      <c r="M90" s="232"/>
      <c r="N90" s="233"/>
      <c r="O90" s="233"/>
      <c r="P90" s="233"/>
      <c r="Q90" s="233"/>
      <c r="R90" s="233"/>
      <c r="S90" s="233"/>
      <c r="T90" s="23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5" t="s">
        <v>224</v>
      </c>
      <c r="AU90" s="235" t="s">
        <v>82</v>
      </c>
      <c r="AV90" s="13" t="s">
        <v>82</v>
      </c>
      <c r="AW90" s="13" t="s">
        <v>33</v>
      </c>
      <c r="AX90" s="13" t="s">
        <v>80</v>
      </c>
      <c r="AY90" s="235" t="s">
        <v>213</v>
      </c>
    </row>
    <row r="91" s="2" customFormat="1" ht="16.5" customHeight="1">
      <c r="A91" s="40"/>
      <c r="B91" s="41"/>
      <c r="C91" s="206" t="s">
        <v>265</v>
      </c>
      <c r="D91" s="206" t="s">
        <v>215</v>
      </c>
      <c r="E91" s="207" t="s">
        <v>434</v>
      </c>
      <c r="F91" s="208" t="s">
        <v>435</v>
      </c>
      <c r="G91" s="209" t="s">
        <v>430</v>
      </c>
      <c r="H91" s="210">
        <v>154</v>
      </c>
      <c r="I91" s="211"/>
      <c r="J91" s="212">
        <f>ROUND(I91*H91,2)</f>
        <v>0</v>
      </c>
      <c r="K91" s="208" t="s">
        <v>219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220</v>
      </c>
      <c r="AT91" s="217" t="s">
        <v>215</v>
      </c>
      <c r="AU91" s="217" t="s">
        <v>82</v>
      </c>
      <c r="AY91" s="19" t="s">
        <v>213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220</v>
      </c>
      <c r="BM91" s="217" t="s">
        <v>559</v>
      </c>
    </row>
    <row r="92" s="2" customFormat="1">
      <c r="A92" s="40"/>
      <c r="B92" s="41"/>
      <c r="C92" s="42"/>
      <c r="D92" s="219" t="s">
        <v>222</v>
      </c>
      <c r="E92" s="42"/>
      <c r="F92" s="220" t="s">
        <v>437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222</v>
      </c>
      <c r="AU92" s="19" t="s">
        <v>82</v>
      </c>
    </row>
    <row r="93" s="13" customFormat="1">
      <c r="A93" s="13"/>
      <c r="B93" s="224"/>
      <c r="C93" s="225"/>
      <c r="D93" s="226" t="s">
        <v>224</v>
      </c>
      <c r="E93" s="227" t="s">
        <v>19</v>
      </c>
      <c r="F93" s="228" t="s">
        <v>1057</v>
      </c>
      <c r="G93" s="225"/>
      <c r="H93" s="229">
        <v>154</v>
      </c>
      <c r="I93" s="230"/>
      <c r="J93" s="225"/>
      <c r="K93" s="225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224</v>
      </c>
      <c r="AU93" s="235" t="s">
        <v>82</v>
      </c>
      <c r="AV93" s="13" t="s">
        <v>82</v>
      </c>
      <c r="AW93" s="13" t="s">
        <v>33</v>
      </c>
      <c r="AX93" s="13" t="s">
        <v>80</v>
      </c>
      <c r="AY93" s="235" t="s">
        <v>213</v>
      </c>
    </row>
    <row r="94" s="2" customFormat="1" ht="16.5" customHeight="1">
      <c r="A94" s="40"/>
      <c r="B94" s="41"/>
      <c r="C94" s="206" t="s">
        <v>240</v>
      </c>
      <c r="D94" s="206" t="s">
        <v>215</v>
      </c>
      <c r="E94" s="207" t="s">
        <v>441</v>
      </c>
      <c r="F94" s="208" t="s">
        <v>442</v>
      </c>
      <c r="G94" s="209" t="s">
        <v>430</v>
      </c>
      <c r="H94" s="210">
        <v>154</v>
      </c>
      <c r="I94" s="211"/>
      <c r="J94" s="212">
        <f>ROUND(I94*H94,2)</f>
        <v>0</v>
      </c>
      <c r="K94" s="208" t="s">
        <v>219</v>
      </c>
      <c r="L94" s="46"/>
      <c r="M94" s="213" t="s">
        <v>19</v>
      </c>
      <c r="N94" s="214" t="s">
        <v>43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220</v>
      </c>
      <c r="AT94" s="217" t="s">
        <v>215</v>
      </c>
      <c r="AU94" s="217" t="s">
        <v>82</v>
      </c>
      <c r="AY94" s="19" t="s">
        <v>213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220</v>
      </c>
      <c r="BM94" s="217" t="s">
        <v>561</v>
      </c>
    </row>
    <row r="95" s="2" customFormat="1">
      <c r="A95" s="40"/>
      <c r="B95" s="41"/>
      <c r="C95" s="42"/>
      <c r="D95" s="219" t="s">
        <v>222</v>
      </c>
      <c r="E95" s="42"/>
      <c r="F95" s="220" t="s">
        <v>444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222</v>
      </c>
      <c r="AU95" s="19" t="s">
        <v>82</v>
      </c>
    </row>
    <row r="96" s="13" customFormat="1">
      <c r="A96" s="13"/>
      <c r="B96" s="224"/>
      <c r="C96" s="225"/>
      <c r="D96" s="226" t="s">
        <v>224</v>
      </c>
      <c r="E96" s="227" t="s">
        <v>19</v>
      </c>
      <c r="F96" s="228" t="s">
        <v>1057</v>
      </c>
      <c r="G96" s="225"/>
      <c r="H96" s="229">
        <v>154</v>
      </c>
      <c r="I96" s="230"/>
      <c r="J96" s="225"/>
      <c r="K96" s="225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224</v>
      </c>
      <c r="AU96" s="235" t="s">
        <v>82</v>
      </c>
      <c r="AV96" s="13" t="s">
        <v>82</v>
      </c>
      <c r="AW96" s="13" t="s">
        <v>33</v>
      </c>
      <c r="AX96" s="13" t="s">
        <v>80</v>
      </c>
      <c r="AY96" s="235" t="s">
        <v>213</v>
      </c>
    </row>
    <row r="97" s="2" customFormat="1" ht="16.5" customHeight="1">
      <c r="A97" s="40"/>
      <c r="B97" s="41"/>
      <c r="C97" s="236" t="s">
        <v>253</v>
      </c>
      <c r="D97" s="236" t="s">
        <v>241</v>
      </c>
      <c r="E97" s="237" t="s">
        <v>446</v>
      </c>
      <c r="F97" s="238" t="s">
        <v>447</v>
      </c>
      <c r="G97" s="239" t="s">
        <v>430</v>
      </c>
      <c r="H97" s="240">
        <v>154</v>
      </c>
      <c r="I97" s="241"/>
      <c r="J97" s="242">
        <f>ROUND(I97*H97,2)</f>
        <v>0</v>
      </c>
      <c r="K97" s="238" t="s">
        <v>219</v>
      </c>
      <c r="L97" s="243"/>
      <c r="M97" s="244" t="s">
        <v>19</v>
      </c>
      <c r="N97" s="245" t="s">
        <v>43</v>
      </c>
      <c r="O97" s="86"/>
      <c r="P97" s="215">
        <f>O97*H97</f>
        <v>0</v>
      </c>
      <c r="Q97" s="215">
        <v>1</v>
      </c>
      <c r="R97" s="215">
        <f>Q97*H97</f>
        <v>154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245</v>
      </c>
      <c r="AT97" s="217" t="s">
        <v>241</v>
      </c>
      <c r="AU97" s="217" t="s">
        <v>82</v>
      </c>
      <c r="AY97" s="19" t="s">
        <v>213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220</v>
      </c>
      <c r="BM97" s="217" t="s">
        <v>563</v>
      </c>
    </row>
    <row r="98" s="2" customFormat="1">
      <c r="A98" s="40"/>
      <c r="B98" s="41"/>
      <c r="C98" s="42"/>
      <c r="D98" s="226" t="s">
        <v>388</v>
      </c>
      <c r="E98" s="42"/>
      <c r="F98" s="246" t="s">
        <v>449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388</v>
      </c>
      <c r="AU98" s="19" t="s">
        <v>82</v>
      </c>
    </row>
    <row r="99" s="13" customFormat="1">
      <c r="A99" s="13"/>
      <c r="B99" s="224"/>
      <c r="C99" s="225"/>
      <c r="D99" s="226" t="s">
        <v>224</v>
      </c>
      <c r="E99" s="227" t="s">
        <v>19</v>
      </c>
      <c r="F99" s="228" t="s">
        <v>1057</v>
      </c>
      <c r="G99" s="225"/>
      <c r="H99" s="229">
        <v>154</v>
      </c>
      <c r="I99" s="230"/>
      <c r="J99" s="225"/>
      <c r="K99" s="225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224</v>
      </c>
      <c r="AU99" s="235" t="s">
        <v>82</v>
      </c>
      <c r="AV99" s="13" t="s">
        <v>82</v>
      </c>
      <c r="AW99" s="13" t="s">
        <v>33</v>
      </c>
      <c r="AX99" s="13" t="s">
        <v>80</v>
      </c>
      <c r="AY99" s="235" t="s">
        <v>213</v>
      </c>
    </row>
    <row r="100" s="12" customFormat="1" ht="22.8" customHeight="1">
      <c r="A100" s="12"/>
      <c r="B100" s="190"/>
      <c r="C100" s="191"/>
      <c r="D100" s="192" t="s">
        <v>71</v>
      </c>
      <c r="E100" s="204" t="s">
        <v>484</v>
      </c>
      <c r="F100" s="204" t="s">
        <v>485</v>
      </c>
      <c r="G100" s="191"/>
      <c r="H100" s="191"/>
      <c r="I100" s="194"/>
      <c r="J100" s="205">
        <f>BK100</f>
        <v>0</v>
      </c>
      <c r="K100" s="191"/>
      <c r="L100" s="196"/>
      <c r="M100" s="197"/>
      <c r="N100" s="198"/>
      <c r="O100" s="198"/>
      <c r="P100" s="199">
        <f>SUM(P101:P102)</f>
        <v>0</v>
      </c>
      <c r="Q100" s="198"/>
      <c r="R100" s="199">
        <f>SUM(R101:R102)</f>
        <v>0</v>
      </c>
      <c r="S100" s="198"/>
      <c r="T100" s="200">
        <f>SUM(T101:T102)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80</v>
      </c>
      <c r="AT100" s="202" t="s">
        <v>71</v>
      </c>
      <c r="AU100" s="202" t="s">
        <v>80</v>
      </c>
      <c r="AY100" s="201" t="s">
        <v>213</v>
      </c>
      <c r="BK100" s="203">
        <f>SUM(BK101:BK102)</f>
        <v>0</v>
      </c>
    </row>
    <row r="101" s="2" customFormat="1" ht="16.5" customHeight="1">
      <c r="A101" s="40"/>
      <c r="B101" s="41"/>
      <c r="C101" s="206" t="s">
        <v>245</v>
      </c>
      <c r="D101" s="206" t="s">
        <v>215</v>
      </c>
      <c r="E101" s="207" t="s">
        <v>487</v>
      </c>
      <c r="F101" s="208" t="s">
        <v>488</v>
      </c>
      <c r="G101" s="209" t="s">
        <v>489</v>
      </c>
      <c r="H101" s="210">
        <v>154</v>
      </c>
      <c r="I101" s="211"/>
      <c r="J101" s="212">
        <f>ROUND(I101*H101,2)</f>
        <v>0</v>
      </c>
      <c r="K101" s="208" t="s">
        <v>219</v>
      </c>
      <c r="L101" s="46"/>
      <c r="M101" s="213" t="s">
        <v>19</v>
      </c>
      <c r="N101" s="214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220</v>
      </c>
      <c r="AT101" s="217" t="s">
        <v>215</v>
      </c>
      <c r="AU101" s="217" t="s">
        <v>82</v>
      </c>
      <c r="AY101" s="19" t="s">
        <v>213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220</v>
      </c>
      <c r="BM101" s="217" t="s">
        <v>564</v>
      </c>
    </row>
    <row r="102" s="2" customFormat="1">
      <c r="A102" s="40"/>
      <c r="B102" s="41"/>
      <c r="C102" s="42"/>
      <c r="D102" s="219" t="s">
        <v>222</v>
      </c>
      <c r="E102" s="42"/>
      <c r="F102" s="220" t="s">
        <v>491</v>
      </c>
      <c r="G102" s="42"/>
      <c r="H102" s="42"/>
      <c r="I102" s="221"/>
      <c r="J102" s="42"/>
      <c r="K102" s="42"/>
      <c r="L102" s="46"/>
      <c r="M102" s="258"/>
      <c r="N102" s="259"/>
      <c r="O102" s="260"/>
      <c r="P102" s="260"/>
      <c r="Q102" s="260"/>
      <c r="R102" s="260"/>
      <c r="S102" s="260"/>
      <c r="T102" s="261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222</v>
      </c>
      <c r="AU102" s="19" t="s">
        <v>82</v>
      </c>
    </row>
    <row r="103" s="2" customFormat="1" ht="6.96" customHeight="1">
      <c r="A103" s="40"/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46"/>
      <c r="M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</sheetData>
  <sheetProtection sheet="1" autoFilter="0" formatColumns="0" formatRows="0" objects="1" scenarios="1" spinCount="100000" saltValue="bRM8oNi/ksEVK5GsZdw3qjbh6rl/Wjb/KL9jaEfZuemy8ig5w7SQ6aeWsYhIEawHIjPa5wNhOP6FM1auYyVZ6g==" hashValue="0C3iRkWTxNRXrWVA22EIPg7eE6Fs86VpaDy/2cn/aiKNlOxZ+AeKCfl6iQHDli3VN6uZ0+pjKvUZ1QUU1fv41w==" algorithmName="SHA-512" password="CC35"/>
  <autoFilter ref="C81:K102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5_02/111151231"/>
    <hyperlink ref="F89" r:id="rId2" display="https://podminky.urs.cz/item/CS_URS_2025_02/184801131"/>
    <hyperlink ref="F92" r:id="rId3" display="https://podminky.urs.cz/item/CS_URS_2025_02/185804312"/>
    <hyperlink ref="F95" r:id="rId4" display="https://podminky.urs.cz/item/CS_URS_2025_02/185851121"/>
    <hyperlink ref="F102" r:id="rId5" display="https://podminky.urs.cz/item/CS_URS_2025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180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Realizace větrolamu v k.ú. Moravský Žižkov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181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1058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17. 9. 2025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ROUND((SUM(BE82:BE102)),  2)</f>
        <v>0</v>
      </c>
      <c r="G33" s="40"/>
      <c r="H33" s="40"/>
      <c r="I33" s="150">
        <v>0.20999999999999999</v>
      </c>
      <c r="J33" s="149">
        <f>ROUND(((SUM(BE82:BE102))*I33),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ROUND((SUM(BF82:BF102)),  2)</f>
        <v>0</v>
      </c>
      <c r="G34" s="40"/>
      <c r="H34" s="40"/>
      <c r="I34" s="150">
        <v>0.12</v>
      </c>
      <c r="J34" s="149">
        <f>ROUND(((SUM(BF82:BF102))*I34),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ROUND((SUM(BG82:BG102)),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ROUND((SUM(BH82:BH102)),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ROUND((SUM(BI82:BI102)),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183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Realizace větrolamu v k.ú. Moravský Žižkov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181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08.2 - 2. rok rozvojové péče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Moravský Žižkov</v>
      </c>
      <c r="G52" s="42"/>
      <c r="H52" s="42"/>
      <c r="I52" s="34" t="s">
        <v>23</v>
      </c>
      <c r="J52" s="74" t="str">
        <f>IF(J12="","",J12)</f>
        <v>17. 9. 2025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SPÚ, KPÚ pro JMK, pobočka Břeclav</v>
      </c>
      <c r="G54" s="42"/>
      <c r="H54" s="42"/>
      <c r="I54" s="34" t="s">
        <v>31</v>
      </c>
      <c r="J54" s="38" t="str">
        <f>E21</f>
        <v>Ing. Michal Pochop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Výzkumný ústav meliorací a ochrany půdy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184</v>
      </c>
      <c r="D57" s="164"/>
      <c r="E57" s="164"/>
      <c r="F57" s="164"/>
      <c r="G57" s="164"/>
      <c r="H57" s="164"/>
      <c r="I57" s="164"/>
      <c r="J57" s="165" t="s">
        <v>185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186</v>
      </c>
    </row>
    <row r="60" s="9" customFormat="1" ht="24.96" customHeight="1">
      <c r="A60" s="9"/>
      <c r="B60" s="167"/>
      <c r="C60" s="168"/>
      <c r="D60" s="169" t="s">
        <v>187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188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190</v>
      </c>
      <c r="E62" s="176"/>
      <c r="F62" s="176"/>
      <c r="G62" s="176"/>
      <c r="H62" s="176"/>
      <c r="I62" s="176"/>
      <c r="J62" s="177">
        <f>J100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198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Realizace větrolamu v k.ú. Moravský Žižkov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181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SO 08.2 - 2. rok rozvojové péče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Moravský Žižkov</v>
      </c>
      <c r="G76" s="42"/>
      <c r="H76" s="42"/>
      <c r="I76" s="34" t="s">
        <v>23</v>
      </c>
      <c r="J76" s="74" t="str">
        <f>IF(J12="","",J12)</f>
        <v>17. 9. 2025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SPÚ, KPÚ pro JMK, pobočka Břeclav</v>
      </c>
      <c r="G78" s="42"/>
      <c r="H78" s="42"/>
      <c r="I78" s="34" t="s">
        <v>31</v>
      </c>
      <c r="J78" s="38" t="str">
        <f>E21</f>
        <v>Ing. Michal Pochop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40.05" customHeight="1">
      <c r="A79" s="40"/>
      <c r="B79" s="41"/>
      <c r="C79" s="34" t="s">
        <v>29</v>
      </c>
      <c r="D79" s="42"/>
      <c r="E79" s="42"/>
      <c r="F79" s="29" t="str">
        <f>IF(E18="","",E18)</f>
        <v>Vyplň údaj</v>
      </c>
      <c r="G79" s="42"/>
      <c r="H79" s="42"/>
      <c r="I79" s="34" t="s">
        <v>34</v>
      </c>
      <c r="J79" s="38" t="str">
        <f>E24</f>
        <v>Výzkumný ústav meliorací a ochrany půdy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199</v>
      </c>
      <c r="D81" s="182" t="s">
        <v>57</v>
      </c>
      <c r="E81" s="182" t="s">
        <v>53</v>
      </c>
      <c r="F81" s="182" t="s">
        <v>54</v>
      </c>
      <c r="G81" s="182" t="s">
        <v>200</v>
      </c>
      <c r="H81" s="182" t="s">
        <v>201</v>
      </c>
      <c r="I81" s="182" t="s">
        <v>202</v>
      </c>
      <c r="J81" s="182" t="s">
        <v>185</v>
      </c>
      <c r="K81" s="183" t="s">
        <v>203</v>
      </c>
      <c r="L81" s="184"/>
      <c r="M81" s="94" t="s">
        <v>19</v>
      </c>
      <c r="N81" s="95" t="s">
        <v>42</v>
      </c>
      <c r="O81" s="95" t="s">
        <v>204</v>
      </c>
      <c r="P81" s="95" t="s">
        <v>205</v>
      </c>
      <c r="Q81" s="95" t="s">
        <v>206</v>
      </c>
      <c r="R81" s="95" t="s">
        <v>207</v>
      </c>
      <c r="S81" s="95" t="s">
        <v>208</v>
      </c>
      <c r="T81" s="96" t="s">
        <v>209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210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123.2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71</v>
      </c>
      <c r="AU82" s="19" t="s">
        <v>186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71</v>
      </c>
      <c r="E83" s="193" t="s">
        <v>211</v>
      </c>
      <c r="F83" s="193" t="s">
        <v>212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P84+P100</f>
        <v>0</v>
      </c>
      <c r="Q83" s="198"/>
      <c r="R83" s="199">
        <f>R84+R100</f>
        <v>123.2</v>
      </c>
      <c r="S83" s="198"/>
      <c r="T83" s="200">
        <f>T84+T100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80</v>
      </c>
      <c r="AT83" s="202" t="s">
        <v>71</v>
      </c>
      <c r="AU83" s="202" t="s">
        <v>72</v>
      </c>
      <c r="AY83" s="201" t="s">
        <v>213</v>
      </c>
      <c r="BK83" s="203">
        <f>BK84+BK100</f>
        <v>0</v>
      </c>
    </row>
    <row r="84" s="12" customFormat="1" ht="22.8" customHeight="1">
      <c r="A84" s="12"/>
      <c r="B84" s="190"/>
      <c r="C84" s="191"/>
      <c r="D84" s="192" t="s">
        <v>71</v>
      </c>
      <c r="E84" s="204" t="s">
        <v>80</v>
      </c>
      <c r="F84" s="204" t="s">
        <v>214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SUM(P85:P99)</f>
        <v>0</v>
      </c>
      <c r="Q84" s="198"/>
      <c r="R84" s="199">
        <f>SUM(R85:R99)</f>
        <v>123.2</v>
      </c>
      <c r="S84" s="198"/>
      <c r="T84" s="200">
        <f>SUM(T85:T99)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80</v>
      </c>
      <c r="AT84" s="202" t="s">
        <v>71</v>
      </c>
      <c r="AU84" s="202" t="s">
        <v>80</v>
      </c>
      <c r="AY84" s="201" t="s">
        <v>213</v>
      </c>
      <c r="BK84" s="203">
        <f>SUM(BK85:BK99)</f>
        <v>0</v>
      </c>
    </row>
    <row r="85" s="2" customFormat="1" ht="21.75" customHeight="1">
      <c r="A85" s="40"/>
      <c r="B85" s="41"/>
      <c r="C85" s="206" t="s">
        <v>80</v>
      </c>
      <c r="D85" s="206" t="s">
        <v>215</v>
      </c>
      <c r="E85" s="207" t="s">
        <v>549</v>
      </c>
      <c r="F85" s="208" t="s">
        <v>550</v>
      </c>
      <c r="G85" s="209" t="s">
        <v>218</v>
      </c>
      <c r="H85" s="210">
        <v>4113.6999999999998</v>
      </c>
      <c r="I85" s="211"/>
      <c r="J85" s="212">
        <f>ROUND(I85*H85,2)</f>
        <v>0</v>
      </c>
      <c r="K85" s="208" t="s">
        <v>219</v>
      </c>
      <c r="L85" s="46"/>
      <c r="M85" s="213" t="s">
        <v>19</v>
      </c>
      <c r="N85" s="214" t="s">
        <v>43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220</v>
      </c>
      <c r="AT85" s="217" t="s">
        <v>215</v>
      </c>
      <c r="AU85" s="217" t="s">
        <v>82</v>
      </c>
      <c r="AY85" s="19" t="s">
        <v>213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80</v>
      </c>
      <c r="BK85" s="218">
        <f>ROUND(I85*H85,2)</f>
        <v>0</v>
      </c>
      <c r="BL85" s="19" t="s">
        <v>220</v>
      </c>
      <c r="BM85" s="217" t="s">
        <v>1059</v>
      </c>
    </row>
    <row r="86" s="2" customFormat="1">
      <c r="A86" s="40"/>
      <c r="B86" s="41"/>
      <c r="C86" s="42"/>
      <c r="D86" s="219" t="s">
        <v>222</v>
      </c>
      <c r="E86" s="42"/>
      <c r="F86" s="220" t="s">
        <v>552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222</v>
      </c>
      <c r="AU86" s="19" t="s">
        <v>82</v>
      </c>
    </row>
    <row r="87" s="13" customFormat="1">
      <c r="A87" s="13"/>
      <c r="B87" s="224"/>
      <c r="C87" s="225"/>
      <c r="D87" s="226" t="s">
        <v>224</v>
      </c>
      <c r="E87" s="227" t="s">
        <v>19</v>
      </c>
      <c r="F87" s="228" t="s">
        <v>1055</v>
      </c>
      <c r="G87" s="225"/>
      <c r="H87" s="229">
        <v>4113.6999999999998</v>
      </c>
      <c r="I87" s="230"/>
      <c r="J87" s="225"/>
      <c r="K87" s="225"/>
      <c r="L87" s="231"/>
      <c r="M87" s="232"/>
      <c r="N87" s="233"/>
      <c r="O87" s="233"/>
      <c r="P87" s="233"/>
      <c r="Q87" s="233"/>
      <c r="R87" s="233"/>
      <c r="S87" s="233"/>
      <c r="T87" s="234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5" t="s">
        <v>224</v>
      </c>
      <c r="AU87" s="235" t="s">
        <v>82</v>
      </c>
      <c r="AV87" s="13" t="s">
        <v>82</v>
      </c>
      <c r="AW87" s="13" t="s">
        <v>33</v>
      </c>
      <c r="AX87" s="13" t="s">
        <v>80</v>
      </c>
      <c r="AY87" s="235" t="s">
        <v>213</v>
      </c>
    </row>
    <row r="88" s="2" customFormat="1" ht="16.5" customHeight="1">
      <c r="A88" s="40"/>
      <c r="B88" s="41"/>
      <c r="C88" s="206" t="s">
        <v>82</v>
      </c>
      <c r="D88" s="206" t="s">
        <v>215</v>
      </c>
      <c r="E88" s="207" t="s">
        <v>554</v>
      </c>
      <c r="F88" s="208" t="s">
        <v>555</v>
      </c>
      <c r="G88" s="209" t="s">
        <v>218</v>
      </c>
      <c r="H88" s="210">
        <v>758.39999999999998</v>
      </c>
      <c r="I88" s="211"/>
      <c r="J88" s="212">
        <f>ROUND(I88*H88,2)</f>
        <v>0</v>
      </c>
      <c r="K88" s="208" t="s">
        <v>219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220</v>
      </c>
      <c r="AT88" s="217" t="s">
        <v>215</v>
      </c>
      <c r="AU88" s="217" t="s">
        <v>82</v>
      </c>
      <c r="AY88" s="19" t="s">
        <v>213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220</v>
      </c>
      <c r="BM88" s="217" t="s">
        <v>1060</v>
      </c>
    </row>
    <row r="89" s="2" customFormat="1">
      <c r="A89" s="40"/>
      <c r="B89" s="41"/>
      <c r="C89" s="42"/>
      <c r="D89" s="219" t="s">
        <v>222</v>
      </c>
      <c r="E89" s="42"/>
      <c r="F89" s="220" t="s">
        <v>557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222</v>
      </c>
      <c r="AU89" s="19" t="s">
        <v>82</v>
      </c>
    </row>
    <row r="90" s="13" customFormat="1">
      <c r="A90" s="13"/>
      <c r="B90" s="224"/>
      <c r="C90" s="225"/>
      <c r="D90" s="226" t="s">
        <v>224</v>
      </c>
      <c r="E90" s="227" t="s">
        <v>19</v>
      </c>
      <c r="F90" s="228" t="s">
        <v>1056</v>
      </c>
      <c r="G90" s="225"/>
      <c r="H90" s="229">
        <v>758.39999999999998</v>
      </c>
      <c r="I90" s="230"/>
      <c r="J90" s="225"/>
      <c r="K90" s="225"/>
      <c r="L90" s="231"/>
      <c r="M90" s="232"/>
      <c r="N90" s="233"/>
      <c r="O90" s="233"/>
      <c r="P90" s="233"/>
      <c r="Q90" s="233"/>
      <c r="R90" s="233"/>
      <c r="S90" s="233"/>
      <c r="T90" s="23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5" t="s">
        <v>224</v>
      </c>
      <c r="AU90" s="235" t="s">
        <v>82</v>
      </c>
      <c r="AV90" s="13" t="s">
        <v>82</v>
      </c>
      <c r="AW90" s="13" t="s">
        <v>33</v>
      </c>
      <c r="AX90" s="13" t="s">
        <v>80</v>
      </c>
      <c r="AY90" s="235" t="s">
        <v>213</v>
      </c>
    </row>
    <row r="91" s="2" customFormat="1" ht="16.5" customHeight="1">
      <c r="A91" s="40"/>
      <c r="B91" s="41"/>
      <c r="C91" s="206" t="s">
        <v>240</v>
      </c>
      <c r="D91" s="206" t="s">
        <v>215</v>
      </c>
      <c r="E91" s="207" t="s">
        <v>434</v>
      </c>
      <c r="F91" s="208" t="s">
        <v>435</v>
      </c>
      <c r="G91" s="209" t="s">
        <v>430</v>
      </c>
      <c r="H91" s="210">
        <v>123.2</v>
      </c>
      <c r="I91" s="211"/>
      <c r="J91" s="212">
        <f>ROUND(I91*H91,2)</f>
        <v>0</v>
      </c>
      <c r="K91" s="208" t="s">
        <v>219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220</v>
      </c>
      <c r="AT91" s="217" t="s">
        <v>215</v>
      </c>
      <c r="AU91" s="217" t="s">
        <v>82</v>
      </c>
      <c r="AY91" s="19" t="s">
        <v>213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220</v>
      </c>
      <c r="BM91" s="217" t="s">
        <v>1061</v>
      </c>
    </row>
    <row r="92" s="2" customFormat="1">
      <c r="A92" s="40"/>
      <c r="B92" s="41"/>
      <c r="C92" s="42"/>
      <c r="D92" s="219" t="s">
        <v>222</v>
      </c>
      <c r="E92" s="42"/>
      <c r="F92" s="220" t="s">
        <v>437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222</v>
      </c>
      <c r="AU92" s="19" t="s">
        <v>82</v>
      </c>
    </row>
    <row r="93" s="13" customFormat="1">
      <c r="A93" s="13"/>
      <c r="B93" s="224"/>
      <c r="C93" s="225"/>
      <c r="D93" s="226" t="s">
        <v>224</v>
      </c>
      <c r="E93" s="227" t="s">
        <v>19</v>
      </c>
      <c r="F93" s="228" t="s">
        <v>1062</v>
      </c>
      <c r="G93" s="225"/>
      <c r="H93" s="229">
        <v>123.2</v>
      </c>
      <c r="I93" s="230"/>
      <c r="J93" s="225"/>
      <c r="K93" s="225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224</v>
      </c>
      <c r="AU93" s="235" t="s">
        <v>82</v>
      </c>
      <c r="AV93" s="13" t="s">
        <v>82</v>
      </c>
      <c r="AW93" s="13" t="s">
        <v>33</v>
      </c>
      <c r="AX93" s="13" t="s">
        <v>80</v>
      </c>
      <c r="AY93" s="235" t="s">
        <v>213</v>
      </c>
    </row>
    <row r="94" s="2" customFormat="1" ht="16.5" customHeight="1">
      <c r="A94" s="40"/>
      <c r="B94" s="41"/>
      <c r="C94" s="206" t="s">
        <v>248</v>
      </c>
      <c r="D94" s="206" t="s">
        <v>215</v>
      </c>
      <c r="E94" s="207" t="s">
        <v>441</v>
      </c>
      <c r="F94" s="208" t="s">
        <v>442</v>
      </c>
      <c r="G94" s="209" t="s">
        <v>430</v>
      </c>
      <c r="H94" s="210">
        <v>123.2</v>
      </c>
      <c r="I94" s="211"/>
      <c r="J94" s="212">
        <f>ROUND(I94*H94,2)</f>
        <v>0</v>
      </c>
      <c r="K94" s="208" t="s">
        <v>219</v>
      </c>
      <c r="L94" s="46"/>
      <c r="M94" s="213" t="s">
        <v>19</v>
      </c>
      <c r="N94" s="214" t="s">
        <v>43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220</v>
      </c>
      <c r="AT94" s="217" t="s">
        <v>215</v>
      </c>
      <c r="AU94" s="217" t="s">
        <v>82</v>
      </c>
      <c r="AY94" s="19" t="s">
        <v>213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220</v>
      </c>
      <c r="BM94" s="217" t="s">
        <v>1063</v>
      </c>
    </row>
    <row r="95" s="2" customFormat="1">
      <c r="A95" s="40"/>
      <c r="B95" s="41"/>
      <c r="C95" s="42"/>
      <c r="D95" s="219" t="s">
        <v>222</v>
      </c>
      <c r="E95" s="42"/>
      <c r="F95" s="220" t="s">
        <v>444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222</v>
      </c>
      <c r="AU95" s="19" t="s">
        <v>82</v>
      </c>
    </row>
    <row r="96" s="13" customFormat="1">
      <c r="A96" s="13"/>
      <c r="B96" s="224"/>
      <c r="C96" s="225"/>
      <c r="D96" s="226" t="s">
        <v>224</v>
      </c>
      <c r="E96" s="227" t="s">
        <v>19</v>
      </c>
      <c r="F96" s="228" t="s">
        <v>1062</v>
      </c>
      <c r="G96" s="225"/>
      <c r="H96" s="229">
        <v>123.2</v>
      </c>
      <c r="I96" s="230"/>
      <c r="J96" s="225"/>
      <c r="K96" s="225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224</v>
      </c>
      <c r="AU96" s="235" t="s">
        <v>82</v>
      </c>
      <c r="AV96" s="13" t="s">
        <v>82</v>
      </c>
      <c r="AW96" s="13" t="s">
        <v>33</v>
      </c>
      <c r="AX96" s="13" t="s">
        <v>80</v>
      </c>
      <c r="AY96" s="235" t="s">
        <v>213</v>
      </c>
    </row>
    <row r="97" s="2" customFormat="1" ht="16.5" customHeight="1">
      <c r="A97" s="40"/>
      <c r="B97" s="41"/>
      <c r="C97" s="236" t="s">
        <v>253</v>
      </c>
      <c r="D97" s="236" t="s">
        <v>241</v>
      </c>
      <c r="E97" s="237" t="s">
        <v>446</v>
      </c>
      <c r="F97" s="238" t="s">
        <v>447</v>
      </c>
      <c r="G97" s="239" t="s">
        <v>430</v>
      </c>
      <c r="H97" s="240">
        <v>123.2</v>
      </c>
      <c r="I97" s="241"/>
      <c r="J97" s="242">
        <f>ROUND(I97*H97,2)</f>
        <v>0</v>
      </c>
      <c r="K97" s="238" t="s">
        <v>219</v>
      </c>
      <c r="L97" s="243"/>
      <c r="M97" s="244" t="s">
        <v>19</v>
      </c>
      <c r="N97" s="245" t="s">
        <v>43</v>
      </c>
      <c r="O97" s="86"/>
      <c r="P97" s="215">
        <f>O97*H97</f>
        <v>0</v>
      </c>
      <c r="Q97" s="215">
        <v>1</v>
      </c>
      <c r="R97" s="215">
        <f>Q97*H97</f>
        <v>123.2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245</v>
      </c>
      <c r="AT97" s="217" t="s">
        <v>241</v>
      </c>
      <c r="AU97" s="217" t="s">
        <v>82</v>
      </c>
      <c r="AY97" s="19" t="s">
        <v>213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220</v>
      </c>
      <c r="BM97" s="217" t="s">
        <v>1064</v>
      </c>
    </row>
    <row r="98" s="2" customFormat="1">
      <c r="A98" s="40"/>
      <c r="B98" s="41"/>
      <c r="C98" s="42"/>
      <c r="D98" s="226" t="s">
        <v>388</v>
      </c>
      <c r="E98" s="42"/>
      <c r="F98" s="246" t="s">
        <v>449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388</v>
      </c>
      <c r="AU98" s="19" t="s">
        <v>82</v>
      </c>
    </row>
    <row r="99" s="13" customFormat="1">
      <c r="A99" s="13"/>
      <c r="B99" s="224"/>
      <c r="C99" s="225"/>
      <c r="D99" s="226" t="s">
        <v>224</v>
      </c>
      <c r="E99" s="227" t="s">
        <v>19</v>
      </c>
      <c r="F99" s="228" t="s">
        <v>1062</v>
      </c>
      <c r="G99" s="225"/>
      <c r="H99" s="229">
        <v>123.2</v>
      </c>
      <c r="I99" s="230"/>
      <c r="J99" s="225"/>
      <c r="K99" s="225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224</v>
      </c>
      <c r="AU99" s="235" t="s">
        <v>82</v>
      </c>
      <c r="AV99" s="13" t="s">
        <v>82</v>
      </c>
      <c r="AW99" s="13" t="s">
        <v>33</v>
      </c>
      <c r="AX99" s="13" t="s">
        <v>80</v>
      </c>
      <c r="AY99" s="235" t="s">
        <v>213</v>
      </c>
    </row>
    <row r="100" s="12" customFormat="1" ht="22.8" customHeight="1">
      <c r="A100" s="12"/>
      <c r="B100" s="190"/>
      <c r="C100" s="191"/>
      <c r="D100" s="192" t="s">
        <v>71</v>
      </c>
      <c r="E100" s="204" t="s">
        <v>484</v>
      </c>
      <c r="F100" s="204" t="s">
        <v>485</v>
      </c>
      <c r="G100" s="191"/>
      <c r="H100" s="191"/>
      <c r="I100" s="194"/>
      <c r="J100" s="205">
        <f>BK100</f>
        <v>0</v>
      </c>
      <c r="K100" s="191"/>
      <c r="L100" s="196"/>
      <c r="M100" s="197"/>
      <c r="N100" s="198"/>
      <c r="O100" s="198"/>
      <c r="P100" s="199">
        <f>SUM(P101:P102)</f>
        <v>0</v>
      </c>
      <c r="Q100" s="198"/>
      <c r="R100" s="199">
        <f>SUM(R101:R102)</f>
        <v>0</v>
      </c>
      <c r="S100" s="198"/>
      <c r="T100" s="200">
        <f>SUM(T101:T102)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80</v>
      </c>
      <c r="AT100" s="202" t="s">
        <v>71</v>
      </c>
      <c r="AU100" s="202" t="s">
        <v>80</v>
      </c>
      <c r="AY100" s="201" t="s">
        <v>213</v>
      </c>
      <c r="BK100" s="203">
        <f>SUM(BK101:BK102)</f>
        <v>0</v>
      </c>
    </row>
    <row r="101" s="2" customFormat="1" ht="16.5" customHeight="1">
      <c r="A101" s="40"/>
      <c r="B101" s="41"/>
      <c r="C101" s="206" t="s">
        <v>245</v>
      </c>
      <c r="D101" s="206" t="s">
        <v>215</v>
      </c>
      <c r="E101" s="207" t="s">
        <v>487</v>
      </c>
      <c r="F101" s="208" t="s">
        <v>488</v>
      </c>
      <c r="G101" s="209" t="s">
        <v>489</v>
      </c>
      <c r="H101" s="210">
        <v>123.2</v>
      </c>
      <c r="I101" s="211"/>
      <c r="J101" s="212">
        <f>ROUND(I101*H101,2)</f>
        <v>0</v>
      </c>
      <c r="K101" s="208" t="s">
        <v>219</v>
      </c>
      <c r="L101" s="46"/>
      <c r="M101" s="213" t="s">
        <v>19</v>
      </c>
      <c r="N101" s="214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220</v>
      </c>
      <c r="AT101" s="217" t="s">
        <v>215</v>
      </c>
      <c r="AU101" s="217" t="s">
        <v>82</v>
      </c>
      <c r="AY101" s="19" t="s">
        <v>213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220</v>
      </c>
      <c r="BM101" s="217" t="s">
        <v>1065</v>
      </c>
    </row>
    <row r="102" s="2" customFormat="1">
      <c r="A102" s="40"/>
      <c r="B102" s="41"/>
      <c r="C102" s="42"/>
      <c r="D102" s="219" t="s">
        <v>222</v>
      </c>
      <c r="E102" s="42"/>
      <c r="F102" s="220" t="s">
        <v>491</v>
      </c>
      <c r="G102" s="42"/>
      <c r="H102" s="42"/>
      <c r="I102" s="221"/>
      <c r="J102" s="42"/>
      <c r="K102" s="42"/>
      <c r="L102" s="46"/>
      <c r="M102" s="258"/>
      <c r="N102" s="259"/>
      <c r="O102" s="260"/>
      <c r="P102" s="260"/>
      <c r="Q102" s="260"/>
      <c r="R102" s="260"/>
      <c r="S102" s="260"/>
      <c r="T102" s="261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222</v>
      </c>
      <c r="AU102" s="19" t="s">
        <v>82</v>
      </c>
    </row>
    <row r="103" s="2" customFormat="1" ht="6.96" customHeight="1">
      <c r="A103" s="40"/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46"/>
      <c r="M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</sheetData>
  <sheetProtection sheet="1" autoFilter="0" formatColumns="0" formatRows="0" objects="1" scenarios="1" spinCount="100000" saltValue="DRYUI6NqTejfS45ko2atM95UPIGPtaQwbhJ8VKMRsiO8yxIqrYf6GAZwOlS5SeTwjSItYhlZp7556RLHBIFxBQ==" hashValue="EEdTdylZZRqAauxnMzrrb6B3PXeN5bwul++NFwKV7uF1Mfq2SLKC7BMD2HUnUg9H8rJKlSpSIq7mNnSLSQjV3A==" algorithmName="SHA-512" password="CC35"/>
  <autoFilter ref="C81:K102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5_02/111151231"/>
    <hyperlink ref="F89" r:id="rId2" display="https://podminky.urs.cz/item/CS_URS_2025_02/184801131"/>
    <hyperlink ref="F92" r:id="rId3" display="https://podminky.urs.cz/item/CS_URS_2025_02/185804312"/>
    <hyperlink ref="F95" r:id="rId4" display="https://podminky.urs.cz/item/CS_URS_2025_02/185851121"/>
    <hyperlink ref="F102" r:id="rId5" display="https://podminky.urs.cz/item/CS_URS_2025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180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Realizace větrolamu v k.ú. Moravský Žižkov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181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1066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17. 9. 2025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ROUND((SUM(BE82:BE102)),  2)</f>
        <v>0</v>
      </c>
      <c r="G33" s="40"/>
      <c r="H33" s="40"/>
      <c r="I33" s="150">
        <v>0.20999999999999999</v>
      </c>
      <c r="J33" s="149">
        <f>ROUND(((SUM(BE82:BE102))*I33),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ROUND((SUM(BF82:BF102)),  2)</f>
        <v>0</v>
      </c>
      <c r="G34" s="40"/>
      <c r="H34" s="40"/>
      <c r="I34" s="150">
        <v>0.12</v>
      </c>
      <c r="J34" s="149">
        <f>ROUND(((SUM(BF82:BF102))*I34),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ROUND((SUM(BG82:BG102)),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ROUND((SUM(BH82:BH102)),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ROUND((SUM(BI82:BI102)),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183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Realizace větrolamu v k.ú. Moravský Žižkov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181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08.3 - 3. rok rozvojové péče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Moravský Žižkov</v>
      </c>
      <c r="G52" s="42"/>
      <c r="H52" s="42"/>
      <c r="I52" s="34" t="s">
        <v>23</v>
      </c>
      <c r="J52" s="74" t="str">
        <f>IF(J12="","",J12)</f>
        <v>17. 9. 2025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SPÚ, KPÚ pro JMK, pobočka Břeclav</v>
      </c>
      <c r="G54" s="42"/>
      <c r="H54" s="42"/>
      <c r="I54" s="34" t="s">
        <v>31</v>
      </c>
      <c r="J54" s="38" t="str">
        <f>E21</f>
        <v>Ing. Michal Pochop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Výzkumný ústav meliorací a ochrany půdy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184</v>
      </c>
      <c r="D57" s="164"/>
      <c r="E57" s="164"/>
      <c r="F57" s="164"/>
      <c r="G57" s="164"/>
      <c r="H57" s="164"/>
      <c r="I57" s="164"/>
      <c r="J57" s="165" t="s">
        <v>185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186</v>
      </c>
    </row>
    <row r="60" s="9" customFormat="1" ht="24.96" customHeight="1">
      <c r="A60" s="9"/>
      <c r="B60" s="167"/>
      <c r="C60" s="168"/>
      <c r="D60" s="169" t="s">
        <v>187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188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190</v>
      </c>
      <c r="E62" s="176"/>
      <c r="F62" s="176"/>
      <c r="G62" s="176"/>
      <c r="H62" s="176"/>
      <c r="I62" s="176"/>
      <c r="J62" s="177">
        <f>J100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198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Realizace větrolamu v k.ú. Moravský Žižkov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181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SO 08.3 - 3. rok rozvojové péče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Moravský Žižkov</v>
      </c>
      <c r="G76" s="42"/>
      <c r="H76" s="42"/>
      <c r="I76" s="34" t="s">
        <v>23</v>
      </c>
      <c r="J76" s="74" t="str">
        <f>IF(J12="","",J12)</f>
        <v>17. 9. 2025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SPÚ, KPÚ pro JMK, pobočka Břeclav</v>
      </c>
      <c r="G78" s="42"/>
      <c r="H78" s="42"/>
      <c r="I78" s="34" t="s">
        <v>31</v>
      </c>
      <c r="J78" s="38" t="str">
        <f>E21</f>
        <v>Ing. Michal Pochop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40.05" customHeight="1">
      <c r="A79" s="40"/>
      <c r="B79" s="41"/>
      <c r="C79" s="34" t="s">
        <v>29</v>
      </c>
      <c r="D79" s="42"/>
      <c r="E79" s="42"/>
      <c r="F79" s="29" t="str">
        <f>IF(E18="","",E18)</f>
        <v>Vyplň údaj</v>
      </c>
      <c r="G79" s="42"/>
      <c r="H79" s="42"/>
      <c r="I79" s="34" t="s">
        <v>34</v>
      </c>
      <c r="J79" s="38" t="str">
        <f>E24</f>
        <v>Výzkumný ústav meliorací a ochrany půdy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199</v>
      </c>
      <c r="D81" s="182" t="s">
        <v>57</v>
      </c>
      <c r="E81" s="182" t="s">
        <v>53</v>
      </c>
      <c r="F81" s="182" t="s">
        <v>54</v>
      </c>
      <c r="G81" s="182" t="s">
        <v>200</v>
      </c>
      <c r="H81" s="182" t="s">
        <v>201</v>
      </c>
      <c r="I81" s="182" t="s">
        <v>202</v>
      </c>
      <c r="J81" s="182" t="s">
        <v>185</v>
      </c>
      <c r="K81" s="183" t="s">
        <v>203</v>
      </c>
      <c r="L81" s="184"/>
      <c r="M81" s="94" t="s">
        <v>19</v>
      </c>
      <c r="N81" s="95" t="s">
        <v>42</v>
      </c>
      <c r="O81" s="95" t="s">
        <v>204</v>
      </c>
      <c r="P81" s="95" t="s">
        <v>205</v>
      </c>
      <c r="Q81" s="95" t="s">
        <v>206</v>
      </c>
      <c r="R81" s="95" t="s">
        <v>207</v>
      </c>
      <c r="S81" s="95" t="s">
        <v>208</v>
      </c>
      <c r="T81" s="96" t="s">
        <v>209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210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92.400000000000006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71</v>
      </c>
      <c r="AU82" s="19" t="s">
        <v>186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71</v>
      </c>
      <c r="E83" s="193" t="s">
        <v>211</v>
      </c>
      <c r="F83" s="193" t="s">
        <v>212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P84+P100</f>
        <v>0</v>
      </c>
      <c r="Q83" s="198"/>
      <c r="R83" s="199">
        <f>R84+R100</f>
        <v>92.400000000000006</v>
      </c>
      <c r="S83" s="198"/>
      <c r="T83" s="200">
        <f>T84+T100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80</v>
      </c>
      <c r="AT83" s="202" t="s">
        <v>71</v>
      </c>
      <c r="AU83" s="202" t="s">
        <v>72</v>
      </c>
      <c r="AY83" s="201" t="s">
        <v>213</v>
      </c>
      <c r="BK83" s="203">
        <f>BK84+BK100</f>
        <v>0</v>
      </c>
    </row>
    <row r="84" s="12" customFormat="1" ht="22.8" customHeight="1">
      <c r="A84" s="12"/>
      <c r="B84" s="190"/>
      <c r="C84" s="191"/>
      <c r="D84" s="192" t="s">
        <v>71</v>
      </c>
      <c r="E84" s="204" t="s">
        <v>80</v>
      </c>
      <c r="F84" s="204" t="s">
        <v>214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SUM(P85:P99)</f>
        <v>0</v>
      </c>
      <c r="Q84" s="198"/>
      <c r="R84" s="199">
        <f>SUM(R85:R99)</f>
        <v>92.400000000000006</v>
      </c>
      <c r="S84" s="198"/>
      <c r="T84" s="200">
        <f>SUM(T85:T99)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80</v>
      </c>
      <c r="AT84" s="202" t="s">
        <v>71</v>
      </c>
      <c r="AU84" s="202" t="s">
        <v>80</v>
      </c>
      <c r="AY84" s="201" t="s">
        <v>213</v>
      </c>
      <c r="BK84" s="203">
        <f>SUM(BK85:BK99)</f>
        <v>0</v>
      </c>
    </row>
    <row r="85" s="2" customFormat="1" ht="21.75" customHeight="1">
      <c r="A85" s="40"/>
      <c r="B85" s="41"/>
      <c r="C85" s="206" t="s">
        <v>80</v>
      </c>
      <c r="D85" s="206" t="s">
        <v>215</v>
      </c>
      <c r="E85" s="207" t="s">
        <v>549</v>
      </c>
      <c r="F85" s="208" t="s">
        <v>550</v>
      </c>
      <c r="G85" s="209" t="s">
        <v>218</v>
      </c>
      <c r="H85" s="210">
        <v>4113.6999999999998</v>
      </c>
      <c r="I85" s="211"/>
      <c r="J85" s="212">
        <f>ROUND(I85*H85,2)</f>
        <v>0</v>
      </c>
      <c r="K85" s="208" t="s">
        <v>219</v>
      </c>
      <c r="L85" s="46"/>
      <c r="M85" s="213" t="s">
        <v>19</v>
      </c>
      <c r="N85" s="214" t="s">
        <v>43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220</v>
      </c>
      <c r="AT85" s="217" t="s">
        <v>215</v>
      </c>
      <c r="AU85" s="217" t="s">
        <v>82</v>
      </c>
      <c r="AY85" s="19" t="s">
        <v>213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80</v>
      </c>
      <c r="BK85" s="218">
        <f>ROUND(I85*H85,2)</f>
        <v>0</v>
      </c>
      <c r="BL85" s="19" t="s">
        <v>220</v>
      </c>
      <c r="BM85" s="217" t="s">
        <v>1067</v>
      </c>
    </row>
    <row r="86" s="2" customFormat="1">
      <c r="A86" s="40"/>
      <c r="B86" s="41"/>
      <c r="C86" s="42"/>
      <c r="D86" s="219" t="s">
        <v>222</v>
      </c>
      <c r="E86" s="42"/>
      <c r="F86" s="220" t="s">
        <v>552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222</v>
      </c>
      <c r="AU86" s="19" t="s">
        <v>82</v>
      </c>
    </row>
    <row r="87" s="13" customFormat="1">
      <c r="A87" s="13"/>
      <c r="B87" s="224"/>
      <c r="C87" s="225"/>
      <c r="D87" s="226" t="s">
        <v>224</v>
      </c>
      <c r="E87" s="227" t="s">
        <v>19</v>
      </c>
      <c r="F87" s="228" t="s">
        <v>1055</v>
      </c>
      <c r="G87" s="225"/>
      <c r="H87" s="229">
        <v>4113.6999999999998</v>
      </c>
      <c r="I87" s="230"/>
      <c r="J87" s="225"/>
      <c r="K87" s="225"/>
      <c r="L87" s="231"/>
      <c r="M87" s="232"/>
      <c r="N87" s="233"/>
      <c r="O87" s="233"/>
      <c r="P87" s="233"/>
      <c r="Q87" s="233"/>
      <c r="R87" s="233"/>
      <c r="S87" s="233"/>
      <c r="T87" s="234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5" t="s">
        <v>224</v>
      </c>
      <c r="AU87" s="235" t="s">
        <v>82</v>
      </c>
      <c r="AV87" s="13" t="s">
        <v>82</v>
      </c>
      <c r="AW87" s="13" t="s">
        <v>33</v>
      </c>
      <c r="AX87" s="13" t="s">
        <v>80</v>
      </c>
      <c r="AY87" s="235" t="s">
        <v>213</v>
      </c>
    </row>
    <row r="88" s="2" customFormat="1" ht="16.5" customHeight="1">
      <c r="A88" s="40"/>
      <c r="B88" s="41"/>
      <c r="C88" s="206" t="s">
        <v>82</v>
      </c>
      <c r="D88" s="206" t="s">
        <v>215</v>
      </c>
      <c r="E88" s="207" t="s">
        <v>554</v>
      </c>
      <c r="F88" s="208" t="s">
        <v>555</v>
      </c>
      <c r="G88" s="209" t="s">
        <v>218</v>
      </c>
      <c r="H88" s="210">
        <v>758.39999999999998</v>
      </c>
      <c r="I88" s="211"/>
      <c r="J88" s="212">
        <f>ROUND(I88*H88,2)</f>
        <v>0</v>
      </c>
      <c r="K88" s="208" t="s">
        <v>219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220</v>
      </c>
      <c r="AT88" s="217" t="s">
        <v>215</v>
      </c>
      <c r="AU88" s="217" t="s">
        <v>82</v>
      </c>
      <c r="AY88" s="19" t="s">
        <v>213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220</v>
      </c>
      <c r="BM88" s="217" t="s">
        <v>1068</v>
      </c>
    </row>
    <row r="89" s="2" customFormat="1">
      <c r="A89" s="40"/>
      <c r="B89" s="41"/>
      <c r="C89" s="42"/>
      <c r="D89" s="219" t="s">
        <v>222</v>
      </c>
      <c r="E89" s="42"/>
      <c r="F89" s="220" t="s">
        <v>557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222</v>
      </c>
      <c r="AU89" s="19" t="s">
        <v>82</v>
      </c>
    </row>
    <row r="90" s="13" customFormat="1">
      <c r="A90" s="13"/>
      <c r="B90" s="224"/>
      <c r="C90" s="225"/>
      <c r="D90" s="226" t="s">
        <v>224</v>
      </c>
      <c r="E90" s="227" t="s">
        <v>19</v>
      </c>
      <c r="F90" s="228" t="s">
        <v>1056</v>
      </c>
      <c r="G90" s="225"/>
      <c r="H90" s="229">
        <v>758.39999999999998</v>
      </c>
      <c r="I90" s="230"/>
      <c r="J90" s="225"/>
      <c r="K90" s="225"/>
      <c r="L90" s="231"/>
      <c r="M90" s="232"/>
      <c r="N90" s="233"/>
      <c r="O90" s="233"/>
      <c r="P90" s="233"/>
      <c r="Q90" s="233"/>
      <c r="R90" s="233"/>
      <c r="S90" s="233"/>
      <c r="T90" s="23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5" t="s">
        <v>224</v>
      </c>
      <c r="AU90" s="235" t="s">
        <v>82</v>
      </c>
      <c r="AV90" s="13" t="s">
        <v>82</v>
      </c>
      <c r="AW90" s="13" t="s">
        <v>33</v>
      </c>
      <c r="AX90" s="13" t="s">
        <v>80</v>
      </c>
      <c r="AY90" s="235" t="s">
        <v>213</v>
      </c>
    </row>
    <row r="91" s="2" customFormat="1" ht="16.5" customHeight="1">
      <c r="A91" s="40"/>
      <c r="B91" s="41"/>
      <c r="C91" s="206" t="s">
        <v>240</v>
      </c>
      <c r="D91" s="206" t="s">
        <v>215</v>
      </c>
      <c r="E91" s="207" t="s">
        <v>434</v>
      </c>
      <c r="F91" s="208" t="s">
        <v>435</v>
      </c>
      <c r="G91" s="209" t="s">
        <v>430</v>
      </c>
      <c r="H91" s="210">
        <v>92.400000000000006</v>
      </c>
      <c r="I91" s="211"/>
      <c r="J91" s="212">
        <f>ROUND(I91*H91,2)</f>
        <v>0</v>
      </c>
      <c r="K91" s="208" t="s">
        <v>219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220</v>
      </c>
      <c r="AT91" s="217" t="s">
        <v>215</v>
      </c>
      <c r="AU91" s="217" t="s">
        <v>82</v>
      </c>
      <c r="AY91" s="19" t="s">
        <v>213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220</v>
      </c>
      <c r="BM91" s="217" t="s">
        <v>1069</v>
      </c>
    </row>
    <row r="92" s="2" customFormat="1">
      <c r="A92" s="40"/>
      <c r="B92" s="41"/>
      <c r="C92" s="42"/>
      <c r="D92" s="219" t="s">
        <v>222</v>
      </c>
      <c r="E92" s="42"/>
      <c r="F92" s="220" t="s">
        <v>437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222</v>
      </c>
      <c r="AU92" s="19" t="s">
        <v>82</v>
      </c>
    </row>
    <row r="93" s="13" customFormat="1">
      <c r="A93" s="13"/>
      <c r="B93" s="224"/>
      <c r="C93" s="225"/>
      <c r="D93" s="226" t="s">
        <v>224</v>
      </c>
      <c r="E93" s="227" t="s">
        <v>19</v>
      </c>
      <c r="F93" s="228" t="s">
        <v>1070</v>
      </c>
      <c r="G93" s="225"/>
      <c r="H93" s="229">
        <v>92.400000000000006</v>
      </c>
      <c r="I93" s="230"/>
      <c r="J93" s="225"/>
      <c r="K93" s="225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224</v>
      </c>
      <c r="AU93" s="235" t="s">
        <v>82</v>
      </c>
      <c r="AV93" s="13" t="s">
        <v>82</v>
      </c>
      <c r="AW93" s="13" t="s">
        <v>33</v>
      </c>
      <c r="AX93" s="13" t="s">
        <v>80</v>
      </c>
      <c r="AY93" s="235" t="s">
        <v>213</v>
      </c>
    </row>
    <row r="94" s="2" customFormat="1" ht="16.5" customHeight="1">
      <c r="A94" s="40"/>
      <c r="B94" s="41"/>
      <c r="C94" s="206" t="s">
        <v>248</v>
      </c>
      <c r="D94" s="206" t="s">
        <v>215</v>
      </c>
      <c r="E94" s="207" t="s">
        <v>441</v>
      </c>
      <c r="F94" s="208" t="s">
        <v>442</v>
      </c>
      <c r="G94" s="209" t="s">
        <v>430</v>
      </c>
      <c r="H94" s="210">
        <v>92.400000000000006</v>
      </c>
      <c r="I94" s="211"/>
      <c r="J94" s="212">
        <f>ROUND(I94*H94,2)</f>
        <v>0</v>
      </c>
      <c r="K94" s="208" t="s">
        <v>219</v>
      </c>
      <c r="L94" s="46"/>
      <c r="M94" s="213" t="s">
        <v>19</v>
      </c>
      <c r="N94" s="214" t="s">
        <v>43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220</v>
      </c>
      <c r="AT94" s="217" t="s">
        <v>215</v>
      </c>
      <c r="AU94" s="217" t="s">
        <v>82</v>
      </c>
      <c r="AY94" s="19" t="s">
        <v>213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220</v>
      </c>
      <c r="BM94" s="217" t="s">
        <v>1071</v>
      </c>
    </row>
    <row r="95" s="2" customFormat="1">
      <c r="A95" s="40"/>
      <c r="B95" s="41"/>
      <c r="C95" s="42"/>
      <c r="D95" s="219" t="s">
        <v>222</v>
      </c>
      <c r="E95" s="42"/>
      <c r="F95" s="220" t="s">
        <v>444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222</v>
      </c>
      <c r="AU95" s="19" t="s">
        <v>82</v>
      </c>
    </row>
    <row r="96" s="13" customFormat="1">
      <c r="A96" s="13"/>
      <c r="B96" s="224"/>
      <c r="C96" s="225"/>
      <c r="D96" s="226" t="s">
        <v>224</v>
      </c>
      <c r="E96" s="227" t="s">
        <v>19</v>
      </c>
      <c r="F96" s="228" t="s">
        <v>1070</v>
      </c>
      <c r="G96" s="225"/>
      <c r="H96" s="229">
        <v>92.400000000000006</v>
      </c>
      <c r="I96" s="230"/>
      <c r="J96" s="225"/>
      <c r="K96" s="225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224</v>
      </c>
      <c r="AU96" s="235" t="s">
        <v>82</v>
      </c>
      <c r="AV96" s="13" t="s">
        <v>82</v>
      </c>
      <c r="AW96" s="13" t="s">
        <v>33</v>
      </c>
      <c r="AX96" s="13" t="s">
        <v>80</v>
      </c>
      <c r="AY96" s="235" t="s">
        <v>213</v>
      </c>
    </row>
    <row r="97" s="2" customFormat="1" ht="16.5" customHeight="1">
      <c r="A97" s="40"/>
      <c r="B97" s="41"/>
      <c r="C97" s="236" t="s">
        <v>253</v>
      </c>
      <c r="D97" s="236" t="s">
        <v>241</v>
      </c>
      <c r="E97" s="237" t="s">
        <v>446</v>
      </c>
      <c r="F97" s="238" t="s">
        <v>447</v>
      </c>
      <c r="G97" s="239" t="s">
        <v>430</v>
      </c>
      <c r="H97" s="240">
        <v>92.400000000000006</v>
      </c>
      <c r="I97" s="241"/>
      <c r="J97" s="242">
        <f>ROUND(I97*H97,2)</f>
        <v>0</v>
      </c>
      <c r="K97" s="238" t="s">
        <v>219</v>
      </c>
      <c r="L97" s="243"/>
      <c r="M97" s="244" t="s">
        <v>19</v>
      </c>
      <c r="N97" s="245" t="s">
        <v>43</v>
      </c>
      <c r="O97" s="86"/>
      <c r="P97" s="215">
        <f>O97*H97</f>
        <v>0</v>
      </c>
      <c r="Q97" s="215">
        <v>1</v>
      </c>
      <c r="R97" s="215">
        <f>Q97*H97</f>
        <v>92.400000000000006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245</v>
      </c>
      <c r="AT97" s="217" t="s">
        <v>241</v>
      </c>
      <c r="AU97" s="217" t="s">
        <v>82</v>
      </c>
      <c r="AY97" s="19" t="s">
        <v>213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220</v>
      </c>
      <c r="BM97" s="217" t="s">
        <v>1072</v>
      </c>
    </row>
    <row r="98" s="2" customFormat="1">
      <c r="A98" s="40"/>
      <c r="B98" s="41"/>
      <c r="C98" s="42"/>
      <c r="D98" s="226" t="s">
        <v>388</v>
      </c>
      <c r="E98" s="42"/>
      <c r="F98" s="246" t="s">
        <v>449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388</v>
      </c>
      <c r="AU98" s="19" t="s">
        <v>82</v>
      </c>
    </row>
    <row r="99" s="13" customFormat="1">
      <c r="A99" s="13"/>
      <c r="B99" s="224"/>
      <c r="C99" s="225"/>
      <c r="D99" s="226" t="s">
        <v>224</v>
      </c>
      <c r="E99" s="227" t="s">
        <v>19</v>
      </c>
      <c r="F99" s="228" t="s">
        <v>1070</v>
      </c>
      <c r="G99" s="225"/>
      <c r="H99" s="229">
        <v>92.400000000000006</v>
      </c>
      <c r="I99" s="230"/>
      <c r="J99" s="225"/>
      <c r="K99" s="225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224</v>
      </c>
      <c r="AU99" s="235" t="s">
        <v>82</v>
      </c>
      <c r="AV99" s="13" t="s">
        <v>82</v>
      </c>
      <c r="AW99" s="13" t="s">
        <v>33</v>
      </c>
      <c r="AX99" s="13" t="s">
        <v>80</v>
      </c>
      <c r="AY99" s="235" t="s">
        <v>213</v>
      </c>
    </row>
    <row r="100" s="12" customFormat="1" ht="22.8" customHeight="1">
      <c r="A100" s="12"/>
      <c r="B100" s="190"/>
      <c r="C100" s="191"/>
      <c r="D100" s="192" t="s">
        <v>71</v>
      </c>
      <c r="E100" s="204" t="s">
        <v>484</v>
      </c>
      <c r="F100" s="204" t="s">
        <v>485</v>
      </c>
      <c r="G100" s="191"/>
      <c r="H100" s="191"/>
      <c r="I100" s="194"/>
      <c r="J100" s="205">
        <f>BK100</f>
        <v>0</v>
      </c>
      <c r="K100" s="191"/>
      <c r="L100" s="196"/>
      <c r="M100" s="197"/>
      <c r="N100" s="198"/>
      <c r="O100" s="198"/>
      <c r="P100" s="199">
        <f>SUM(P101:P102)</f>
        <v>0</v>
      </c>
      <c r="Q100" s="198"/>
      <c r="R100" s="199">
        <f>SUM(R101:R102)</f>
        <v>0</v>
      </c>
      <c r="S100" s="198"/>
      <c r="T100" s="200">
        <f>SUM(T101:T102)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80</v>
      </c>
      <c r="AT100" s="202" t="s">
        <v>71</v>
      </c>
      <c r="AU100" s="202" t="s">
        <v>80</v>
      </c>
      <c r="AY100" s="201" t="s">
        <v>213</v>
      </c>
      <c r="BK100" s="203">
        <f>SUM(BK101:BK102)</f>
        <v>0</v>
      </c>
    </row>
    <row r="101" s="2" customFormat="1" ht="16.5" customHeight="1">
      <c r="A101" s="40"/>
      <c r="B101" s="41"/>
      <c r="C101" s="206" t="s">
        <v>245</v>
      </c>
      <c r="D101" s="206" t="s">
        <v>215</v>
      </c>
      <c r="E101" s="207" t="s">
        <v>487</v>
      </c>
      <c r="F101" s="208" t="s">
        <v>488</v>
      </c>
      <c r="G101" s="209" t="s">
        <v>489</v>
      </c>
      <c r="H101" s="210">
        <v>92.400000000000006</v>
      </c>
      <c r="I101" s="211"/>
      <c r="J101" s="212">
        <f>ROUND(I101*H101,2)</f>
        <v>0</v>
      </c>
      <c r="K101" s="208" t="s">
        <v>219</v>
      </c>
      <c r="L101" s="46"/>
      <c r="M101" s="213" t="s">
        <v>19</v>
      </c>
      <c r="N101" s="214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220</v>
      </c>
      <c r="AT101" s="217" t="s">
        <v>215</v>
      </c>
      <c r="AU101" s="217" t="s">
        <v>82</v>
      </c>
      <c r="AY101" s="19" t="s">
        <v>213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220</v>
      </c>
      <c r="BM101" s="217" t="s">
        <v>1073</v>
      </c>
    </row>
    <row r="102" s="2" customFormat="1">
      <c r="A102" s="40"/>
      <c r="B102" s="41"/>
      <c r="C102" s="42"/>
      <c r="D102" s="219" t="s">
        <v>222</v>
      </c>
      <c r="E102" s="42"/>
      <c r="F102" s="220" t="s">
        <v>491</v>
      </c>
      <c r="G102" s="42"/>
      <c r="H102" s="42"/>
      <c r="I102" s="221"/>
      <c r="J102" s="42"/>
      <c r="K102" s="42"/>
      <c r="L102" s="46"/>
      <c r="M102" s="258"/>
      <c r="N102" s="259"/>
      <c r="O102" s="260"/>
      <c r="P102" s="260"/>
      <c r="Q102" s="260"/>
      <c r="R102" s="260"/>
      <c r="S102" s="260"/>
      <c r="T102" s="261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222</v>
      </c>
      <c r="AU102" s="19" t="s">
        <v>82</v>
      </c>
    </row>
    <row r="103" s="2" customFormat="1" ht="6.96" customHeight="1">
      <c r="A103" s="40"/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46"/>
      <c r="M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</sheetData>
  <sheetProtection sheet="1" autoFilter="0" formatColumns="0" formatRows="0" objects="1" scenarios="1" spinCount="100000" saltValue="FMpXhYc4F+x647xyrkw2XmkXRQ6vDMYpuQUk/WhmxSS4KFEKhd85H9qq6Jqm1ej/TkqJyBcfHjSdZqies4tJ/w==" hashValue="BvAVaa6fz+dnx5qm6k7Y2m5CPZZ3+jfl8jLocsJe29J8k2CTADfNTFGq3G6O+SvQX9kWqpycC57KBcbU/mcYNA==" algorithmName="SHA-512" password="CC35"/>
  <autoFilter ref="C81:K102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5_02/111151231"/>
    <hyperlink ref="F89" r:id="rId2" display="https://podminky.urs.cz/item/CS_URS_2025_02/184801131"/>
    <hyperlink ref="F92" r:id="rId3" display="https://podminky.urs.cz/item/CS_URS_2025_02/185804312"/>
    <hyperlink ref="F95" r:id="rId4" display="https://podminky.urs.cz/item/CS_URS_2025_02/185851121"/>
    <hyperlink ref="F102" r:id="rId5" display="https://podminky.urs.cz/item/CS_URS_2025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180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Realizace větrolamu v k.ú. Moravský Žižkov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181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1074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17. 9. 2025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ROUND((SUM(BE90:BE240)),  2)</f>
        <v>0</v>
      </c>
      <c r="G33" s="40"/>
      <c r="H33" s="40"/>
      <c r="I33" s="150">
        <v>0.20999999999999999</v>
      </c>
      <c r="J33" s="149">
        <f>ROUND(((SUM(BE90:BE240))*I33),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ROUND((SUM(BF90:BF240)),  2)</f>
        <v>0</v>
      </c>
      <c r="G34" s="40"/>
      <c r="H34" s="40"/>
      <c r="I34" s="150">
        <v>0.12</v>
      </c>
      <c r="J34" s="149">
        <f>ROUND(((SUM(BF90:BF240))*I34),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ROUND((SUM(BG90:BG240)),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ROUND((SUM(BH90:BH240)),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ROUND((SUM(BI90:BI240)),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183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Realizace větrolamu v k.ú. Moravský Žižkov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181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09 - Větrolam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Moravský Žižkov</v>
      </c>
      <c r="G52" s="42"/>
      <c r="H52" s="42"/>
      <c r="I52" s="34" t="s">
        <v>23</v>
      </c>
      <c r="J52" s="74" t="str">
        <f>IF(J12="","",J12)</f>
        <v>17. 9. 2025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SPÚ, KPÚ pro JMK, pobočka Břeclav</v>
      </c>
      <c r="G54" s="42"/>
      <c r="H54" s="42"/>
      <c r="I54" s="34" t="s">
        <v>31</v>
      </c>
      <c r="J54" s="38" t="str">
        <f>E21</f>
        <v>Ing. Michal Pochop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Výzkumný ústav meliorací a ochrany půdy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184</v>
      </c>
      <c r="D57" s="164"/>
      <c r="E57" s="164"/>
      <c r="F57" s="164"/>
      <c r="G57" s="164"/>
      <c r="H57" s="164"/>
      <c r="I57" s="164"/>
      <c r="J57" s="165" t="s">
        <v>185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186</v>
      </c>
    </row>
    <row r="60" s="9" customFormat="1" ht="24.96" customHeight="1">
      <c r="A60" s="9"/>
      <c r="B60" s="167"/>
      <c r="C60" s="168"/>
      <c r="D60" s="169" t="s">
        <v>187</v>
      </c>
      <c r="E60" s="170"/>
      <c r="F60" s="170"/>
      <c r="G60" s="170"/>
      <c r="H60" s="170"/>
      <c r="I60" s="170"/>
      <c r="J60" s="171">
        <f>J91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188</v>
      </c>
      <c r="E61" s="176"/>
      <c r="F61" s="176"/>
      <c r="G61" s="176"/>
      <c r="H61" s="176"/>
      <c r="I61" s="176"/>
      <c r="J61" s="177">
        <f>J92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189</v>
      </c>
      <c r="E62" s="176"/>
      <c r="F62" s="176"/>
      <c r="G62" s="176"/>
      <c r="H62" s="176"/>
      <c r="I62" s="176"/>
      <c r="J62" s="177">
        <f>J183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190</v>
      </c>
      <c r="E63" s="176"/>
      <c r="F63" s="176"/>
      <c r="G63" s="176"/>
      <c r="H63" s="176"/>
      <c r="I63" s="176"/>
      <c r="J63" s="177">
        <f>J201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7"/>
      <c r="C64" s="168"/>
      <c r="D64" s="169" t="s">
        <v>191</v>
      </c>
      <c r="E64" s="170"/>
      <c r="F64" s="170"/>
      <c r="G64" s="170"/>
      <c r="H64" s="170"/>
      <c r="I64" s="170"/>
      <c r="J64" s="171">
        <f>J204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3"/>
      <c r="C65" s="174"/>
      <c r="D65" s="175" t="s">
        <v>192</v>
      </c>
      <c r="E65" s="176"/>
      <c r="F65" s="176"/>
      <c r="G65" s="176"/>
      <c r="H65" s="176"/>
      <c r="I65" s="176"/>
      <c r="J65" s="177">
        <f>J205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193</v>
      </c>
      <c r="E66" s="176"/>
      <c r="F66" s="176"/>
      <c r="G66" s="176"/>
      <c r="H66" s="176"/>
      <c r="I66" s="176"/>
      <c r="J66" s="177">
        <f>J218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194</v>
      </c>
      <c r="E67" s="176"/>
      <c r="F67" s="176"/>
      <c r="G67" s="176"/>
      <c r="H67" s="176"/>
      <c r="I67" s="176"/>
      <c r="J67" s="177">
        <f>J222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195</v>
      </c>
      <c r="E68" s="176"/>
      <c r="F68" s="176"/>
      <c r="G68" s="176"/>
      <c r="H68" s="176"/>
      <c r="I68" s="176"/>
      <c r="J68" s="177">
        <f>J226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196</v>
      </c>
      <c r="E69" s="176"/>
      <c r="F69" s="176"/>
      <c r="G69" s="176"/>
      <c r="H69" s="176"/>
      <c r="I69" s="176"/>
      <c r="J69" s="177">
        <f>J233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197</v>
      </c>
      <c r="E70" s="176"/>
      <c r="F70" s="176"/>
      <c r="G70" s="176"/>
      <c r="H70" s="176"/>
      <c r="I70" s="176"/>
      <c r="J70" s="177">
        <f>J237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198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62" t="str">
        <f>E7</f>
        <v>Realizace větrolamu v k.ú. Moravský Žižkov</v>
      </c>
      <c r="F80" s="34"/>
      <c r="G80" s="34"/>
      <c r="H80" s="34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181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E9</f>
        <v>SO 09 - Větrolam</v>
      </c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F12</f>
        <v>Moravský Žižkov</v>
      </c>
      <c r="G84" s="42"/>
      <c r="H84" s="42"/>
      <c r="I84" s="34" t="s">
        <v>23</v>
      </c>
      <c r="J84" s="74" t="str">
        <f>IF(J12="","",J12)</f>
        <v>17. 9. 2025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E15</f>
        <v>SPÚ, KPÚ pro JMK, pobočka Břeclav</v>
      </c>
      <c r="G86" s="42"/>
      <c r="H86" s="42"/>
      <c r="I86" s="34" t="s">
        <v>31</v>
      </c>
      <c r="J86" s="38" t="str">
        <f>E21</f>
        <v>Ing. Michal Pochop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40.05" customHeight="1">
      <c r="A87" s="40"/>
      <c r="B87" s="41"/>
      <c r="C87" s="34" t="s">
        <v>29</v>
      </c>
      <c r="D87" s="42"/>
      <c r="E87" s="42"/>
      <c r="F87" s="29" t="str">
        <f>IF(E18="","",E18)</f>
        <v>Vyplň údaj</v>
      </c>
      <c r="G87" s="42"/>
      <c r="H87" s="42"/>
      <c r="I87" s="34" t="s">
        <v>34</v>
      </c>
      <c r="J87" s="38" t="str">
        <f>E24</f>
        <v>Výzkumný ústav meliorací a ochrany půdy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79"/>
      <c r="B89" s="180"/>
      <c r="C89" s="181" t="s">
        <v>199</v>
      </c>
      <c r="D89" s="182" t="s">
        <v>57</v>
      </c>
      <c r="E89" s="182" t="s">
        <v>53</v>
      </c>
      <c r="F89" s="182" t="s">
        <v>54</v>
      </c>
      <c r="G89" s="182" t="s">
        <v>200</v>
      </c>
      <c r="H89" s="182" t="s">
        <v>201</v>
      </c>
      <c r="I89" s="182" t="s">
        <v>202</v>
      </c>
      <c r="J89" s="182" t="s">
        <v>185</v>
      </c>
      <c r="K89" s="183" t="s">
        <v>203</v>
      </c>
      <c r="L89" s="184"/>
      <c r="M89" s="94" t="s">
        <v>19</v>
      </c>
      <c r="N89" s="95" t="s">
        <v>42</v>
      </c>
      <c r="O89" s="95" t="s">
        <v>204</v>
      </c>
      <c r="P89" s="95" t="s">
        <v>205</v>
      </c>
      <c r="Q89" s="95" t="s">
        <v>206</v>
      </c>
      <c r="R89" s="95" t="s">
        <v>207</v>
      </c>
      <c r="S89" s="95" t="s">
        <v>208</v>
      </c>
      <c r="T89" s="96" t="s">
        <v>209</v>
      </c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</row>
    <row r="90" s="2" customFormat="1" ht="22.8" customHeight="1">
      <c r="A90" s="40"/>
      <c r="B90" s="41"/>
      <c r="C90" s="101" t="s">
        <v>210</v>
      </c>
      <c r="D90" s="42"/>
      <c r="E90" s="42"/>
      <c r="F90" s="42"/>
      <c r="G90" s="42"/>
      <c r="H90" s="42"/>
      <c r="I90" s="42"/>
      <c r="J90" s="185">
        <f>BK90</f>
        <v>0</v>
      </c>
      <c r="K90" s="42"/>
      <c r="L90" s="46"/>
      <c r="M90" s="97"/>
      <c r="N90" s="186"/>
      <c r="O90" s="98"/>
      <c r="P90" s="187">
        <f>P91+P204</f>
        <v>0</v>
      </c>
      <c r="Q90" s="98"/>
      <c r="R90" s="187">
        <f>R91+R204</f>
        <v>16.322690575000003</v>
      </c>
      <c r="S90" s="98"/>
      <c r="T90" s="188">
        <f>T91+T204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71</v>
      </c>
      <c r="AU90" s="19" t="s">
        <v>186</v>
      </c>
      <c r="BK90" s="189">
        <f>BK91+BK204</f>
        <v>0</v>
      </c>
    </row>
    <row r="91" s="12" customFormat="1" ht="25.92" customHeight="1">
      <c r="A91" s="12"/>
      <c r="B91" s="190"/>
      <c r="C91" s="191"/>
      <c r="D91" s="192" t="s">
        <v>71</v>
      </c>
      <c r="E91" s="193" t="s">
        <v>211</v>
      </c>
      <c r="F91" s="193" t="s">
        <v>212</v>
      </c>
      <c r="G91" s="191"/>
      <c r="H91" s="191"/>
      <c r="I91" s="194"/>
      <c r="J91" s="195">
        <f>BK91</f>
        <v>0</v>
      </c>
      <c r="K91" s="191"/>
      <c r="L91" s="196"/>
      <c r="M91" s="197"/>
      <c r="N91" s="198"/>
      <c r="O91" s="198"/>
      <c r="P91" s="199">
        <f>P92+P183+P201</f>
        <v>0</v>
      </c>
      <c r="Q91" s="198"/>
      <c r="R91" s="199">
        <f>R92+R183+R201</f>
        <v>16.322690575000003</v>
      </c>
      <c r="S91" s="198"/>
      <c r="T91" s="200">
        <f>T92+T183+T201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80</v>
      </c>
      <c r="AT91" s="202" t="s">
        <v>71</v>
      </c>
      <c r="AU91" s="202" t="s">
        <v>72</v>
      </c>
      <c r="AY91" s="201" t="s">
        <v>213</v>
      </c>
      <c r="BK91" s="203">
        <f>BK92+BK183+BK201</f>
        <v>0</v>
      </c>
    </row>
    <row r="92" s="12" customFormat="1" ht="22.8" customHeight="1">
      <c r="A92" s="12"/>
      <c r="B92" s="190"/>
      <c r="C92" s="191"/>
      <c r="D92" s="192" t="s">
        <v>71</v>
      </c>
      <c r="E92" s="204" t="s">
        <v>80</v>
      </c>
      <c r="F92" s="204" t="s">
        <v>214</v>
      </c>
      <c r="G92" s="191"/>
      <c r="H92" s="191"/>
      <c r="I92" s="194"/>
      <c r="J92" s="205">
        <f>BK92</f>
        <v>0</v>
      </c>
      <c r="K92" s="191"/>
      <c r="L92" s="196"/>
      <c r="M92" s="197"/>
      <c r="N92" s="198"/>
      <c r="O92" s="198"/>
      <c r="P92" s="199">
        <f>SUM(P93:P182)</f>
        <v>0</v>
      </c>
      <c r="Q92" s="198"/>
      <c r="R92" s="199">
        <f>SUM(R93:R182)</f>
        <v>14.148679000000001</v>
      </c>
      <c r="S92" s="198"/>
      <c r="T92" s="200">
        <f>SUM(T93:T182)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80</v>
      </c>
      <c r="AT92" s="202" t="s">
        <v>71</v>
      </c>
      <c r="AU92" s="202" t="s">
        <v>80</v>
      </c>
      <c r="AY92" s="201" t="s">
        <v>213</v>
      </c>
      <c r="BK92" s="203">
        <f>SUM(BK93:BK182)</f>
        <v>0</v>
      </c>
    </row>
    <row r="93" s="2" customFormat="1" ht="16.5" customHeight="1">
      <c r="A93" s="40"/>
      <c r="B93" s="41"/>
      <c r="C93" s="206" t="s">
        <v>80</v>
      </c>
      <c r="D93" s="206" t="s">
        <v>215</v>
      </c>
      <c r="E93" s="207" t="s">
        <v>216</v>
      </c>
      <c r="F93" s="208" t="s">
        <v>217</v>
      </c>
      <c r="G93" s="209" t="s">
        <v>218</v>
      </c>
      <c r="H93" s="210">
        <v>1174.6600000000001</v>
      </c>
      <c r="I93" s="211"/>
      <c r="J93" s="212">
        <f>ROUND(I93*H93,2)</f>
        <v>0</v>
      </c>
      <c r="K93" s="208" t="s">
        <v>219</v>
      </c>
      <c r="L93" s="46"/>
      <c r="M93" s="213" t="s">
        <v>19</v>
      </c>
      <c r="N93" s="214" t="s">
        <v>43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220</v>
      </c>
      <c r="AT93" s="217" t="s">
        <v>215</v>
      </c>
      <c r="AU93" s="217" t="s">
        <v>82</v>
      </c>
      <c r="AY93" s="19" t="s">
        <v>213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80</v>
      </c>
      <c r="BK93" s="218">
        <f>ROUND(I93*H93,2)</f>
        <v>0</v>
      </c>
      <c r="BL93" s="19" t="s">
        <v>220</v>
      </c>
      <c r="BM93" s="217" t="s">
        <v>221</v>
      </c>
    </row>
    <row r="94" s="2" customFormat="1">
      <c r="A94" s="40"/>
      <c r="B94" s="41"/>
      <c r="C94" s="42"/>
      <c r="D94" s="219" t="s">
        <v>222</v>
      </c>
      <c r="E94" s="42"/>
      <c r="F94" s="220" t="s">
        <v>223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222</v>
      </c>
      <c r="AU94" s="19" t="s">
        <v>82</v>
      </c>
    </row>
    <row r="95" s="13" customFormat="1">
      <c r="A95" s="13"/>
      <c r="B95" s="224"/>
      <c r="C95" s="225"/>
      <c r="D95" s="226" t="s">
        <v>224</v>
      </c>
      <c r="E95" s="227" t="s">
        <v>19</v>
      </c>
      <c r="F95" s="228" t="s">
        <v>1075</v>
      </c>
      <c r="G95" s="225"/>
      <c r="H95" s="229">
        <v>1174.6600000000001</v>
      </c>
      <c r="I95" s="230"/>
      <c r="J95" s="225"/>
      <c r="K95" s="225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224</v>
      </c>
      <c r="AU95" s="235" t="s">
        <v>82</v>
      </c>
      <c r="AV95" s="13" t="s">
        <v>82</v>
      </c>
      <c r="AW95" s="13" t="s">
        <v>33</v>
      </c>
      <c r="AX95" s="13" t="s">
        <v>80</v>
      </c>
      <c r="AY95" s="235" t="s">
        <v>213</v>
      </c>
    </row>
    <row r="96" s="2" customFormat="1" ht="16.5" customHeight="1">
      <c r="A96" s="40"/>
      <c r="B96" s="41"/>
      <c r="C96" s="206" t="s">
        <v>82</v>
      </c>
      <c r="D96" s="206" t="s">
        <v>215</v>
      </c>
      <c r="E96" s="207" t="s">
        <v>226</v>
      </c>
      <c r="F96" s="208" t="s">
        <v>227</v>
      </c>
      <c r="G96" s="209" t="s">
        <v>218</v>
      </c>
      <c r="H96" s="210">
        <v>1174.6600000000001</v>
      </c>
      <c r="I96" s="211"/>
      <c r="J96" s="212">
        <f>ROUND(I96*H96,2)</f>
        <v>0</v>
      </c>
      <c r="K96" s="208" t="s">
        <v>219</v>
      </c>
      <c r="L96" s="46"/>
      <c r="M96" s="213" t="s">
        <v>19</v>
      </c>
      <c r="N96" s="214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220</v>
      </c>
      <c r="AT96" s="217" t="s">
        <v>215</v>
      </c>
      <c r="AU96" s="217" t="s">
        <v>82</v>
      </c>
      <c r="AY96" s="19" t="s">
        <v>213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80</v>
      </c>
      <c r="BK96" s="218">
        <f>ROUND(I96*H96,2)</f>
        <v>0</v>
      </c>
      <c r="BL96" s="19" t="s">
        <v>220</v>
      </c>
      <c r="BM96" s="217" t="s">
        <v>228</v>
      </c>
    </row>
    <row r="97" s="2" customFormat="1">
      <c r="A97" s="40"/>
      <c r="B97" s="41"/>
      <c r="C97" s="42"/>
      <c r="D97" s="219" t="s">
        <v>222</v>
      </c>
      <c r="E97" s="42"/>
      <c r="F97" s="220" t="s">
        <v>229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222</v>
      </c>
      <c r="AU97" s="19" t="s">
        <v>82</v>
      </c>
    </row>
    <row r="98" s="13" customFormat="1">
      <c r="A98" s="13"/>
      <c r="B98" s="224"/>
      <c r="C98" s="225"/>
      <c r="D98" s="226" t="s">
        <v>224</v>
      </c>
      <c r="E98" s="227" t="s">
        <v>19</v>
      </c>
      <c r="F98" s="228" t="s">
        <v>1075</v>
      </c>
      <c r="G98" s="225"/>
      <c r="H98" s="229">
        <v>1174.6600000000001</v>
      </c>
      <c r="I98" s="230"/>
      <c r="J98" s="225"/>
      <c r="K98" s="225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224</v>
      </c>
      <c r="AU98" s="235" t="s">
        <v>82</v>
      </c>
      <c r="AV98" s="13" t="s">
        <v>82</v>
      </c>
      <c r="AW98" s="13" t="s">
        <v>33</v>
      </c>
      <c r="AX98" s="13" t="s">
        <v>80</v>
      </c>
      <c r="AY98" s="235" t="s">
        <v>213</v>
      </c>
    </row>
    <row r="99" s="2" customFormat="1" ht="16.5" customHeight="1">
      <c r="A99" s="40"/>
      <c r="B99" s="41"/>
      <c r="C99" s="206" t="s">
        <v>230</v>
      </c>
      <c r="D99" s="206" t="s">
        <v>215</v>
      </c>
      <c r="E99" s="207" t="s">
        <v>231</v>
      </c>
      <c r="F99" s="208" t="s">
        <v>232</v>
      </c>
      <c r="G99" s="209" t="s">
        <v>218</v>
      </c>
      <c r="H99" s="210">
        <v>1174.6600000000001</v>
      </c>
      <c r="I99" s="211"/>
      <c r="J99" s="212">
        <f>ROUND(I99*H99,2)</f>
        <v>0</v>
      </c>
      <c r="K99" s="208" t="s">
        <v>219</v>
      </c>
      <c r="L99" s="46"/>
      <c r="M99" s="213" t="s">
        <v>19</v>
      </c>
      <c r="N99" s="214" t="s">
        <v>43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220</v>
      </c>
      <c r="AT99" s="217" t="s">
        <v>215</v>
      </c>
      <c r="AU99" s="217" t="s">
        <v>82</v>
      </c>
      <c r="AY99" s="19" t="s">
        <v>213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80</v>
      </c>
      <c r="BK99" s="218">
        <f>ROUND(I99*H99,2)</f>
        <v>0</v>
      </c>
      <c r="BL99" s="19" t="s">
        <v>220</v>
      </c>
      <c r="BM99" s="217" t="s">
        <v>233</v>
      </c>
    </row>
    <row r="100" s="2" customFormat="1">
      <c r="A100" s="40"/>
      <c r="B100" s="41"/>
      <c r="C100" s="42"/>
      <c r="D100" s="219" t="s">
        <v>222</v>
      </c>
      <c r="E100" s="42"/>
      <c r="F100" s="220" t="s">
        <v>234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222</v>
      </c>
      <c r="AU100" s="19" t="s">
        <v>82</v>
      </c>
    </row>
    <row r="101" s="13" customFormat="1">
      <c r="A101" s="13"/>
      <c r="B101" s="224"/>
      <c r="C101" s="225"/>
      <c r="D101" s="226" t="s">
        <v>224</v>
      </c>
      <c r="E101" s="227" t="s">
        <v>19</v>
      </c>
      <c r="F101" s="228" t="s">
        <v>1075</v>
      </c>
      <c r="G101" s="225"/>
      <c r="H101" s="229">
        <v>1174.6600000000001</v>
      </c>
      <c r="I101" s="230"/>
      <c r="J101" s="225"/>
      <c r="K101" s="225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224</v>
      </c>
      <c r="AU101" s="235" t="s">
        <v>82</v>
      </c>
      <c r="AV101" s="13" t="s">
        <v>82</v>
      </c>
      <c r="AW101" s="13" t="s">
        <v>33</v>
      </c>
      <c r="AX101" s="13" t="s">
        <v>80</v>
      </c>
      <c r="AY101" s="235" t="s">
        <v>213</v>
      </c>
    </row>
    <row r="102" s="2" customFormat="1" ht="24.15" customHeight="1">
      <c r="A102" s="40"/>
      <c r="B102" s="41"/>
      <c r="C102" s="206" t="s">
        <v>220</v>
      </c>
      <c r="D102" s="206" t="s">
        <v>215</v>
      </c>
      <c r="E102" s="207" t="s">
        <v>235</v>
      </c>
      <c r="F102" s="208" t="s">
        <v>236</v>
      </c>
      <c r="G102" s="209" t="s">
        <v>218</v>
      </c>
      <c r="H102" s="210">
        <v>858.46000000000004</v>
      </c>
      <c r="I102" s="211"/>
      <c r="J102" s="212">
        <f>ROUND(I102*H102,2)</f>
        <v>0</v>
      </c>
      <c r="K102" s="208" t="s">
        <v>219</v>
      </c>
      <c r="L102" s="46"/>
      <c r="M102" s="213" t="s">
        <v>19</v>
      </c>
      <c r="N102" s="214" t="s">
        <v>43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220</v>
      </c>
      <c r="AT102" s="217" t="s">
        <v>215</v>
      </c>
      <c r="AU102" s="217" t="s">
        <v>82</v>
      </c>
      <c r="AY102" s="19" t="s">
        <v>213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80</v>
      </c>
      <c r="BK102" s="218">
        <f>ROUND(I102*H102,2)</f>
        <v>0</v>
      </c>
      <c r="BL102" s="19" t="s">
        <v>220</v>
      </c>
      <c r="BM102" s="217" t="s">
        <v>237</v>
      </c>
    </row>
    <row r="103" s="2" customFormat="1">
      <c r="A103" s="40"/>
      <c r="B103" s="41"/>
      <c r="C103" s="42"/>
      <c r="D103" s="219" t="s">
        <v>222</v>
      </c>
      <c r="E103" s="42"/>
      <c r="F103" s="220" t="s">
        <v>238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222</v>
      </c>
      <c r="AU103" s="19" t="s">
        <v>82</v>
      </c>
    </row>
    <row r="104" s="13" customFormat="1">
      <c r="A104" s="13"/>
      <c r="B104" s="224"/>
      <c r="C104" s="225"/>
      <c r="D104" s="226" t="s">
        <v>224</v>
      </c>
      <c r="E104" s="227" t="s">
        <v>19</v>
      </c>
      <c r="F104" s="228" t="s">
        <v>1076</v>
      </c>
      <c r="G104" s="225"/>
      <c r="H104" s="229">
        <v>858.46000000000004</v>
      </c>
      <c r="I104" s="230"/>
      <c r="J104" s="225"/>
      <c r="K104" s="225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224</v>
      </c>
      <c r="AU104" s="235" t="s">
        <v>82</v>
      </c>
      <c r="AV104" s="13" t="s">
        <v>82</v>
      </c>
      <c r="AW104" s="13" t="s">
        <v>33</v>
      </c>
      <c r="AX104" s="13" t="s">
        <v>80</v>
      </c>
      <c r="AY104" s="235" t="s">
        <v>213</v>
      </c>
    </row>
    <row r="105" s="2" customFormat="1" ht="16.5" customHeight="1">
      <c r="A105" s="40"/>
      <c r="B105" s="41"/>
      <c r="C105" s="236" t="s">
        <v>240</v>
      </c>
      <c r="D105" s="236" t="s">
        <v>241</v>
      </c>
      <c r="E105" s="237" t="s">
        <v>242</v>
      </c>
      <c r="F105" s="238" t="s">
        <v>243</v>
      </c>
      <c r="G105" s="239" t="s">
        <v>244</v>
      </c>
      <c r="H105" s="240">
        <v>8.2490000000000006</v>
      </c>
      <c r="I105" s="241"/>
      <c r="J105" s="242">
        <f>ROUND(I105*H105,2)</f>
        <v>0</v>
      </c>
      <c r="K105" s="238" t="s">
        <v>19</v>
      </c>
      <c r="L105" s="243"/>
      <c r="M105" s="244" t="s">
        <v>19</v>
      </c>
      <c r="N105" s="245" t="s">
        <v>43</v>
      </c>
      <c r="O105" s="86"/>
      <c r="P105" s="215">
        <f>O105*H105</f>
        <v>0</v>
      </c>
      <c r="Q105" s="215">
        <v>0.001</v>
      </c>
      <c r="R105" s="215">
        <f>Q105*H105</f>
        <v>0.0082490000000000011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245</v>
      </c>
      <c r="AT105" s="217" t="s">
        <v>241</v>
      </c>
      <c r="AU105" s="217" t="s">
        <v>82</v>
      </c>
      <c r="AY105" s="19" t="s">
        <v>213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80</v>
      </c>
      <c r="BK105" s="218">
        <f>ROUND(I105*H105,2)</f>
        <v>0</v>
      </c>
      <c r="BL105" s="19" t="s">
        <v>220</v>
      </c>
      <c r="BM105" s="217" t="s">
        <v>246</v>
      </c>
    </row>
    <row r="106" s="13" customFormat="1">
      <c r="A106" s="13"/>
      <c r="B106" s="224"/>
      <c r="C106" s="225"/>
      <c r="D106" s="226" t="s">
        <v>224</v>
      </c>
      <c r="E106" s="227" t="s">
        <v>19</v>
      </c>
      <c r="F106" s="228" t="s">
        <v>1077</v>
      </c>
      <c r="G106" s="225"/>
      <c r="H106" s="229">
        <v>8.2490000000000006</v>
      </c>
      <c r="I106" s="230"/>
      <c r="J106" s="225"/>
      <c r="K106" s="225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224</v>
      </c>
      <c r="AU106" s="235" t="s">
        <v>82</v>
      </c>
      <c r="AV106" s="13" t="s">
        <v>82</v>
      </c>
      <c r="AW106" s="13" t="s">
        <v>33</v>
      </c>
      <c r="AX106" s="13" t="s">
        <v>80</v>
      </c>
      <c r="AY106" s="235" t="s">
        <v>213</v>
      </c>
    </row>
    <row r="107" s="2" customFormat="1" ht="16.5" customHeight="1">
      <c r="A107" s="40"/>
      <c r="B107" s="41"/>
      <c r="C107" s="236" t="s">
        <v>248</v>
      </c>
      <c r="D107" s="236" t="s">
        <v>241</v>
      </c>
      <c r="E107" s="237" t="s">
        <v>249</v>
      </c>
      <c r="F107" s="238" t="s">
        <v>250</v>
      </c>
      <c r="G107" s="239" t="s">
        <v>244</v>
      </c>
      <c r="H107" s="240">
        <v>0.16800000000000001</v>
      </c>
      <c r="I107" s="241"/>
      <c r="J107" s="242">
        <f>ROUND(I107*H107,2)</f>
        <v>0</v>
      </c>
      <c r="K107" s="238" t="s">
        <v>19</v>
      </c>
      <c r="L107" s="243"/>
      <c r="M107" s="244" t="s">
        <v>19</v>
      </c>
      <c r="N107" s="245" t="s">
        <v>43</v>
      </c>
      <c r="O107" s="86"/>
      <c r="P107" s="215">
        <f>O107*H107</f>
        <v>0</v>
      </c>
      <c r="Q107" s="215">
        <v>0.001</v>
      </c>
      <c r="R107" s="215">
        <f>Q107*H107</f>
        <v>0.00016800000000000002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245</v>
      </c>
      <c r="AT107" s="217" t="s">
        <v>241</v>
      </c>
      <c r="AU107" s="217" t="s">
        <v>82</v>
      </c>
      <c r="AY107" s="19" t="s">
        <v>213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80</v>
      </c>
      <c r="BK107" s="218">
        <f>ROUND(I107*H107,2)</f>
        <v>0</v>
      </c>
      <c r="BL107" s="19" t="s">
        <v>220</v>
      </c>
      <c r="BM107" s="217" t="s">
        <v>251</v>
      </c>
    </row>
    <row r="108" s="13" customFormat="1">
      <c r="A108" s="13"/>
      <c r="B108" s="224"/>
      <c r="C108" s="225"/>
      <c r="D108" s="226" t="s">
        <v>224</v>
      </c>
      <c r="E108" s="227" t="s">
        <v>19</v>
      </c>
      <c r="F108" s="228" t="s">
        <v>1078</v>
      </c>
      <c r="G108" s="225"/>
      <c r="H108" s="229">
        <v>0.16800000000000001</v>
      </c>
      <c r="I108" s="230"/>
      <c r="J108" s="225"/>
      <c r="K108" s="225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224</v>
      </c>
      <c r="AU108" s="235" t="s">
        <v>82</v>
      </c>
      <c r="AV108" s="13" t="s">
        <v>82</v>
      </c>
      <c r="AW108" s="13" t="s">
        <v>33</v>
      </c>
      <c r="AX108" s="13" t="s">
        <v>80</v>
      </c>
      <c r="AY108" s="235" t="s">
        <v>213</v>
      </c>
    </row>
    <row r="109" s="2" customFormat="1" ht="24.15" customHeight="1">
      <c r="A109" s="40"/>
      <c r="B109" s="41"/>
      <c r="C109" s="206" t="s">
        <v>253</v>
      </c>
      <c r="D109" s="206" t="s">
        <v>215</v>
      </c>
      <c r="E109" s="207" t="s">
        <v>254</v>
      </c>
      <c r="F109" s="208" t="s">
        <v>255</v>
      </c>
      <c r="G109" s="209" t="s">
        <v>218</v>
      </c>
      <c r="H109" s="210">
        <v>633</v>
      </c>
      <c r="I109" s="211"/>
      <c r="J109" s="212">
        <f>ROUND(I109*H109,2)</f>
        <v>0</v>
      </c>
      <c r="K109" s="208" t="s">
        <v>219</v>
      </c>
      <c r="L109" s="46"/>
      <c r="M109" s="213" t="s">
        <v>19</v>
      </c>
      <c r="N109" s="214" t="s">
        <v>43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220</v>
      </c>
      <c r="AT109" s="217" t="s">
        <v>215</v>
      </c>
      <c r="AU109" s="217" t="s">
        <v>82</v>
      </c>
      <c r="AY109" s="19" t="s">
        <v>213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80</v>
      </c>
      <c r="BK109" s="218">
        <f>ROUND(I109*H109,2)</f>
        <v>0</v>
      </c>
      <c r="BL109" s="19" t="s">
        <v>220</v>
      </c>
      <c r="BM109" s="217" t="s">
        <v>256</v>
      </c>
    </row>
    <row r="110" s="2" customFormat="1">
      <c r="A110" s="40"/>
      <c r="B110" s="41"/>
      <c r="C110" s="42"/>
      <c r="D110" s="219" t="s">
        <v>222</v>
      </c>
      <c r="E110" s="42"/>
      <c r="F110" s="220" t="s">
        <v>257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222</v>
      </c>
      <c r="AU110" s="19" t="s">
        <v>82</v>
      </c>
    </row>
    <row r="111" s="13" customFormat="1">
      <c r="A111" s="13"/>
      <c r="B111" s="224"/>
      <c r="C111" s="225"/>
      <c r="D111" s="226" t="s">
        <v>224</v>
      </c>
      <c r="E111" s="227" t="s">
        <v>19</v>
      </c>
      <c r="F111" s="228" t="s">
        <v>1079</v>
      </c>
      <c r="G111" s="225"/>
      <c r="H111" s="229">
        <v>633</v>
      </c>
      <c r="I111" s="230"/>
      <c r="J111" s="225"/>
      <c r="K111" s="225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224</v>
      </c>
      <c r="AU111" s="235" t="s">
        <v>82</v>
      </c>
      <c r="AV111" s="13" t="s">
        <v>82</v>
      </c>
      <c r="AW111" s="13" t="s">
        <v>33</v>
      </c>
      <c r="AX111" s="13" t="s">
        <v>80</v>
      </c>
      <c r="AY111" s="235" t="s">
        <v>213</v>
      </c>
    </row>
    <row r="112" s="2" customFormat="1" ht="24.15" customHeight="1">
      <c r="A112" s="40"/>
      <c r="B112" s="41"/>
      <c r="C112" s="206" t="s">
        <v>245</v>
      </c>
      <c r="D112" s="206" t="s">
        <v>215</v>
      </c>
      <c r="E112" s="207" t="s">
        <v>259</v>
      </c>
      <c r="F112" s="208" t="s">
        <v>260</v>
      </c>
      <c r="G112" s="209" t="s">
        <v>261</v>
      </c>
      <c r="H112" s="210">
        <v>418</v>
      </c>
      <c r="I112" s="211"/>
      <c r="J112" s="212">
        <f>ROUND(I112*H112,2)</f>
        <v>0</v>
      </c>
      <c r="K112" s="208" t="s">
        <v>219</v>
      </c>
      <c r="L112" s="46"/>
      <c r="M112" s="213" t="s">
        <v>19</v>
      </c>
      <c r="N112" s="214" t="s">
        <v>43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220</v>
      </c>
      <c r="AT112" s="217" t="s">
        <v>215</v>
      </c>
      <c r="AU112" s="217" t="s">
        <v>82</v>
      </c>
      <c r="AY112" s="19" t="s">
        <v>213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80</v>
      </c>
      <c r="BK112" s="218">
        <f>ROUND(I112*H112,2)</f>
        <v>0</v>
      </c>
      <c r="BL112" s="19" t="s">
        <v>220</v>
      </c>
      <c r="BM112" s="217" t="s">
        <v>262</v>
      </c>
    </row>
    <row r="113" s="2" customFormat="1">
      <c r="A113" s="40"/>
      <c r="B113" s="41"/>
      <c r="C113" s="42"/>
      <c r="D113" s="219" t="s">
        <v>222</v>
      </c>
      <c r="E113" s="42"/>
      <c r="F113" s="220" t="s">
        <v>263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222</v>
      </c>
      <c r="AU113" s="19" t="s">
        <v>82</v>
      </c>
    </row>
    <row r="114" s="13" customFormat="1">
      <c r="A114" s="13"/>
      <c r="B114" s="224"/>
      <c r="C114" s="225"/>
      <c r="D114" s="226" t="s">
        <v>224</v>
      </c>
      <c r="E114" s="227" t="s">
        <v>19</v>
      </c>
      <c r="F114" s="228" t="s">
        <v>1080</v>
      </c>
      <c r="G114" s="225"/>
      <c r="H114" s="229">
        <v>418</v>
      </c>
      <c r="I114" s="230"/>
      <c r="J114" s="225"/>
      <c r="K114" s="225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224</v>
      </c>
      <c r="AU114" s="235" t="s">
        <v>82</v>
      </c>
      <c r="AV114" s="13" t="s">
        <v>82</v>
      </c>
      <c r="AW114" s="13" t="s">
        <v>33</v>
      </c>
      <c r="AX114" s="13" t="s">
        <v>80</v>
      </c>
      <c r="AY114" s="235" t="s">
        <v>213</v>
      </c>
    </row>
    <row r="115" s="2" customFormat="1" ht="24.15" customHeight="1">
      <c r="A115" s="40"/>
      <c r="B115" s="41"/>
      <c r="C115" s="206" t="s">
        <v>265</v>
      </c>
      <c r="D115" s="206" t="s">
        <v>215</v>
      </c>
      <c r="E115" s="207" t="s">
        <v>266</v>
      </c>
      <c r="F115" s="208" t="s">
        <v>267</v>
      </c>
      <c r="G115" s="209" t="s">
        <v>261</v>
      </c>
      <c r="H115" s="210">
        <v>4</v>
      </c>
      <c r="I115" s="211"/>
      <c r="J115" s="212">
        <f>ROUND(I115*H115,2)</f>
        <v>0</v>
      </c>
      <c r="K115" s="208" t="s">
        <v>219</v>
      </c>
      <c r="L115" s="46"/>
      <c r="M115" s="213" t="s">
        <v>19</v>
      </c>
      <c r="N115" s="214" t="s">
        <v>43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220</v>
      </c>
      <c r="AT115" s="217" t="s">
        <v>215</v>
      </c>
      <c r="AU115" s="217" t="s">
        <v>82</v>
      </c>
      <c r="AY115" s="19" t="s">
        <v>213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80</v>
      </c>
      <c r="BK115" s="218">
        <f>ROUND(I115*H115,2)</f>
        <v>0</v>
      </c>
      <c r="BL115" s="19" t="s">
        <v>220</v>
      </c>
      <c r="BM115" s="217" t="s">
        <v>268</v>
      </c>
    </row>
    <row r="116" s="2" customFormat="1">
      <c r="A116" s="40"/>
      <c r="B116" s="41"/>
      <c r="C116" s="42"/>
      <c r="D116" s="219" t="s">
        <v>222</v>
      </c>
      <c r="E116" s="42"/>
      <c r="F116" s="220" t="s">
        <v>269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222</v>
      </c>
      <c r="AU116" s="19" t="s">
        <v>82</v>
      </c>
    </row>
    <row r="117" s="13" customFormat="1">
      <c r="A117" s="13"/>
      <c r="B117" s="224"/>
      <c r="C117" s="225"/>
      <c r="D117" s="226" t="s">
        <v>224</v>
      </c>
      <c r="E117" s="227" t="s">
        <v>19</v>
      </c>
      <c r="F117" s="228" t="s">
        <v>887</v>
      </c>
      <c r="G117" s="225"/>
      <c r="H117" s="229">
        <v>4</v>
      </c>
      <c r="I117" s="230"/>
      <c r="J117" s="225"/>
      <c r="K117" s="225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224</v>
      </c>
      <c r="AU117" s="235" t="s">
        <v>82</v>
      </c>
      <c r="AV117" s="13" t="s">
        <v>82</v>
      </c>
      <c r="AW117" s="13" t="s">
        <v>33</v>
      </c>
      <c r="AX117" s="13" t="s">
        <v>80</v>
      </c>
      <c r="AY117" s="235" t="s">
        <v>213</v>
      </c>
    </row>
    <row r="118" s="2" customFormat="1" ht="24.15" customHeight="1">
      <c r="A118" s="40"/>
      <c r="B118" s="41"/>
      <c r="C118" s="206" t="s">
        <v>271</v>
      </c>
      <c r="D118" s="206" t="s">
        <v>215</v>
      </c>
      <c r="E118" s="207" t="s">
        <v>272</v>
      </c>
      <c r="F118" s="208" t="s">
        <v>273</v>
      </c>
      <c r="G118" s="209" t="s">
        <v>261</v>
      </c>
      <c r="H118" s="210">
        <v>418</v>
      </c>
      <c r="I118" s="211"/>
      <c r="J118" s="212">
        <f>ROUND(I118*H118,2)</f>
        <v>0</v>
      </c>
      <c r="K118" s="208" t="s">
        <v>219</v>
      </c>
      <c r="L118" s="46"/>
      <c r="M118" s="213" t="s">
        <v>19</v>
      </c>
      <c r="N118" s="214" t="s">
        <v>43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220</v>
      </c>
      <c r="AT118" s="217" t="s">
        <v>215</v>
      </c>
      <c r="AU118" s="217" t="s">
        <v>82</v>
      </c>
      <c r="AY118" s="19" t="s">
        <v>213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80</v>
      </c>
      <c r="BK118" s="218">
        <f>ROUND(I118*H118,2)</f>
        <v>0</v>
      </c>
      <c r="BL118" s="19" t="s">
        <v>220</v>
      </c>
      <c r="BM118" s="217" t="s">
        <v>274</v>
      </c>
    </row>
    <row r="119" s="2" customFormat="1">
      <c r="A119" s="40"/>
      <c r="B119" s="41"/>
      <c r="C119" s="42"/>
      <c r="D119" s="219" t="s">
        <v>222</v>
      </c>
      <c r="E119" s="42"/>
      <c r="F119" s="220" t="s">
        <v>275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222</v>
      </c>
      <c r="AU119" s="19" t="s">
        <v>82</v>
      </c>
    </row>
    <row r="120" s="13" customFormat="1">
      <c r="A120" s="13"/>
      <c r="B120" s="224"/>
      <c r="C120" s="225"/>
      <c r="D120" s="226" t="s">
        <v>224</v>
      </c>
      <c r="E120" s="227" t="s">
        <v>19</v>
      </c>
      <c r="F120" s="228" t="s">
        <v>1080</v>
      </c>
      <c r="G120" s="225"/>
      <c r="H120" s="229">
        <v>418</v>
      </c>
      <c r="I120" s="230"/>
      <c r="J120" s="225"/>
      <c r="K120" s="225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224</v>
      </c>
      <c r="AU120" s="235" t="s">
        <v>82</v>
      </c>
      <c r="AV120" s="13" t="s">
        <v>82</v>
      </c>
      <c r="AW120" s="13" t="s">
        <v>33</v>
      </c>
      <c r="AX120" s="13" t="s">
        <v>80</v>
      </c>
      <c r="AY120" s="235" t="s">
        <v>213</v>
      </c>
    </row>
    <row r="121" s="2" customFormat="1" ht="16.5" customHeight="1">
      <c r="A121" s="40"/>
      <c r="B121" s="41"/>
      <c r="C121" s="236" t="s">
        <v>277</v>
      </c>
      <c r="D121" s="236" t="s">
        <v>241</v>
      </c>
      <c r="E121" s="237" t="s">
        <v>278</v>
      </c>
      <c r="F121" s="238" t="s">
        <v>279</v>
      </c>
      <c r="G121" s="239" t="s">
        <v>261</v>
      </c>
      <c r="H121" s="240">
        <v>20</v>
      </c>
      <c r="I121" s="241"/>
      <c r="J121" s="242">
        <f>ROUND(I121*H121,2)</f>
        <v>0</v>
      </c>
      <c r="K121" s="238" t="s">
        <v>19</v>
      </c>
      <c r="L121" s="243"/>
      <c r="M121" s="244" t="s">
        <v>19</v>
      </c>
      <c r="N121" s="245" t="s">
        <v>43</v>
      </c>
      <c r="O121" s="86"/>
      <c r="P121" s="215">
        <f>O121*H121</f>
        <v>0</v>
      </c>
      <c r="Q121" s="215">
        <v>0.001</v>
      </c>
      <c r="R121" s="215">
        <f>Q121*H121</f>
        <v>0.02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245</v>
      </c>
      <c r="AT121" s="217" t="s">
        <v>241</v>
      </c>
      <c r="AU121" s="217" t="s">
        <v>82</v>
      </c>
      <c r="AY121" s="19" t="s">
        <v>213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80</v>
      </c>
      <c r="BK121" s="218">
        <f>ROUND(I121*H121,2)</f>
        <v>0</v>
      </c>
      <c r="BL121" s="19" t="s">
        <v>220</v>
      </c>
      <c r="BM121" s="217" t="s">
        <v>280</v>
      </c>
    </row>
    <row r="122" s="2" customFormat="1" ht="16.5" customHeight="1">
      <c r="A122" s="40"/>
      <c r="B122" s="41"/>
      <c r="C122" s="236" t="s">
        <v>8</v>
      </c>
      <c r="D122" s="236" t="s">
        <v>241</v>
      </c>
      <c r="E122" s="237" t="s">
        <v>281</v>
      </c>
      <c r="F122" s="238" t="s">
        <v>282</v>
      </c>
      <c r="G122" s="239" t="s">
        <v>261</v>
      </c>
      <c r="H122" s="240">
        <v>24</v>
      </c>
      <c r="I122" s="241"/>
      <c r="J122" s="242">
        <f>ROUND(I122*H122,2)</f>
        <v>0</v>
      </c>
      <c r="K122" s="238" t="s">
        <v>19</v>
      </c>
      <c r="L122" s="243"/>
      <c r="M122" s="244" t="s">
        <v>19</v>
      </c>
      <c r="N122" s="245" t="s">
        <v>43</v>
      </c>
      <c r="O122" s="86"/>
      <c r="P122" s="215">
        <f>O122*H122</f>
        <v>0</v>
      </c>
      <c r="Q122" s="215">
        <v>0.001</v>
      </c>
      <c r="R122" s="215">
        <f>Q122*H122</f>
        <v>0.024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245</v>
      </c>
      <c r="AT122" s="217" t="s">
        <v>241</v>
      </c>
      <c r="AU122" s="217" t="s">
        <v>82</v>
      </c>
      <c r="AY122" s="19" t="s">
        <v>213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80</v>
      </c>
      <c r="BK122" s="218">
        <f>ROUND(I122*H122,2)</f>
        <v>0</v>
      </c>
      <c r="BL122" s="19" t="s">
        <v>220</v>
      </c>
      <c r="BM122" s="217" t="s">
        <v>283</v>
      </c>
    </row>
    <row r="123" s="2" customFormat="1" ht="16.5" customHeight="1">
      <c r="A123" s="40"/>
      <c r="B123" s="41"/>
      <c r="C123" s="236" t="s">
        <v>284</v>
      </c>
      <c r="D123" s="236" t="s">
        <v>241</v>
      </c>
      <c r="E123" s="237" t="s">
        <v>285</v>
      </c>
      <c r="F123" s="238" t="s">
        <v>286</v>
      </c>
      <c r="G123" s="239" t="s">
        <v>261</v>
      </c>
      <c r="H123" s="240">
        <v>22</v>
      </c>
      <c r="I123" s="241"/>
      <c r="J123" s="242">
        <f>ROUND(I123*H123,2)</f>
        <v>0</v>
      </c>
      <c r="K123" s="238" t="s">
        <v>19</v>
      </c>
      <c r="L123" s="243"/>
      <c r="M123" s="244" t="s">
        <v>19</v>
      </c>
      <c r="N123" s="245" t="s">
        <v>43</v>
      </c>
      <c r="O123" s="86"/>
      <c r="P123" s="215">
        <f>O123*H123</f>
        <v>0</v>
      </c>
      <c r="Q123" s="215">
        <v>0.001</v>
      </c>
      <c r="R123" s="215">
        <f>Q123*H123</f>
        <v>0.021999999999999999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245</v>
      </c>
      <c r="AT123" s="217" t="s">
        <v>241</v>
      </c>
      <c r="AU123" s="217" t="s">
        <v>82</v>
      </c>
      <c r="AY123" s="19" t="s">
        <v>213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80</v>
      </c>
      <c r="BK123" s="218">
        <f>ROUND(I123*H123,2)</f>
        <v>0</v>
      </c>
      <c r="BL123" s="19" t="s">
        <v>220</v>
      </c>
      <c r="BM123" s="217" t="s">
        <v>287</v>
      </c>
    </row>
    <row r="124" s="2" customFormat="1" ht="16.5" customHeight="1">
      <c r="A124" s="40"/>
      <c r="B124" s="41"/>
      <c r="C124" s="236" t="s">
        <v>288</v>
      </c>
      <c r="D124" s="236" t="s">
        <v>241</v>
      </c>
      <c r="E124" s="237" t="s">
        <v>289</v>
      </c>
      <c r="F124" s="238" t="s">
        <v>290</v>
      </c>
      <c r="G124" s="239" t="s">
        <v>261</v>
      </c>
      <c r="H124" s="240">
        <v>18</v>
      </c>
      <c r="I124" s="241"/>
      <c r="J124" s="242">
        <f>ROUND(I124*H124,2)</f>
        <v>0</v>
      </c>
      <c r="K124" s="238" t="s">
        <v>19</v>
      </c>
      <c r="L124" s="243"/>
      <c r="M124" s="244" t="s">
        <v>19</v>
      </c>
      <c r="N124" s="245" t="s">
        <v>43</v>
      </c>
      <c r="O124" s="86"/>
      <c r="P124" s="215">
        <f>O124*H124</f>
        <v>0</v>
      </c>
      <c r="Q124" s="215">
        <v>0.001</v>
      </c>
      <c r="R124" s="215">
        <f>Q124*H124</f>
        <v>0.018000000000000002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245</v>
      </c>
      <c r="AT124" s="217" t="s">
        <v>241</v>
      </c>
      <c r="AU124" s="217" t="s">
        <v>82</v>
      </c>
      <c r="AY124" s="19" t="s">
        <v>213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80</v>
      </c>
      <c r="BK124" s="218">
        <f>ROUND(I124*H124,2)</f>
        <v>0</v>
      </c>
      <c r="BL124" s="19" t="s">
        <v>220</v>
      </c>
      <c r="BM124" s="217" t="s">
        <v>291</v>
      </c>
    </row>
    <row r="125" s="2" customFormat="1" ht="16.5" customHeight="1">
      <c r="A125" s="40"/>
      <c r="B125" s="41"/>
      <c r="C125" s="236" t="s">
        <v>292</v>
      </c>
      <c r="D125" s="236" t="s">
        <v>241</v>
      </c>
      <c r="E125" s="237" t="s">
        <v>293</v>
      </c>
      <c r="F125" s="238" t="s">
        <v>294</v>
      </c>
      <c r="G125" s="239" t="s">
        <v>261</v>
      </c>
      <c r="H125" s="240">
        <v>25</v>
      </c>
      <c r="I125" s="241"/>
      <c r="J125" s="242">
        <f>ROUND(I125*H125,2)</f>
        <v>0</v>
      </c>
      <c r="K125" s="238" t="s">
        <v>19</v>
      </c>
      <c r="L125" s="243"/>
      <c r="M125" s="244" t="s">
        <v>19</v>
      </c>
      <c r="N125" s="245" t="s">
        <v>43</v>
      </c>
      <c r="O125" s="86"/>
      <c r="P125" s="215">
        <f>O125*H125</f>
        <v>0</v>
      </c>
      <c r="Q125" s="215">
        <v>0.001</v>
      </c>
      <c r="R125" s="215">
        <f>Q125*H125</f>
        <v>0.025000000000000001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245</v>
      </c>
      <c r="AT125" s="217" t="s">
        <v>241</v>
      </c>
      <c r="AU125" s="217" t="s">
        <v>82</v>
      </c>
      <c r="AY125" s="19" t="s">
        <v>213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80</v>
      </c>
      <c r="BK125" s="218">
        <f>ROUND(I125*H125,2)</f>
        <v>0</v>
      </c>
      <c r="BL125" s="19" t="s">
        <v>220</v>
      </c>
      <c r="BM125" s="217" t="s">
        <v>295</v>
      </c>
    </row>
    <row r="126" s="2" customFormat="1" ht="16.5" customHeight="1">
      <c r="A126" s="40"/>
      <c r="B126" s="41"/>
      <c r="C126" s="236" t="s">
        <v>296</v>
      </c>
      <c r="D126" s="236" t="s">
        <v>241</v>
      </c>
      <c r="E126" s="237" t="s">
        <v>297</v>
      </c>
      <c r="F126" s="238" t="s">
        <v>298</v>
      </c>
      <c r="G126" s="239" t="s">
        <v>261</v>
      </c>
      <c r="H126" s="240">
        <v>29</v>
      </c>
      <c r="I126" s="241"/>
      <c r="J126" s="242">
        <f>ROUND(I126*H126,2)</f>
        <v>0</v>
      </c>
      <c r="K126" s="238" t="s">
        <v>19</v>
      </c>
      <c r="L126" s="243"/>
      <c r="M126" s="244" t="s">
        <v>19</v>
      </c>
      <c r="N126" s="245" t="s">
        <v>43</v>
      </c>
      <c r="O126" s="86"/>
      <c r="P126" s="215">
        <f>O126*H126</f>
        <v>0</v>
      </c>
      <c r="Q126" s="215">
        <v>0.001</v>
      </c>
      <c r="R126" s="215">
        <f>Q126*H126</f>
        <v>0.029000000000000001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245</v>
      </c>
      <c r="AT126" s="217" t="s">
        <v>241</v>
      </c>
      <c r="AU126" s="217" t="s">
        <v>82</v>
      </c>
      <c r="AY126" s="19" t="s">
        <v>213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80</v>
      </c>
      <c r="BK126" s="218">
        <f>ROUND(I126*H126,2)</f>
        <v>0</v>
      </c>
      <c r="BL126" s="19" t="s">
        <v>220</v>
      </c>
      <c r="BM126" s="217" t="s">
        <v>299</v>
      </c>
    </row>
    <row r="127" s="2" customFormat="1" ht="16.5" customHeight="1">
      <c r="A127" s="40"/>
      <c r="B127" s="41"/>
      <c r="C127" s="236" t="s">
        <v>300</v>
      </c>
      <c r="D127" s="236" t="s">
        <v>241</v>
      </c>
      <c r="E127" s="237" t="s">
        <v>301</v>
      </c>
      <c r="F127" s="238" t="s">
        <v>302</v>
      </c>
      <c r="G127" s="239" t="s">
        <v>261</v>
      </c>
      <c r="H127" s="240">
        <v>24</v>
      </c>
      <c r="I127" s="241"/>
      <c r="J127" s="242">
        <f>ROUND(I127*H127,2)</f>
        <v>0</v>
      </c>
      <c r="K127" s="238" t="s">
        <v>19</v>
      </c>
      <c r="L127" s="243"/>
      <c r="M127" s="244" t="s">
        <v>19</v>
      </c>
      <c r="N127" s="245" t="s">
        <v>43</v>
      </c>
      <c r="O127" s="86"/>
      <c r="P127" s="215">
        <f>O127*H127</f>
        <v>0</v>
      </c>
      <c r="Q127" s="215">
        <v>0.001</v>
      </c>
      <c r="R127" s="215">
        <f>Q127*H127</f>
        <v>0.024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245</v>
      </c>
      <c r="AT127" s="217" t="s">
        <v>241</v>
      </c>
      <c r="AU127" s="217" t="s">
        <v>82</v>
      </c>
      <c r="AY127" s="19" t="s">
        <v>213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80</v>
      </c>
      <c r="BK127" s="218">
        <f>ROUND(I127*H127,2)</f>
        <v>0</v>
      </c>
      <c r="BL127" s="19" t="s">
        <v>220</v>
      </c>
      <c r="BM127" s="217" t="s">
        <v>303</v>
      </c>
    </row>
    <row r="128" s="2" customFormat="1" ht="16.5" customHeight="1">
      <c r="A128" s="40"/>
      <c r="B128" s="41"/>
      <c r="C128" s="236" t="s">
        <v>304</v>
      </c>
      <c r="D128" s="236" t="s">
        <v>241</v>
      </c>
      <c r="E128" s="237" t="s">
        <v>305</v>
      </c>
      <c r="F128" s="238" t="s">
        <v>306</v>
      </c>
      <c r="G128" s="239" t="s">
        <v>261</v>
      </c>
      <c r="H128" s="240">
        <v>22</v>
      </c>
      <c r="I128" s="241"/>
      <c r="J128" s="242">
        <f>ROUND(I128*H128,2)</f>
        <v>0</v>
      </c>
      <c r="K128" s="238" t="s">
        <v>19</v>
      </c>
      <c r="L128" s="243"/>
      <c r="M128" s="244" t="s">
        <v>19</v>
      </c>
      <c r="N128" s="245" t="s">
        <v>43</v>
      </c>
      <c r="O128" s="86"/>
      <c r="P128" s="215">
        <f>O128*H128</f>
        <v>0</v>
      </c>
      <c r="Q128" s="215">
        <v>0.001</v>
      </c>
      <c r="R128" s="215">
        <f>Q128*H128</f>
        <v>0.021999999999999999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245</v>
      </c>
      <c r="AT128" s="217" t="s">
        <v>241</v>
      </c>
      <c r="AU128" s="217" t="s">
        <v>82</v>
      </c>
      <c r="AY128" s="19" t="s">
        <v>213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80</v>
      </c>
      <c r="BK128" s="218">
        <f>ROUND(I128*H128,2)</f>
        <v>0</v>
      </c>
      <c r="BL128" s="19" t="s">
        <v>220</v>
      </c>
      <c r="BM128" s="217" t="s">
        <v>307</v>
      </c>
    </row>
    <row r="129" s="2" customFormat="1" ht="16.5" customHeight="1">
      <c r="A129" s="40"/>
      <c r="B129" s="41"/>
      <c r="C129" s="236" t="s">
        <v>308</v>
      </c>
      <c r="D129" s="236" t="s">
        <v>241</v>
      </c>
      <c r="E129" s="237" t="s">
        <v>309</v>
      </c>
      <c r="F129" s="238" t="s">
        <v>310</v>
      </c>
      <c r="G129" s="239" t="s">
        <v>261</v>
      </c>
      <c r="H129" s="240">
        <v>28</v>
      </c>
      <c r="I129" s="241"/>
      <c r="J129" s="242">
        <f>ROUND(I129*H129,2)</f>
        <v>0</v>
      </c>
      <c r="K129" s="238" t="s">
        <v>19</v>
      </c>
      <c r="L129" s="243"/>
      <c r="M129" s="244" t="s">
        <v>19</v>
      </c>
      <c r="N129" s="245" t="s">
        <v>43</v>
      </c>
      <c r="O129" s="86"/>
      <c r="P129" s="215">
        <f>O129*H129</f>
        <v>0</v>
      </c>
      <c r="Q129" s="215">
        <v>0.001</v>
      </c>
      <c r="R129" s="215">
        <f>Q129*H129</f>
        <v>0.028000000000000001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245</v>
      </c>
      <c r="AT129" s="217" t="s">
        <v>241</v>
      </c>
      <c r="AU129" s="217" t="s">
        <v>82</v>
      </c>
      <c r="AY129" s="19" t="s">
        <v>213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80</v>
      </c>
      <c r="BK129" s="218">
        <f>ROUND(I129*H129,2)</f>
        <v>0</v>
      </c>
      <c r="BL129" s="19" t="s">
        <v>220</v>
      </c>
      <c r="BM129" s="217" t="s">
        <v>311</v>
      </c>
    </row>
    <row r="130" s="2" customFormat="1" ht="24.15" customHeight="1">
      <c r="A130" s="40"/>
      <c r="B130" s="41"/>
      <c r="C130" s="206" t="s">
        <v>312</v>
      </c>
      <c r="D130" s="206" t="s">
        <v>215</v>
      </c>
      <c r="E130" s="207" t="s">
        <v>313</v>
      </c>
      <c r="F130" s="208" t="s">
        <v>314</v>
      </c>
      <c r="G130" s="209" t="s">
        <v>261</v>
      </c>
      <c r="H130" s="210">
        <v>4</v>
      </c>
      <c r="I130" s="211"/>
      <c r="J130" s="212">
        <f>ROUND(I130*H130,2)</f>
        <v>0</v>
      </c>
      <c r="K130" s="208" t="s">
        <v>219</v>
      </c>
      <c r="L130" s="46"/>
      <c r="M130" s="213" t="s">
        <v>19</v>
      </c>
      <c r="N130" s="214" t="s">
        <v>43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220</v>
      </c>
      <c r="AT130" s="217" t="s">
        <v>215</v>
      </c>
      <c r="AU130" s="217" t="s">
        <v>82</v>
      </c>
      <c r="AY130" s="19" t="s">
        <v>213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80</v>
      </c>
      <c r="BK130" s="218">
        <f>ROUND(I130*H130,2)</f>
        <v>0</v>
      </c>
      <c r="BL130" s="19" t="s">
        <v>220</v>
      </c>
      <c r="BM130" s="217" t="s">
        <v>315</v>
      </c>
    </row>
    <row r="131" s="2" customFormat="1">
      <c r="A131" s="40"/>
      <c r="B131" s="41"/>
      <c r="C131" s="42"/>
      <c r="D131" s="219" t="s">
        <v>222</v>
      </c>
      <c r="E131" s="42"/>
      <c r="F131" s="220" t="s">
        <v>316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222</v>
      </c>
      <c r="AU131" s="19" t="s">
        <v>82</v>
      </c>
    </row>
    <row r="132" s="13" customFormat="1">
      <c r="A132" s="13"/>
      <c r="B132" s="224"/>
      <c r="C132" s="225"/>
      <c r="D132" s="226" t="s">
        <v>224</v>
      </c>
      <c r="E132" s="227" t="s">
        <v>19</v>
      </c>
      <c r="F132" s="228" t="s">
        <v>887</v>
      </c>
      <c r="G132" s="225"/>
      <c r="H132" s="229">
        <v>4</v>
      </c>
      <c r="I132" s="230"/>
      <c r="J132" s="225"/>
      <c r="K132" s="225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224</v>
      </c>
      <c r="AU132" s="235" t="s">
        <v>82</v>
      </c>
      <c r="AV132" s="13" t="s">
        <v>82</v>
      </c>
      <c r="AW132" s="13" t="s">
        <v>33</v>
      </c>
      <c r="AX132" s="13" t="s">
        <v>80</v>
      </c>
      <c r="AY132" s="235" t="s">
        <v>213</v>
      </c>
    </row>
    <row r="133" s="2" customFormat="1" ht="16.5" customHeight="1">
      <c r="A133" s="40"/>
      <c r="B133" s="41"/>
      <c r="C133" s="236" t="s">
        <v>7</v>
      </c>
      <c r="D133" s="236" t="s">
        <v>241</v>
      </c>
      <c r="E133" s="237" t="s">
        <v>318</v>
      </c>
      <c r="F133" s="238" t="s">
        <v>319</v>
      </c>
      <c r="G133" s="239" t="s">
        <v>261</v>
      </c>
      <c r="H133" s="240">
        <v>11</v>
      </c>
      <c r="I133" s="241"/>
      <c r="J133" s="242">
        <f>ROUND(I133*H133,2)</f>
        <v>0</v>
      </c>
      <c r="K133" s="238" t="s">
        <v>19</v>
      </c>
      <c r="L133" s="243"/>
      <c r="M133" s="244" t="s">
        <v>19</v>
      </c>
      <c r="N133" s="245" t="s">
        <v>43</v>
      </c>
      <c r="O133" s="86"/>
      <c r="P133" s="215">
        <f>O133*H133</f>
        <v>0</v>
      </c>
      <c r="Q133" s="215">
        <v>0.0050000000000000001</v>
      </c>
      <c r="R133" s="215">
        <f>Q133*H133</f>
        <v>0.055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245</v>
      </c>
      <c r="AT133" s="217" t="s">
        <v>241</v>
      </c>
      <c r="AU133" s="217" t="s">
        <v>82</v>
      </c>
      <c r="AY133" s="19" t="s">
        <v>213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80</v>
      </c>
      <c r="BK133" s="218">
        <f>ROUND(I133*H133,2)</f>
        <v>0</v>
      </c>
      <c r="BL133" s="19" t="s">
        <v>220</v>
      </c>
      <c r="BM133" s="217" t="s">
        <v>320</v>
      </c>
    </row>
    <row r="134" s="2" customFormat="1" ht="16.5" customHeight="1">
      <c r="A134" s="40"/>
      <c r="B134" s="41"/>
      <c r="C134" s="236" t="s">
        <v>321</v>
      </c>
      <c r="D134" s="236" t="s">
        <v>241</v>
      </c>
      <c r="E134" s="237" t="s">
        <v>322</v>
      </c>
      <c r="F134" s="238" t="s">
        <v>323</v>
      </c>
      <c r="G134" s="239" t="s">
        <v>261</v>
      </c>
      <c r="H134" s="240">
        <v>2</v>
      </c>
      <c r="I134" s="241"/>
      <c r="J134" s="242">
        <f>ROUND(I134*H134,2)</f>
        <v>0</v>
      </c>
      <c r="K134" s="238" t="s">
        <v>19</v>
      </c>
      <c r="L134" s="243"/>
      <c r="M134" s="244" t="s">
        <v>19</v>
      </c>
      <c r="N134" s="245" t="s">
        <v>43</v>
      </c>
      <c r="O134" s="86"/>
      <c r="P134" s="215">
        <f>O134*H134</f>
        <v>0</v>
      </c>
      <c r="Q134" s="215">
        <v>0.0050000000000000001</v>
      </c>
      <c r="R134" s="215">
        <f>Q134*H134</f>
        <v>0.01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245</v>
      </c>
      <c r="AT134" s="217" t="s">
        <v>241</v>
      </c>
      <c r="AU134" s="217" t="s">
        <v>82</v>
      </c>
      <c r="AY134" s="19" t="s">
        <v>213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80</v>
      </c>
      <c r="BK134" s="218">
        <f>ROUND(I134*H134,2)</f>
        <v>0</v>
      </c>
      <c r="BL134" s="19" t="s">
        <v>220</v>
      </c>
      <c r="BM134" s="217" t="s">
        <v>1081</v>
      </c>
    </row>
    <row r="135" s="2" customFormat="1" ht="16.5" customHeight="1">
      <c r="A135" s="40"/>
      <c r="B135" s="41"/>
      <c r="C135" s="236" t="s">
        <v>325</v>
      </c>
      <c r="D135" s="236" t="s">
        <v>241</v>
      </c>
      <c r="E135" s="237" t="s">
        <v>326</v>
      </c>
      <c r="F135" s="238" t="s">
        <v>327</v>
      </c>
      <c r="G135" s="239" t="s">
        <v>261</v>
      </c>
      <c r="H135" s="240">
        <v>26</v>
      </c>
      <c r="I135" s="241"/>
      <c r="J135" s="242">
        <f>ROUND(I135*H135,2)</f>
        <v>0</v>
      </c>
      <c r="K135" s="238" t="s">
        <v>19</v>
      </c>
      <c r="L135" s="243"/>
      <c r="M135" s="244" t="s">
        <v>19</v>
      </c>
      <c r="N135" s="245" t="s">
        <v>43</v>
      </c>
      <c r="O135" s="86"/>
      <c r="P135" s="215">
        <f>O135*H135</f>
        <v>0</v>
      </c>
      <c r="Q135" s="215">
        <v>0.0050000000000000001</v>
      </c>
      <c r="R135" s="215">
        <f>Q135*H135</f>
        <v>0.13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245</v>
      </c>
      <c r="AT135" s="217" t="s">
        <v>241</v>
      </c>
      <c r="AU135" s="217" t="s">
        <v>82</v>
      </c>
      <c r="AY135" s="19" t="s">
        <v>213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80</v>
      </c>
      <c r="BK135" s="218">
        <f>ROUND(I135*H135,2)</f>
        <v>0</v>
      </c>
      <c r="BL135" s="19" t="s">
        <v>220</v>
      </c>
      <c r="BM135" s="217" t="s">
        <v>328</v>
      </c>
    </row>
    <row r="136" s="2" customFormat="1" ht="16.5" customHeight="1">
      <c r="A136" s="40"/>
      <c r="B136" s="41"/>
      <c r="C136" s="236" t="s">
        <v>329</v>
      </c>
      <c r="D136" s="236" t="s">
        <v>241</v>
      </c>
      <c r="E136" s="237" t="s">
        <v>330</v>
      </c>
      <c r="F136" s="238" t="s">
        <v>331</v>
      </c>
      <c r="G136" s="239" t="s">
        <v>261</v>
      </c>
      <c r="H136" s="240">
        <v>26</v>
      </c>
      <c r="I136" s="241"/>
      <c r="J136" s="242">
        <f>ROUND(I136*H136,2)</f>
        <v>0</v>
      </c>
      <c r="K136" s="238" t="s">
        <v>19</v>
      </c>
      <c r="L136" s="243"/>
      <c r="M136" s="244" t="s">
        <v>19</v>
      </c>
      <c r="N136" s="245" t="s">
        <v>43</v>
      </c>
      <c r="O136" s="86"/>
      <c r="P136" s="215">
        <f>O136*H136</f>
        <v>0</v>
      </c>
      <c r="Q136" s="215">
        <v>0.0050000000000000001</v>
      </c>
      <c r="R136" s="215">
        <f>Q136*H136</f>
        <v>0.13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245</v>
      </c>
      <c r="AT136" s="217" t="s">
        <v>241</v>
      </c>
      <c r="AU136" s="217" t="s">
        <v>82</v>
      </c>
      <c r="AY136" s="19" t="s">
        <v>213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80</v>
      </c>
      <c r="BK136" s="218">
        <f>ROUND(I136*H136,2)</f>
        <v>0</v>
      </c>
      <c r="BL136" s="19" t="s">
        <v>220</v>
      </c>
      <c r="BM136" s="217" t="s">
        <v>332</v>
      </c>
    </row>
    <row r="137" s="2" customFormat="1" ht="16.5" customHeight="1">
      <c r="A137" s="40"/>
      <c r="B137" s="41"/>
      <c r="C137" s="236" t="s">
        <v>333</v>
      </c>
      <c r="D137" s="236" t="s">
        <v>241</v>
      </c>
      <c r="E137" s="237" t="s">
        <v>334</v>
      </c>
      <c r="F137" s="238" t="s">
        <v>335</v>
      </c>
      <c r="G137" s="239" t="s">
        <v>261</v>
      </c>
      <c r="H137" s="240">
        <v>17</v>
      </c>
      <c r="I137" s="241"/>
      <c r="J137" s="242">
        <f>ROUND(I137*H137,2)</f>
        <v>0</v>
      </c>
      <c r="K137" s="238" t="s">
        <v>19</v>
      </c>
      <c r="L137" s="243"/>
      <c r="M137" s="244" t="s">
        <v>19</v>
      </c>
      <c r="N137" s="245" t="s">
        <v>43</v>
      </c>
      <c r="O137" s="86"/>
      <c r="P137" s="215">
        <f>O137*H137</f>
        <v>0</v>
      </c>
      <c r="Q137" s="215">
        <v>0.0050000000000000001</v>
      </c>
      <c r="R137" s="215">
        <f>Q137*H137</f>
        <v>0.085000000000000006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245</v>
      </c>
      <c r="AT137" s="217" t="s">
        <v>241</v>
      </c>
      <c r="AU137" s="217" t="s">
        <v>82</v>
      </c>
      <c r="AY137" s="19" t="s">
        <v>213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80</v>
      </c>
      <c r="BK137" s="218">
        <f>ROUND(I137*H137,2)</f>
        <v>0</v>
      </c>
      <c r="BL137" s="19" t="s">
        <v>220</v>
      </c>
      <c r="BM137" s="217" t="s">
        <v>336</v>
      </c>
    </row>
    <row r="138" s="2" customFormat="1" ht="16.5" customHeight="1">
      <c r="A138" s="40"/>
      <c r="B138" s="41"/>
      <c r="C138" s="236" t="s">
        <v>337</v>
      </c>
      <c r="D138" s="236" t="s">
        <v>241</v>
      </c>
      <c r="E138" s="237" t="s">
        <v>342</v>
      </c>
      <c r="F138" s="238" t="s">
        <v>343</v>
      </c>
      <c r="G138" s="239" t="s">
        <v>261</v>
      </c>
      <c r="H138" s="240">
        <v>38</v>
      </c>
      <c r="I138" s="241"/>
      <c r="J138" s="242">
        <f>ROUND(I138*H138,2)</f>
        <v>0</v>
      </c>
      <c r="K138" s="238" t="s">
        <v>19</v>
      </c>
      <c r="L138" s="243"/>
      <c r="M138" s="244" t="s">
        <v>19</v>
      </c>
      <c r="N138" s="245" t="s">
        <v>43</v>
      </c>
      <c r="O138" s="86"/>
      <c r="P138" s="215">
        <f>O138*H138</f>
        <v>0</v>
      </c>
      <c r="Q138" s="215">
        <v>0.0050000000000000001</v>
      </c>
      <c r="R138" s="215">
        <f>Q138*H138</f>
        <v>0.19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245</v>
      </c>
      <c r="AT138" s="217" t="s">
        <v>241</v>
      </c>
      <c r="AU138" s="217" t="s">
        <v>82</v>
      </c>
      <c r="AY138" s="19" t="s">
        <v>213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80</v>
      </c>
      <c r="BK138" s="218">
        <f>ROUND(I138*H138,2)</f>
        <v>0</v>
      </c>
      <c r="BL138" s="19" t="s">
        <v>220</v>
      </c>
      <c r="BM138" s="217" t="s">
        <v>597</v>
      </c>
    </row>
    <row r="139" s="2" customFormat="1" ht="16.5" customHeight="1">
      <c r="A139" s="40"/>
      <c r="B139" s="41"/>
      <c r="C139" s="236" t="s">
        <v>341</v>
      </c>
      <c r="D139" s="236" t="s">
        <v>241</v>
      </c>
      <c r="E139" s="237" t="s">
        <v>346</v>
      </c>
      <c r="F139" s="238" t="s">
        <v>347</v>
      </c>
      <c r="G139" s="239" t="s">
        <v>261</v>
      </c>
      <c r="H139" s="240">
        <v>38</v>
      </c>
      <c r="I139" s="241"/>
      <c r="J139" s="242">
        <f>ROUND(I139*H139,2)</f>
        <v>0</v>
      </c>
      <c r="K139" s="238" t="s">
        <v>19</v>
      </c>
      <c r="L139" s="243"/>
      <c r="M139" s="244" t="s">
        <v>19</v>
      </c>
      <c r="N139" s="245" t="s">
        <v>43</v>
      </c>
      <c r="O139" s="86"/>
      <c r="P139" s="215">
        <f>O139*H139</f>
        <v>0</v>
      </c>
      <c r="Q139" s="215">
        <v>0.0050000000000000001</v>
      </c>
      <c r="R139" s="215">
        <f>Q139*H139</f>
        <v>0.19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245</v>
      </c>
      <c r="AT139" s="217" t="s">
        <v>241</v>
      </c>
      <c r="AU139" s="217" t="s">
        <v>82</v>
      </c>
      <c r="AY139" s="19" t="s">
        <v>213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80</v>
      </c>
      <c r="BK139" s="218">
        <f>ROUND(I139*H139,2)</f>
        <v>0</v>
      </c>
      <c r="BL139" s="19" t="s">
        <v>220</v>
      </c>
      <c r="BM139" s="217" t="s">
        <v>348</v>
      </c>
    </row>
    <row r="140" s="2" customFormat="1" ht="16.5" customHeight="1">
      <c r="A140" s="40"/>
      <c r="B140" s="41"/>
      <c r="C140" s="236" t="s">
        <v>345</v>
      </c>
      <c r="D140" s="236" t="s">
        <v>241</v>
      </c>
      <c r="E140" s="237" t="s">
        <v>350</v>
      </c>
      <c r="F140" s="238" t="s">
        <v>351</v>
      </c>
      <c r="G140" s="239" t="s">
        <v>261</v>
      </c>
      <c r="H140" s="240">
        <v>25</v>
      </c>
      <c r="I140" s="241"/>
      <c r="J140" s="242">
        <f>ROUND(I140*H140,2)</f>
        <v>0</v>
      </c>
      <c r="K140" s="238" t="s">
        <v>19</v>
      </c>
      <c r="L140" s="243"/>
      <c r="M140" s="244" t="s">
        <v>19</v>
      </c>
      <c r="N140" s="245" t="s">
        <v>43</v>
      </c>
      <c r="O140" s="86"/>
      <c r="P140" s="215">
        <f>O140*H140</f>
        <v>0</v>
      </c>
      <c r="Q140" s="215">
        <v>0.0050000000000000001</v>
      </c>
      <c r="R140" s="215">
        <f>Q140*H140</f>
        <v>0.125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245</v>
      </c>
      <c r="AT140" s="217" t="s">
        <v>241</v>
      </c>
      <c r="AU140" s="217" t="s">
        <v>82</v>
      </c>
      <c r="AY140" s="19" t="s">
        <v>213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80</v>
      </c>
      <c r="BK140" s="218">
        <f>ROUND(I140*H140,2)</f>
        <v>0</v>
      </c>
      <c r="BL140" s="19" t="s">
        <v>220</v>
      </c>
      <c r="BM140" s="217" t="s">
        <v>352</v>
      </c>
    </row>
    <row r="141" s="2" customFormat="1" ht="16.5" customHeight="1">
      <c r="A141" s="40"/>
      <c r="B141" s="41"/>
      <c r="C141" s="236" t="s">
        <v>349</v>
      </c>
      <c r="D141" s="236" t="s">
        <v>241</v>
      </c>
      <c r="E141" s="237" t="s">
        <v>354</v>
      </c>
      <c r="F141" s="238" t="s">
        <v>355</v>
      </c>
      <c r="G141" s="239" t="s">
        <v>261</v>
      </c>
      <c r="H141" s="240">
        <v>15</v>
      </c>
      <c r="I141" s="241"/>
      <c r="J141" s="242">
        <f>ROUND(I141*H141,2)</f>
        <v>0</v>
      </c>
      <c r="K141" s="238" t="s">
        <v>19</v>
      </c>
      <c r="L141" s="243"/>
      <c r="M141" s="244" t="s">
        <v>19</v>
      </c>
      <c r="N141" s="245" t="s">
        <v>43</v>
      </c>
      <c r="O141" s="86"/>
      <c r="P141" s="215">
        <f>O141*H141</f>
        <v>0</v>
      </c>
      <c r="Q141" s="215">
        <v>0.0050000000000000001</v>
      </c>
      <c r="R141" s="215">
        <f>Q141*H141</f>
        <v>0.074999999999999997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245</v>
      </c>
      <c r="AT141" s="217" t="s">
        <v>241</v>
      </c>
      <c r="AU141" s="217" t="s">
        <v>82</v>
      </c>
      <c r="AY141" s="19" t="s">
        <v>213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80</v>
      </c>
      <c r="BK141" s="218">
        <f>ROUND(I141*H141,2)</f>
        <v>0</v>
      </c>
      <c r="BL141" s="19" t="s">
        <v>220</v>
      </c>
      <c r="BM141" s="217" t="s">
        <v>356</v>
      </c>
    </row>
    <row r="142" s="2" customFormat="1" ht="16.5" customHeight="1">
      <c r="A142" s="40"/>
      <c r="B142" s="41"/>
      <c r="C142" s="236" t="s">
        <v>353</v>
      </c>
      <c r="D142" s="236" t="s">
        <v>241</v>
      </c>
      <c r="E142" s="237" t="s">
        <v>362</v>
      </c>
      <c r="F142" s="238" t="s">
        <v>363</v>
      </c>
      <c r="G142" s="239" t="s">
        <v>261</v>
      </c>
      <c r="H142" s="240">
        <v>6</v>
      </c>
      <c r="I142" s="241"/>
      <c r="J142" s="242">
        <f>ROUND(I142*H142,2)</f>
        <v>0</v>
      </c>
      <c r="K142" s="238" t="s">
        <v>19</v>
      </c>
      <c r="L142" s="243"/>
      <c r="M142" s="244" t="s">
        <v>19</v>
      </c>
      <c r="N142" s="245" t="s">
        <v>43</v>
      </c>
      <c r="O142" s="86"/>
      <c r="P142" s="215">
        <f>O142*H142</f>
        <v>0</v>
      </c>
      <c r="Q142" s="215">
        <v>0.0050000000000000001</v>
      </c>
      <c r="R142" s="215">
        <f>Q142*H142</f>
        <v>0.029999999999999999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245</v>
      </c>
      <c r="AT142" s="217" t="s">
        <v>241</v>
      </c>
      <c r="AU142" s="217" t="s">
        <v>82</v>
      </c>
      <c r="AY142" s="19" t="s">
        <v>213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80</v>
      </c>
      <c r="BK142" s="218">
        <f>ROUND(I142*H142,2)</f>
        <v>0</v>
      </c>
      <c r="BL142" s="19" t="s">
        <v>220</v>
      </c>
      <c r="BM142" s="217" t="s">
        <v>1082</v>
      </c>
    </row>
    <row r="143" s="2" customFormat="1" ht="16.5" customHeight="1">
      <c r="A143" s="40"/>
      <c r="B143" s="41"/>
      <c r="C143" s="236" t="s">
        <v>357</v>
      </c>
      <c r="D143" s="236" t="s">
        <v>241</v>
      </c>
      <c r="E143" s="237" t="s">
        <v>366</v>
      </c>
      <c r="F143" s="238" t="s">
        <v>367</v>
      </c>
      <c r="G143" s="239" t="s">
        <v>261</v>
      </c>
      <c r="H143" s="240">
        <v>2</v>
      </c>
      <c r="I143" s="241"/>
      <c r="J143" s="242">
        <f>ROUND(I143*H143,2)</f>
        <v>0</v>
      </c>
      <c r="K143" s="238" t="s">
        <v>19</v>
      </c>
      <c r="L143" s="243"/>
      <c r="M143" s="244" t="s">
        <v>19</v>
      </c>
      <c r="N143" s="245" t="s">
        <v>43</v>
      </c>
      <c r="O143" s="86"/>
      <c r="P143" s="215">
        <f>O143*H143</f>
        <v>0</v>
      </c>
      <c r="Q143" s="215">
        <v>0.0050000000000000001</v>
      </c>
      <c r="R143" s="215">
        <f>Q143*H143</f>
        <v>0.01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245</v>
      </c>
      <c r="AT143" s="217" t="s">
        <v>241</v>
      </c>
      <c r="AU143" s="217" t="s">
        <v>82</v>
      </c>
      <c r="AY143" s="19" t="s">
        <v>213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80</v>
      </c>
      <c r="BK143" s="218">
        <f>ROUND(I143*H143,2)</f>
        <v>0</v>
      </c>
      <c r="BL143" s="19" t="s">
        <v>220</v>
      </c>
      <c r="BM143" s="217" t="s">
        <v>1083</v>
      </c>
    </row>
    <row r="144" s="2" customFormat="1" ht="16.5" customHeight="1">
      <c r="A144" s="40"/>
      <c r="B144" s="41"/>
      <c r="C144" s="206" t="s">
        <v>361</v>
      </c>
      <c r="D144" s="206" t="s">
        <v>215</v>
      </c>
      <c r="E144" s="207" t="s">
        <v>370</v>
      </c>
      <c r="F144" s="208" t="s">
        <v>371</v>
      </c>
      <c r="G144" s="209" t="s">
        <v>261</v>
      </c>
      <c r="H144" s="210">
        <v>4</v>
      </c>
      <c r="I144" s="211"/>
      <c r="J144" s="212">
        <f>ROUND(I144*H144,2)</f>
        <v>0</v>
      </c>
      <c r="K144" s="208" t="s">
        <v>219</v>
      </c>
      <c r="L144" s="46"/>
      <c r="M144" s="213" t="s">
        <v>19</v>
      </c>
      <c r="N144" s="214" t="s">
        <v>43</v>
      </c>
      <c r="O144" s="86"/>
      <c r="P144" s="215">
        <f>O144*H144</f>
        <v>0</v>
      </c>
      <c r="Q144" s="215">
        <v>5.8E-05</v>
      </c>
      <c r="R144" s="215">
        <f>Q144*H144</f>
        <v>0.000232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220</v>
      </c>
      <c r="AT144" s="217" t="s">
        <v>215</v>
      </c>
      <c r="AU144" s="217" t="s">
        <v>82</v>
      </c>
      <c r="AY144" s="19" t="s">
        <v>213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80</v>
      </c>
      <c r="BK144" s="218">
        <f>ROUND(I144*H144,2)</f>
        <v>0</v>
      </c>
      <c r="BL144" s="19" t="s">
        <v>220</v>
      </c>
      <c r="BM144" s="217" t="s">
        <v>1084</v>
      </c>
    </row>
    <row r="145" s="2" customFormat="1">
      <c r="A145" s="40"/>
      <c r="B145" s="41"/>
      <c r="C145" s="42"/>
      <c r="D145" s="219" t="s">
        <v>222</v>
      </c>
      <c r="E145" s="42"/>
      <c r="F145" s="220" t="s">
        <v>373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222</v>
      </c>
      <c r="AU145" s="19" t="s">
        <v>82</v>
      </c>
    </row>
    <row r="146" s="2" customFormat="1" ht="16.5" customHeight="1">
      <c r="A146" s="40"/>
      <c r="B146" s="41"/>
      <c r="C146" s="236" t="s">
        <v>365</v>
      </c>
      <c r="D146" s="236" t="s">
        <v>241</v>
      </c>
      <c r="E146" s="237" t="s">
        <v>375</v>
      </c>
      <c r="F146" s="238" t="s">
        <v>376</v>
      </c>
      <c r="G146" s="239" t="s">
        <v>261</v>
      </c>
      <c r="H146" s="240">
        <v>12</v>
      </c>
      <c r="I146" s="241"/>
      <c r="J146" s="242">
        <f>ROUND(I146*H146,2)</f>
        <v>0</v>
      </c>
      <c r="K146" s="238" t="s">
        <v>219</v>
      </c>
      <c r="L146" s="243"/>
      <c r="M146" s="244" t="s">
        <v>19</v>
      </c>
      <c r="N146" s="245" t="s">
        <v>43</v>
      </c>
      <c r="O146" s="86"/>
      <c r="P146" s="215">
        <f>O146*H146</f>
        <v>0</v>
      </c>
      <c r="Q146" s="215">
        <v>0.0070899999999999999</v>
      </c>
      <c r="R146" s="215">
        <f>Q146*H146</f>
        <v>0.085080000000000003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245</v>
      </c>
      <c r="AT146" s="217" t="s">
        <v>241</v>
      </c>
      <c r="AU146" s="217" t="s">
        <v>82</v>
      </c>
      <c r="AY146" s="19" t="s">
        <v>213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80</v>
      </c>
      <c r="BK146" s="218">
        <f>ROUND(I146*H146,2)</f>
        <v>0</v>
      </c>
      <c r="BL146" s="19" t="s">
        <v>220</v>
      </c>
      <c r="BM146" s="217" t="s">
        <v>377</v>
      </c>
    </row>
    <row r="147" s="2" customFormat="1" ht="16.5" customHeight="1">
      <c r="A147" s="40"/>
      <c r="B147" s="41"/>
      <c r="C147" s="206" t="s">
        <v>369</v>
      </c>
      <c r="D147" s="206" t="s">
        <v>215</v>
      </c>
      <c r="E147" s="207" t="s">
        <v>379</v>
      </c>
      <c r="F147" s="208" t="s">
        <v>380</v>
      </c>
      <c r="G147" s="209" t="s">
        <v>261</v>
      </c>
      <c r="H147" s="210">
        <v>422</v>
      </c>
      <c r="I147" s="211"/>
      <c r="J147" s="212">
        <f>ROUND(I147*H147,2)</f>
        <v>0</v>
      </c>
      <c r="K147" s="208" t="s">
        <v>219</v>
      </c>
      <c r="L147" s="46"/>
      <c r="M147" s="213" t="s">
        <v>19</v>
      </c>
      <c r="N147" s="214" t="s">
        <v>43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220</v>
      </c>
      <c r="AT147" s="217" t="s">
        <v>215</v>
      </c>
      <c r="AU147" s="217" t="s">
        <v>82</v>
      </c>
      <c r="AY147" s="19" t="s">
        <v>213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80</v>
      </c>
      <c r="BK147" s="218">
        <f>ROUND(I147*H147,2)</f>
        <v>0</v>
      </c>
      <c r="BL147" s="19" t="s">
        <v>220</v>
      </c>
      <c r="BM147" s="217" t="s">
        <v>381</v>
      </c>
    </row>
    <row r="148" s="2" customFormat="1">
      <c r="A148" s="40"/>
      <c r="B148" s="41"/>
      <c r="C148" s="42"/>
      <c r="D148" s="219" t="s">
        <v>222</v>
      </c>
      <c r="E148" s="42"/>
      <c r="F148" s="220" t="s">
        <v>382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222</v>
      </c>
      <c r="AU148" s="19" t="s">
        <v>82</v>
      </c>
    </row>
    <row r="149" s="13" customFormat="1">
      <c r="A149" s="13"/>
      <c r="B149" s="224"/>
      <c r="C149" s="225"/>
      <c r="D149" s="226" t="s">
        <v>224</v>
      </c>
      <c r="E149" s="227" t="s">
        <v>19</v>
      </c>
      <c r="F149" s="228" t="s">
        <v>1085</v>
      </c>
      <c r="G149" s="225"/>
      <c r="H149" s="229">
        <v>422</v>
      </c>
      <c r="I149" s="230"/>
      <c r="J149" s="225"/>
      <c r="K149" s="225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224</v>
      </c>
      <c r="AU149" s="235" t="s">
        <v>82</v>
      </c>
      <c r="AV149" s="13" t="s">
        <v>82</v>
      </c>
      <c r="AW149" s="13" t="s">
        <v>33</v>
      </c>
      <c r="AX149" s="13" t="s">
        <v>80</v>
      </c>
      <c r="AY149" s="235" t="s">
        <v>213</v>
      </c>
    </row>
    <row r="150" s="2" customFormat="1" ht="16.5" customHeight="1">
      <c r="A150" s="40"/>
      <c r="B150" s="41"/>
      <c r="C150" s="236" t="s">
        <v>374</v>
      </c>
      <c r="D150" s="236" t="s">
        <v>241</v>
      </c>
      <c r="E150" s="237" t="s">
        <v>385</v>
      </c>
      <c r="F150" s="238" t="s">
        <v>386</v>
      </c>
      <c r="G150" s="239" t="s">
        <v>244</v>
      </c>
      <c r="H150" s="240">
        <v>2.1099999999999999</v>
      </c>
      <c r="I150" s="241"/>
      <c r="J150" s="242">
        <f>ROUND(I150*H150,2)</f>
        <v>0</v>
      </c>
      <c r="K150" s="238" t="s">
        <v>19</v>
      </c>
      <c r="L150" s="243"/>
      <c r="M150" s="244" t="s">
        <v>19</v>
      </c>
      <c r="N150" s="245" t="s">
        <v>43</v>
      </c>
      <c r="O150" s="86"/>
      <c r="P150" s="215">
        <f>O150*H150</f>
        <v>0</v>
      </c>
      <c r="Q150" s="215">
        <v>0.001</v>
      </c>
      <c r="R150" s="215">
        <f>Q150*H150</f>
        <v>0.0021099999999999999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245</v>
      </c>
      <c r="AT150" s="217" t="s">
        <v>241</v>
      </c>
      <c r="AU150" s="217" t="s">
        <v>82</v>
      </c>
      <c r="AY150" s="19" t="s">
        <v>213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80</v>
      </c>
      <c r="BK150" s="218">
        <f>ROUND(I150*H150,2)</f>
        <v>0</v>
      </c>
      <c r="BL150" s="19" t="s">
        <v>220</v>
      </c>
      <c r="BM150" s="217" t="s">
        <v>387</v>
      </c>
    </row>
    <row r="151" s="2" customFormat="1">
      <c r="A151" s="40"/>
      <c r="B151" s="41"/>
      <c r="C151" s="42"/>
      <c r="D151" s="226" t="s">
        <v>388</v>
      </c>
      <c r="E151" s="42"/>
      <c r="F151" s="246" t="s">
        <v>389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388</v>
      </c>
      <c r="AU151" s="19" t="s">
        <v>82</v>
      </c>
    </row>
    <row r="152" s="13" customFormat="1">
      <c r="A152" s="13"/>
      <c r="B152" s="224"/>
      <c r="C152" s="225"/>
      <c r="D152" s="226" t="s">
        <v>224</v>
      </c>
      <c r="E152" s="227" t="s">
        <v>19</v>
      </c>
      <c r="F152" s="228" t="s">
        <v>1086</v>
      </c>
      <c r="G152" s="225"/>
      <c r="H152" s="229">
        <v>2.1099999999999999</v>
      </c>
      <c r="I152" s="230"/>
      <c r="J152" s="225"/>
      <c r="K152" s="225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224</v>
      </c>
      <c r="AU152" s="235" t="s">
        <v>82</v>
      </c>
      <c r="AV152" s="13" t="s">
        <v>82</v>
      </c>
      <c r="AW152" s="13" t="s">
        <v>33</v>
      </c>
      <c r="AX152" s="13" t="s">
        <v>80</v>
      </c>
      <c r="AY152" s="235" t="s">
        <v>213</v>
      </c>
    </row>
    <row r="153" s="2" customFormat="1" ht="16.5" customHeight="1">
      <c r="A153" s="40"/>
      <c r="B153" s="41"/>
      <c r="C153" s="206" t="s">
        <v>378</v>
      </c>
      <c r="D153" s="206" t="s">
        <v>215</v>
      </c>
      <c r="E153" s="207" t="s">
        <v>392</v>
      </c>
      <c r="F153" s="208" t="s">
        <v>393</v>
      </c>
      <c r="G153" s="209" t="s">
        <v>261</v>
      </c>
      <c r="H153" s="210">
        <v>4</v>
      </c>
      <c r="I153" s="211"/>
      <c r="J153" s="212">
        <f>ROUND(I153*H153,2)</f>
        <v>0</v>
      </c>
      <c r="K153" s="208" t="s">
        <v>19</v>
      </c>
      <c r="L153" s="46"/>
      <c r="M153" s="213" t="s">
        <v>19</v>
      </c>
      <c r="N153" s="214" t="s">
        <v>43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220</v>
      </c>
      <c r="AT153" s="217" t="s">
        <v>215</v>
      </c>
      <c r="AU153" s="217" t="s">
        <v>82</v>
      </c>
      <c r="AY153" s="19" t="s">
        <v>213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80</v>
      </c>
      <c r="BK153" s="218">
        <f>ROUND(I153*H153,2)</f>
        <v>0</v>
      </c>
      <c r="BL153" s="19" t="s">
        <v>220</v>
      </c>
      <c r="BM153" s="217" t="s">
        <v>1087</v>
      </c>
    </row>
    <row r="154" s="2" customFormat="1" ht="16.5" customHeight="1">
      <c r="A154" s="40"/>
      <c r="B154" s="41"/>
      <c r="C154" s="236" t="s">
        <v>384</v>
      </c>
      <c r="D154" s="236" t="s">
        <v>241</v>
      </c>
      <c r="E154" s="237" t="s">
        <v>396</v>
      </c>
      <c r="F154" s="238" t="s">
        <v>397</v>
      </c>
      <c r="G154" s="239" t="s">
        <v>244</v>
      </c>
      <c r="H154" s="240">
        <v>0.47999999999999998</v>
      </c>
      <c r="I154" s="241"/>
      <c r="J154" s="242">
        <f>ROUND(I154*H154,2)</f>
        <v>0</v>
      </c>
      <c r="K154" s="238" t="s">
        <v>19</v>
      </c>
      <c r="L154" s="243"/>
      <c r="M154" s="244" t="s">
        <v>19</v>
      </c>
      <c r="N154" s="245" t="s">
        <v>43</v>
      </c>
      <c r="O154" s="86"/>
      <c r="P154" s="215">
        <f>O154*H154</f>
        <v>0</v>
      </c>
      <c r="Q154" s="215">
        <v>0.001</v>
      </c>
      <c r="R154" s="215">
        <f>Q154*H154</f>
        <v>0.00048000000000000001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245</v>
      </c>
      <c r="AT154" s="217" t="s">
        <v>241</v>
      </c>
      <c r="AU154" s="217" t="s">
        <v>82</v>
      </c>
      <c r="AY154" s="19" t="s">
        <v>213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80</v>
      </c>
      <c r="BK154" s="218">
        <f>ROUND(I154*H154,2)</f>
        <v>0</v>
      </c>
      <c r="BL154" s="19" t="s">
        <v>220</v>
      </c>
      <c r="BM154" s="217" t="s">
        <v>1088</v>
      </c>
    </row>
    <row r="155" s="2" customFormat="1">
      <c r="A155" s="40"/>
      <c r="B155" s="41"/>
      <c r="C155" s="42"/>
      <c r="D155" s="226" t="s">
        <v>388</v>
      </c>
      <c r="E155" s="42"/>
      <c r="F155" s="246" t="s">
        <v>389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388</v>
      </c>
      <c r="AU155" s="19" t="s">
        <v>82</v>
      </c>
    </row>
    <row r="156" s="13" customFormat="1">
      <c r="A156" s="13"/>
      <c r="B156" s="224"/>
      <c r="C156" s="225"/>
      <c r="D156" s="226" t="s">
        <v>224</v>
      </c>
      <c r="E156" s="227" t="s">
        <v>19</v>
      </c>
      <c r="F156" s="228" t="s">
        <v>896</v>
      </c>
      <c r="G156" s="225"/>
      <c r="H156" s="229">
        <v>0.47999999999999998</v>
      </c>
      <c r="I156" s="230"/>
      <c r="J156" s="225"/>
      <c r="K156" s="225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224</v>
      </c>
      <c r="AU156" s="235" t="s">
        <v>82</v>
      </c>
      <c r="AV156" s="13" t="s">
        <v>82</v>
      </c>
      <c r="AW156" s="13" t="s">
        <v>33</v>
      </c>
      <c r="AX156" s="13" t="s">
        <v>80</v>
      </c>
      <c r="AY156" s="235" t="s">
        <v>213</v>
      </c>
    </row>
    <row r="157" s="2" customFormat="1" ht="16.5" customHeight="1">
      <c r="A157" s="40"/>
      <c r="B157" s="41"/>
      <c r="C157" s="206" t="s">
        <v>391</v>
      </c>
      <c r="D157" s="206" t="s">
        <v>215</v>
      </c>
      <c r="E157" s="207" t="s">
        <v>401</v>
      </c>
      <c r="F157" s="208" t="s">
        <v>402</v>
      </c>
      <c r="G157" s="209" t="s">
        <v>261</v>
      </c>
      <c r="H157" s="210">
        <v>422</v>
      </c>
      <c r="I157" s="211"/>
      <c r="J157" s="212">
        <f>ROUND(I157*H157,2)</f>
        <v>0</v>
      </c>
      <c r="K157" s="208" t="s">
        <v>219</v>
      </c>
      <c r="L157" s="46"/>
      <c r="M157" s="213" t="s">
        <v>19</v>
      </c>
      <c r="N157" s="214" t="s">
        <v>43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220</v>
      </c>
      <c r="AT157" s="217" t="s">
        <v>215</v>
      </c>
      <c r="AU157" s="217" t="s">
        <v>82</v>
      </c>
      <c r="AY157" s="19" t="s">
        <v>213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80</v>
      </c>
      <c r="BK157" s="218">
        <f>ROUND(I157*H157,2)</f>
        <v>0</v>
      </c>
      <c r="BL157" s="19" t="s">
        <v>220</v>
      </c>
      <c r="BM157" s="217" t="s">
        <v>403</v>
      </c>
    </row>
    <row r="158" s="2" customFormat="1">
      <c r="A158" s="40"/>
      <c r="B158" s="41"/>
      <c r="C158" s="42"/>
      <c r="D158" s="219" t="s">
        <v>222</v>
      </c>
      <c r="E158" s="42"/>
      <c r="F158" s="220" t="s">
        <v>404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222</v>
      </c>
      <c r="AU158" s="19" t="s">
        <v>82</v>
      </c>
    </row>
    <row r="159" s="13" customFormat="1">
      <c r="A159" s="13"/>
      <c r="B159" s="224"/>
      <c r="C159" s="225"/>
      <c r="D159" s="226" t="s">
        <v>224</v>
      </c>
      <c r="E159" s="227" t="s">
        <v>19</v>
      </c>
      <c r="F159" s="228" t="s">
        <v>1089</v>
      </c>
      <c r="G159" s="225"/>
      <c r="H159" s="229">
        <v>422</v>
      </c>
      <c r="I159" s="230"/>
      <c r="J159" s="225"/>
      <c r="K159" s="225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224</v>
      </c>
      <c r="AU159" s="235" t="s">
        <v>82</v>
      </c>
      <c r="AV159" s="13" t="s">
        <v>82</v>
      </c>
      <c r="AW159" s="13" t="s">
        <v>33</v>
      </c>
      <c r="AX159" s="13" t="s">
        <v>80</v>
      </c>
      <c r="AY159" s="235" t="s">
        <v>213</v>
      </c>
    </row>
    <row r="160" s="2" customFormat="1" ht="16.5" customHeight="1">
      <c r="A160" s="40"/>
      <c r="B160" s="41"/>
      <c r="C160" s="236" t="s">
        <v>395</v>
      </c>
      <c r="D160" s="236" t="s">
        <v>241</v>
      </c>
      <c r="E160" s="237" t="s">
        <v>407</v>
      </c>
      <c r="F160" s="238" t="s">
        <v>408</v>
      </c>
      <c r="G160" s="239" t="s">
        <v>244</v>
      </c>
      <c r="H160" s="240">
        <v>21.100000000000001</v>
      </c>
      <c r="I160" s="241"/>
      <c r="J160" s="242">
        <f>ROUND(I160*H160,2)</f>
        <v>0</v>
      </c>
      <c r="K160" s="238" t="s">
        <v>219</v>
      </c>
      <c r="L160" s="243"/>
      <c r="M160" s="244" t="s">
        <v>19</v>
      </c>
      <c r="N160" s="245" t="s">
        <v>43</v>
      </c>
      <c r="O160" s="86"/>
      <c r="P160" s="215">
        <f>O160*H160</f>
        <v>0</v>
      </c>
      <c r="Q160" s="215">
        <v>0.001</v>
      </c>
      <c r="R160" s="215">
        <f>Q160*H160</f>
        <v>0.021100000000000001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245</v>
      </c>
      <c r="AT160" s="217" t="s">
        <v>241</v>
      </c>
      <c r="AU160" s="217" t="s">
        <v>82</v>
      </c>
      <c r="AY160" s="19" t="s">
        <v>213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80</v>
      </c>
      <c r="BK160" s="218">
        <f>ROUND(I160*H160,2)</f>
        <v>0</v>
      </c>
      <c r="BL160" s="19" t="s">
        <v>220</v>
      </c>
      <c r="BM160" s="217" t="s">
        <v>409</v>
      </c>
    </row>
    <row r="161" s="2" customFormat="1">
      <c r="A161" s="40"/>
      <c r="B161" s="41"/>
      <c r="C161" s="42"/>
      <c r="D161" s="226" t="s">
        <v>388</v>
      </c>
      <c r="E161" s="42"/>
      <c r="F161" s="246" t="s">
        <v>410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388</v>
      </c>
      <c r="AU161" s="19" t="s">
        <v>82</v>
      </c>
    </row>
    <row r="162" s="13" customFormat="1">
      <c r="A162" s="13"/>
      <c r="B162" s="224"/>
      <c r="C162" s="225"/>
      <c r="D162" s="226" t="s">
        <v>224</v>
      </c>
      <c r="E162" s="227" t="s">
        <v>19</v>
      </c>
      <c r="F162" s="228" t="s">
        <v>1090</v>
      </c>
      <c r="G162" s="225"/>
      <c r="H162" s="229">
        <v>21.100000000000001</v>
      </c>
      <c r="I162" s="230"/>
      <c r="J162" s="225"/>
      <c r="K162" s="225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224</v>
      </c>
      <c r="AU162" s="235" t="s">
        <v>82</v>
      </c>
      <c r="AV162" s="13" t="s">
        <v>82</v>
      </c>
      <c r="AW162" s="13" t="s">
        <v>33</v>
      </c>
      <c r="AX162" s="13" t="s">
        <v>80</v>
      </c>
      <c r="AY162" s="235" t="s">
        <v>213</v>
      </c>
    </row>
    <row r="163" s="2" customFormat="1" ht="16.5" customHeight="1">
      <c r="A163" s="40"/>
      <c r="B163" s="41"/>
      <c r="C163" s="206" t="s">
        <v>400</v>
      </c>
      <c r="D163" s="206" t="s">
        <v>215</v>
      </c>
      <c r="E163" s="207" t="s">
        <v>413</v>
      </c>
      <c r="F163" s="208" t="s">
        <v>414</v>
      </c>
      <c r="G163" s="209" t="s">
        <v>261</v>
      </c>
      <c r="H163" s="210">
        <v>422</v>
      </c>
      <c r="I163" s="211"/>
      <c r="J163" s="212">
        <f>ROUND(I163*H163,2)</f>
        <v>0</v>
      </c>
      <c r="K163" s="208" t="s">
        <v>19</v>
      </c>
      <c r="L163" s="46"/>
      <c r="M163" s="213" t="s">
        <v>19</v>
      </c>
      <c r="N163" s="214" t="s">
        <v>43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220</v>
      </c>
      <c r="AT163" s="217" t="s">
        <v>215</v>
      </c>
      <c r="AU163" s="217" t="s">
        <v>82</v>
      </c>
      <c r="AY163" s="19" t="s">
        <v>213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80</v>
      </c>
      <c r="BK163" s="218">
        <f>ROUND(I163*H163,2)</f>
        <v>0</v>
      </c>
      <c r="BL163" s="19" t="s">
        <v>220</v>
      </c>
      <c r="BM163" s="217" t="s">
        <v>415</v>
      </c>
    </row>
    <row r="164" s="13" customFormat="1">
      <c r="A164" s="13"/>
      <c r="B164" s="224"/>
      <c r="C164" s="225"/>
      <c r="D164" s="226" t="s">
        <v>224</v>
      </c>
      <c r="E164" s="227" t="s">
        <v>19</v>
      </c>
      <c r="F164" s="228" t="s">
        <v>1085</v>
      </c>
      <c r="G164" s="225"/>
      <c r="H164" s="229">
        <v>422</v>
      </c>
      <c r="I164" s="230"/>
      <c r="J164" s="225"/>
      <c r="K164" s="225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224</v>
      </c>
      <c r="AU164" s="235" t="s">
        <v>82</v>
      </c>
      <c r="AV164" s="13" t="s">
        <v>82</v>
      </c>
      <c r="AW164" s="13" t="s">
        <v>33</v>
      </c>
      <c r="AX164" s="13" t="s">
        <v>80</v>
      </c>
      <c r="AY164" s="235" t="s">
        <v>213</v>
      </c>
    </row>
    <row r="165" s="2" customFormat="1" ht="16.5" customHeight="1">
      <c r="A165" s="40"/>
      <c r="B165" s="41"/>
      <c r="C165" s="236" t="s">
        <v>406</v>
      </c>
      <c r="D165" s="236" t="s">
        <v>241</v>
      </c>
      <c r="E165" s="237" t="s">
        <v>417</v>
      </c>
      <c r="F165" s="238" t="s">
        <v>418</v>
      </c>
      <c r="G165" s="239" t="s">
        <v>244</v>
      </c>
      <c r="H165" s="240">
        <v>25.260000000000002</v>
      </c>
      <c r="I165" s="241"/>
      <c r="J165" s="242">
        <f>ROUND(I165*H165,2)</f>
        <v>0</v>
      </c>
      <c r="K165" s="238" t="s">
        <v>19</v>
      </c>
      <c r="L165" s="243"/>
      <c r="M165" s="244" t="s">
        <v>19</v>
      </c>
      <c r="N165" s="245" t="s">
        <v>43</v>
      </c>
      <c r="O165" s="86"/>
      <c r="P165" s="215">
        <f>O165*H165</f>
        <v>0</v>
      </c>
      <c r="Q165" s="215">
        <v>0.001</v>
      </c>
      <c r="R165" s="215">
        <f>Q165*H165</f>
        <v>0.025260000000000001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245</v>
      </c>
      <c r="AT165" s="217" t="s">
        <v>241</v>
      </c>
      <c r="AU165" s="217" t="s">
        <v>82</v>
      </c>
      <c r="AY165" s="19" t="s">
        <v>213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80</v>
      </c>
      <c r="BK165" s="218">
        <f>ROUND(I165*H165,2)</f>
        <v>0</v>
      </c>
      <c r="BL165" s="19" t="s">
        <v>220</v>
      </c>
      <c r="BM165" s="217" t="s">
        <v>419</v>
      </c>
    </row>
    <row r="166" s="2" customFormat="1">
      <c r="A166" s="40"/>
      <c r="B166" s="41"/>
      <c r="C166" s="42"/>
      <c r="D166" s="226" t="s">
        <v>388</v>
      </c>
      <c r="E166" s="42"/>
      <c r="F166" s="246" t="s">
        <v>389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388</v>
      </c>
      <c r="AU166" s="19" t="s">
        <v>82</v>
      </c>
    </row>
    <row r="167" s="13" customFormat="1">
      <c r="A167" s="13"/>
      <c r="B167" s="224"/>
      <c r="C167" s="225"/>
      <c r="D167" s="226" t="s">
        <v>224</v>
      </c>
      <c r="E167" s="227" t="s">
        <v>19</v>
      </c>
      <c r="F167" s="228" t="s">
        <v>1091</v>
      </c>
      <c r="G167" s="225"/>
      <c r="H167" s="229">
        <v>25.260000000000002</v>
      </c>
      <c r="I167" s="230"/>
      <c r="J167" s="225"/>
      <c r="K167" s="225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224</v>
      </c>
      <c r="AU167" s="235" t="s">
        <v>82</v>
      </c>
      <c r="AV167" s="13" t="s">
        <v>82</v>
      </c>
      <c r="AW167" s="13" t="s">
        <v>33</v>
      </c>
      <c r="AX167" s="13" t="s">
        <v>80</v>
      </c>
      <c r="AY167" s="235" t="s">
        <v>213</v>
      </c>
    </row>
    <row r="168" s="2" customFormat="1" ht="16.5" customHeight="1">
      <c r="A168" s="40"/>
      <c r="B168" s="41"/>
      <c r="C168" s="206" t="s">
        <v>412</v>
      </c>
      <c r="D168" s="206" t="s">
        <v>215</v>
      </c>
      <c r="E168" s="207" t="s">
        <v>422</v>
      </c>
      <c r="F168" s="208" t="s">
        <v>423</v>
      </c>
      <c r="G168" s="209" t="s">
        <v>218</v>
      </c>
      <c r="H168" s="210">
        <v>316.19999999999999</v>
      </c>
      <c r="I168" s="211"/>
      <c r="J168" s="212">
        <f>ROUND(I168*H168,2)</f>
        <v>0</v>
      </c>
      <c r="K168" s="208" t="s">
        <v>219</v>
      </c>
      <c r="L168" s="46"/>
      <c r="M168" s="213" t="s">
        <v>19</v>
      </c>
      <c r="N168" s="214" t="s">
        <v>43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220</v>
      </c>
      <c r="AT168" s="217" t="s">
        <v>215</v>
      </c>
      <c r="AU168" s="217" t="s">
        <v>82</v>
      </c>
      <c r="AY168" s="19" t="s">
        <v>213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80</v>
      </c>
      <c r="BK168" s="218">
        <f>ROUND(I168*H168,2)</f>
        <v>0</v>
      </c>
      <c r="BL168" s="19" t="s">
        <v>220</v>
      </c>
      <c r="BM168" s="217" t="s">
        <v>424</v>
      </c>
    </row>
    <row r="169" s="2" customFormat="1">
      <c r="A169" s="40"/>
      <c r="B169" s="41"/>
      <c r="C169" s="42"/>
      <c r="D169" s="219" t="s">
        <v>222</v>
      </c>
      <c r="E169" s="42"/>
      <c r="F169" s="220" t="s">
        <v>425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222</v>
      </c>
      <c r="AU169" s="19" t="s">
        <v>82</v>
      </c>
    </row>
    <row r="170" s="13" customFormat="1">
      <c r="A170" s="13"/>
      <c r="B170" s="224"/>
      <c r="C170" s="225"/>
      <c r="D170" s="226" t="s">
        <v>224</v>
      </c>
      <c r="E170" s="227" t="s">
        <v>19</v>
      </c>
      <c r="F170" s="228" t="s">
        <v>1092</v>
      </c>
      <c r="G170" s="225"/>
      <c r="H170" s="229">
        <v>316.19999999999999</v>
      </c>
      <c r="I170" s="230"/>
      <c r="J170" s="225"/>
      <c r="K170" s="225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224</v>
      </c>
      <c r="AU170" s="235" t="s">
        <v>82</v>
      </c>
      <c r="AV170" s="13" t="s">
        <v>82</v>
      </c>
      <c r="AW170" s="13" t="s">
        <v>33</v>
      </c>
      <c r="AX170" s="13" t="s">
        <v>80</v>
      </c>
      <c r="AY170" s="235" t="s">
        <v>213</v>
      </c>
    </row>
    <row r="171" s="2" customFormat="1" ht="16.5" customHeight="1">
      <c r="A171" s="40"/>
      <c r="B171" s="41"/>
      <c r="C171" s="236" t="s">
        <v>416</v>
      </c>
      <c r="D171" s="236" t="s">
        <v>241</v>
      </c>
      <c r="E171" s="237" t="s">
        <v>428</v>
      </c>
      <c r="F171" s="238" t="s">
        <v>429</v>
      </c>
      <c r="G171" s="239" t="s">
        <v>430</v>
      </c>
      <c r="H171" s="240">
        <v>31.620000000000001</v>
      </c>
      <c r="I171" s="241"/>
      <c r="J171" s="242">
        <f>ROUND(I171*H171,2)</f>
        <v>0</v>
      </c>
      <c r="K171" s="238" t="s">
        <v>219</v>
      </c>
      <c r="L171" s="243"/>
      <c r="M171" s="244" t="s">
        <v>19</v>
      </c>
      <c r="N171" s="245" t="s">
        <v>43</v>
      </c>
      <c r="O171" s="86"/>
      <c r="P171" s="215">
        <f>O171*H171</f>
        <v>0</v>
      </c>
      <c r="Q171" s="215">
        <v>0.20000000000000001</v>
      </c>
      <c r="R171" s="215">
        <f>Q171*H171</f>
        <v>6.3240000000000007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245</v>
      </c>
      <c r="AT171" s="217" t="s">
        <v>241</v>
      </c>
      <c r="AU171" s="217" t="s">
        <v>82</v>
      </c>
      <c r="AY171" s="19" t="s">
        <v>213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80</v>
      </c>
      <c r="BK171" s="218">
        <f>ROUND(I171*H171,2)</f>
        <v>0</v>
      </c>
      <c r="BL171" s="19" t="s">
        <v>220</v>
      </c>
      <c r="BM171" s="217" t="s">
        <v>431</v>
      </c>
    </row>
    <row r="172" s="13" customFormat="1">
      <c r="A172" s="13"/>
      <c r="B172" s="224"/>
      <c r="C172" s="225"/>
      <c r="D172" s="226" t="s">
        <v>224</v>
      </c>
      <c r="E172" s="227" t="s">
        <v>19</v>
      </c>
      <c r="F172" s="228" t="s">
        <v>1093</v>
      </c>
      <c r="G172" s="225"/>
      <c r="H172" s="229">
        <v>31.620000000000001</v>
      </c>
      <c r="I172" s="230"/>
      <c r="J172" s="225"/>
      <c r="K172" s="225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224</v>
      </c>
      <c r="AU172" s="235" t="s">
        <v>82</v>
      </c>
      <c r="AV172" s="13" t="s">
        <v>82</v>
      </c>
      <c r="AW172" s="13" t="s">
        <v>33</v>
      </c>
      <c r="AX172" s="13" t="s">
        <v>80</v>
      </c>
      <c r="AY172" s="235" t="s">
        <v>213</v>
      </c>
    </row>
    <row r="173" s="2" customFormat="1" ht="16.5" customHeight="1">
      <c r="A173" s="40"/>
      <c r="B173" s="41"/>
      <c r="C173" s="206" t="s">
        <v>421</v>
      </c>
      <c r="D173" s="206" t="s">
        <v>215</v>
      </c>
      <c r="E173" s="207" t="s">
        <v>434</v>
      </c>
      <c r="F173" s="208" t="s">
        <v>435</v>
      </c>
      <c r="G173" s="209" t="s">
        <v>430</v>
      </c>
      <c r="H173" s="210">
        <v>6.4400000000000004</v>
      </c>
      <c r="I173" s="211"/>
      <c r="J173" s="212">
        <f>ROUND(I173*H173,2)</f>
        <v>0</v>
      </c>
      <c r="K173" s="208" t="s">
        <v>219</v>
      </c>
      <c r="L173" s="46"/>
      <c r="M173" s="213" t="s">
        <v>19</v>
      </c>
      <c r="N173" s="214" t="s">
        <v>43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220</v>
      </c>
      <c r="AT173" s="217" t="s">
        <v>215</v>
      </c>
      <c r="AU173" s="217" t="s">
        <v>82</v>
      </c>
      <c r="AY173" s="19" t="s">
        <v>213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80</v>
      </c>
      <c r="BK173" s="218">
        <f>ROUND(I173*H173,2)</f>
        <v>0</v>
      </c>
      <c r="BL173" s="19" t="s">
        <v>220</v>
      </c>
      <c r="BM173" s="217" t="s">
        <v>436</v>
      </c>
    </row>
    <row r="174" s="2" customFormat="1">
      <c r="A174" s="40"/>
      <c r="B174" s="41"/>
      <c r="C174" s="42"/>
      <c r="D174" s="219" t="s">
        <v>222</v>
      </c>
      <c r="E174" s="42"/>
      <c r="F174" s="220" t="s">
        <v>437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222</v>
      </c>
      <c r="AU174" s="19" t="s">
        <v>82</v>
      </c>
    </row>
    <row r="175" s="2" customFormat="1">
      <c r="A175" s="40"/>
      <c r="B175" s="41"/>
      <c r="C175" s="42"/>
      <c r="D175" s="226" t="s">
        <v>388</v>
      </c>
      <c r="E175" s="42"/>
      <c r="F175" s="246" t="s">
        <v>438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388</v>
      </c>
      <c r="AU175" s="19" t="s">
        <v>82</v>
      </c>
    </row>
    <row r="176" s="13" customFormat="1">
      <c r="A176" s="13"/>
      <c r="B176" s="224"/>
      <c r="C176" s="225"/>
      <c r="D176" s="226" t="s">
        <v>224</v>
      </c>
      <c r="E176" s="227" t="s">
        <v>19</v>
      </c>
      <c r="F176" s="228" t="s">
        <v>1094</v>
      </c>
      <c r="G176" s="225"/>
      <c r="H176" s="229">
        <v>6.4400000000000004</v>
      </c>
      <c r="I176" s="230"/>
      <c r="J176" s="225"/>
      <c r="K176" s="225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224</v>
      </c>
      <c r="AU176" s="235" t="s">
        <v>82</v>
      </c>
      <c r="AV176" s="13" t="s">
        <v>82</v>
      </c>
      <c r="AW176" s="13" t="s">
        <v>33</v>
      </c>
      <c r="AX176" s="13" t="s">
        <v>80</v>
      </c>
      <c r="AY176" s="235" t="s">
        <v>213</v>
      </c>
    </row>
    <row r="177" s="2" customFormat="1" ht="16.5" customHeight="1">
      <c r="A177" s="40"/>
      <c r="B177" s="41"/>
      <c r="C177" s="206" t="s">
        <v>427</v>
      </c>
      <c r="D177" s="206" t="s">
        <v>215</v>
      </c>
      <c r="E177" s="207" t="s">
        <v>441</v>
      </c>
      <c r="F177" s="208" t="s">
        <v>442</v>
      </c>
      <c r="G177" s="209" t="s">
        <v>430</v>
      </c>
      <c r="H177" s="210">
        <v>6.4400000000000004</v>
      </c>
      <c r="I177" s="211"/>
      <c r="J177" s="212">
        <f>ROUND(I177*H177,2)</f>
        <v>0</v>
      </c>
      <c r="K177" s="208" t="s">
        <v>219</v>
      </c>
      <c r="L177" s="46"/>
      <c r="M177" s="213" t="s">
        <v>19</v>
      </c>
      <c r="N177" s="214" t="s">
        <v>43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220</v>
      </c>
      <c r="AT177" s="217" t="s">
        <v>215</v>
      </c>
      <c r="AU177" s="217" t="s">
        <v>82</v>
      </c>
      <c r="AY177" s="19" t="s">
        <v>213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80</v>
      </c>
      <c r="BK177" s="218">
        <f>ROUND(I177*H177,2)</f>
        <v>0</v>
      </c>
      <c r="BL177" s="19" t="s">
        <v>220</v>
      </c>
      <c r="BM177" s="217" t="s">
        <v>443</v>
      </c>
    </row>
    <row r="178" s="2" customFormat="1">
      <c r="A178" s="40"/>
      <c r="B178" s="41"/>
      <c r="C178" s="42"/>
      <c r="D178" s="219" t="s">
        <v>222</v>
      </c>
      <c r="E178" s="42"/>
      <c r="F178" s="220" t="s">
        <v>444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222</v>
      </c>
      <c r="AU178" s="19" t="s">
        <v>82</v>
      </c>
    </row>
    <row r="179" s="13" customFormat="1">
      <c r="A179" s="13"/>
      <c r="B179" s="224"/>
      <c r="C179" s="225"/>
      <c r="D179" s="226" t="s">
        <v>224</v>
      </c>
      <c r="E179" s="227" t="s">
        <v>19</v>
      </c>
      <c r="F179" s="228" t="s">
        <v>1094</v>
      </c>
      <c r="G179" s="225"/>
      <c r="H179" s="229">
        <v>6.4400000000000004</v>
      </c>
      <c r="I179" s="230"/>
      <c r="J179" s="225"/>
      <c r="K179" s="225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224</v>
      </c>
      <c r="AU179" s="235" t="s">
        <v>82</v>
      </c>
      <c r="AV179" s="13" t="s">
        <v>82</v>
      </c>
      <c r="AW179" s="13" t="s">
        <v>33</v>
      </c>
      <c r="AX179" s="13" t="s">
        <v>80</v>
      </c>
      <c r="AY179" s="235" t="s">
        <v>213</v>
      </c>
    </row>
    <row r="180" s="2" customFormat="1" ht="16.5" customHeight="1">
      <c r="A180" s="40"/>
      <c r="B180" s="41"/>
      <c r="C180" s="236" t="s">
        <v>433</v>
      </c>
      <c r="D180" s="236" t="s">
        <v>241</v>
      </c>
      <c r="E180" s="237" t="s">
        <v>446</v>
      </c>
      <c r="F180" s="238" t="s">
        <v>447</v>
      </c>
      <c r="G180" s="239" t="s">
        <v>430</v>
      </c>
      <c r="H180" s="240">
        <v>6.4400000000000004</v>
      </c>
      <c r="I180" s="241"/>
      <c r="J180" s="242">
        <f>ROUND(I180*H180,2)</f>
        <v>0</v>
      </c>
      <c r="K180" s="238" t="s">
        <v>219</v>
      </c>
      <c r="L180" s="243"/>
      <c r="M180" s="244" t="s">
        <v>19</v>
      </c>
      <c r="N180" s="245" t="s">
        <v>43</v>
      </c>
      <c r="O180" s="86"/>
      <c r="P180" s="215">
        <f>O180*H180</f>
        <v>0</v>
      </c>
      <c r="Q180" s="215">
        <v>1</v>
      </c>
      <c r="R180" s="215">
        <f>Q180*H180</f>
        <v>6.4400000000000004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245</v>
      </c>
      <c r="AT180" s="217" t="s">
        <v>241</v>
      </c>
      <c r="AU180" s="217" t="s">
        <v>82</v>
      </c>
      <c r="AY180" s="19" t="s">
        <v>213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80</v>
      </c>
      <c r="BK180" s="218">
        <f>ROUND(I180*H180,2)</f>
        <v>0</v>
      </c>
      <c r="BL180" s="19" t="s">
        <v>220</v>
      </c>
      <c r="BM180" s="217" t="s">
        <v>448</v>
      </c>
    </row>
    <row r="181" s="2" customFormat="1">
      <c r="A181" s="40"/>
      <c r="B181" s="41"/>
      <c r="C181" s="42"/>
      <c r="D181" s="226" t="s">
        <v>388</v>
      </c>
      <c r="E181" s="42"/>
      <c r="F181" s="246" t="s">
        <v>449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388</v>
      </c>
      <c r="AU181" s="19" t="s">
        <v>82</v>
      </c>
    </row>
    <row r="182" s="13" customFormat="1">
      <c r="A182" s="13"/>
      <c r="B182" s="224"/>
      <c r="C182" s="225"/>
      <c r="D182" s="226" t="s">
        <v>224</v>
      </c>
      <c r="E182" s="227" t="s">
        <v>19</v>
      </c>
      <c r="F182" s="228" t="s">
        <v>1094</v>
      </c>
      <c r="G182" s="225"/>
      <c r="H182" s="229">
        <v>6.4400000000000004</v>
      </c>
      <c r="I182" s="230"/>
      <c r="J182" s="225"/>
      <c r="K182" s="225"/>
      <c r="L182" s="231"/>
      <c r="M182" s="232"/>
      <c r="N182" s="233"/>
      <c r="O182" s="233"/>
      <c r="P182" s="233"/>
      <c r="Q182" s="233"/>
      <c r="R182" s="233"/>
      <c r="S182" s="233"/>
      <c r="T182" s="23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5" t="s">
        <v>224</v>
      </c>
      <c r="AU182" s="235" t="s">
        <v>82</v>
      </c>
      <c r="AV182" s="13" t="s">
        <v>82</v>
      </c>
      <c r="AW182" s="13" t="s">
        <v>33</v>
      </c>
      <c r="AX182" s="13" t="s">
        <v>80</v>
      </c>
      <c r="AY182" s="235" t="s">
        <v>213</v>
      </c>
    </row>
    <row r="183" s="12" customFormat="1" ht="22.8" customHeight="1">
      <c r="A183" s="12"/>
      <c r="B183" s="190"/>
      <c r="C183" s="191"/>
      <c r="D183" s="192" t="s">
        <v>71</v>
      </c>
      <c r="E183" s="204" t="s">
        <v>230</v>
      </c>
      <c r="F183" s="204" t="s">
        <v>450</v>
      </c>
      <c r="G183" s="191"/>
      <c r="H183" s="191"/>
      <c r="I183" s="194"/>
      <c r="J183" s="205">
        <f>BK183</f>
        <v>0</v>
      </c>
      <c r="K183" s="191"/>
      <c r="L183" s="196"/>
      <c r="M183" s="197"/>
      <c r="N183" s="198"/>
      <c r="O183" s="198"/>
      <c r="P183" s="199">
        <f>SUM(P184:P200)</f>
        <v>0</v>
      </c>
      <c r="Q183" s="198"/>
      <c r="R183" s="199">
        <f>SUM(R184:R200)</f>
        <v>2.1740115749999998</v>
      </c>
      <c r="S183" s="198"/>
      <c r="T183" s="200">
        <f>SUM(T184:T200)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1" t="s">
        <v>80</v>
      </c>
      <c r="AT183" s="202" t="s">
        <v>71</v>
      </c>
      <c r="AU183" s="202" t="s">
        <v>80</v>
      </c>
      <c r="AY183" s="201" t="s">
        <v>213</v>
      </c>
      <c r="BK183" s="203">
        <f>SUM(BK184:BK200)</f>
        <v>0</v>
      </c>
    </row>
    <row r="184" s="2" customFormat="1" ht="24.15" customHeight="1">
      <c r="A184" s="40"/>
      <c r="B184" s="41"/>
      <c r="C184" s="206" t="s">
        <v>440</v>
      </c>
      <c r="D184" s="206" t="s">
        <v>215</v>
      </c>
      <c r="E184" s="207" t="s">
        <v>452</v>
      </c>
      <c r="F184" s="208" t="s">
        <v>453</v>
      </c>
      <c r="G184" s="209" t="s">
        <v>261</v>
      </c>
      <c r="H184" s="210">
        <v>6</v>
      </c>
      <c r="I184" s="211"/>
      <c r="J184" s="212">
        <f>ROUND(I184*H184,2)</f>
        <v>0</v>
      </c>
      <c r="K184" s="208" t="s">
        <v>19</v>
      </c>
      <c r="L184" s="46"/>
      <c r="M184" s="213" t="s">
        <v>19</v>
      </c>
      <c r="N184" s="214" t="s">
        <v>43</v>
      </c>
      <c r="O184" s="86"/>
      <c r="P184" s="215">
        <f>O184*H184</f>
        <v>0</v>
      </c>
      <c r="Q184" s="215">
        <v>2.0000000000000002E-05</v>
      </c>
      <c r="R184" s="215">
        <f>Q184*H184</f>
        <v>0.00012000000000000002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220</v>
      </c>
      <c r="AT184" s="217" t="s">
        <v>215</v>
      </c>
      <c r="AU184" s="217" t="s">
        <v>82</v>
      </c>
      <c r="AY184" s="19" t="s">
        <v>213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80</v>
      </c>
      <c r="BK184" s="218">
        <f>ROUND(I184*H184,2)</f>
        <v>0</v>
      </c>
      <c r="BL184" s="19" t="s">
        <v>220</v>
      </c>
      <c r="BM184" s="217" t="s">
        <v>454</v>
      </c>
    </row>
    <row r="185" s="2" customFormat="1">
      <c r="A185" s="40"/>
      <c r="B185" s="41"/>
      <c r="C185" s="42"/>
      <c r="D185" s="226" t="s">
        <v>388</v>
      </c>
      <c r="E185" s="42"/>
      <c r="F185" s="246" t="s">
        <v>455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388</v>
      </c>
      <c r="AU185" s="19" t="s">
        <v>82</v>
      </c>
    </row>
    <row r="186" s="13" customFormat="1">
      <c r="A186" s="13"/>
      <c r="B186" s="224"/>
      <c r="C186" s="225"/>
      <c r="D186" s="226" t="s">
        <v>224</v>
      </c>
      <c r="E186" s="227" t="s">
        <v>19</v>
      </c>
      <c r="F186" s="228" t="s">
        <v>248</v>
      </c>
      <c r="G186" s="225"/>
      <c r="H186" s="229">
        <v>6</v>
      </c>
      <c r="I186" s="230"/>
      <c r="J186" s="225"/>
      <c r="K186" s="225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224</v>
      </c>
      <c r="AU186" s="235" t="s">
        <v>82</v>
      </c>
      <c r="AV186" s="13" t="s">
        <v>82</v>
      </c>
      <c r="AW186" s="13" t="s">
        <v>33</v>
      </c>
      <c r="AX186" s="13" t="s">
        <v>80</v>
      </c>
      <c r="AY186" s="235" t="s">
        <v>213</v>
      </c>
    </row>
    <row r="187" s="2" customFormat="1" ht="16.5" customHeight="1">
      <c r="A187" s="40"/>
      <c r="B187" s="41"/>
      <c r="C187" s="236" t="s">
        <v>445</v>
      </c>
      <c r="D187" s="236" t="s">
        <v>241</v>
      </c>
      <c r="E187" s="237" t="s">
        <v>457</v>
      </c>
      <c r="F187" s="238" t="s">
        <v>458</v>
      </c>
      <c r="G187" s="239" t="s">
        <v>261</v>
      </c>
      <c r="H187" s="240">
        <v>6</v>
      </c>
      <c r="I187" s="241"/>
      <c r="J187" s="242">
        <f>ROUND(I187*H187,2)</f>
        <v>0</v>
      </c>
      <c r="K187" s="238" t="s">
        <v>19</v>
      </c>
      <c r="L187" s="243"/>
      <c r="M187" s="244" t="s">
        <v>19</v>
      </c>
      <c r="N187" s="245" t="s">
        <v>43</v>
      </c>
      <c r="O187" s="86"/>
      <c r="P187" s="215">
        <f>O187*H187</f>
        <v>0</v>
      </c>
      <c r="Q187" s="215">
        <v>0.0051500000000000001</v>
      </c>
      <c r="R187" s="215">
        <f>Q187*H187</f>
        <v>0.0309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245</v>
      </c>
      <c r="AT187" s="217" t="s">
        <v>241</v>
      </c>
      <c r="AU187" s="217" t="s">
        <v>82</v>
      </c>
      <c r="AY187" s="19" t="s">
        <v>213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80</v>
      </c>
      <c r="BK187" s="218">
        <f>ROUND(I187*H187,2)</f>
        <v>0</v>
      </c>
      <c r="BL187" s="19" t="s">
        <v>220</v>
      </c>
      <c r="BM187" s="217" t="s">
        <v>459</v>
      </c>
    </row>
    <row r="188" s="13" customFormat="1">
      <c r="A188" s="13"/>
      <c r="B188" s="224"/>
      <c r="C188" s="225"/>
      <c r="D188" s="226" t="s">
        <v>224</v>
      </c>
      <c r="E188" s="227" t="s">
        <v>19</v>
      </c>
      <c r="F188" s="228" t="s">
        <v>248</v>
      </c>
      <c r="G188" s="225"/>
      <c r="H188" s="229">
        <v>6</v>
      </c>
      <c r="I188" s="230"/>
      <c r="J188" s="225"/>
      <c r="K188" s="225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224</v>
      </c>
      <c r="AU188" s="235" t="s">
        <v>82</v>
      </c>
      <c r="AV188" s="13" t="s">
        <v>82</v>
      </c>
      <c r="AW188" s="13" t="s">
        <v>33</v>
      </c>
      <c r="AX188" s="13" t="s">
        <v>80</v>
      </c>
      <c r="AY188" s="235" t="s">
        <v>213</v>
      </c>
    </row>
    <row r="189" s="2" customFormat="1" ht="16.5" customHeight="1">
      <c r="A189" s="40"/>
      <c r="B189" s="41"/>
      <c r="C189" s="206" t="s">
        <v>451</v>
      </c>
      <c r="D189" s="206" t="s">
        <v>215</v>
      </c>
      <c r="E189" s="207" t="s">
        <v>461</v>
      </c>
      <c r="F189" s="208" t="s">
        <v>462</v>
      </c>
      <c r="G189" s="209" t="s">
        <v>261</v>
      </c>
      <c r="H189" s="210">
        <v>2</v>
      </c>
      <c r="I189" s="211"/>
      <c r="J189" s="212">
        <f>ROUND(I189*H189,2)</f>
        <v>0</v>
      </c>
      <c r="K189" s="208" t="s">
        <v>219</v>
      </c>
      <c r="L189" s="46"/>
      <c r="M189" s="213" t="s">
        <v>19</v>
      </c>
      <c r="N189" s="214" t="s">
        <v>43</v>
      </c>
      <c r="O189" s="86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220</v>
      </c>
      <c r="AT189" s="217" t="s">
        <v>215</v>
      </c>
      <c r="AU189" s="217" t="s">
        <v>82</v>
      </c>
      <c r="AY189" s="19" t="s">
        <v>213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80</v>
      </c>
      <c r="BK189" s="218">
        <f>ROUND(I189*H189,2)</f>
        <v>0</v>
      </c>
      <c r="BL189" s="19" t="s">
        <v>220</v>
      </c>
      <c r="BM189" s="217" t="s">
        <v>463</v>
      </c>
    </row>
    <row r="190" s="2" customFormat="1">
      <c r="A190" s="40"/>
      <c r="B190" s="41"/>
      <c r="C190" s="42"/>
      <c r="D190" s="219" t="s">
        <v>222</v>
      </c>
      <c r="E190" s="42"/>
      <c r="F190" s="220" t="s">
        <v>464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222</v>
      </c>
      <c r="AU190" s="19" t="s">
        <v>82</v>
      </c>
    </row>
    <row r="191" s="13" customFormat="1">
      <c r="A191" s="13"/>
      <c r="B191" s="224"/>
      <c r="C191" s="225"/>
      <c r="D191" s="226" t="s">
        <v>224</v>
      </c>
      <c r="E191" s="227" t="s">
        <v>19</v>
      </c>
      <c r="F191" s="228" t="s">
        <v>1095</v>
      </c>
      <c r="G191" s="225"/>
      <c r="H191" s="229">
        <v>2</v>
      </c>
      <c r="I191" s="230"/>
      <c r="J191" s="225"/>
      <c r="K191" s="225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224</v>
      </c>
      <c r="AU191" s="235" t="s">
        <v>82</v>
      </c>
      <c r="AV191" s="13" t="s">
        <v>82</v>
      </c>
      <c r="AW191" s="13" t="s">
        <v>33</v>
      </c>
      <c r="AX191" s="13" t="s">
        <v>80</v>
      </c>
      <c r="AY191" s="235" t="s">
        <v>213</v>
      </c>
    </row>
    <row r="192" s="2" customFormat="1" ht="16.5" customHeight="1">
      <c r="A192" s="40"/>
      <c r="B192" s="41"/>
      <c r="C192" s="236" t="s">
        <v>456</v>
      </c>
      <c r="D192" s="236" t="s">
        <v>241</v>
      </c>
      <c r="E192" s="237" t="s">
        <v>467</v>
      </c>
      <c r="F192" s="238" t="s">
        <v>468</v>
      </c>
      <c r="G192" s="239" t="s">
        <v>261</v>
      </c>
      <c r="H192" s="240">
        <v>2</v>
      </c>
      <c r="I192" s="241"/>
      <c r="J192" s="242">
        <f>ROUND(I192*H192,2)</f>
        <v>0</v>
      </c>
      <c r="K192" s="238" t="s">
        <v>219</v>
      </c>
      <c r="L192" s="243"/>
      <c r="M192" s="244" t="s">
        <v>19</v>
      </c>
      <c r="N192" s="245" t="s">
        <v>43</v>
      </c>
      <c r="O192" s="86"/>
      <c r="P192" s="215">
        <f>O192*H192</f>
        <v>0</v>
      </c>
      <c r="Q192" s="215">
        <v>0.051529999999999999</v>
      </c>
      <c r="R192" s="215">
        <f>Q192*H192</f>
        <v>0.10306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245</v>
      </c>
      <c r="AT192" s="217" t="s">
        <v>241</v>
      </c>
      <c r="AU192" s="217" t="s">
        <v>82</v>
      </c>
      <c r="AY192" s="19" t="s">
        <v>213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80</v>
      </c>
      <c r="BK192" s="218">
        <f>ROUND(I192*H192,2)</f>
        <v>0</v>
      </c>
      <c r="BL192" s="19" t="s">
        <v>220</v>
      </c>
      <c r="BM192" s="217" t="s">
        <v>469</v>
      </c>
    </row>
    <row r="193" s="13" customFormat="1">
      <c r="A193" s="13"/>
      <c r="B193" s="224"/>
      <c r="C193" s="225"/>
      <c r="D193" s="226" t="s">
        <v>224</v>
      </c>
      <c r="E193" s="227" t="s">
        <v>19</v>
      </c>
      <c r="F193" s="228" t="s">
        <v>1095</v>
      </c>
      <c r="G193" s="225"/>
      <c r="H193" s="229">
        <v>2</v>
      </c>
      <c r="I193" s="230"/>
      <c r="J193" s="225"/>
      <c r="K193" s="225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224</v>
      </c>
      <c r="AU193" s="235" t="s">
        <v>82</v>
      </c>
      <c r="AV193" s="13" t="s">
        <v>82</v>
      </c>
      <c r="AW193" s="13" t="s">
        <v>33</v>
      </c>
      <c r="AX193" s="13" t="s">
        <v>80</v>
      </c>
      <c r="AY193" s="235" t="s">
        <v>213</v>
      </c>
    </row>
    <row r="194" s="2" customFormat="1" ht="24.15" customHeight="1">
      <c r="A194" s="40"/>
      <c r="B194" s="41"/>
      <c r="C194" s="206" t="s">
        <v>460</v>
      </c>
      <c r="D194" s="206" t="s">
        <v>215</v>
      </c>
      <c r="E194" s="207" t="s">
        <v>471</v>
      </c>
      <c r="F194" s="208" t="s">
        <v>472</v>
      </c>
      <c r="G194" s="209" t="s">
        <v>473</v>
      </c>
      <c r="H194" s="210">
        <v>336.00999999999999</v>
      </c>
      <c r="I194" s="211"/>
      <c r="J194" s="212">
        <f>ROUND(I194*H194,2)</f>
        <v>0</v>
      </c>
      <c r="K194" s="208" t="s">
        <v>219</v>
      </c>
      <c r="L194" s="46"/>
      <c r="M194" s="213" t="s">
        <v>19</v>
      </c>
      <c r="N194" s="214" t="s">
        <v>43</v>
      </c>
      <c r="O194" s="86"/>
      <c r="P194" s="215">
        <f>O194*H194</f>
        <v>0</v>
      </c>
      <c r="Q194" s="215">
        <v>0.0011574999999999999</v>
      </c>
      <c r="R194" s="215">
        <f>Q194*H194</f>
        <v>0.38893157499999997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220</v>
      </c>
      <c r="AT194" s="217" t="s">
        <v>215</v>
      </c>
      <c r="AU194" s="217" t="s">
        <v>82</v>
      </c>
      <c r="AY194" s="19" t="s">
        <v>213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80</v>
      </c>
      <c r="BK194" s="218">
        <f>ROUND(I194*H194,2)</f>
        <v>0</v>
      </c>
      <c r="BL194" s="19" t="s">
        <v>220</v>
      </c>
      <c r="BM194" s="217" t="s">
        <v>474</v>
      </c>
    </row>
    <row r="195" s="2" customFormat="1">
      <c r="A195" s="40"/>
      <c r="B195" s="41"/>
      <c r="C195" s="42"/>
      <c r="D195" s="219" t="s">
        <v>222</v>
      </c>
      <c r="E195" s="42"/>
      <c r="F195" s="220" t="s">
        <v>475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222</v>
      </c>
      <c r="AU195" s="19" t="s">
        <v>82</v>
      </c>
    </row>
    <row r="196" s="13" customFormat="1">
      <c r="A196" s="13"/>
      <c r="B196" s="224"/>
      <c r="C196" s="225"/>
      <c r="D196" s="226" t="s">
        <v>224</v>
      </c>
      <c r="E196" s="227" t="s">
        <v>19</v>
      </c>
      <c r="F196" s="228" t="s">
        <v>1096</v>
      </c>
      <c r="G196" s="225"/>
      <c r="H196" s="229">
        <v>336.00999999999999</v>
      </c>
      <c r="I196" s="230"/>
      <c r="J196" s="225"/>
      <c r="K196" s="225"/>
      <c r="L196" s="231"/>
      <c r="M196" s="232"/>
      <c r="N196" s="233"/>
      <c r="O196" s="233"/>
      <c r="P196" s="233"/>
      <c r="Q196" s="233"/>
      <c r="R196" s="233"/>
      <c r="S196" s="233"/>
      <c r="T196" s="23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5" t="s">
        <v>224</v>
      </c>
      <c r="AU196" s="235" t="s">
        <v>82</v>
      </c>
      <c r="AV196" s="13" t="s">
        <v>82</v>
      </c>
      <c r="AW196" s="13" t="s">
        <v>33</v>
      </c>
      <c r="AX196" s="13" t="s">
        <v>80</v>
      </c>
      <c r="AY196" s="235" t="s">
        <v>213</v>
      </c>
    </row>
    <row r="197" s="2" customFormat="1" ht="16.5" customHeight="1">
      <c r="A197" s="40"/>
      <c r="B197" s="41"/>
      <c r="C197" s="236" t="s">
        <v>466</v>
      </c>
      <c r="D197" s="236" t="s">
        <v>241</v>
      </c>
      <c r="E197" s="237" t="s">
        <v>478</v>
      </c>
      <c r="F197" s="238" t="s">
        <v>479</v>
      </c>
      <c r="G197" s="239" t="s">
        <v>430</v>
      </c>
      <c r="H197" s="240">
        <v>2.54</v>
      </c>
      <c r="I197" s="241"/>
      <c r="J197" s="242">
        <f>ROUND(I197*H197,2)</f>
        <v>0</v>
      </c>
      <c r="K197" s="238" t="s">
        <v>219</v>
      </c>
      <c r="L197" s="243"/>
      <c r="M197" s="244" t="s">
        <v>19</v>
      </c>
      <c r="N197" s="245" t="s">
        <v>43</v>
      </c>
      <c r="O197" s="86"/>
      <c r="P197" s="215">
        <f>O197*H197</f>
        <v>0</v>
      </c>
      <c r="Q197" s="215">
        <v>0.65000000000000002</v>
      </c>
      <c r="R197" s="215">
        <f>Q197*H197</f>
        <v>1.651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245</v>
      </c>
      <c r="AT197" s="217" t="s">
        <v>241</v>
      </c>
      <c r="AU197" s="217" t="s">
        <v>82</v>
      </c>
      <c r="AY197" s="19" t="s">
        <v>213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80</v>
      </c>
      <c r="BK197" s="218">
        <f>ROUND(I197*H197,2)</f>
        <v>0</v>
      </c>
      <c r="BL197" s="19" t="s">
        <v>220</v>
      </c>
      <c r="BM197" s="217" t="s">
        <v>480</v>
      </c>
    </row>
    <row r="198" s="13" customFormat="1">
      <c r="A198" s="13"/>
      <c r="B198" s="224"/>
      <c r="C198" s="225"/>
      <c r="D198" s="226" t="s">
        <v>224</v>
      </c>
      <c r="E198" s="227" t="s">
        <v>19</v>
      </c>
      <c r="F198" s="228" t="s">
        <v>1097</v>
      </c>
      <c r="G198" s="225"/>
      <c r="H198" s="229">
        <v>1.6799999999999999</v>
      </c>
      <c r="I198" s="230"/>
      <c r="J198" s="225"/>
      <c r="K198" s="225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224</v>
      </c>
      <c r="AU198" s="235" t="s">
        <v>82</v>
      </c>
      <c r="AV198" s="13" t="s">
        <v>82</v>
      </c>
      <c r="AW198" s="13" t="s">
        <v>33</v>
      </c>
      <c r="AX198" s="13" t="s">
        <v>72</v>
      </c>
      <c r="AY198" s="235" t="s">
        <v>213</v>
      </c>
    </row>
    <row r="199" s="13" customFormat="1">
      <c r="A199" s="13"/>
      <c r="B199" s="224"/>
      <c r="C199" s="225"/>
      <c r="D199" s="226" t="s">
        <v>224</v>
      </c>
      <c r="E199" s="227" t="s">
        <v>19</v>
      </c>
      <c r="F199" s="228" t="s">
        <v>1098</v>
      </c>
      <c r="G199" s="225"/>
      <c r="H199" s="229">
        <v>0.85999999999999999</v>
      </c>
      <c r="I199" s="230"/>
      <c r="J199" s="225"/>
      <c r="K199" s="225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224</v>
      </c>
      <c r="AU199" s="235" t="s">
        <v>82</v>
      </c>
      <c r="AV199" s="13" t="s">
        <v>82</v>
      </c>
      <c r="AW199" s="13" t="s">
        <v>33</v>
      </c>
      <c r="AX199" s="13" t="s">
        <v>72</v>
      </c>
      <c r="AY199" s="235" t="s">
        <v>213</v>
      </c>
    </row>
    <row r="200" s="14" customFormat="1">
      <c r="A200" s="14"/>
      <c r="B200" s="247"/>
      <c r="C200" s="248"/>
      <c r="D200" s="226" t="s">
        <v>224</v>
      </c>
      <c r="E200" s="249" t="s">
        <v>19</v>
      </c>
      <c r="F200" s="250" t="s">
        <v>483</v>
      </c>
      <c r="G200" s="248"/>
      <c r="H200" s="251">
        <v>2.54</v>
      </c>
      <c r="I200" s="252"/>
      <c r="J200" s="248"/>
      <c r="K200" s="248"/>
      <c r="L200" s="253"/>
      <c r="M200" s="254"/>
      <c r="N200" s="255"/>
      <c r="O200" s="255"/>
      <c r="P200" s="255"/>
      <c r="Q200" s="255"/>
      <c r="R200" s="255"/>
      <c r="S200" s="255"/>
      <c r="T200" s="25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7" t="s">
        <v>224</v>
      </c>
      <c r="AU200" s="257" t="s">
        <v>82</v>
      </c>
      <c r="AV200" s="14" t="s">
        <v>220</v>
      </c>
      <c r="AW200" s="14" t="s">
        <v>33</v>
      </c>
      <c r="AX200" s="14" t="s">
        <v>80</v>
      </c>
      <c r="AY200" s="257" t="s">
        <v>213</v>
      </c>
    </row>
    <row r="201" s="12" customFormat="1" ht="22.8" customHeight="1">
      <c r="A201" s="12"/>
      <c r="B201" s="190"/>
      <c r="C201" s="191"/>
      <c r="D201" s="192" t="s">
        <v>71</v>
      </c>
      <c r="E201" s="204" t="s">
        <v>484</v>
      </c>
      <c r="F201" s="204" t="s">
        <v>485</v>
      </c>
      <c r="G201" s="191"/>
      <c r="H201" s="191"/>
      <c r="I201" s="194"/>
      <c r="J201" s="205">
        <f>BK201</f>
        <v>0</v>
      </c>
      <c r="K201" s="191"/>
      <c r="L201" s="196"/>
      <c r="M201" s="197"/>
      <c r="N201" s="198"/>
      <c r="O201" s="198"/>
      <c r="P201" s="199">
        <f>SUM(P202:P203)</f>
        <v>0</v>
      </c>
      <c r="Q201" s="198"/>
      <c r="R201" s="199">
        <f>SUM(R202:R203)</f>
        <v>0</v>
      </c>
      <c r="S201" s="198"/>
      <c r="T201" s="200">
        <f>SUM(T202:T203)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1" t="s">
        <v>80</v>
      </c>
      <c r="AT201" s="202" t="s">
        <v>71</v>
      </c>
      <c r="AU201" s="202" t="s">
        <v>80</v>
      </c>
      <c r="AY201" s="201" t="s">
        <v>213</v>
      </c>
      <c r="BK201" s="203">
        <f>SUM(BK202:BK203)</f>
        <v>0</v>
      </c>
    </row>
    <row r="202" s="2" customFormat="1" ht="16.5" customHeight="1">
      <c r="A202" s="40"/>
      <c r="B202" s="41"/>
      <c r="C202" s="206" t="s">
        <v>470</v>
      </c>
      <c r="D202" s="206" t="s">
        <v>215</v>
      </c>
      <c r="E202" s="207" t="s">
        <v>487</v>
      </c>
      <c r="F202" s="208" t="s">
        <v>488</v>
      </c>
      <c r="G202" s="209" t="s">
        <v>489</v>
      </c>
      <c r="H202" s="210">
        <v>16.323</v>
      </c>
      <c r="I202" s="211"/>
      <c r="J202" s="212">
        <f>ROUND(I202*H202,2)</f>
        <v>0</v>
      </c>
      <c r="K202" s="208" t="s">
        <v>219</v>
      </c>
      <c r="L202" s="46"/>
      <c r="M202" s="213" t="s">
        <v>19</v>
      </c>
      <c r="N202" s="214" t="s">
        <v>43</v>
      </c>
      <c r="O202" s="86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220</v>
      </c>
      <c r="AT202" s="217" t="s">
        <v>215</v>
      </c>
      <c r="AU202" s="217" t="s">
        <v>82</v>
      </c>
      <c r="AY202" s="19" t="s">
        <v>213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80</v>
      </c>
      <c r="BK202" s="218">
        <f>ROUND(I202*H202,2)</f>
        <v>0</v>
      </c>
      <c r="BL202" s="19" t="s">
        <v>220</v>
      </c>
      <c r="BM202" s="217" t="s">
        <v>490</v>
      </c>
    </row>
    <row r="203" s="2" customFormat="1">
      <c r="A203" s="40"/>
      <c r="B203" s="41"/>
      <c r="C203" s="42"/>
      <c r="D203" s="219" t="s">
        <v>222</v>
      </c>
      <c r="E203" s="42"/>
      <c r="F203" s="220" t="s">
        <v>491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222</v>
      </c>
      <c r="AU203" s="19" t="s">
        <v>82</v>
      </c>
    </row>
    <row r="204" s="12" customFormat="1" ht="25.92" customHeight="1">
      <c r="A204" s="12"/>
      <c r="B204" s="190"/>
      <c r="C204" s="191"/>
      <c r="D204" s="192" t="s">
        <v>71</v>
      </c>
      <c r="E204" s="193" t="s">
        <v>492</v>
      </c>
      <c r="F204" s="193" t="s">
        <v>493</v>
      </c>
      <c r="G204" s="191"/>
      <c r="H204" s="191"/>
      <c r="I204" s="194"/>
      <c r="J204" s="195">
        <f>BK204</f>
        <v>0</v>
      </c>
      <c r="K204" s="191"/>
      <c r="L204" s="196"/>
      <c r="M204" s="197"/>
      <c r="N204" s="198"/>
      <c r="O204" s="198"/>
      <c r="P204" s="199">
        <f>P205+P218+P222+P226+P233+P237</f>
        <v>0</v>
      </c>
      <c r="Q204" s="198"/>
      <c r="R204" s="199">
        <f>R205+R218+R222+R226+R233+R237</f>
        <v>0</v>
      </c>
      <c r="S204" s="198"/>
      <c r="T204" s="200">
        <f>T205+T218+T222+T226+T233+T237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1" t="s">
        <v>240</v>
      </c>
      <c r="AT204" s="202" t="s">
        <v>71</v>
      </c>
      <c r="AU204" s="202" t="s">
        <v>72</v>
      </c>
      <c r="AY204" s="201" t="s">
        <v>213</v>
      </c>
      <c r="BK204" s="203">
        <f>BK205+BK218+BK222+BK226+BK233+BK237</f>
        <v>0</v>
      </c>
    </row>
    <row r="205" s="12" customFormat="1" ht="22.8" customHeight="1">
      <c r="A205" s="12"/>
      <c r="B205" s="190"/>
      <c r="C205" s="191"/>
      <c r="D205" s="192" t="s">
        <v>71</v>
      </c>
      <c r="E205" s="204" t="s">
        <v>494</v>
      </c>
      <c r="F205" s="204" t="s">
        <v>495</v>
      </c>
      <c r="G205" s="191"/>
      <c r="H205" s="191"/>
      <c r="I205" s="194"/>
      <c r="J205" s="205">
        <f>BK205</f>
        <v>0</v>
      </c>
      <c r="K205" s="191"/>
      <c r="L205" s="196"/>
      <c r="M205" s="197"/>
      <c r="N205" s="198"/>
      <c r="O205" s="198"/>
      <c r="P205" s="199">
        <f>SUM(P206:P217)</f>
        <v>0</v>
      </c>
      <c r="Q205" s="198"/>
      <c r="R205" s="199">
        <f>SUM(R206:R217)</f>
        <v>0</v>
      </c>
      <c r="S205" s="198"/>
      <c r="T205" s="200">
        <f>SUM(T206:T217)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1" t="s">
        <v>240</v>
      </c>
      <c r="AT205" s="202" t="s">
        <v>71</v>
      </c>
      <c r="AU205" s="202" t="s">
        <v>80</v>
      </c>
      <c r="AY205" s="201" t="s">
        <v>213</v>
      </c>
      <c r="BK205" s="203">
        <f>SUM(BK206:BK217)</f>
        <v>0</v>
      </c>
    </row>
    <row r="206" s="2" customFormat="1" ht="16.5" customHeight="1">
      <c r="A206" s="40"/>
      <c r="B206" s="41"/>
      <c r="C206" s="206" t="s">
        <v>477</v>
      </c>
      <c r="D206" s="206" t="s">
        <v>215</v>
      </c>
      <c r="E206" s="207" t="s">
        <v>497</v>
      </c>
      <c r="F206" s="208" t="s">
        <v>498</v>
      </c>
      <c r="G206" s="209" t="s">
        <v>499</v>
      </c>
      <c r="H206" s="210">
        <v>1</v>
      </c>
      <c r="I206" s="211"/>
      <c r="J206" s="212">
        <f>ROUND(I206*H206,2)</f>
        <v>0</v>
      </c>
      <c r="K206" s="208" t="s">
        <v>219</v>
      </c>
      <c r="L206" s="46"/>
      <c r="M206" s="213" t="s">
        <v>19</v>
      </c>
      <c r="N206" s="214" t="s">
        <v>43</v>
      </c>
      <c r="O206" s="86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500</v>
      </c>
      <c r="AT206" s="217" t="s">
        <v>215</v>
      </c>
      <c r="AU206" s="217" t="s">
        <v>82</v>
      </c>
      <c r="AY206" s="19" t="s">
        <v>213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80</v>
      </c>
      <c r="BK206" s="218">
        <f>ROUND(I206*H206,2)</f>
        <v>0</v>
      </c>
      <c r="BL206" s="19" t="s">
        <v>500</v>
      </c>
      <c r="BM206" s="217" t="s">
        <v>501</v>
      </c>
    </row>
    <row r="207" s="2" customFormat="1">
      <c r="A207" s="40"/>
      <c r="B207" s="41"/>
      <c r="C207" s="42"/>
      <c r="D207" s="219" t="s">
        <v>222</v>
      </c>
      <c r="E207" s="42"/>
      <c r="F207" s="220" t="s">
        <v>620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222</v>
      </c>
      <c r="AU207" s="19" t="s">
        <v>82</v>
      </c>
    </row>
    <row r="208" s="2" customFormat="1">
      <c r="A208" s="40"/>
      <c r="B208" s="41"/>
      <c r="C208" s="42"/>
      <c r="D208" s="226" t="s">
        <v>388</v>
      </c>
      <c r="E208" s="42"/>
      <c r="F208" s="246" t="s">
        <v>502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388</v>
      </c>
      <c r="AU208" s="19" t="s">
        <v>82</v>
      </c>
    </row>
    <row r="209" s="2" customFormat="1" ht="16.5" customHeight="1">
      <c r="A209" s="40"/>
      <c r="B209" s="41"/>
      <c r="C209" s="206" t="s">
        <v>486</v>
      </c>
      <c r="D209" s="206" t="s">
        <v>215</v>
      </c>
      <c r="E209" s="207" t="s">
        <v>622</v>
      </c>
      <c r="F209" s="208" t="s">
        <v>505</v>
      </c>
      <c r="G209" s="209" t="s">
        <v>499</v>
      </c>
      <c r="H209" s="210">
        <v>1</v>
      </c>
      <c r="I209" s="211"/>
      <c r="J209" s="212">
        <f>ROUND(I209*H209,2)</f>
        <v>0</v>
      </c>
      <c r="K209" s="208" t="s">
        <v>219</v>
      </c>
      <c r="L209" s="46"/>
      <c r="M209" s="213" t="s">
        <v>19</v>
      </c>
      <c r="N209" s="214" t="s">
        <v>43</v>
      </c>
      <c r="O209" s="86"/>
      <c r="P209" s="215">
        <f>O209*H209</f>
        <v>0</v>
      </c>
      <c r="Q209" s="215">
        <v>0</v>
      </c>
      <c r="R209" s="215">
        <f>Q209*H209</f>
        <v>0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500</v>
      </c>
      <c r="AT209" s="217" t="s">
        <v>215</v>
      </c>
      <c r="AU209" s="217" t="s">
        <v>82</v>
      </c>
      <c r="AY209" s="19" t="s">
        <v>213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80</v>
      </c>
      <c r="BK209" s="218">
        <f>ROUND(I209*H209,2)</f>
        <v>0</v>
      </c>
      <c r="BL209" s="19" t="s">
        <v>500</v>
      </c>
      <c r="BM209" s="217" t="s">
        <v>1099</v>
      </c>
    </row>
    <row r="210" s="2" customFormat="1">
      <c r="A210" s="40"/>
      <c r="B210" s="41"/>
      <c r="C210" s="42"/>
      <c r="D210" s="219" t="s">
        <v>222</v>
      </c>
      <c r="E210" s="42"/>
      <c r="F210" s="220" t="s">
        <v>624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222</v>
      </c>
      <c r="AU210" s="19" t="s">
        <v>82</v>
      </c>
    </row>
    <row r="211" s="2" customFormat="1">
      <c r="A211" s="40"/>
      <c r="B211" s="41"/>
      <c r="C211" s="42"/>
      <c r="D211" s="226" t="s">
        <v>388</v>
      </c>
      <c r="E211" s="42"/>
      <c r="F211" s="246" t="s">
        <v>507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388</v>
      </c>
      <c r="AU211" s="19" t="s">
        <v>82</v>
      </c>
    </row>
    <row r="212" s="2" customFormat="1" ht="16.5" customHeight="1">
      <c r="A212" s="40"/>
      <c r="B212" s="41"/>
      <c r="C212" s="206" t="s">
        <v>496</v>
      </c>
      <c r="D212" s="206" t="s">
        <v>215</v>
      </c>
      <c r="E212" s="207" t="s">
        <v>626</v>
      </c>
      <c r="F212" s="208" t="s">
        <v>510</v>
      </c>
      <c r="G212" s="209" t="s">
        <v>499</v>
      </c>
      <c r="H212" s="210">
        <v>1</v>
      </c>
      <c r="I212" s="211"/>
      <c r="J212" s="212">
        <f>ROUND(I212*H212,2)</f>
        <v>0</v>
      </c>
      <c r="K212" s="208" t="s">
        <v>219</v>
      </c>
      <c r="L212" s="46"/>
      <c r="M212" s="213" t="s">
        <v>19</v>
      </c>
      <c r="N212" s="214" t="s">
        <v>43</v>
      </c>
      <c r="O212" s="86"/>
      <c r="P212" s="215">
        <f>O212*H212</f>
        <v>0</v>
      </c>
      <c r="Q212" s="215">
        <v>0</v>
      </c>
      <c r="R212" s="215">
        <f>Q212*H212</f>
        <v>0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500</v>
      </c>
      <c r="AT212" s="217" t="s">
        <v>215</v>
      </c>
      <c r="AU212" s="217" t="s">
        <v>82</v>
      </c>
      <c r="AY212" s="19" t="s">
        <v>213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80</v>
      </c>
      <c r="BK212" s="218">
        <f>ROUND(I212*H212,2)</f>
        <v>0</v>
      </c>
      <c r="BL212" s="19" t="s">
        <v>500</v>
      </c>
      <c r="BM212" s="217" t="s">
        <v>1100</v>
      </c>
    </row>
    <row r="213" s="2" customFormat="1">
      <c r="A213" s="40"/>
      <c r="B213" s="41"/>
      <c r="C213" s="42"/>
      <c r="D213" s="219" t="s">
        <v>222</v>
      </c>
      <c r="E213" s="42"/>
      <c r="F213" s="220" t="s">
        <v>628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222</v>
      </c>
      <c r="AU213" s="19" t="s">
        <v>82</v>
      </c>
    </row>
    <row r="214" s="2" customFormat="1">
      <c r="A214" s="40"/>
      <c r="B214" s="41"/>
      <c r="C214" s="42"/>
      <c r="D214" s="226" t="s">
        <v>388</v>
      </c>
      <c r="E214" s="42"/>
      <c r="F214" s="246" t="s">
        <v>507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388</v>
      </c>
      <c r="AU214" s="19" t="s">
        <v>82</v>
      </c>
    </row>
    <row r="215" s="2" customFormat="1" ht="16.5" customHeight="1">
      <c r="A215" s="40"/>
      <c r="B215" s="41"/>
      <c r="C215" s="206" t="s">
        <v>715</v>
      </c>
      <c r="D215" s="206" t="s">
        <v>215</v>
      </c>
      <c r="E215" s="207" t="s">
        <v>630</v>
      </c>
      <c r="F215" s="208" t="s">
        <v>514</v>
      </c>
      <c r="G215" s="209" t="s">
        <v>499</v>
      </c>
      <c r="H215" s="210">
        <v>1</v>
      </c>
      <c r="I215" s="211"/>
      <c r="J215" s="212">
        <f>ROUND(I215*H215,2)</f>
        <v>0</v>
      </c>
      <c r="K215" s="208" t="s">
        <v>219</v>
      </c>
      <c r="L215" s="46"/>
      <c r="M215" s="213" t="s">
        <v>19</v>
      </c>
      <c r="N215" s="214" t="s">
        <v>43</v>
      </c>
      <c r="O215" s="86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500</v>
      </c>
      <c r="AT215" s="217" t="s">
        <v>215</v>
      </c>
      <c r="AU215" s="217" t="s">
        <v>82</v>
      </c>
      <c r="AY215" s="19" t="s">
        <v>213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80</v>
      </c>
      <c r="BK215" s="218">
        <f>ROUND(I215*H215,2)</f>
        <v>0</v>
      </c>
      <c r="BL215" s="19" t="s">
        <v>500</v>
      </c>
      <c r="BM215" s="217" t="s">
        <v>1101</v>
      </c>
    </row>
    <row r="216" s="2" customFormat="1">
      <c r="A216" s="40"/>
      <c r="B216" s="41"/>
      <c r="C216" s="42"/>
      <c r="D216" s="219" t="s">
        <v>222</v>
      </c>
      <c r="E216" s="42"/>
      <c r="F216" s="220" t="s">
        <v>632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222</v>
      </c>
      <c r="AU216" s="19" t="s">
        <v>82</v>
      </c>
    </row>
    <row r="217" s="2" customFormat="1">
      <c r="A217" s="40"/>
      <c r="B217" s="41"/>
      <c r="C217" s="42"/>
      <c r="D217" s="226" t="s">
        <v>388</v>
      </c>
      <c r="E217" s="42"/>
      <c r="F217" s="246" t="s">
        <v>516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388</v>
      </c>
      <c r="AU217" s="19" t="s">
        <v>82</v>
      </c>
    </row>
    <row r="218" s="12" customFormat="1" ht="22.8" customHeight="1">
      <c r="A218" s="12"/>
      <c r="B218" s="190"/>
      <c r="C218" s="191"/>
      <c r="D218" s="192" t="s">
        <v>71</v>
      </c>
      <c r="E218" s="204" t="s">
        <v>517</v>
      </c>
      <c r="F218" s="204" t="s">
        <v>518</v>
      </c>
      <c r="G218" s="191"/>
      <c r="H218" s="191"/>
      <c r="I218" s="194"/>
      <c r="J218" s="205">
        <f>BK218</f>
        <v>0</v>
      </c>
      <c r="K218" s="191"/>
      <c r="L218" s="196"/>
      <c r="M218" s="197"/>
      <c r="N218" s="198"/>
      <c r="O218" s="198"/>
      <c r="P218" s="199">
        <f>SUM(P219:P221)</f>
        <v>0</v>
      </c>
      <c r="Q218" s="198"/>
      <c r="R218" s="199">
        <f>SUM(R219:R221)</f>
        <v>0</v>
      </c>
      <c r="S218" s="198"/>
      <c r="T218" s="200">
        <f>SUM(T219:T221)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1" t="s">
        <v>240</v>
      </c>
      <c r="AT218" s="202" t="s">
        <v>71</v>
      </c>
      <c r="AU218" s="202" t="s">
        <v>80</v>
      </c>
      <c r="AY218" s="201" t="s">
        <v>213</v>
      </c>
      <c r="BK218" s="203">
        <f>SUM(BK219:BK221)</f>
        <v>0</v>
      </c>
    </row>
    <row r="219" s="2" customFormat="1" ht="16.5" customHeight="1">
      <c r="A219" s="40"/>
      <c r="B219" s="41"/>
      <c r="C219" s="206" t="s">
        <v>717</v>
      </c>
      <c r="D219" s="206" t="s">
        <v>215</v>
      </c>
      <c r="E219" s="207" t="s">
        <v>634</v>
      </c>
      <c r="F219" s="208" t="s">
        <v>518</v>
      </c>
      <c r="G219" s="209" t="s">
        <v>499</v>
      </c>
      <c r="H219" s="210">
        <v>1</v>
      </c>
      <c r="I219" s="211"/>
      <c r="J219" s="212">
        <f>ROUND(I219*H219,2)</f>
        <v>0</v>
      </c>
      <c r="K219" s="208" t="s">
        <v>219</v>
      </c>
      <c r="L219" s="46"/>
      <c r="M219" s="213" t="s">
        <v>19</v>
      </c>
      <c r="N219" s="214" t="s">
        <v>43</v>
      </c>
      <c r="O219" s="86"/>
      <c r="P219" s="215">
        <f>O219*H219</f>
        <v>0</v>
      </c>
      <c r="Q219" s="215">
        <v>0</v>
      </c>
      <c r="R219" s="215">
        <f>Q219*H219</f>
        <v>0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500</v>
      </c>
      <c r="AT219" s="217" t="s">
        <v>215</v>
      </c>
      <c r="AU219" s="217" t="s">
        <v>82</v>
      </c>
      <c r="AY219" s="19" t="s">
        <v>213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80</v>
      </c>
      <c r="BK219" s="218">
        <f>ROUND(I219*H219,2)</f>
        <v>0</v>
      </c>
      <c r="BL219" s="19" t="s">
        <v>500</v>
      </c>
      <c r="BM219" s="217" t="s">
        <v>1102</v>
      </c>
    </row>
    <row r="220" s="2" customFormat="1">
      <c r="A220" s="40"/>
      <c r="B220" s="41"/>
      <c r="C220" s="42"/>
      <c r="D220" s="219" t="s">
        <v>222</v>
      </c>
      <c r="E220" s="42"/>
      <c r="F220" s="220" t="s">
        <v>636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222</v>
      </c>
      <c r="AU220" s="19" t="s">
        <v>82</v>
      </c>
    </row>
    <row r="221" s="2" customFormat="1">
      <c r="A221" s="40"/>
      <c r="B221" s="41"/>
      <c r="C221" s="42"/>
      <c r="D221" s="226" t="s">
        <v>388</v>
      </c>
      <c r="E221" s="42"/>
      <c r="F221" s="246" t="s">
        <v>507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388</v>
      </c>
      <c r="AU221" s="19" t="s">
        <v>82</v>
      </c>
    </row>
    <row r="222" s="12" customFormat="1" ht="22.8" customHeight="1">
      <c r="A222" s="12"/>
      <c r="B222" s="190"/>
      <c r="C222" s="191"/>
      <c r="D222" s="192" t="s">
        <v>71</v>
      </c>
      <c r="E222" s="204" t="s">
        <v>522</v>
      </c>
      <c r="F222" s="204" t="s">
        <v>523</v>
      </c>
      <c r="G222" s="191"/>
      <c r="H222" s="191"/>
      <c r="I222" s="194"/>
      <c r="J222" s="205">
        <f>BK222</f>
        <v>0</v>
      </c>
      <c r="K222" s="191"/>
      <c r="L222" s="196"/>
      <c r="M222" s="197"/>
      <c r="N222" s="198"/>
      <c r="O222" s="198"/>
      <c r="P222" s="199">
        <f>SUM(P223:P225)</f>
        <v>0</v>
      </c>
      <c r="Q222" s="198"/>
      <c r="R222" s="199">
        <f>SUM(R223:R225)</f>
        <v>0</v>
      </c>
      <c r="S222" s="198"/>
      <c r="T222" s="200">
        <f>SUM(T223:T225)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1" t="s">
        <v>240</v>
      </c>
      <c r="AT222" s="202" t="s">
        <v>71</v>
      </c>
      <c r="AU222" s="202" t="s">
        <v>80</v>
      </c>
      <c r="AY222" s="201" t="s">
        <v>213</v>
      </c>
      <c r="BK222" s="203">
        <f>SUM(BK223:BK225)</f>
        <v>0</v>
      </c>
    </row>
    <row r="223" s="2" customFormat="1" ht="16.5" customHeight="1">
      <c r="A223" s="40"/>
      <c r="B223" s="41"/>
      <c r="C223" s="206" t="s">
        <v>719</v>
      </c>
      <c r="D223" s="206" t="s">
        <v>215</v>
      </c>
      <c r="E223" s="207" t="s">
        <v>638</v>
      </c>
      <c r="F223" s="208" t="s">
        <v>523</v>
      </c>
      <c r="G223" s="209" t="s">
        <v>499</v>
      </c>
      <c r="H223" s="210">
        <v>1</v>
      </c>
      <c r="I223" s="211"/>
      <c r="J223" s="212">
        <f>ROUND(I223*H223,2)</f>
        <v>0</v>
      </c>
      <c r="K223" s="208" t="s">
        <v>219</v>
      </c>
      <c r="L223" s="46"/>
      <c r="M223" s="213" t="s">
        <v>19</v>
      </c>
      <c r="N223" s="214" t="s">
        <v>43</v>
      </c>
      <c r="O223" s="86"/>
      <c r="P223" s="215">
        <f>O223*H223</f>
        <v>0</v>
      </c>
      <c r="Q223" s="215">
        <v>0</v>
      </c>
      <c r="R223" s="215">
        <f>Q223*H223</f>
        <v>0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500</v>
      </c>
      <c r="AT223" s="217" t="s">
        <v>215</v>
      </c>
      <c r="AU223" s="217" t="s">
        <v>82</v>
      </c>
      <c r="AY223" s="19" t="s">
        <v>213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80</v>
      </c>
      <c r="BK223" s="218">
        <f>ROUND(I223*H223,2)</f>
        <v>0</v>
      </c>
      <c r="BL223" s="19" t="s">
        <v>500</v>
      </c>
      <c r="BM223" s="217" t="s">
        <v>1103</v>
      </c>
    </row>
    <row r="224" s="2" customFormat="1">
      <c r="A224" s="40"/>
      <c r="B224" s="41"/>
      <c r="C224" s="42"/>
      <c r="D224" s="219" t="s">
        <v>222</v>
      </c>
      <c r="E224" s="42"/>
      <c r="F224" s="220" t="s">
        <v>640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222</v>
      </c>
      <c r="AU224" s="19" t="s">
        <v>82</v>
      </c>
    </row>
    <row r="225" s="2" customFormat="1">
      <c r="A225" s="40"/>
      <c r="B225" s="41"/>
      <c r="C225" s="42"/>
      <c r="D225" s="226" t="s">
        <v>388</v>
      </c>
      <c r="E225" s="42"/>
      <c r="F225" s="246" t="s">
        <v>527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388</v>
      </c>
      <c r="AU225" s="19" t="s">
        <v>82</v>
      </c>
    </row>
    <row r="226" s="12" customFormat="1" ht="22.8" customHeight="1">
      <c r="A226" s="12"/>
      <c r="B226" s="190"/>
      <c r="C226" s="191"/>
      <c r="D226" s="192" t="s">
        <v>71</v>
      </c>
      <c r="E226" s="204" t="s">
        <v>528</v>
      </c>
      <c r="F226" s="204" t="s">
        <v>529</v>
      </c>
      <c r="G226" s="191"/>
      <c r="H226" s="191"/>
      <c r="I226" s="194"/>
      <c r="J226" s="205">
        <f>BK226</f>
        <v>0</v>
      </c>
      <c r="K226" s="191"/>
      <c r="L226" s="196"/>
      <c r="M226" s="197"/>
      <c r="N226" s="198"/>
      <c r="O226" s="198"/>
      <c r="P226" s="199">
        <f>SUM(P227:P232)</f>
        <v>0</v>
      </c>
      <c r="Q226" s="198"/>
      <c r="R226" s="199">
        <f>SUM(R227:R232)</f>
        <v>0</v>
      </c>
      <c r="S226" s="198"/>
      <c r="T226" s="200">
        <f>SUM(T227:T232)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1" t="s">
        <v>240</v>
      </c>
      <c r="AT226" s="202" t="s">
        <v>71</v>
      </c>
      <c r="AU226" s="202" t="s">
        <v>80</v>
      </c>
      <c r="AY226" s="201" t="s">
        <v>213</v>
      </c>
      <c r="BK226" s="203">
        <f>SUM(BK227:BK232)</f>
        <v>0</v>
      </c>
    </row>
    <row r="227" s="2" customFormat="1" ht="16.5" customHeight="1">
      <c r="A227" s="40"/>
      <c r="B227" s="41"/>
      <c r="C227" s="206" t="s">
        <v>721</v>
      </c>
      <c r="D227" s="206" t="s">
        <v>215</v>
      </c>
      <c r="E227" s="207" t="s">
        <v>642</v>
      </c>
      <c r="F227" s="208" t="s">
        <v>529</v>
      </c>
      <c r="G227" s="209" t="s">
        <v>499</v>
      </c>
      <c r="H227" s="210">
        <v>1</v>
      </c>
      <c r="I227" s="211"/>
      <c r="J227" s="212">
        <f>ROUND(I227*H227,2)</f>
        <v>0</v>
      </c>
      <c r="K227" s="208" t="s">
        <v>219</v>
      </c>
      <c r="L227" s="46"/>
      <c r="M227" s="213" t="s">
        <v>19</v>
      </c>
      <c r="N227" s="214" t="s">
        <v>43</v>
      </c>
      <c r="O227" s="86"/>
      <c r="P227" s="215">
        <f>O227*H227</f>
        <v>0</v>
      </c>
      <c r="Q227" s="215">
        <v>0</v>
      </c>
      <c r="R227" s="215">
        <f>Q227*H227</f>
        <v>0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500</v>
      </c>
      <c r="AT227" s="217" t="s">
        <v>215</v>
      </c>
      <c r="AU227" s="217" t="s">
        <v>82</v>
      </c>
      <c r="AY227" s="19" t="s">
        <v>213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80</v>
      </c>
      <c r="BK227" s="218">
        <f>ROUND(I227*H227,2)</f>
        <v>0</v>
      </c>
      <c r="BL227" s="19" t="s">
        <v>500</v>
      </c>
      <c r="BM227" s="217" t="s">
        <v>1104</v>
      </c>
    </row>
    <row r="228" s="2" customFormat="1">
      <c r="A228" s="40"/>
      <c r="B228" s="41"/>
      <c r="C228" s="42"/>
      <c r="D228" s="219" t="s">
        <v>222</v>
      </c>
      <c r="E228" s="42"/>
      <c r="F228" s="220" t="s">
        <v>644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222</v>
      </c>
      <c r="AU228" s="19" t="s">
        <v>82</v>
      </c>
    </row>
    <row r="229" s="2" customFormat="1">
      <c r="A229" s="40"/>
      <c r="B229" s="41"/>
      <c r="C229" s="42"/>
      <c r="D229" s="226" t="s">
        <v>388</v>
      </c>
      <c r="E229" s="42"/>
      <c r="F229" s="246" t="s">
        <v>507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388</v>
      </c>
      <c r="AU229" s="19" t="s">
        <v>82</v>
      </c>
    </row>
    <row r="230" s="2" customFormat="1" ht="16.5" customHeight="1">
      <c r="A230" s="40"/>
      <c r="B230" s="41"/>
      <c r="C230" s="206" t="s">
        <v>723</v>
      </c>
      <c r="D230" s="206" t="s">
        <v>215</v>
      </c>
      <c r="E230" s="207" t="s">
        <v>646</v>
      </c>
      <c r="F230" s="208" t="s">
        <v>535</v>
      </c>
      <c r="G230" s="209" t="s">
        <v>499</v>
      </c>
      <c r="H230" s="210">
        <v>1</v>
      </c>
      <c r="I230" s="211"/>
      <c r="J230" s="212">
        <f>ROUND(I230*H230,2)</f>
        <v>0</v>
      </c>
      <c r="K230" s="208" t="s">
        <v>219</v>
      </c>
      <c r="L230" s="46"/>
      <c r="M230" s="213" t="s">
        <v>19</v>
      </c>
      <c r="N230" s="214" t="s">
        <v>43</v>
      </c>
      <c r="O230" s="86"/>
      <c r="P230" s="215">
        <f>O230*H230</f>
        <v>0</v>
      </c>
      <c r="Q230" s="215">
        <v>0</v>
      </c>
      <c r="R230" s="215">
        <f>Q230*H230</f>
        <v>0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500</v>
      </c>
      <c r="AT230" s="217" t="s">
        <v>215</v>
      </c>
      <c r="AU230" s="217" t="s">
        <v>82</v>
      </c>
      <c r="AY230" s="19" t="s">
        <v>213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80</v>
      </c>
      <c r="BK230" s="218">
        <f>ROUND(I230*H230,2)</f>
        <v>0</v>
      </c>
      <c r="BL230" s="19" t="s">
        <v>500</v>
      </c>
      <c r="BM230" s="217" t="s">
        <v>1105</v>
      </c>
    </row>
    <row r="231" s="2" customFormat="1">
      <c r="A231" s="40"/>
      <c r="B231" s="41"/>
      <c r="C231" s="42"/>
      <c r="D231" s="219" t="s">
        <v>222</v>
      </c>
      <c r="E231" s="42"/>
      <c r="F231" s="220" t="s">
        <v>648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222</v>
      </c>
      <c r="AU231" s="19" t="s">
        <v>82</v>
      </c>
    </row>
    <row r="232" s="2" customFormat="1">
      <c r="A232" s="40"/>
      <c r="B232" s="41"/>
      <c r="C232" s="42"/>
      <c r="D232" s="226" t="s">
        <v>388</v>
      </c>
      <c r="E232" s="42"/>
      <c r="F232" s="246" t="s">
        <v>537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388</v>
      </c>
      <c r="AU232" s="19" t="s">
        <v>82</v>
      </c>
    </row>
    <row r="233" s="12" customFormat="1" ht="22.8" customHeight="1">
      <c r="A233" s="12"/>
      <c r="B233" s="190"/>
      <c r="C233" s="191"/>
      <c r="D233" s="192" t="s">
        <v>71</v>
      </c>
      <c r="E233" s="204" t="s">
        <v>538</v>
      </c>
      <c r="F233" s="204" t="s">
        <v>539</v>
      </c>
      <c r="G233" s="191"/>
      <c r="H233" s="191"/>
      <c r="I233" s="194"/>
      <c r="J233" s="205">
        <f>BK233</f>
        <v>0</v>
      </c>
      <c r="K233" s="191"/>
      <c r="L233" s="196"/>
      <c r="M233" s="197"/>
      <c r="N233" s="198"/>
      <c r="O233" s="198"/>
      <c r="P233" s="199">
        <f>SUM(P234:P236)</f>
        <v>0</v>
      </c>
      <c r="Q233" s="198"/>
      <c r="R233" s="199">
        <f>SUM(R234:R236)</f>
        <v>0</v>
      </c>
      <c r="S233" s="198"/>
      <c r="T233" s="200">
        <f>SUM(T234:T236)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1" t="s">
        <v>240</v>
      </c>
      <c r="AT233" s="202" t="s">
        <v>71</v>
      </c>
      <c r="AU233" s="202" t="s">
        <v>80</v>
      </c>
      <c r="AY233" s="201" t="s">
        <v>213</v>
      </c>
      <c r="BK233" s="203">
        <f>SUM(BK234:BK236)</f>
        <v>0</v>
      </c>
    </row>
    <row r="234" s="2" customFormat="1" ht="16.5" customHeight="1">
      <c r="A234" s="40"/>
      <c r="B234" s="41"/>
      <c r="C234" s="206" t="s">
        <v>725</v>
      </c>
      <c r="D234" s="206" t="s">
        <v>215</v>
      </c>
      <c r="E234" s="207" t="s">
        <v>650</v>
      </c>
      <c r="F234" s="208" t="s">
        <v>539</v>
      </c>
      <c r="G234" s="209" t="s">
        <v>499</v>
      </c>
      <c r="H234" s="210">
        <v>1</v>
      </c>
      <c r="I234" s="211"/>
      <c r="J234" s="212">
        <f>ROUND(I234*H234,2)</f>
        <v>0</v>
      </c>
      <c r="K234" s="208" t="s">
        <v>219</v>
      </c>
      <c r="L234" s="46"/>
      <c r="M234" s="213" t="s">
        <v>19</v>
      </c>
      <c r="N234" s="214" t="s">
        <v>43</v>
      </c>
      <c r="O234" s="86"/>
      <c r="P234" s="215">
        <f>O234*H234</f>
        <v>0</v>
      </c>
      <c r="Q234" s="215">
        <v>0</v>
      </c>
      <c r="R234" s="215">
        <f>Q234*H234</f>
        <v>0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500</v>
      </c>
      <c r="AT234" s="217" t="s">
        <v>215</v>
      </c>
      <c r="AU234" s="217" t="s">
        <v>82</v>
      </c>
      <c r="AY234" s="19" t="s">
        <v>213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80</v>
      </c>
      <c r="BK234" s="218">
        <f>ROUND(I234*H234,2)</f>
        <v>0</v>
      </c>
      <c r="BL234" s="19" t="s">
        <v>500</v>
      </c>
      <c r="BM234" s="217" t="s">
        <v>1106</v>
      </c>
    </row>
    <row r="235" s="2" customFormat="1">
      <c r="A235" s="40"/>
      <c r="B235" s="41"/>
      <c r="C235" s="42"/>
      <c r="D235" s="219" t="s">
        <v>222</v>
      </c>
      <c r="E235" s="42"/>
      <c r="F235" s="220" t="s">
        <v>652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222</v>
      </c>
      <c r="AU235" s="19" t="s">
        <v>82</v>
      </c>
    </row>
    <row r="236" s="2" customFormat="1">
      <c r="A236" s="40"/>
      <c r="B236" s="41"/>
      <c r="C236" s="42"/>
      <c r="D236" s="226" t="s">
        <v>388</v>
      </c>
      <c r="E236" s="42"/>
      <c r="F236" s="246" t="s">
        <v>507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388</v>
      </c>
      <c r="AU236" s="19" t="s">
        <v>82</v>
      </c>
    </row>
    <row r="237" s="12" customFormat="1" ht="22.8" customHeight="1">
      <c r="A237" s="12"/>
      <c r="B237" s="190"/>
      <c r="C237" s="191"/>
      <c r="D237" s="192" t="s">
        <v>71</v>
      </c>
      <c r="E237" s="204" t="s">
        <v>543</v>
      </c>
      <c r="F237" s="204" t="s">
        <v>544</v>
      </c>
      <c r="G237" s="191"/>
      <c r="H237" s="191"/>
      <c r="I237" s="194"/>
      <c r="J237" s="205">
        <f>BK237</f>
        <v>0</v>
      </c>
      <c r="K237" s="191"/>
      <c r="L237" s="196"/>
      <c r="M237" s="197"/>
      <c r="N237" s="198"/>
      <c r="O237" s="198"/>
      <c r="P237" s="199">
        <f>SUM(P238:P240)</f>
        <v>0</v>
      </c>
      <c r="Q237" s="198"/>
      <c r="R237" s="199">
        <f>SUM(R238:R240)</f>
        <v>0</v>
      </c>
      <c r="S237" s="198"/>
      <c r="T237" s="200">
        <f>SUM(T238:T240)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01" t="s">
        <v>240</v>
      </c>
      <c r="AT237" s="202" t="s">
        <v>71</v>
      </c>
      <c r="AU237" s="202" t="s">
        <v>80</v>
      </c>
      <c r="AY237" s="201" t="s">
        <v>213</v>
      </c>
      <c r="BK237" s="203">
        <f>SUM(BK238:BK240)</f>
        <v>0</v>
      </c>
    </row>
    <row r="238" s="2" customFormat="1" ht="16.5" customHeight="1">
      <c r="A238" s="40"/>
      <c r="B238" s="41"/>
      <c r="C238" s="206" t="s">
        <v>727</v>
      </c>
      <c r="D238" s="206" t="s">
        <v>215</v>
      </c>
      <c r="E238" s="207" t="s">
        <v>654</v>
      </c>
      <c r="F238" s="208" t="s">
        <v>544</v>
      </c>
      <c r="G238" s="209" t="s">
        <v>499</v>
      </c>
      <c r="H238" s="210">
        <v>1</v>
      </c>
      <c r="I238" s="211"/>
      <c r="J238" s="212">
        <f>ROUND(I238*H238,2)</f>
        <v>0</v>
      </c>
      <c r="K238" s="208" t="s">
        <v>219</v>
      </c>
      <c r="L238" s="46"/>
      <c r="M238" s="213" t="s">
        <v>19</v>
      </c>
      <c r="N238" s="214" t="s">
        <v>43</v>
      </c>
      <c r="O238" s="86"/>
      <c r="P238" s="215">
        <f>O238*H238</f>
        <v>0</v>
      </c>
      <c r="Q238" s="215">
        <v>0</v>
      </c>
      <c r="R238" s="215">
        <f>Q238*H238</f>
        <v>0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500</v>
      </c>
      <c r="AT238" s="217" t="s">
        <v>215</v>
      </c>
      <c r="AU238" s="217" t="s">
        <v>82</v>
      </c>
      <c r="AY238" s="19" t="s">
        <v>213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80</v>
      </c>
      <c r="BK238" s="218">
        <f>ROUND(I238*H238,2)</f>
        <v>0</v>
      </c>
      <c r="BL238" s="19" t="s">
        <v>500</v>
      </c>
      <c r="BM238" s="217" t="s">
        <v>1107</v>
      </c>
    </row>
    <row r="239" s="2" customFormat="1">
      <c r="A239" s="40"/>
      <c r="B239" s="41"/>
      <c r="C239" s="42"/>
      <c r="D239" s="219" t="s">
        <v>222</v>
      </c>
      <c r="E239" s="42"/>
      <c r="F239" s="220" t="s">
        <v>656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222</v>
      </c>
      <c r="AU239" s="19" t="s">
        <v>82</v>
      </c>
    </row>
    <row r="240" s="2" customFormat="1">
      <c r="A240" s="40"/>
      <c r="B240" s="41"/>
      <c r="C240" s="42"/>
      <c r="D240" s="226" t="s">
        <v>388</v>
      </c>
      <c r="E240" s="42"/>
      <c r="F240" s="246" t="s">
        <v>507</v>
      </c>
      <c r="G240" s="42"/>
      <c r="H240" s="42"/>
      <c r="I240" s="221"/>
      <c r="J240" s="42"/>
      <c r="K240" s="42"/>
      <c r="L240" s="46"/>
      <c r="M240" s="258"/>
      <c r="N240" s="259"/>
      <c r="O240" s="260"/>
      <c r="P240" s="260"/>
      <c r="Q240" s="260"/>
      <c r="R240" s="260"/>
      <c r="S240" s="260"/>
      <c r="T240" s="261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388</v>
      </c>
      <c r="AU240" s="19" t="s">
        <v>82</v>
      </c>
    </row>
    <row r="241" s="2" customFormat="1" ht="6.96" customHeight="1">
      <c r="A241" s="40"/>
      <c r="B241" s="61"/>
      <c r="C241" s="62"/>
      <c r="D241" s="62"/>
      <c r="E241" s="62"/>
      <c r="F241" s="62"/>
      <c r="G241" s="62"/>
      <c r="H241" s="62"/>
      <c r="I241" s="62"/>
      <c r="J241" s="62"/>
      <c r="K241" s="62"/>
      <c r="L241" s="46"/>
      <c r="M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</row>
  </sheetData>
  <sheetProtection sheet="1" autoFilter="0" formatColumns="0" formatRows="0" objects="1" scenarios="1" spinCount="100000" saltValue="12OWYOtHHwX9vgfx4BZT4aQW3QYjyAs2IxLoTe6DGxpL/Cv5aKsNYPliRXC+ylYFU0dUX6eQzLN+Hxri2lS69g==" hashValue="1ohLON3niwTWB5d8SsOLOSbTUeKwCCOJu8vIWGy6i3BRgCuWCJe4vD1/P3w8SUwObsQBBnd4CnjlL3NdHZ28KQ==" algorithmName="SHA-512" password="CC35"/>
  <autoFilter ref="C89:K240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5_02/183403112"/>
    <hyperlink ref="F97" r:id="rId2" display="https://podminky.urs.cz/item/CS_URS_2025_02/183403151"/>
    <hyperlink ref="F100" r:id="rId3" display="https://podminky.urs.cz/item/CS_URS_2025_02/183403152"/>
    <hyperlink ref="F103" r:id="rId4" display="https://podminky.urs.cz/item/CS_URS_2025_02/181451121"/>
    <hyperlink ref="F110" r:id="rId5" display="https://podminky.urs.cz/item/CS_URS_2025_02/119005131"/>
    <hyperlink ref="F113" r:id="rId6" display="https://podminky.urs.cz/item/CS_URS_2025_02/183111114"/>
    <hyperlink ref="F116" r:id="rId7" display="https://podminky.urs.cz/item/CS_URS_2025_02/183101114"/>
    <hyperlink ref="F119" r:id="rId8" display="https://podminky.urs.cz/item/CS_URS_2025_02/184102111"/>
    <hyperlink ref="F131" r:id="rId9" display="https://podminky.urs.cz/item/CS_URS_2025_02/184102113"/>
    <hyperlink ref="F145" r:id="rId10" display="https://podminky.urs.cz/item/CS_URS_2025_02/184215133"/>
    <hyperlink ref="F148" r:id="rId11" display="https://podminky.urs.cz/item/CS_URS_2025_02/184808211"/>
    <hyperlink ref="F158" r:id="rId12" display="https://podminky.urs.cz/item/CS_URS_2025_02/184816111"/>
    <hyperlink ref="F169" r:id="rId13" display="https://podminky.urs.cz/item/CS_URS_2025_02/184911421"/>
    <hyperlink ref="F174" r:id="rId14" display="https://podminky.urs.cz/item/CS_URS_2025_02/185804312"/>
    <hyperlink ref="F178" r:id="rId15" display="https://podminky.urs.cz/item/CS_URS_2025_02/185851121"/>
    <hyperlink ref="F190" r:id="rId16" display="https://podminky.urs.cz/item/CS_URS_2025_02/348101320"/>
    <hyperlink ref="F195" r:id="rId17" display="https://podminky.urs.cz/item/CS_URS_2025_02/348951256"/>
    <hyperlink ref="F203" r:id="rId18" display="https://podminky.urs.cz/item/CS_URS_2025_02/998231311"/>
    <hyperlink ref="F207" r:id="rId19" display="https://podminky.urs.cz/item/CS_URS_2025_02/011002000"/>
    <hyperlink ref="F210" r:id="rId20" display="https://podminky.urs.cz/item/CS_URS_2025_02/011324000"/>
    <hyperlink ref="F213" r:id="rId21" display="https://podminky.urs.cz/item/CS_URS_2025_02/012002000"/>
    <hyperlink ref="F216" r:id="rId22" display="https://podminky.urs.cz/item/CS_URS_2025_02/013254000"/>
    <hyperlink ref="F220" r:id="rId23" display="https://podminky.urs.cz/item/CS_URS_2025_02/020001000"/>
    <hyperlink ref="F224" r:id="rId24" display="https://podminky.urs.cz/item/CS_URS_2025_02/030001000"/>
    <hyperlink ref="F228" r:id="rId25" display="https://podminky.urs.cz/item/CS_URS_2025_02/040001000"/>
    <hyperlink ref="F231" r:id="rId26" display="https://podminky.urs.cz/item/CS_URS_2025_02/045002000"/>
    <hyperlink ref="F235" r:id="rId27" display="https://podminky.urs.cz/item/CS_URS_2025_02/060001000"/>
    <hyperlink ref="F239" r:id="rId28" display="https://podminky.urs.cz/item/CS_URS_2025_02/07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9"/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180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Realizace větrolamu v k.ú. Moravský Žižkov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181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1108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17. 9. 2025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ROUND((SUM(BE82:BE107)),  2)</f>
        <v>0</v>
      </c>
      <c r="G33" s="40"/>
      <c r="H33" s="40"/>
      <c r="I33" s="150">
        <v>0.20999999999999999</v>
      </c>
      <c r="J33" s="149">
        <f>ROUND(((SUM(BE82:BE107))*I33),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ROUND((SUM(BF82:BF107)),  2)</f>
        <v>0</v>
      </c>
      <c r="G34" s="40"/>
      <c r="H34" s="40"/>
      <c r="I34" s="150">
        <v>0.12</v>
      </c>
      <c r="J34" s="149">
        <f>ROUND(((SUM(BF82:BF107))*I34),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ROUND((SUM(BG82:BG107)),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ROUND((SUM(BH82:BH107)),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ROUND((SUM(BI82:BI107)),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183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Realizace větrolamu v k.ú. Moravský Žižkov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181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09.1 - 1. rok rozvojové péče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Moravský Žižkov</v>
      </c>
      <c r="G52" s="42"/>
      <c r="H52" s="42"/>
      <c r="I52" s="34" t="s">
        <v>23</v>
      </c>
      <c r="J52" s="74" t="str">
        <f>IF(J12="","",J12)</f>
        <v>17. 9. 2025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SPÚ, KPÚ pro JMK, pobočka Břeclav</v>
      </c>
      <c r="G54" s="42"/>
      <c r="H54" s="42"/>
      <c r="I54" s="34" t="s">
        <v>31</v>
      </c>
      <c r="J54" s="38" t="str">
        <f>E21</f>
        <v>Ing. Michal Pochop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Výzkumný ústav meliorací a ochrany půdy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184</v>
      </c>
      <c r="D57" s="164"/>
      <c r="E57" s="164"/>
      <c r="F57" s="164"/>
      <c r="G57" s="164"/>
      <c r="H57" s="164"/>
      <c r="I57" s="164"/>
      <c r="J57" s="165" t="s">
        <v>185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186</v>
      </c>
    </row>
    <row r="60" s="9" customFormat="1" ht="24.96" customHeight="1">
      <c r="A60" s="9"/>
      <c r="B60" s="167"/>
      <c r="C60" s="168"/>
      <c r="D60" s="169" t="s">
        <v>187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188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190</v>
      </c>
      <c r="E62" s="176"/>
      <c r="F62" s="176"/>
      <c r="G62" s="176"/>
      <c r="H62" s="176"/>
      <c r="I62" s="176"/>
      <c r="J62" s="177">
        <f>J105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198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Realizace větrolamu v k.ú. Moravský Žižkov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181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SO 09.1 - 1. rok rozvojové péče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Moravský Žižkov</v>
      </c>
      <c r="G76" s="42"/>
      <c r="H76" s="42"/>
      <c r="I76" s="34" t="s">
        <v>23</v>
      </c>
      <c r="J76" s="74" t="str">
        <f>IF(J12="","",J12)</f>
        <v>17. 9. 2025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SPÚ, KPÚ pro JMK, pobočka Břeclav</v>
      </c>
      <c r="G78" s="42"/>
      <c r="H78" s="42"/>
      <c r="I78" s="34" t="s">
        <v>31</v>
      </c>
      <c r="J78" s="38" t="str">
        <f>E21</f>
        <v>Ing. Michal Pochop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40.05" customHeight="1">
      <c r="A79" s="40"/>
      <c r="B79" s="41"/>
      <c r="C79" s="34" t="s">
        <v>29</v>
      </c>
      <c r="D79" s="42"/>
      <c r="E79" s="42"/>
      <c r="F79" s="29" t="str">
        <f>IF(E18="","",E18)</f>
        <v>Vyplň údaj</v>
      </c>
      <c r="G79" s="42"/>
      <c r="H79" s="42"/>
      <c r="I79" s="34" t="s">
        <v>34</v>
      </c>
      <c r="J79" s="38" t="str">
        <f>E24</f>
        <v>Výzkumný ústav meliorací a ochrany půdy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199</v>
      </c>
      <c r="D81" s="182" t="s">
        <v>57</v>
      </c>
      <c r="E81" s="182" t="s">
        <v>53</v>
      </c>
      <c r="F81" s="182" t="s">
        <v>54</v>
      </c>
      <c r="G81" s="182" t="s">
        <v>200</v>
      </c>
      <c r="H81" s="182" t="s">
        <v>201</v>
      </c>
      <c r="I81" s="182" t="s">
        <v>202</v>
      </c>
      <c r="J81" s="182" t="s">
        <v>185</v>
      </c>
      <c r="K81" s="183" t="s">
        <v>203</v>
      </c>
      <c r="L81" s="184"/>
      <c r="M81" s="94" t="s">
        <v>19</v>
      </c>
      <c r="N81" s="95" t="s">
        <v>42</v>
      </c>
      <c r="O81" s="95" t="s">
        <v>204</v>
      </c>
      <c r="P81" s="95" t="s">
        <v>205</v>
      </c>
      <c r="Q81" s="95" t="s">
        <v>206</v>
      </c>
      <c r="R81" s="95" t="s">
        <v>207</v>
      </c>
      <c r="S81" s="95" t="s">
        <v>208</v>
      </c>
      <c r="T81" s="96" t="s">
        <v>209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210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64.400000000000006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71</v>
      </c>
      <c r="AU82" s="19" t="s">
        <v>186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71</v>
      </c>
      <c r="E83" s="193" t="s">
        <v>211</v>
      </c>
      <c r="F83" s="193" t="s">
        <v>212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P84+P105</f>
        <v>0</v>
      </c>
      <c r="Q83" s="198"/>
      <c r="R83" s="199">
        <f>R84+R105</f>
        <v>64.400000000000006</v>
      </c>
      <c r="S83" s="198"/>
      <c r="T83" s="200">
        <f>T84+T105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80</v>
      </c>
      <c r="AT83" s="202" t="s">
        <v>71</v>
      </c>
      <c r="AU83" s="202" t="s">
        <v>72</v>
      </c>
      <c r="AY83" s="201" t="s">
        <v>213</v>
      </c>
      <c r="BK83" s="203">
        <f>BK84+BK105</f>
        <v>0</v>
      </c>
    </row>
    <row r="84" s="12" customFormat="1" ht="22.8" customHeight="1">
      <c r="A84" s="12"/>
      <c r="B84" s="190"/>
      <c r="C84" s="191"/>
      <c r="D84" s="192" t="s">
        <v>71</v>
      </c>
      <c r="E84" s="204" t="s">
        <v>80</v>
      </c>
      <c r="F84" s="204" t="s">
        <v>214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SUM(P85:P104)</f>
        <v>0</v>
      </c>
      <c r="Q84" s="198"/>
      <c r="R84" s="199">
        <f>SUM(R85:R104)</f>
        <v>64.400000000000006</v>
      </c>
      <c r="S84" s="198"/>
      <c r="T84" s="200">
        <f>SUM(T85:T104)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80</v>
      </c>
      <c r="AT84" s="202" t="s">
        <v>71</v>
      </c>
      <c r="AU84" s="202" t="s">
        <v>80</v>
      </c>
      <c r="AY84" s="201" t="s">
        <v>213</v>
      </c>
      <c r="BK84" s="203">
        <f>SUM(BK85:BK104)</f>
        <v>0</v>
      </c>
    </row>
    <row r="85" s="2" customFormat="1" ht="21.75" customHeight="1">
      <c r="A85" s="40"/>
      <c r="B85" s="41"/>
      <c r="C85" s="206" t="s">
        <v>80</v>
      </c>
      <c r="D85" s="206" t="s">
        <v>215</v>
      </c>
      <c r="E85" s="207" t="s">
        <v>549</v>
      </c>
      <c r="F85" s="208" t="s">
        <v>550</v>
      </c>
      <c r="G85" s="209" t="s">
        <v>218</v>
      </c>
      <c r="H85" s="210">
        <v>1716.9200000000001</v>
      </c>
      <c r="I85" s="211"/>
      <c r="J85" s="212">
        <f>ROUND(I85*H85,2)</f>
        <v>0</v>
      </c>
      <c r="K85" s="208" t="s">
        <v>219</v>
      </c>
      <c r="L85" s="46"/>
      <c r="M85" s="213" t="s">
        <v>19</v>
      </c>
      <c r="N85" s="214" t="s">
        <v>43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220</v>
      </c>
      <c r="AT85" s="217" t="s">
        <v>215</v>
      </c>
      <c r="AU85" s="217" t="s">
        <v>82</v>
      </c>
      <c r="AY85" s="19" t="s">
        <v>213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80</v>
      </c>
      <c r="BK85" s="218">
        <f>ROUND(I85*H85,2)</f>
        <v>0</v>
      </c>
      <c r="BL85" s="19" t="s">
        <v>220</v>
      </c>
      <c r="BM85" s="217" t="s">
        <v>551</v>
      </c>
    </row>
    <row r="86" s="2" customFormat="1">
      <c r="A86" s="40"/>
      <c r="B86" s="41"/>
      <c r="C86" s="42"/>
      <c r="D86" s="219" t="s">
        <v>222</v>
      </c>
      <c r="E86" s="42"/>
      <c r="F86" s="220" t="s">
        <v>552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222</v>
      </c>
      <c r="AU86" s="19" t="s">
        <v>82</v>
      </c>
    </row>
    <row r="87" s="13" customFormat="1">
      <c r="A87" s="13"/>
      <c r="B87" s="224"/>
      <c r="C87" s="225"/>
      <c r="D87" s="226" t="s">
        <v>224</v>
      </c>
      <c r="E87" s="227" t="s">
        <v>19</v>
      </c>
      <c r="F87" s="228" t="s">
        <v>1109</v>
      </c>
      <c r="G87" s="225"/>
      <c r="H87" s="229">
        <v>1716.9200000000001</v>
      </c>
      <c r="I87" s="230"/>
      <c r="J87" s="225"/>
      <c r="K87" s="225"/>
      <c r="L87" s="231"/>
      <c r="M87" s="232"/>
      <c r="N87" s="233"/>
      <c r="O87" s="233"/>
      <c r="P87" s="233"/>
      <c r="Q87" s="233"/>
      <c r="R87" s="233"/>
      <c r="S87" s="233"/>
      <c r="T87" s="234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5" t="s">
        <v>224</v>
      </c>
      <c r="AU87" s="235" t="s">
        <v>82</v>
      </c>
      <c r="AV87" s="13" t="s">
        <v>82</v>
      </c>
      <c r="AW87" s="13" t="s">
        <v>33</v>
      </c>
      <c r="AX87" s="13" t="s">
        <v>80</v>
      </c>
      <c r="AY87" s="235" t="s">
        <v>213</v>
      </c>
    </row>
    <row r="88" s="2" customFormat="1" ht="16.5" customHeight="1">
      <c r="A88" s="40"/>
      <c r="B88" s="41"/>
      <c r="C88" s="206" t="s">
        <v>82</v>
      </c>
      <c r="D88" s="206" t="s">
        <v>215</v>
      </c>
      <c r="E88" s="207" t="s">
        <v>554</v>
      </c>
      <c r="F88" s="208" t="s">
        <v>555</v>
      </c>
      <c r="G88" s="209" t="s">
        <v>218</v>
      </c>
      <c r="H88" s="210">
        <v>316.19999999999999</v>
      </c>
      <c r="I88" s="211"/>
      <c r="J88" s="212">
        <f>ROUND(I88*H88,2)</f>
        <v>0</v>
      </c>
      <c r="K88" s="208" t="s">
        <v>219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220</v>
      </c>
      <c r="AT88" s="217" t="s">
        <v>215</v>
      </c>
      <c r="AU88" s="217" t="s">
        <v>82</v>
      </c>
      <c r="AY88" s="19" t="s">
        <v>213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220</v>
      </c>
      <c r="BM88" s="217" t="s">
        <v>556</v>
      </c>
    </row>
    <row r="89" s="2" customFormat="1">
      <c r="A89" s="40"/>
      <c r="B89" s="41"/>
      <c r="C89" s="42"/>
      <c r="D89" s="219" t="s">
        <v>222</v>
      </c>
      <c r="E89" s="42"/>
      <c r="F89" s="220" t="s">
        <v>557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222</v>
      </c>
      <c r="AU89" s="19" t="s">
        <v>82</v>
      </c>
    </row>
    <row r="90" s="13" customFormat="1">
      <c r="A90" s="13"/>
      <c r="B90" s="224"/>
      <c r="C90" s="225"/>
      <c r="D90" s="226" t="s">
        <v>224</v>
      </c>
      <c r="E90" s="227" t="s">
        <v>19</v>
      </c>
      <c r="F90" s="228" t="s">
        <v>1110</v>
      </c>
      <c r="G90" s="225"/>
      <c r="H90" s="229">
        <v>316.19999999999999</v>
      </c>
      <c r="I90" s="230"/>
      <c r="J90" s="225"/>
      <c r="K90" s="225"/>
      <c r="L90" s="231"/>
      <c r="M90" s="232"/>
      <c r="N90" s="233"/>
      <c r="O90" s="233"/>
      <c r="P90" s="233"/>
      <c r="Q90" s="233"/>
      <c r="R90" s="233"/>
      <c r="S90" s="233"/>
      <c r="T90" s="23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5" t="s">
        <v>224</v>
      </c>
      <c r="AU90" s="235" t="s">
        <v>82</v>
      </c>
      <c r="AV90" s="13" t="s">
        <v>82</v>
      </c>
      <c r="AW90" s="13" t="s">
        <v>33</v>
      </c>
      <c r="AX90" s="13" t="s">
        <v>80</v>
      </c>
      <c r="AY90" s="235" t="s">
        <v>213</v>
      </c>
    </row>
    <row r="91" s="2" customFormat="1" ht="16.5" customHeight="1">
      <c r="A91" s="40"/>
      <c r="B91" s="41"/>
      <c r="C91" s="206" t="s">
        <v>230</v>
      </c>
      <c r="D91" s="206" t="s">
        <v>215</v>
      </c>
      <c r="E91" s="207" t="s">
        <v>422</v>
      </c>
      <c r="F91" s="208" t="s">
        <v>423</v>
      </c>
      <c r="G91" s="209" t="s">
        <v>218</v>
      </c>
      <c r="H91" s="210">
        <v>0</v>
      </c>
      <c r="I91" s="211"/>
      <c r="J91" s="212">
        <f>ROUND(I91*H91,2)</f>
        <v>0</v>
      </c>
      <c r="K91" s="208" t="s">
        <v>219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220</v>
      </c>
      <c r="AT91" s="217" t="s">
        <v>215</v>
      </c>
      <c r="AU91" s="217" t="s">
        <v>82</v>
      </c>
      <c r="AY91" s="19" t="s">
        <v>213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220</v>
      </c>
      <c r="BM91" s="217" t="s">
        <v>920</v>
      </c>
    </row>
    <row r="92" s="2" customFormat="1">
      <c r="A92" s="40"/>
      <c r="B92" s="41"/>
      <c r="C92" s="42"/>
      <c r="D92" s="219" t="s">
        <v>222</v>
      </c>
      <c r="E92" s="42"/>
      <c r="F92" s="220" t="s">
        <v>425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222</v>
      </c>
      <c r="AU92" s="19" t="s">
        <v>82</v>
      </c>
    </row>
    <row r="93" s="2" customFormat="1">
      <c r="A93" s="40"/>
      <c r="B93" s="41"/>
      <c r="C93" s="42"/>
      <c r="D93" s="226" t="s">
        <v>388</v>
      </c>
      <c r="E93" s="42"/>
      <c r="F93" s="246" t="s">
        <v>1111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388</v>
      </c>
      <c r="AU93" s="19" t="s">
        <v>82</v>
      </c>
    </row>
    <row r="94" s="13" customFormat="1">
      <c r="A94" s="13"/>
      <c r="B94" s="224"/>
      <c r="C94" s="225"/>
      <c r="D94" s="226" t="s">
        <v>224</v>
      </c>
      <c r="E94" s="227" t="s">
        <v>19</v>
      </c>
      <c r="F94" s="228" t="s">
        <v>72</v>
      </c>
      <c r="G94" s="225"/>
      <c r="H94" s="229">
        <v>0</v>
      </c>
      <c r="I94" s="230"/>
      <c r="J94" s="225"/>
      <c r="K94" s="225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224</v>
      </c>
      <c r="AU94" s="235" t="s">
        <v>82</v>
      </c>
      <c r="AV94" s="13" t="s">
        <v>82</v>
      </c>
      <c r="AW94" s="13" t="s">
        <v>33</v>
      </c>
      <c r="AX94" s="13" t="s">
        <v>80</v>
      </c>
      <c r="AY94" s="235" t="s">
        <v>213</v>
      </c>
    </row>
    <row r="95" s="2" customFormat="1" ht="16.5" customHeight="1">
      <c r="A95" s="40"/>
      <c r="B95" s="41"/>
      <c r="C95" s="236" t="s">
        <v>248</v>
      </c>
      <c r="D95" s="236" t="s">
        <v>241</v>
      </c>
      <c r="E95" s="237" t="s">
        <v>428</v>
      </c>
      <c r="F95" s="238" t="s">
        <v>921</v>
      </c>
      <c r="G95" s="239" t="s">
        <v>430</v>
      </c>
      <c r="H95" s="240">
        <v>0</v>
      </c>
      <c r="I95" s="241"/>
      <c r="J95" s="242">
        <f>ROUND(I95*H95,2)</f>
        <v>0</v>
      </c>
      <c r="K95" s="238" t="s">
        <v>710</v>
      </c>
      <c r="L95" s="243"/>
      <c r="M95" s="244" t="s">
        <v>19</v>
      </c>
      <c r="N95" s="245" t="s">
        <v>43</v>
      </c>
      <c r="O95" s="86"/>
      <c r="P95" s="215">
        <f>O95*H95</f>
        <v>0</v>
      </c>
      <c r="Q95" s="215">
        <v>0.20000000000000001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245</v>
      </c>
      <c r="AT95" s="217" t="s">
        <v>241</v>
      </c>
      <c r="AU95" s="217" t="s">
        <v>82</v>
      </c>
      <c r="AY95" s="19" t="s">
        <v>213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220</v>
      </c>
      <c r="BM95" s="217" t="s">
        <v>922</v>
      </c>
    </row>
    <row r="96" s="2" customFormat="1" ht="16.5" customHeight="1">
      <c r="A96" s="40"/>
      <c r="B96" s="41"/>
      <c r="C96" s="206" t="s">
        <v>265</v>
      </c>
      <c r="D96" s="206" t="s">
        <v>215</v>
      </c>
      <c r="E96" s="207" t="s">
        <v>434</v>
      </c>
      <c r="F96" s="208" t="s">
        <v>435</v>
      </c>
      <c r="G96" s="209" t="s">
        <v>430</v>
      </c>
      <c r="H96" s="210">
        <v>64.400000000000006</v>
      </c>
      <c r="I96" s="211"/>
      <c r="J96" s="212">
        <f>ROUND(I96*H96,2)</f>
        <v>0</v>
      </c>
      <c r="K96" s="208" t="s">
        <v>219</v>
      </c>
      <c r="L96" s="46"/>
      <c r="M96" s="213" t="s">
        <v>19</v>
      </c>
      <c r="N96" s="214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220</v>
      </c>
      <c r="AT96" s="217" t="s">
        <v>215</v>
      </c>
      <c r="AU96" s="217" t="s">
        <v>82</v>
      </c>
      <c r="AY96" s="19" t="s">
        <v>213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80</v>
      </c>
      <c r="BK96" s="218">
        <f>ROUND(I96*H96,2)</f>
        <v>0</v>
      </c>
      <c r="BL96" s="19" t="s">
        <v>220</v>
      </c>
      <c r="BM96" s="217" t="s">
        <v>559</v>
      </c>
    </row>
    <row r="97" s="2" customFormat="1">
      <c r="A97" s="40"/>
      <c r="B97" s="41"/>
      <c r="C97" s="42"/>
      <c r="D97" s="219" t="s">
        <v>222</v>
      </c>
      <c r="E97" s="42"/>
      <c r="F97" s="220" t="s">
        <v>437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222</v>
      </c>
      <c r="AU97" s="19" t="s">
        <v>82</v>
      </c>
    </row>
    <row r="98" s="13" customFormat="1">
      <c r="A98" s="13"/>
      <c r="B98" s="224"/>
      <c r="C98" s="225"/>
      <c r="D98" s="226" t="s">
        <v>224</v>
      </c>
      <c r="E98" s="227" t="s">
        <v>19</v>
      </c>
      <c r="F98" s="228" t="s">
        <v>1112</v>
      </c>
      <c r="G98" s="225"/>
      <c r="H98" s="229">
        <v>64.400000000000006</v>
      </c>
      <c r="I98" s="230"/>
      <c r="J98" s="225"/>
      <c r="K98" s="225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224</v>
      </c>
      <c r="AU98" s="235" t="s">
        <v>82</v>
      </c>
      <c r="AV98" s="13" t="s">
        <v>82</v>
      </c>
      <c r="AW98" s="13" t="s">
        <v>33</v>
      </c>
      <c r="AX98" s="13" t="s">
        <v>80</v>
      </c>
      <c r="AY98" s="235" t="s">
        <v>213</v>
      </c>
    </row>
    <row r="99" s="2" customFormat="1" ht="16.5" customHeight="1">
      <c r="A99" s="40"/>
      <c r="B99" s="41"/>
      <c r="C99" s="206" t="s">
        <v>240</v>
      </c>
      <c r="D99" s="206" t="s">
        <v>215</v>
      </c>
      <c r="E99" s="207" t="s">
        <v>441</v>
      </c>
      <c r="F99" s="208" t="s">
        <v>442</v>
      </c>
      <c r="G99" s="209" t="s">
        <v>430</v>
      </c>
      <c r="H99" s="210">
        <v>64.400000000000006</v>
      </c>
      <c r="I99" s="211"/>
      <c r="J99" s="212">
        <f>ROUND(I99*H99,2)</f>
        <v>0</v>
      </c>
      <c r="K99" s="208" t="s">
        <v>219</v>
      </c>
      <c r="L99" s="46"/>
      <c r="M99" s="213" t="s">
        <v>19</v>
      </c>
      <c r="N99" s="214" t="s">
        <v>43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220</v>
      </c>
      <c r="AT99" s="217" t="s">
        <v>215</v>
      </c>
      <c r="AU99" s="217" t="s">
        <v>82</v>
      </c>
      <c r="AY99" s="19" t="s">
        <v>213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80</v>
      </c>
      <c r="BK99" s="218">
        <f>ROUND(I99*H99,2)</f>
        <v>0</v>
      </c>
      <c r="BL99" s="19" t="s">
        <v>220</v>
      </c>
      <c r="BM99" s="217" t="s">
        <v>561</v>
      </c>
    </row>
    <row r="100" s="2" customFormat="1">
      <c r="A100" s="40"/>
      <c r="B100" s="41"/>
      <c r="C100" s="42"/>
      <c r="D100" s="219" t="s">
        <v>222</v>
      </c>
      <c r="E100" s="42"/>
      <c r="F100" s="220" t="s">
        <v>444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222</v>
      </c>
      <c r="AU100" s="19" t="s">
        <v>82</v>
      </c>
    </row>
    <row r="101" s="13" customFormat="1">
      <c r="A101" s="13"/>
      <c r="B101" s="224"/>
      <c r="C101" s="225"/>
      <c r="D101" s="226" t="s">
        <v>224</v>
      </c>
      <c r="E101" s="227" t="s">
        <v>19</v>
      </c>
      <c r="F101" s="228" t="s">
        <v>1113</v>
      </c>
      <c r="G101" s="225"/>
      <c r="H101" s="229">
        <v>64.400000000000006</v>
      </c>
      <c r="I101" s="230"/>
      <c r="J101" s="225"/>
      <c r="K101" s="225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224</v>
      </c>
      <c r="AU101" s="235" t="s">
        <v>82</v>
      </c>
      <c r="AV101" s="13" t="s">
        <v>82</v>
      </c>
      <c r="AW101" s="13" t="s">
        <v>33</v>
      </c>
      <c r="AX101" s="13" t="s">
        <v>80</v>
      </c>
      <c r="AY101" s="235" t="s">
        <v>213</v>
      </c>
    </row>
    <row r="102" s="2" customFormat="1" ht="16.5" customHeight="1">
      <c r="A102" s="40"/>
      <c r="B102" s="41"/>
      <c r="C102" s="236" t="s">
        <v>253</v>
      </c>
      <c r="D102" s="236" t="s">
        <v>241</v>
      </c>
      <c r="E102" s="237" t="s">
        <v>446</v>
      </c>
      <c r="F102" s="238" t="s">
        <v>447</v>
      </c>
      <c r="G102" s="239" t="s">
        <v>430</v>
      </c>
      <c r="H102" s="240">
        <v>64.400000000000006</v>
      </c>
      <c r="I102" s="241"/>
      <c r="J102" s="242">
        <f>ROUND(I102*H102,2)</f>
        <v>0</v>
      </c>
      <c r="K102" s="238" t="s">
        <v>219</v>
      </c>
      <c r="L102" s="243"/>
      <c r="M102" s="244" t="s">
        <v>19</v>
      </c>
      <c r="N102" s="245" t="s">
        <v>43</v>
      </c>
      <c r="O102" s="86"/>
      <c r="P102" s="215">
        <f>O102*H102</f>
        <v>0</v>
      </c>
      <c r="Q102" s="215">
        <v>1</v>
      </c>
      <c r="R102" s="215">
        <f>Q102*H102</f>
        <v>64.400000000000006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245</v>
      </c>
      <c r="AT102" s="217" t="s">
        <v>241</v>
      </c>
      <c r="AU102" s="217" t="s">
        <v>82</v>
      </c>
      <c r="AY102" s="19" t="s">
        <v>213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80</v>
      </c>
      <c r="BK102" s="218">
        <f>ROUND(I102*H102,2)</f>
        <v>0</v>
      </c>
      <c r="BL102" s="19" t="s">
        <v>220</v>
      </c>
      <c r="BM102" s="217" t="s">
        <v>563</v>
      </c>
    </row>
    <row r="103" s="2" customFormat="1">
      <c r="A103" s="40"/>
      <c r="B103" s="41"/>
      <c r="C103" s="42"/>
      <c r="D103" s="226" t="s">
        <v>388</v>
      </c>
      <c r="E103" s="42"/>
      <c r="F103" s="246" t="s">
        <v>449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388</v>
      </c>
      <c r="AU103" s="19" t="s">
        <v>82</v>
      </c>
    </row>
    <row r="104" s="13" customFormat="1">
      <c r="A104" s="13"/>
      <c r="B104" s="224"/>
      <c r="C104" s="225"/>
      <c r="D104" s="226" t="s">
        <v>224</v>
      </c>
      <c r="E104" s="227" t="s">
        <v>19</v>
      </c>
      <c r="F104" s="228" t="s">
        <v>1114</v>
      </c>
      <c r="G104" s="225"/>
      <c r="H104" s="229">
        <v>64.400000000000006</v>
      </c>
      <c r="I104" s="230"/>
      <c r="J104" s="225"/>
      <c r="K104" s="225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224</v>
      </c>
      <c r="AU104" s="235" t="s">
        <v>82</v>
      </c>
      <c r="AV104" s="13" t="s">
        <v>82</v>
      </c>
      <c r="AW104" s="13" t="s">
        <v>33</v>
      </c>
      <c r="AX104" s="13" t="s">
        <v>80</v>
      </c>
      <c r="AY104" s="235" t="s">
        <v>213</v>
      </c>
    </row>
    <row r="105" s="12" customFormat="1" ht="22.8" customHeight="1">
      <c r="A105" s="12"/>
      <c r="B105" s="190"/>
      <c r="C105" s="191"/>
      <c r="D105" s="192" t="s">
        <v>71</v>
      </c>
      <c r="E105" s="204" t="s">
        <v>484</v>
      </c>
      <c r="F105" s="204" t="s">
        <v>485</v>
      </c>
      <c r="G105" s="191"/>
      <c r="H105" s="191"/>
      <c r="I105" s="194"/>
      <c r="J105" s="205">
        <f>BK105</f>
        <v>0</v>
      </c>
      <c r="K105" s="191"/>
      <c r="L105" s="196"/>
      <c r="M105" s="197"/>
      <c r="N105" s="198"/>
      <c r="O105" s="198"/>
      <c r="P105" s="199">
        <f>SUM(P106:P107)</f>
        <v>0</v>
      </c>
      <c r="Q105" s="198"/>
      <c r="R105" s="199">
        <f>SUM(R106:R107)</f>
        <v>0</v>
      </c>
      <c r="S105" s="198"/>
      <c r="T105" s="200">
        <f>SUM(T106:T107)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1" t="s">
        <v>80</v>
      </c>
      <c r="AT105" s="202" t="s">
        <v>71</v>
      </c>
      <c r="AU105" s="202" t="s">
        <v>80</v>
      </c>
      <c r="AY105" s="201" t="s">
        <v>213</v>
      </c>
      <c r="BK105" s="203">
        <f>SUM(BK106:BK107)</f>
        <v>0</v>
      </c>
    </row>
    <row r="106" s="2" customFormat="1" ht="16.5" customHeight="1">
      <c r="A106" s="40"/>
      <c r="B106" s="41"/>
      <c r="C106" s="206" t="s">
        <v>245</v>
      </c>
      <c r="D106" s="206" t="s">
        <v>215</v>
      </c>
      <c r="E106" s="207" t="s">
        <v>487</v>
      </c>
      <c r="F106" s="208" t="s">
        <v>488</v>
      </c>
      <c r="G106" s="209" t="s">
        <v>489</v>
      </c>
      <c r="H106" s="210">
        <v>64.400000000000006</v>
      </c>
      <c r="I106" s="211"/>
      <c r="J106" s="212">
        <f>ROUND(I106*H106,2)</f>
        <v>0</v>
      </c>
      <c r="K106" s="208" t="s">
        <v>219</v>
      </c>
      <c r="L106" s="46"/>
      <c r="M106" s="213" t="s">
        <v>19</v>
      </c>
      <c r="N106" s="214" t="s">
        <v>43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220</v>
      </c>
      <c r="AT106" s="217" t="s">
        <v>215</v>
      </c>
      <c r="AU106" s="217" t="s">
        <v>82</v>
      </c>
      <c r="AY106" s="19" t="s">
        <v>213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80</v>
      </c>
      <c r="BK106" s="218">
        <f>ROUND(I106*H106,2)</f>
        <v>0</v>
      </c>
      <c r="BL106" s="19" t="s">
        <v>220</v>
      </c>
      <c r="BM106" s="217" t="s">
        <v>564</v>
      </c>
    </row>
    <row r="107" s="2" customFormat="1">
      <c r="A107" s="40"/>
      <c r="B107" s="41"/>
      <c r="C107" s="42"/>
      <c r="D107" s="219" t="s">
        <v>222</v>
      </c>
      <c r="E107" s="42"/>
      <c r="F107" s="220" t="s">
        <v>491</v>
      </c>
      <c r="G107" s="42"/>
      <c r="H107" s="42"/>
      <c r="I107" s="221"/>
      <c r="J107" s="42"/>
      <c r="K107" s="42"/>
      <c r="L107" s="46"/>
      <c r="M107" s="258"/>
      <c r="N107" s="259"/>
      <c r="O107" s="260"/>
      <c r="P107" s="260"/>
      <c r="Q107" s="260"/>
      <c r="R107" s="260"/>
      <c r="S107" s="260"/>
      <c r="T107" s="261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222</v>
      </c>
      <c r="AU107" s="19" t="s">
        <v>82</v>
      </c>
    </row>
    <row r="108" s="2" customFormat="1" ht="6.96" customHeight="1">
      <c r="A108" s="40"/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46"/>
      <c r="M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</sheetData>
  <sheetProtection sheet="1" autoFilter="0" formatColumns="0" formatRows="0" objects="1" scenarios="1" spinCount="100000" saltValue="pMKe4JAiXxmE+4DmegrNFq6oyyiEnSojbQ6SOhG5jhw6L1XhVODYOp2H+bsKAnWjXEZTomWUFPAL/FfpryoWFg==" hashValue="8Yycwvo+cHr/OMsuq99Ce98v59+WvfaZ8TRtcSVK9pH1cBPkg2Zr8m71P2DHN/CDqf0V2LIaclZJgVCC7+QAYw==" algorithmName="SHA-512" password="CC35"/>
  <autoFilter ref="C81:K107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5_02/111151231"/>
    <hyperlink ref="F89" r:id="rId2" display="https://podminky.urs.cz/item/CS_URS_2025_02/184801131"/>
    <hyperlink ref="F92" r:id="rId3" display="https://podminky.urs.cz/item/CS_URS_2025_02/184911421"/>
    <hyperlink ref="F97" r:id="rId4" display="https://podminky.urs.cz/item/CS_URS_2025_02/185804312"/>
    <hyperlink ref="F100" r:id="rId5" display="https://podminky.urs.cz/item/CS_URS_2025_02/185851121"/>
    <hyperlink ref="F107" r:id="rId6" display="https://podminky.urs.cz/item/CS_URS_2025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180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Realizace větrolamu v k.ú. Moravský Žižkov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181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1115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17. 9. 2025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ROUND((SUM(BE82:BE102)),  2)</f>
        <v>0</v>
      </c>
      <c r="G33" s="40"/>
      <c r="H33" s="40"/>
      <c r="I33" s="150">
        <v>0.20999999999999999</v>
      </c>
      <c r="J33" s="149">
        <f>ROUND(((SUM(BE82:BE102))*I33),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ROUND((SUM(BF82:BF102)),  2)</f>
        <v>0</v>
      </c>
      <c r="G34" s="40"/>
      <c r="H34" s="40"/>
      <c r="I34" s="150">
        <v>0.12</v>
      </c>
      <c r="J34" s="149">
        <f>ROUND(((SUM(BF82:BF102))*I34),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ROUND((SUM(BG82:BG102)),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ROUND((SUM(BH82:BH102)),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ROUND((SUM(BI82:BI102)),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183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Realizace větrolamu v k.ú. Moravský Žižkov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181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09.2 - 2. rok rozvojové péče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Moravský Žižkov</v>
      </c>
      <c r="G52" s="42"/>
      <c r="H52" s="42"/>
      <c r="I52" s="34" t="s">
        <v>23</v>
      </c>
      <c r="J52" s="74" t="str">
        <f>IF(J12="","",J12)</f>
        <v>17. 9. 2025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SPÚ, KPÚ pro JMK, pobočka Břeclav</v>
      </c>
      <c r="G54" s="42"/>
      <c r="H54" s="42"/>
      <c r="I54" s="34" t="s">
        <v>31</v>
      </c>
      <c r="J54" s="38" t="str">
        <f>E21</f>
        <v>Ing. Michal Pochop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Výzkumný ústav meliorací a ochrany půdy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184</v>
      </c>
      <c r="D57" s="164"/>
      <c r="E57" s="164"/>
      <c r="F57" s="164"/>
      <c r="G57" s="164"/>
      <c r="H57" s="164"/>
      <c r="I57" s="164"/>
      <c r="J57" s="165" t="s">
        <v>185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186</v>
      </c>
    </row>
    <row r="60" s="9" customFormat="1" ht="24.96" customHeight="1">
      <c r="A60" s="9"/>
      <c r="B60" s="167"/>
      <c r="C60" s="168"/>
      <c r="D60" s="169" t="s">
        <v>187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188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190</v>
      </c>
      <c r="E62" s="176"/>
      <c r="F62" s="176"/>
      <c r="G62" s="176"/>
      <c r="H62" s="176"/>
      <c r="I62" s="176"/>
      <c r="J62" s="177">
        <f>J100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198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Realizace větrolamu v k.ú. Moravský Žižkov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181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SO 09.2 - 2. rok rozvojové péče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Moravský Žižkov</v>
      </c>
      <c r="G76" s="42"/>
      <c r="H76" s="42"/>
      <c r="I76" s="34" t="s">
        <v>23</v>
      </c>
      <c r="J76" s="74" t="str">
        <f>IF(J12="","",J12)</f>
        <v>17. 9. 2025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SPÚ, KPÚ pro JMK, pobočka Břeclav</v>
      </c>
      <c r="G78" s="42"/>
      <c r="H78" s="42"/>
      <c r="I78" s="34" t="s">
        <v>31</v>
      </c>
      <c r="J78" s="38" t="str">
        <f>E21</f>
        <v>Ing. Michal Pochop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40.05" customHeight="1">
      <c r="A79" s="40"/>
      <c r="B79" s="41"/>
      <c r="C79" s="34" t="s">
        <v>29</v>
      </c>
      <c r="D79" s="42"/>
      <c r="E79" s="42"/>
      <c r="F79" s="29" t="str">
        <f>IF(E18="","",E18)</f>
        <v>Vyplň údaj</v>
      </c>
      <c r="G79" s="42"/>
      <c r="H79" s="42"/>
      <c r="I79" s="34" t="s">
        <v>34</v>
      </c>
      <c r="J79" s="38" t="str">
        <f>E24</f>
        <v>Výzkumný ústav meliorací a ochrany půdy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199</v>
      </c>
      <c r="D81" s="182" t="s">
        <v>57</v>
      </c>
      <c r="E81" s="182" t="s">
        <v>53</v>
      </c>
      <c r="F81" s="182" t="s">
        <v>54</v>
      </c>
      <c r="G81" s="182" t="s">
        <v>200</v>
      </c>
      <c r="H81" s="182" t="s">
        <v>201</v>
      </c>
      <c r="I81" s="182" t="s">
        <v>202</v>
      </c>
      <c r="J81" s="182" t="s">
        <v>185</v>
      </c>
      <c r="K81" s="183" t="s">
        <v>203</v>
      </c>
      <c r="L81" s="184"/>
      <c r="M81" s="94" t="s">
        <v>19</v>
      </c>
      <c r="N81" s="95" t="s">
        <v>42</v>
      </c>
      <c r="O81" s="95" t="s">
        <v>204</v>
      </c>
      <c r="P81" s="95" t="s">
        <v>205</v>
      </c>
      <c r="Q81" s="95" t="s">
        <v>206</v>
      </c>
      <c r="R81" s="95" t="s">
        <v>207</v>
      </c>
      <c r="S81" s="95" t="s">
        <v>208</v>
      </c>
      <c r="T81" s="96" t="s">
        <v>209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210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51.520000000000003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71</v>
      </c>
      <c r="AU82" s="19" t="s">
        <v>186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71</v>
      </c>
      <c r="E83" s="193" t="s">
        <v>211</v>
      </c>
      <c r="F83" s="193" t="s">
        <v>212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P84+P100</f>
        <v>0</v>
      </c>
      <c r="Q83" s="198"/>
      <c r="R83" s="199">
        <f>R84+R100</f>
        <v>51.520000000000003</v>
      </c>
      <c r="S83" s="198"/>
      <c r="T83" s="200">
        <f>T84+T100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80</v>
      </c>
      <c r="AT83" s="202" t="s">
        <v>71</v>
      </c>
      <c r="AU83" s="202" t="s">
        <v>72</v>
      </c>
      <c r="AY83" s="201" t="s">
        <v>213</v>
      </c>
      <c r="BK83" s="203">
        <f>BK84+BK100</f>
        <v>0</v>
      </c>
    </row>
    <row r="84" s="12" customFormat="1" ht="22.8" customHeight="1">
      <c r="A84" s="12"/>
      <c r="B84" s="190"/>
      <c r="C84" s="191"/>
      <c r="D84" s="192" t="s">
        <v>71</v>
      </c>
      <c r="E84" s="204" t="s">
        <v>80</v>
      </c>
      <c r="F84" s="204" t="s">
        <v>214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SUM(P85:P99)</f>
        <v>0</v>
      </c>
      <c r="Q84" s="198"/>
      <c r="R84" s="199">
        <f>SUM(R85:R99)</f>
        <v>51.520000000000003</v>
      </c>
      <c r="S84" s="198"/>
      <c r="T84" s="200">
        <f>SUM(T85:T99)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80</v>
      </c>
      <c r="AT84" s="202" t="s">
        <v>71</v>
      </c>
      <c r="AU84" s="202" t="s">
        <v>80</v>
      </c>
      <c r="AY84" s="201" t="s">
        <v>213</v>
      </c>
      <c r="BK84" s="203">
        <f>SUM(BK85:BK99)</f>
        <v>0</v>
      </c>
    </row>
    <row r="85" s="2" customFormat="1" ht="21.75" customHeight="1">
      <c r="A85" s="40"/>
      <c r="B85" s="41"/>
      <c r="C85" s="206" t="s">
        <v>80</v>
      </c>
      <c r="D85" s="206" t="s">
        <v>215</v>
      </c>
      <c r="E85" s="207" t="s">
        <v>549</v>
      </c>
      <c r="F85" s="208" t="s">
        <v>550</v>
      </c>
      <c r="G85" s="209" t="s">
        <v>218</v>
      </c>
      <c r="H85" s="210">
        <v>1716.9200000000001</v>
      </c>
      <c r="I85" s="211"/>
      <c r="J85" s="212">
        <f>ROUND(I85*H85,2)</f>
        <v>0</v>
      </c>
      <c r="K85" s="208" t="s">
        <v>219</v>
      </c>
      <c r="L85" s="46"/>
      <c r="M85" s="213" t="s">
        <v>19</v>
      </c>
      <c r="N85" s="214" t="s">
        <v>43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220</v>
      </c>
      <c r="AT85" s="217" t="s">
        <v>215</v>
      </c>
      <c r="AU85" s="217" t="s">
        <v>82</v>
      </c>
      <c r="AY85" s="19" t="s">
        <v>213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80</v>
      </c>
      <c r="BK85" s="218">
        <f>ROUND(I85*H85,2)</f>
        <v>0</v>
      </c>
      <c r="BL85" s="19" t="s">
        <v>220</v>
      </c>
      <c r="BM85" s="217" t="s">
        <v>1116</v>
      </c>
    </row>
    <row r="86" s="2" customFormat="1">
      <c r="A86" s="40"/>
      <c r="B86" s="41"/>
      <c r="C86" s="42"/>
      <c r="D86" s="219" t="s">
        <v>222</v>
      </c>
      <c r="E86" s="42"/>
      <c r="F86" s="220" t="s">
        <v>552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222</v>
      </c>
      <c r="AU86" s="19" t="s">
        <v>82</v>
      </c>
    </row>
    <row r="87" s="13" customFormat="1">
      <c r="A87" s="13"/>
      <c r="B87" s="224"/>
      <c r="C87" s="225"/>
      <c r="D87" s="226" t="s">
        <v>224</v>
      </c>
      <c r="E87" s="227" t="s">
        <v>19</v>
      </c>
      <c r="F87" s="228" t="s">
        <v>1109</v>
      </c>
      <c r="G87" s="225"/>
      <c r="H87" s="229">
        <v>1716.9200000000001</v>
      </c>
      <c r="I87" s="230"/>
      <c r="J87" s="225"/>
      <c r="K87" s="225"/>
      <c r="L87" s="231"/>
      <c r="M87" s="232"/>
      <c r="N87" s="233"/>
      <c r="O87" s="233"/>
      <c r="P87" s="233"/>
      <c r="Q87" s="233"/>
      <c r="R87" s="233"/>
      <c r="S87" s="233"/>
      <c r="T87" s="234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5" t="s">
        <v>224</v>
      </c>
      <c r="AU87" s="235" t="s">
        <v>82</v>
      </c>
      <c r="AV87" s="13" t="s">
        <v>82</v>
      </c>
      <c r="AW87" s="13" t="s">
        <v>33</v>
      </c>
      <c r="AX87" s="13" t="s">
        <v>80</v>
      </c>
      <c r="AY87" s="235" t="s">
        <v>213</v>
      </c>
    </row>
    <row r="88" s="2" customFormat="1" ht="16.5" customHeight="1">
      <c r="A88" s="40"/>
      <c r="B88" s="41"/>
      <c r="C88" s="206" t="s">
        <v>82</v>
      </c>
      <c r="D88" s="206" t="s">
        <v>215</v>
      </c>
      <c r="E88" s="207" t="s">
        <v>554</v>
      </c>
      <c r="F88" s="208" t="s">
        <v>555</v>
      </c>
      <c r="G88" s="209" t="s">
        <v>218</v>
      </c>
      <c r="H88" s="210">
        <v>316.19999999999999</v>
      </c>
      <c r="I88" s="211"/>
      <c r="J88" s="212">
        <f>ROUND(I88*H88,2)</f>
        <v>0</v>
      </c>
      <c r="K88" s="208" t="s">
        <v>219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220</v>
      </c>
      <c r="AT88" s="217" t="s">
        <v>215</v>
      </c>
      <c r="AU88" s="217" t="s">
        <v>82</v>
      </c>
      <c r="AY88" s="19" t="s">
        <v>213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220</v>
      </c>
      <c r="BM88" s="217" t="s">
        <v>1117</v>
      </c>
    </row>
    <row r="89" s="2" customFormat="1">
      <c r="A89" s="40"/>
      <c r="B89" s="41"/>
      <c r="C89" s="42"/>
      <c r="D89" s="219" t="s">
        <v>222</v>
      </c>
      <c r="E89" s="42"/>
      <c r="F89" s="220" t="s">
        <v>557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222</v>
      </c>
      <c r="AU89" s="19" t="s">
        <v>82</v>
      </c>
    </row>
    <row r="90" s="13" customFormat="1">
      <c r="A90" s="13"/>
      <c r="B90" s="224"/>
      <c r="C90" s="225"/>
      <c r="D90" s="226" t="s">
        <v>224</v>
      </c>
      <c r="E90" s="227" t="s">
        <v>19</v>
      </c>
      <c r="F90" s="228" t="s">
        <v>1110</v>
      </c>
      <c r="G90" s="225"/>
      <c r="H90" s="229">
        <v>316.19999999999999</v>
      </c>
      <c r="I90" s="230"/>
      <c r="J90" s="225"/>
      <c r="K90" s="225"/>
      <c r="L90" s="231"/>
      <c r="M90" s="232"/>
      <c r="N90" s="233"/>
      <c r="O90" s="233"/>
      <c r="P90" s="233"/>
      <c r="Q90" s="233"/>
      <c r="R90" s="233"/>
      <c r="S90" s="233"/>
      <c r="T90" s="23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5" t="s">
        <v>224</v>
      </c>
      <c r="AU90" s="235" t="s">
        <v>82</v>
      </c>
      <c r="AV90" s="13" t="s">
        <v>82</v>
      </c>
      <c r="AW90" s="13" t="s">
        <v>33</v>
      </c>
      <c r="AX90" s="13" t="s">
        <v>80</v>
      </c>
      <c r="AY90" s="235" t="s">
        <v>213</v>
      </c>
    </row>
    <row r="91" s="2" customFormat="1" ht="16.5" customHeight="1">
      <c r="A91" s="40"/>
      <c r="B91" s="41"/>
      <c r="C91" s="206" t="s">
        <v>240</v>
      </c>
      <c r="D91" s="206" t="s">
        <v>215</v>
      </c>
      <c r="E91" s="207" t="s">
        <v>434</v>
      </c>
      <c r="F91" s="208" t="s">
        <v>435</v>
      </c>
      <c r="G91" s="209" t="s">
        <v>430</v>
      </c>
      <c r="H91" s="210">
        <v>51.520000000000003</v>
      </c>
      <c r="I91" s="211"/>
      <c r="J91" s="212">
        <f>ROUND(I91*H91,2)</f>
        <v>0</v>
      </c>
      <c r="K91" s="208" t="s">
        <v>219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220</v>
      </c>
      <c r="AT91" s="217" t="s">
        <v>215</v>
      </c>
      <c r="AU91" s="217" t="s">
        <v>82</v>
      </c>
      <c r="AY91" s="19" t="s">
        <v>213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220</v>
      </c>
      <c r="BM91" s="217" t="s">
        <v>1118</v>
      </c>
    </row>
    <row r="92" s="2" customFormat="1">
      <c r="A92" s="40"/>
      <c r="B92" s="41"/>
      <c r="C92" s="42"/>
      <c r="D92" s="219" t="s">
        <v>222</v>
      </c>
      <c r="E92" s="42"/>
      <c r="F92" s="220" t="s">
        <v>437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222</v>
      </c>
      <c r="AU92" s="19" t="s">
        <v>82</v>
      </c>
    </row>
    <row r="93" s="13" customFormat="1">
      <c r="A93" s="13"/>
      <c r="B93" s="224"/>
      <c r="C93" s="225"/>
      <c r="D93" s="226" t="s">
        <v>224</v>
      </c>
      <c r="E93" s="227" t="s">
        <v>19</v>
      </c>
      <c r="F93" s="228" t="s">
        <v>1119</v>
      </c>
      <c r="G93" s="225"/>
      <c r="H93" s="229">
        <v>51.520000000000003</v>
      </c>
      <c r="I93" s="230"/>
      <c r="J93" s="225"/>
      <c r="K93" s="225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224</v>
      </c>
      <c r="AU93" s="235" t="s">
        <v>82</v>
      </c>
      <c r="AV93" s="13" t="s">
        <v>82</v>
      </c>
      <c r="AW93" s="13" t="s">
        <v>33</v>
      </c>
      <c r="AX93" s="13" t="s">
        <v>80</v>
      </c>
      <c r="AY93" s="235" t="s">
        <v>213</v>
      </c>
    </row>
    <row r="94" s="2" customFormat="1" ht="16.5" customHeight="1">
      <c r="A94" s="40"/>
      <c r="B94" s="41"/>
      <c r="C94" s="206" t="s">
        <v>248</v>
      </c>
      <c r="D94" s="206" t="s">
        <v>215</v>
      </c>
      <c r="E94" s="207" t="s">
        <v>441</v>
      </c>
      <c r="F94" s="208" t="s">
        <v>442</v>
      </c>
      <c r="G94" s="209" t="s">
        <v>430</v>
      </c>
      <c r="H94" s="210">
        <v>51.520000000000003</v>
      </c>
      <c r="I94" s="211"/>
      <c r="J94" s="212">
        <f>ROUND(I94*H94,2)</f>
        <v>0</v>
      </c>
      <c r="K94" s="208" t="s">
        <v>219</v>
      </c>
      <c r="L94" s="46"/>
      <c r="M94" s="213" t="s">
        <v>19</v>
      </c>
      <c r="N94" s="214" t="s">
        <v>43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220</v>
      </c>
      <c r="AT94" s="217" t="s">
        <v>215</v>
      </c>
      <c r="AU94" s="217" t="s">
        <v>82</v>
      </c>
      <c r="AY94" s="19" t="s">
        <v>213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220</v>
      </c>
      <c r="BM94" s="217" t="s">
        <v>1120</v>
      </c>
    </row>
    <row r="95" s="2" customFormat="1">
      <c r="A95" s="40"/>
      <c r="B95" s="41"/>
      <c r="C95" s="42"/>
      <c r="D95" s="219" t="s">
        <v>222</v>
      </c>
      <c r="E95" s="42"/>
      <c r="F95" s="220" t="s">
        <v>444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222</v>
      </c>
      <c r="AU95" s="19" t="s">
        <v>82</v>
      </c>
    </row>
    <row r="96" s="13" customFormat="1">
      <c r="A96" s="13"/>
      <c r="B96" s="224"/>
      <c r="C96" s="225"/>
      <c r="D96" s="226" t="s">
        <v>224</v>
      </c>
      <c r="E96" s="227" t="s">
        <v>19</v>
      </c>
      <c r="F96" s="228" t="s">
        <v>1121</v>
      </c>
      <c r="G96" s="225"/>
      <c r="H96" s="229">
        <v>51.520000000000003</v>
      </c>
      <c r="I96" s="230"/>
      <c r="J96" s="225"/>
      <c r="K96" s="225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224</v>
      </c>
      <c r="AU96" s="235" t="s">
        <v>82</v>
      </c>
      <c r="AV96" s="13" t="s">
        <v>82</v>
      </c>
      <c r="AW96" s="13" t="s">
        <v>33</v>
      </c>
      <c r="AX96" s="13" t="s">
        <v>80</v>
      </c>
      <c r="AY96" s="235" t="s">
        <v>213</v>
      </c>
    </row>
    <row r="97" s="2" customFormat="1" ht="16.5" customHeight="1">
      <c r="A97" s="40"/>
      <c r="B97" s="41"/>
      <c r="C97" s="236" t="s">
        <v>253</v>
      </c>
      <c r="D97" s="236" t="s">
        <v>241</v>
      </c>
      <c r="E97" s="237" t="s">
        <v>446</v>
      </c>
      <c r="F97" s="238" t="s">
        <v>447</v>
      </c>
      <c r="G97" s="239" t="s">
        <v>430</v>
      </c>
      <c r="H97" s="240">
        <v>51.520000000000003</v>
      </c>
      <c r="I97" s="241"/>
      <c r="J97" s="242">
        <f>ROUND(I97*H97,2)</f>
        <v>0</v>
      </c>
      <c r="K97" s="238" t="s">
        <v>219</v>
      </c>
      <c r="L97" s="243"/>
      <c r="M97" s="244" t="s">
        <v>19</v>
      </c>
      <c r="N97" s="245" t="s">
        <v>43</v>
      </c>
      <c r="O97" s="86"/>
      <c r="P97" s="215">
        <f>O97*H97</f>
        <v>0</v>
      </c>
      <c r="Q97" s="215">
        <v>1</v>
      </c>
      <c r="R97" s="215">
        <f>Q97*H97</f>
        <v>51.520000000000003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245</v>
      </c>
      <c r="AT97" s="217" t="s">
        <v>241</v>
      </c>
      <c r="AU97" s="217" t="s">
        <v>82</v>
      </c>
      <c r="AY97" s="19" t="s">
        <v>213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220</v>
      </c>
      <c r="BM97" s="217" t="s">
        <v>1122</v>
      </c>
    </row>
    <row r="98" s="2" customFormat="1">
      <c r="A98" s="40"/>
      <c r="B98" s="41"/>
      <c r="C98" s="42"/>
      <c r="D98" s="226" t="s">
        <v>388</v>
      </c>
      <c r="E98" s="42"/>
      <c r="F98" s="246" t="s">
        <v>449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388</v>
      </c>
      <c r="AU98" s="19" t="s">
        <v>82</v>
      </c>
    </row>
    <row r="99" s="13" customFormat="1">
      <c r="A99" s="13"/>
      <c r="B99" s="224"/>
      <c r="C99" s="225"/>
      <c r="D99" s="226" t="s">
        <v>224</v>
      </c>
      <c r="E99" s="227" t="s">
        <v>19</v>
      </c>
      <c r="F99" s="228" t="s">
        <v>1121</v>
      </c>
      <c r="G99" s="225"/>
      <c r="H99" s="229">
        <v>51.520000000000003</v>
      </c>
      <c r="I99" s="230"/>
      <c r="J99" s="225"/>
      <c r="K99" s="225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224</v>
      </c>
      <c r="AU99" s="235" t="s">
        <v>82</v>
      </c>
      <c r="AV99" s="13" t="s">
        <v>82</v>
      </c>
      <c r="AW99" s="13" t="s">
        <v>33</v>
      </c>
      <c r="AX99" s="13" t="s">
        <v>80</v>
      </c>
      <c r="AY99" s="235" t="s">
        <v>213</v>
      </c>
    </row>
    <row r="100" s="12" customFormat="1" ht="22.8" customHeight="1">
      <c r="A100" s="12"/>
      <c r="B100" s="190"/>
      <c r="C100" s="191"/>
      <c r="D100" s="192" t="s">
        <v>71</v>
      </c>
      <c r="E100" s="204" t="s">
        <v>484</v>
      </c>
      <c r="F100" s="204" t="s">
        <v>485</v>
      </c>
      <c r="G100" s="191"/>
      <c r="H100" s="191"/>
      <c r="I100" s="194"/>
      <c r="J100" s="205">
        <f>BK100</f>
        <v>0</v>
      </c>
      <c r="K100" s="191"/>
      <c r="L100" s="196"/>
      <c r="M100" s="197"/>
      <c r="N100" s="198"/>
      <c r="O100" s="198"/>
      <c r="P100" s="199">
        <f>SUM(P101:P102)</f>
        <v>0</v>
      </c>
      <c r="Q100" s="198"/>
      <c r="R100" s="199">
        <f>SUM(R101:R102)</f>
        <v>0</v>
      </c>
      <c r="S100" s="198"/>
      <c r="T100" s="200">
        <f>SUM(T101:T102)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80</v>
      </c>
      <c r="AT100" s="202" t="s">
        <v>71</v>
      </c>
      <c r="AU100" s="202" t="s">
        <v>80</v>
      </c>
      <c r="AY100" s="201" t="s">
        <v>213</v>
      </c>
      <c r="BK100" s="203">
        <f>SUM(BK101:BK102)</f>
        <v>0</v>
      </c>
    </row>
    <row r="101" s="2" customFormat="1" ht="16.5" customHeight="1">
      <c r="A101" s="40"/>
      <c r="B101" s="41"/>
      <c r="C101" s="206" t="s">
        <v>245</v>
      </c>
      <c r="D101" s="206" t="s">
        <v>215</v>
      </c>
      <c r="E101" s="207" t="s">
        <v>487</v>
      </c>
      <c r="F101" s="208" t="s">
        <v>488</v>
      </c>
      <c r="G101" s="209" t="s">
        <v>489</v>
      </c>
      <c r="H101" s="210">
        <v>51.520000000000003</v>
      </c>
      <c r="I101" s="211"/>
      <c r="J101" s="212">
        <f>ROUND(I101*H101,2)</f>
        <v>0</v>
      </c>
      <c r="K101" s="208" t="s">
        <v>219</v>
      </c>
      <c r="L101" s="46"/>
      <c r="M101" s="213" t="s">
        <v>19</v>
      </c>
      <c r="N101" s="214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220</v>
      </c>
      <c r="AT101" s="217" t="s">
        <v>215</v>
      </c>
      <c r="AU101" s="217" t="s">
        <v>82</v>
      </c>
      <c r="AY101" s="19" t="s">
        <v>213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220</v>
      </c>
      <c r="BM101" s="217" t="s">
        <v>1123</v>
      </c>
    </row>
    <row r="102" s="2" customFormat="1">
      <c r="A102" s="40"/>
      <c r="B102" s="41"/>
      <c r="C102" s="42"/>
      <c r="D102" s="219" t="s">
        <v>222</v>
      </c>
      <c r="E102" s="42"/>
      <c r="F102" s="220" t="s">
        <v>491</v>
      </c>
      <c r="G102" s="42"/>
      <c r="H102" s="42"/>
      <c r="I102" s="221"/>
      <c r="J102" s="42"/>
      <c r="K102" s="42"/>
      <c r="L102" s="46"/>
      <c r="M102" s="258"/>
      <c r="N102" s="259"/>
      <c r="O102" s="260"/>
      <c r="P102" s="260"/>
      <c r="Q102" s="260"/>
      <c r="R102" s="260"/>
      <c r="S102" s="260"/>
      <c r="T102" s="261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222</v>
      </c>
      <c r="AU102" s="19" t="s">
        <v>82</v>
      </c>
    </row>
    <row r="103" s="2" customFormat="1" ht="6.96" customHeight="1">
      <c r="A103" s="40"/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46"/>
      <c r="M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</sheetData>
  <sheetProtection sheet="1" autoFilter="0" formatColumns="0" formatRows="0" objects="1" scenarios="1" spinCount="100000" saltValue="GNX/YDx53nWDW05TK/dlKFHYzd/EKk1zkGezEAfbPpvQLmyevgdM+XjzZ3FWgw+5aF5xM8/X50yt1HVXO3XQiA==" hashValue="ejSuzTAZ/mOv80Nb5IqaSwL3J1ENDMmJ8xgzGS4WNKfrfW8Q+KG+v6ZebhwQiD71GWYwtY4BwQ/qjXOTaEzYIw==" algorithmName="SHA-512" password="CC35"/>
  <autoFilter ref="C81:K102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5_02/111151231"/>
    <hyperlink ref="F89" r:id="rId2" display="https://podminky.urs.cz/item/CS_URS_2025_02/184801131"/>
    <hyperlink ref="F92" r:id="rId3" display="https://podminky.urs.cz/item/CS_URS_2025_02/185804312"/>
    <hyperlink ref="F95" r:id="rId4" display="https://podminky.urs.cz/item/CS_URS_2025_02/185851121"/>
    <hyperlink ref="F102" r:id="rId5" display="https://podminky.urs.cz/item/CS_URS_2025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180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Realizace větrolamu v k.ú. Moravský Žižkov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181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1124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17. 9. 2025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ROUND((SUM(BE82:BE102)),  2)</f>
        <v>0</v>
      </c>
      <c r="G33" s="40"/>
      <c r="H33" s="40"/>
      <c r="I33" s="150">
        <v>0.20999999999999999</v>
      </c>
      <c r="J33" s="149">
        <f>ROUND(((SUM(BE82:BE102))*I33),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ROUND((SUM(BF82:BF102)),  2)</f>
        <v>0</v>
      </c>
      <c r="G34" s="40"/>
      <c r="H34" s="40"/>
      <c r="I34" s="150">
        <v>0.12</v>
      </c>
      <c r="J34" s="149">
        <f>ROUND(((SUM(BF82:BF102))*I34),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ROUND((SUM(BG82:BG102)),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ROUND((SUM(BH82:BH102)),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ROUND((SUM(BI82:BI102)),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183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Realizace větrolamu v k.ú. Moravský Žižkov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181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09.3 - 3. rok rozvojové péče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Moravský Žižkov</v>
      </c>
      <c r="G52" s="42"/>
      <c r="H52" s="42"/>
      <c r="I52" s="34" t="s">
        <v>23</v>
      </c>
      <c r="J52" s="74" t="str">
        <f>IF(J12="","",J12)</f>
        <v>17. 9. 2025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SPÚ, KPÚ pro JMK, pobočka Břeclav</v>
      </c>
      <c r="G54" s="42"/>
      <c r="H54" s="42"/>
      <c r="I54" s="34" t="s">
        <v>31</v>
      </c>
      <c r="J54" s="38" t="str">
        <f>E21</f>
        <v>Ing. Michal Pochop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Výzkumný ústav meliorací a ochrany půdy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184</v>
      </c>
      <c r="D57" s="164"/>
      <c r="E57" s="164"/>
      <c r="F57" s="164"/>
      <c r="G57" s="164"/>
      <c r="H57" s="164"/>
      <c r="I57" s="164"/>
      <c r="J57" s="165" t="s">
        <v>185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186</v>
      </c>
    </row>
    <row r="60" s="9" customFormat="1" ht="24.96" customHeight="1">
      <c r="A60" s="9"/>
      <c r="B60" s="167"/>
      <c r="C60" s="168"/>
      <c r="D60" s="169" t="s">
        <v>187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188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190</v>
      </c>
      <c r="E62" s="176"/>
      <c r="F62" s="176"/>
      <c r="G62" s="176"/>
      <c r="H62" s="176"/>
      <c r="I62" s="176"/>
      <c r="J62" s="177">
        <f>J100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198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Realizace větrolamu v k.ú. Moravský Žižkov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181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SO 09.3 - 3. rok rozvojové péče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Moravský Žižkov</v>
      </c>
      <c r="G76" s="42"/>
      <c r="H76" s="42"/>
      <c r="I76" s="34" t="s">
        <v>23</v>
      </c>
      <c r="J76" s="74" t="str">
        <f>IF(J12="","",J12)</f>
        <v>17. 9. 2025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SPÚ, KPÚ pro JMK, pobočka Břeclav</v>
      </c>
      <c r="G78" s="42"/>
      <c r="H78" s="42"/>
      <c r="I78" s="34" t="s">
        <v>31</v>
      </c>
      <c r="J78" s="38" t="str">
        <f>E21</f>
        <v>Ing. Michal Pochop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40.05" customHeight="1">
      <c r="A79" s="40"/>
      <c r="B79" s="41"/>
      <c r="C79" s="34" t="s">
        <v>29</v>
      </c>
      <c r="D79" s="42"/>
      <c r="E79" s="42"/>
      <c r="F79" s="29" t="str">
        <f>IF(E18="","",E18)</f>
        <v>Vyplň údaj</v>
      </c>
      <c r="G79" s="42"/>
      <c r="H79" s="42"/>
      <c r="I79" s="34" t="s">
        <v>34</v>
      </c>
      <c r="J79" s="38" t="str">
        <f>E24</f>
        <v>Výzkumný ústav meliorací a ochrany půdy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199</v>
      </c>
      <c r="D81" s="182" t="s">
        <v>57</v>
      </c>
      <c r="E81" s="182" t="s">
        <v>53</v>
      </c>
      <c r="F81" s="182" t="s">
        <v>54</v>
      </c>
      <c r="G81" s="182" t="s">
        <v>200</v>
      </c>
      <c r="H81" s="182" t="s">
        <v>201</v>
      </c>
      <c r="I81" s="182" t="s">
        <v>202</v>
      </c>
      <c r="J81" s="182" t="s">
        <v>185</v>
      </c>
      <c r="K81" s="183" t="s">
        <v>203</v>
      </c>
      <c r="L81" s="184"/>
      <c r="M81" s="94" t="s">
        <v>19</v>
      </c>
      <c r="N81" s="95" t="s">
        <v>42</v>
      </c>
      <c r="O81" s="95" t="s">
        <v>204</v>
      </c>
      <c r="P81" s="95" t="s">
        <v>205</v>
      </c>
      <c r="Q81" s="95" t="s">
        <v>206</v>
      </c>
      <c r="R81" s="95" t="s">
        <v>207</v>
      </c>
      <c r="S81" s="95" t="s">
        <v>208</v>
      </c>
      <c r="T81" s="96" t="s">
        <v>209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210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38.640000000000001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71</v>
      </c>
      <c r="AU82" s="19" t="s">
        <v>186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71</v>
      </c>
      <c r="E83" s="193" t="s">
        <v>211</v>
      </c>
      <c r="F83" s="193" t="s">
        <v>212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P84+P100</f>
        <v>0</v>
      </c>
      <c r="Q83" s="198"/>
      <c r="R83" s="199">
        <f>R84+R100</f>
        <v>38.640000000000001</v>
      </c>
      <c r="S83" s="198"/>
      <c r="T83" s="200">
        <f>T84+T100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80</v>
      </c>
      <c r="AT83" s="202" t="s">
        <v>71</v>
      </c>
      <c r="AU83" s="202" t="s">
        <v>72</v>
      </c>
      <c r="AY83" s="201" t="s">
        <v>213</v>
      </c>
      <c r="BK83" s="203">
        <f>BK84+BK100</f>
        <v>0</v>
      </c>
    </row>
    <row r="84" s="12" customFormat="1" ht="22.8" customHeight="1">
      <c r="A84" s="12"/>
      <c r="B84" s="190"/>
      <c r="C84" s="191"/>
      <c r="D84" s="192" t="s">
        <v>71</v>
      </c>
      <c r="E84" s="204" t="s">
        <v>80</v>
      </c>
      <c r="F84" s="204" t="s">
        <v>214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SUM(P85:P99)</f>
        <v>0</v>
      </c>
      <c r="Q84" s="198"/>
      <c r="R84" s="199">
        <f>SUM(R85:R99)</f>
        <v>38.640000000000001</v>
      </c>
      <c r="S84" s="198"/>
      <c r="T84" s="200">
        <f>SUM(T85:T99)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80</v>
      </c>
      <c r="AT84" s="202" t="s">
        <v>71</v>
      </c>
      <c r="AU84" s="202" t="s">
        <v>80</v>
      </c>
      <c r="AY84" s="201" t="s">
        <v>213</v>
      </c>
      <c r="BK84" s="203">
        <f>SUM(BK85:BK99)</f>
        <v>0</v>
      </c>
    </row>
    <row r="85" s="2" customFormat="1" ht="21.75" customHeight="1">
      <c r="A85" s="40"/>
      <c r="B85" s="41"/>
      <c r="C85" s="206" t="s">
        <v>80</v>
      </c>
      <c r="D85" s="206" t="s">
        <v>215</v>
      </c>
      <c r="E85" s="207" t="s">
        <v>549</v>
      </c>
      <c r="F85" s="208" t="s">
        <v>550</v>
      </c>
      <c r="G85" s="209" t="s">
        <v>218</v>
      </c>
      <c r="H85" s="210">
        <v>1716.9200000000001</v>
      </c>
      <c r="I85" s="211"/>
      <c r="J85" s="212">
        <f>ROUND(I85*H85,2)</f>
        <v>0</v>
      </c>
      <c r="K85" s="208" t="s">
        <v>219</v>
      </c>
      <c r="L85" s="46"/>
      <c r="M85" s="213" t="s">
        <v>19</v>
      </c>
      <c r="N85" s="214" t="s">
        <v>43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220</v>
      </c>
      <c r="AT85" s="217" t="s">
        <v>215</v>
      </c>
      <c r="AU85" s="217" t="s">
        <v>82</v>
      </c>
      <c r="AY85" s="19" t="s">
        <v>213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80</v>
      </c>
      <c r="BK85" s="218">
        <f>ROUND(I85*H85,2)</f>
        <v>0</v>
      </c>
      <c r="BL85" s="19" t="s">
        <v>220</v>
      </c>
      <c r="BM85" s="217" t="s">
        <v>1125</v>
      </c>
    </row>
    <row r="86" s="2" customFormat="1">
      <c r="A86" s="40"/>
      <c r="B86" s="41"/>
      <c r="C86" s="42"/>
      <c r="D86" s="219" t="s">
        <v>222</v>
      </c>
      <c r="E86" s="42"/>
      <c r="F86" s="220" t="s">
        <v>552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222</v>
      </c>
      <c r="AU86" s="19" t="s">
        <v>82</v>
      </c>
    </row>
    <row r="87" s="13" customFormat="1">
      <c r="A87" s="13"/>
      <c r="B87" s="224"/>
      <c r="C87" s="225"/>
      <c r="D87" s="226" t="s">
        <v>224</v>
      </c>
      <c r="E87" s="227" t="s">
        <v>19</v>
      </c>
      <c r="F87" s="228" t="s">
        <v>1109</v>
      </c>
      <c r="G87" s="225"/>
      <c r="H87" s="229">
        <v>1716.9200000000001</v>
      </c>
      <c r="I87" s="230"/>
      <c r="J87" s="225"/>
      <c r="K87" s="225"/>
      <c r="L87" s="231"/>
      <c r="M87" s="232"/>
      <c r="N87" s="233"/>
      <c r="O87" s="233"/>
      <c r="P87" s="233"/>
      <c r="Q87" s="233"/>
      <c r="R87" s="233"/>
      <c r="S87" s="233"/>
      <c r="T87" s="234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5" t="s">
        <v>224</v>
      </c>
      <c r="AU87" s="235" t="s">
        <v>82</v>
      </c>
      <c r="AV87" s="13" t="s">
        <v>82</v>
      </c>
      <c r="AW87" s="13" t="s">
        <v>33</v>
      </c>
      <c r="AX87" s="13" t="s">
        <v>80</v>
      </c>
      <c r="AY87" s="235" t="s">
        <v>213</v>
      </c>
    </row>
    <row r="88" s="2" customFormat="1" ht="16.5" customHeight="1">
      <c r="A88" s="40"/>
      <c r="B88" s="41"/>
      <c r="C88" s="206" t="s">
        <v>82</v>
      </c>
      <c r="D88" s="206" t="s">
        <v>215</v>
      </c>
      <c r="E88" s="207" t="s">
        <v>554</v>
      </c>
      <c r="F88" s="208" t="s">
        <v>555</v>
      </c>
      <c r="G88" s="209" t="s">
        <v>218</v>
      </c>
      <c r="H88" s="210">
        <v>316.19999999999999</v>
      </c>
      <c r="I88" s="211"/>
      <c r="J88" s="212">
        <f>ROUND(I88*H88,2)</f>
        <v>0</v>
      </c>
      <c r="K88" s="208" t="s">
        <v>219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220</v>
      </c>
      <c r="AT88" s="217" t="s">
        <v>215</v>
      </c>
      <c r="AU88" s="217" t="s">
        <v>82</v>
      </c>
      <c r="AY88" s="19" t="s">
        <v>213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220</v>
      </c>
      <c r="BM88" s="217" t="s">
        <v>1126</v>
      </c>
    </row>
    <row r="89" s="2" customFormat="1">
      <c r="A89" s="40"/>
      <c r="B89" s="41"/>
      <c r="C89" s="42"/>
      <c r="D89" s="219" t="s">
        <v>222</v>
      </c>
      <c r="E89" s="42"/>
      <c r="F89" s="220" t="s">
        <v>557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222</v>
      </c>
      <c r="AU89" s="19" t="s">
        <v>82</v>
      </c>
    </row>
    <row r="90" s="13" customFormat="1">
      <c r="A90" s="13"/>
      <c r="B90" s="224"/>
      <c r="C90" s="225"/>
      <c r="D90" s="226" t="s">
        <v>224</v>
      </c>
      <c r="E90" s="227" t="s">
        <v>19</v>
      </c>
      <c r="F90" s="228" t="s">
        <v>1110</v>
      </c>
      <c r="G90" s="225"/>
      <c r="H90" s="229">
        <v>316.19999999999999</v>
      </c>
      <c r="I90" s="230"/>
      <c r="J90" s="225"/>
      <c r="K90" s="225"/>
      <c r="L90" s="231"/>
      <c r="M90" s="232"/>
      <c r="N90" s="233"/>
      <c r="O90" s="233"/>
      <c r="P90" s="233"/>
      <c r="Q90" s="233"/>
      <c r="R90" s="233"/>
      <c r="S90" s="233"/>
      <c r="T90" s="23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5" t="s">
        <v>224</v>
      </c>
      <c r="AU90" s="235" t="s">
        <v>82</v>
      </c>
      <c r="AV90" s="13" t="s">
        <v>82</v>
      </c>
      <c r="AW90" s="13" t="s">
        <v>33</v>
      </c>
      <c r="AX90" s="13" t="s">
        <v>80</v>
      </c>
      <c r="AY90" s="235" t="s">
        <v>213</v>
      </c>
    </row>
    <row r="91" s="2" customFormat="1" ht="16.5" customHeight="1">
      <c r="A91" s="40"/>
      <c r="B91" s="41"/>
      <c r="C91" s="206" t="s">
        <v>240</v>
      </c>
      <c r="D91" s="206" t="s">
        <v>215</v>
      </c>
      <c r="E91" s="207" t="s">
        <v>434</v>
      </c>
      <c r="F91" s="208" t="s">
        <v>435</v>
      </c>
      <c r="G91" s="209" t="s">
        <v>430</v>
      </c>
      <c r="H91" s="210">
        <v>38.640000000000001</v>
      </c>
      <c r="I91" s="211"/>
      <c r="J91" s="212">
        <f>ROUND(I91*H91,2)</f>
        <v>0</v>
      </c>
      <c r="K91" s="208" t="s">
        <v>219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220</v>
      </c>
      <c r="AT91" s="217" t="s">
        <v>215</v>
      </c>
      <c r="AU91" s="217" t="s">
        <v>82</v>
      </c>
      <c r="AY91" s="19" t="s">
        <v>213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220</v>
      </c>
      <c r="BM91" s="217" t="s">
        <v>1127</v>
      </c>
    </row>
    <row r="92" s="2" customFormat="1">
      <c r="A92" s="40"/>
      <c r="B92" s="41"/>
      <c r="C92" s="42"/>
      <c r="D92" s="219" t="s">
        <v>222</v>
      </c>
      <c r="E92" s="42"/>
      <c r="F92" s="220" t="s">
        <v>437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222</v>
      </c>
      <c r="AU92" s="19" t="s">
        <v>82</v>
      </c>
    </row>
    <row r="93" s="13" customFormat="1">
      <c r="A93" s="13"/>
      <c r="B93" s="224"/>
      <c r="C93" s="225"/>
      <c r="D93" s="226" t="s">
        <v>224</v>
      </c>
      <c r="E93" s="227" t="s">
        <v>19</v>
      </c>
      <c r="F93" s="228" t="s">
        <v>1128</v>
      </c>
      <c r="G93" s="225"/>
      <c r="H93" s="229">
        <v>38.640000000000001</v>
      </c>
      <c r="I93" s="230"/>
      <c r="J93" s="225"/>
      <c r="K93" s="225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224</v>
      </c>
      <c r="AU93" s="235" t="s">
        <v>82</v>
      </c>
      <c r="AV93" s="13" t="s">
        <v>82</v>
      </c>
      <c r="AW93" s="13" t="s">
        <v>33</v>
      </c>
      <c r="AX93" s="13" t="s">
        <v>80</v>
      </c>
      <c r="AY93" s="235" t="s">
        <v>213</v>
      </c>
    </row>
    <row r="94" s="2" customFormat="1" ht="16.5" customHeight="1">
      <c r="A94" s="40"/>
      <c r="B94" s="41"/>
      <c r="C94" s="206" t="s">
        <v>248</v>
      </c>
      <c r="D94" s="206" t="s">
        <v>215</v>
      </c>
      <c r="E94" s="207" t="s">
        <v>441</v>
      </c>
      <c r="F94" s="208" t="s">
        <v>442</v>
      </c>
      <c r="G94" s="209" t="s">
        <v>430</v>
      </c>
      <c r="H94" s="210">
        <v>38.640000000000001</v>
      </c>
      <c r="I94" s="211"/>
      <c r="J94" s="212">
        <f>ROUND(I94*H94,2)</f>
        <v>0</v>
      </c>
      <c r="K94" s="208" t="s">
        <v>219</v>
      </c>
      <c r="L94" s="46"/>
      <c r="M94" s="213" t="s">
        <v>19</v>
      </c>
      <c r="N94" s="214" t="s">
        <v>43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220</v>
      </c>
      <c r="AT94" s="217" t="s">
        <v>215</v>
      </c>
      <c r="AU94" s="217" t="s">
        <v>82</v>
      </c>
      <c r="AY94" s="19" t="s">
        <v>213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220</v>
      </c>
      <c r="BM94" s="217" t="s">
        <v>1129</v>
      </c>
    </row>
    <row r="95" s="2" customFormat="1">
      <c r="A95" s="40"/>
      <c r="B95" s="41"/>
      <c r="C95" s="42"/>
      <c r="D95" s="219" t="s">
        <v>222</v>
      </c>
      <c r="E95" s="42"/>
      <c r="F95" s="220" t="s">
        <v>444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222</v>
      </c>
      <c r="AU95" s="19" t="s">
        <v>82</v>
      </c>
    </row>
    <row r="96" s="13" customFormat="1">
      <c r="A96" s="13"/>
      <c r="B96" s="224"/>
      <c r="C96" s="225"/>
      <c r="D96" s="226" t="s">
        <v>224</v>
      </c>
      <c r="E96" s="227" t="s">
        <v>19</v>
      </c>
      <c r="F96" s="228" t="s">
        <v>1130</v>
      </c>
      <c r="G96" s="225"/>
      <c r="H96" s="229">
        <v>38.640000000000001</v>
      </c>
      <c r="I96" s="230"/>
      <c r="J96" s="225"/>
      <c r="K96" s="225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224</v>
      </c>
      <c r="AU96" s="235" t="s">
        <v>82</v>
      </c>
      <c r="AV96" s="13" t="s">
        <v>82</v>
      </c>
      <c r="AW96" s="13" t="s">
        <v>33</v>
      </c>
      <c r="AX96" s="13" t="s">
        <v>80</v>
      </c>
      <c r="AY96" s="235" t="s">
        <v>213</v>
      </c>
    </row>
    <row r="97" s="2" customFormat="1" ht="16.5" customHeight="1">
      <c r="A97" s="40"/>
      <c r="B97" s="41"/>
      <c r="C97" s="236" t="s">
        <v>253</v>
      </c>
      <c r="D97" s="236" t="s">
        <v>241</v>
      </c>
      <c r="E97" s="237" t="s">
        <v>446</v>
      </c>
      <c r="F97" s="238" t="s">
        <v>447</v>
      </c>
      <c r="G97" s="239" t="s">
        <v>430</v>
      </c>
      <c r="H97" s="240">
        <v>38.640000000000001</v>
      </c>
      <c r="I97" s="241"/>
      <c r="J97" s="242">
        <f>ROUND(I97*H97,2)</f>
        <v>0</v>
      </c>
      <c r="K97" s="238" t="s">
        <v>219</v>
      </c>
      <c r="L97" s="243"/>
      <c r="M97" s="244" t="s">
        <v>19</v>
      </c>
      <c r="N97" s="245" t="s">
        <v>43</v>
      </c>
      <c r="O97" s="86"/>
      <c r="P97" s="215">
        <f>O97*H97</f>
        <v>0</v>
      </c>
      <c r="Q97" s="215">
        <v>1</v>
      </c>
      <c r="R97" s="215">
        <f>Q97*H97</f>
        <v>38.640000000000001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245</v>
      </c>
      <c r="AT97" s="217" t="s">
        <v>241</v>
      </c>
      <c r="AU97" s="217" t="s">
        <v>82</v>
      </c>
      <c r="AY97" s="19" t="s">
        <v>213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220</v>
      </c>
      <c r="BM97" s="217" t="s">
        <v>1131</v>
      </c>
    </row>
    <row r="98" s="2" customFormat="1">
      <c r="A98" s="40"/>
      <c r="B98" s="41"/>
      <c r="C98" s="42"/>
      <c r="D98" s="226" t="s">
        <v>388</v>
      </c>
      <c r="E98" s="42"/>
      <c r="F98" s="246" t="s">
        <v>449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388</v>
      </c>
      <c r="AU98" s="19" t="s">
        <v>82</v>
      </c>
    </row>
    <row r="99" s="13" customFormat="1">
      <c r="A99" s="13"/>
      <c r="B99" s="224"/>
      <c r="C99" s="225"/>
      <c r="D99" s="226" t="s">
        <v>224</v>
      </c>
      <c r="E99" s="227" t="s">
        <v>19</v>
      </c>
      <c r="F99" s="228" t="s">
        <v>1130</v>
      </c>
      <c r="G99" s="225"/>
      <c r="H99" s="229">
        <v>38.640000000000001</v>
      </c>
      <c r="I99" s="230"/>
      <c r="J99" s="225"/>
      <c r="K99" s="225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224</v>
      </c>
      <c r="AU99" s="235" t="s">
        <v>82</v>
      </c>
      <c r="AV99" s="13" t="s">
        <v>82</v>
      </c>
      <c r="AW99" s="13" t="s">
        <v>33</v>
      </c>
      <c r="AX99" s="13" t="s">
        <v>80</v>
      </c>
      <c r="AY99" s="235" t="s">
        <v>213</v>
      </c>
    </row>
    <row r="100" s="12" customFormat="1" ht="22.8" customHeight="1">
      <c r="A100" s="12"/>
      <c r="B100" s="190"/>
      <c r="C100" s="191"/>
      <c r="D100" s="192" t="s">
        <v>71</v>
      </c>
      <c r="E100" s="204" t="s">
        <v>484</v>
      </c>
      <c r="F100" s="204" t="s">
        <v>485</v>
      </c>
      <c r="G100" s="191"/>
      <c r="H100" s="191"/>
      <c r="I100" s="194"/>
      <c r="J100" s="205">
        <f>BK100</f>
        <v>0</v>
      </c>
      <c r="K100" s="191"/>
      <c r="L100" s="196"/>
      <c r="M100" s="197"/>
      <c r="N100" s="198"/>
      <c r="O100" s="198"/>
      <c r="P100" s="199">
        <f>SUM(P101:P102)</f>
        <v>0</v>
      </c>
      <c r="Q100" s="198"/>
      <c r="R100" s="199">
        <f>SUM(R101:R102)</f>
        <v>0</v>
      </c>
      <c r="S100" s="198"/>
      <c r="T100" s="200">
        <f>SUM(T101:T102)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80</v>
      </c>
      <c r="AT100" s="202" t="s">
        <v>71</v>
      </c>
      <c r="AU100" s="202" t="s">
        <v>80</v>
      </c>
      <c r="AY100" s="201" t="s">
        <v>213</v>
      </c>
      <c r="BK100" s="203">
        <f>SUM(BK101:BK102)</f>
        <v>0</v>
      </c>
    </row>
    <row r="101" s="2" customFormat="1" ht="16.5" customHeight="1">
      <c r="A101" s="40"/>
      <c r="B101" s="41"/>
      <c r="C101" s="206" t="s">
        <v>245</v>
      </c>
      <c r="D101" s="206" t="s">
        <v>215</v>
      </c>
      <c r="E101" s="207" t="s">
        <v>487</v>
      </c>
      <c r="F101" s="208" t="s">
        <v>488</v>
      </c>
      <c r="G101" s="209" t="s">
        <v>489</v>
      </c>
      <c r="H101" s="210">
        <v>38.640000000000001</v>
      </c>
      <c r="I101" s="211"/>
      <c r="J101" s="212">
        <f>ROUND(I101*H101,2)</f>
        <v>0</v>
      </c>
      <c r="K101" s="208" t="s">
        <v>219</v>
      </c>
      <c r="L101" s="46"/>
      <c r="M101" s="213" t="s">
        <v>19</v>
      </c>
      <c r="N101" s="214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220</v>
      </c>
      <c r="AT101" s="217" t="s">
        <v>215</v>
      </c>
      <c r="AU101" s="217" t="s">
        <v>82</v>
      </c>
      <c r="AY101" s="19" t="s">
        <v>213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220</v>
      </c>
      <c r="BM101" s="217" t="s">
        <v>1132</v>
      </c>
    </row>
    <row r="102" s="2" customFormat="1">
      <c r="A102" s="40"/>
      <c r="B102" s="41"/>
      <c r="C102" s="42"/>
      <c r="D102" s="219" t="s">
        <v>222</v>
      </c>
      <c r="E102" s="42"/>
      <c r="F102" s="220" t="s">
        <v>491</v>
      </c>
      <c r="G102" s="42"/>
      <c r="H102" s="42"/>
      <c r="I102" s="221"/>
      <c r="J102" s="42"/>
      <c r="K102" s="42"/>
      <c r="L102" s="46"/>
      <c r="M102" s="258"/>
      <c r="N102" s="259"/>
      <c r="O102" s="260"/>
      <c r="P102" s="260"/>
      <c r="Q102" s="260"/>
      <c r="R102" s="260"/>
      <c r="S102" s="260"/>
      <c r="T102" s="261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222</v>
      </c>
      <c r="AU102" s="19" t="s">
        <v>82</v>
      </c>
    </row>
    <row r="103" s="2" customFormat="1" ht="6.96" customHeight="1">
      <c r="A103" s="40"/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46"/>
      <c r="M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</sheetData>
  <sheetProtection sheet="1" autoFilter="0" formatColumns="0" formatRows="0" objects="1" scenarios="1" spinCount="100000" saltValue="IShS+fOw4kD0uxU0T9d1dKtQFvCUNRuVGG2E8y6gC/+vcc1KDedF4EZQOKR+or4W7ee78eyx/wgDczS4kG8EbA==" hashValue="gKJD9TwEBDrPdok0ZXf/aibDPRmsXZdS0bDq2gCC+9y5BfF2D3tQ+GI/YsKIe1KTdYzJyKYp4kdJpLoAsO5y0w==" algorithmName="SHA-512" password="CC35"/>
  <autoFilter ref="C81:K102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5_02/111151231"/>
    <hyperlink ref="F89" r:id="rId2" display="https://podminky.urs.cz/item/CS_URS_2025_02/184801131"/>
    <hyperlink ref="F92" r:id="rId3" display="https://podminky.urs.cz/item/CS_URS_2025_02/185804312"/>
    <hyperlink ref="F95" r:id="rId4" display="https://podminky.urs.cz/item/CS_URS_2025_02/185851121"/>
    <hyperlink ref="F102" r:id="rId5" display="https://podminky.urs.cz/item/CS_URS_2025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3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180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Realizace větrolamu v k.ú. Moravský Žižkov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181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1133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17. 9. 2025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ROUND((SUM(BE90:BE241)),  2)</f>
        <v>0</v>
      </c>
      <c r="G33" s="40"/>
      <c r="H33" s="40"/>
      <c r="I33" s="150">
        <v>0.20999999999999999</v>
      </c>
      <c r="J33" s="149">
        <f>ROUND(((SUM(BE90:BE241))*I33),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ROUND((SUM(BF90:BF241)),  2)</f>
        <v>0</v>
      </c>
      <c r="G34" s="40"/>
      <c r="H34" s="40"/>
      <c r="I34" s="150">
        <v>0.12</v>
      </c>
      <c r="J34" s="149">
        <f>ROUND(((SUM(BF90:BF241))*I34),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ROUND((SUM(BG90:BG241)),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ROUND((SUM(BH90:BH241)),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ROUND((SUM(BI90:BI241)),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183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Realizace větrolamu v k.ú. Moravský Žižkov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181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10 - Větrolam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Moravský Žižkov</v>
      </c>
      <c r="G52" s="42"/>
      <c r="H52" s="42"/>
      <c r="I52" s="34" t="s">
        <v>23</v>
      </c>
      <c r="J52" s="74" t="str">
        <f>IF(J12="","",J12)</f>
        <v>17. 9. 2025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SPÚ, KPÚ pro JMK, pobočka Břeclav</v>
      </c>
      <c r="G54" s="42"/>
      <c r="H54" s="42"/>
      <c r="I54" s="34" t="s">
        <v>31</v>
      </c>
      <c r="J54" s="38" t="str">
        <f>E21</f>
        <v>Ing. Michal Pochop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Výzkumný ústav meliorací a ochrany půdy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184</v>
      </c>
      <c r="D57" s="164"/>
      <c r="E57" s="164"/>
      <c r="F57" s="164"/>
      <c r="G57" s="164"/>
      <c r="H57" s="164"/>
      <c r="I57" s="164"/>
      <c r="J57" s="165" t="s">
        <v>185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186</v>
      </c>
    </row>
    <row r="60" s="9" customFormat="1" ht="24.96" customHeight="1">
      <c r="A60" s="9"/>
      <c r="B60" s="167"/>
      <c r="C60" s="168"/>
      <c r="D60" s="169" t="s">
        <v>187</v>
      </c>
      <c r="E60" s="170"/>
      <c r="F60" s="170"/>
      <c r="G60" s="170"/>
      <c r="H60" s="170"/>
      <c r="I60" s="170"/>
      <c r="J60" s="171">
        <f>J91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188</v>
      </c>
      <c r="E61" s="176"/>
      <c r="F61" s="176"/>
      <c r="G61" s="176"/>
      <c r="H61" s="176"/>
      <c r="I61" s="176"/>
      <c r="J61" s="177">
        <f>J92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189</v>
      </c>
      <c r="E62" s="176"/>
      <c r="F62" s="176"/>
      <c r="G62" s="176"/>
      <c r="H62" s="176"/>
      <c r="I62" s="176"/>
      <c r="J62" s="177">
        <f>J184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190</v>
      </c>
      <c r="E63" s="176"/>
      <c r="F63" s="176"/>
      <c r="G63" s="176"/>
      <c r="H63" s="176"/>
      <c r="I63" s="176"/>
      <c r="J63" s="177">
        <f>J202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7"/>
      <c r="C64" s="168"/>
      <c r="D64" s="169" t="s">
        <v>191</v>
      </c>
      <c r="E64" s="170"/>
      <c r="F64" s="170"/>
      <c r="G64" s="170"/>
      <c r="H64" s="170"/>
      <c r="I64" s="170"/>
      <c r="J64" s="171">
        <f>J205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3"/>
      <c r="C65" s="174"/>
      <c r="D65" s="175" t="s">
        <v>192</v>
      </c>
      <c r="E65" s="176"/>
      <c r="F65" s="176"/>
      <c r="G65" s="176"/>
      <c r="H65" s="176"/>
      <c r="I65" s="176"/>
      <c r="J65" s="177">
        <f>J206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193</v>
      </c>
      <c r="E66" s="176"/>
      <c r="F66" s="176"/>
      <c r="G66" s="176"/>
      <c r="H66" s="176"/>
      <c r="I66" s="176"/>
      <c r="J66" s="177">
        <f>J219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194</v>
      </c>
      <c r="E67" s="176"/>
      <c r="F67" s="176"/>
      <c r="G67" s="176"/>
      <c r="H67" s="176"/>
      <c r="I67" s="176"/>
      <c r="J67" s="177">
        <f>J223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195</v>
      </c>
      <c r="E68" s="176"/>
      <c r="F68" s="176"/>
      <c r="G68" s="176"/>
      <c r="H68" s="176"/>
      <c r="I68" s="176"/>
      <c r="J68" s="177">
        <f>J227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196</v>
      </c>
      <c r="E69" s="176"/>
      <c r="F69" s="176"/>
      <c r="G69" s="176"/>
      <c r="H69" s="176"/>
      <c r="I69" s="176"/>
      <c r="J69" s="177">
        <f>J234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197</v>
      </c>
      <c r="E70" s="176"/>
      <c r="F70" s="176"/>
      <c r="G70" s="176"/>
      <c r="H70" s="176"/>
      <c r="I70" s="176"/>
      <c r="J70" s="177">
        <f>J238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198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62" t="str">
        <f>E7</f>
        <v>Realizace větrolamu v k.ú. Moravský Žižkov</v>
      </c>
      <c r="F80" s="34"/>
      <c r="G80" s="34"/>
      <c r="H80" s="34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181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E9</f>
        <v>SO 10 - Větrolam</v>
      </c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F12</f>
        <v>Moravský Žižkov</v>
      </c>
      <c r="G84" s="42"/>
      <c r="H84" s="42"/>
      <c r="I84" s="34" t="s">
        <v>23</v>
      </c>
      <c r="J84" s="74" t="str">
        <f>IF(J12="","",J12)</f>
        <v>17. 9. 2025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E15</f>
        <v>SPÚ, KPÚ pro JMK, pobočka Břeclav</v>
      </c>
      <c r="G86" s="42"/>
      <c r="H86" s="42"/>
      <c r="I86" s="34" t="s">
        <v>31</v>
      </c>
      <c r="J86" s="38" t="str">
        <f>E21</f>
        <v>Ing. Michal Pochop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40.05" customHeight="1">
      <c r="A87" s="40"/>
      <c r="B87" s="41"/>
      <c r="C87" s="34" t="s">
        <v>29</v>
      </c>
      <c r="D87" s="42"/>
      <c r="E87" s="42"/>
      <c r="F87" s="29" t="str">
        <f>IF(E18="","",E18)</f>
        <v>Vyplň údaj</v>
      </c>
      <c r="G87" s="42"/>
      <c r="H87" s="42"/>
      <c r="I87" s="34" t="s">
        <v>34</v>
      </c>
      <c r="J87" s="38" t="str">
        <f>E24</f>
        <v>Výzkumný ústav meliorací a ochrany půdy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79"/>
      <c r="B89" s="180"/>
      <c r="C89" s="181" t="s">
        <v>199</v>
      </c>
      <c r="D89" s="182" t="s">
        <v>57</v>
      </c>
      <c r="E89" s="182" t="s">
        <v>53</v>
      </c>
      <c r="F89" s="182" t="s">
        <v>54</v>
      </c>
      <c r="G89" s="182" t="s">
        <v>200</v>
      </c>
      <c r="H89" s="182" t="s">
        <v>201</v>
      </c>
      <c r="I89" s="182" t="s">
        <v>202</v>
      </c>
      <c r="J89" s="182" t="s">
        <v>185</v>
      </c>
      <c r="K89" s="183" t="s">
        <v>203</v>
      </c>
      <c r="L89" s="184"/>
      <c r="M89" s="94" t="s">
        <v>19</v>
      </c>
      <c r="N89" s="95" t="s">
        <v>42</v>
      </c>
      <c r="O89" s="95" t="s">
        <v>204</v>
      </c>
      <c r="P89" s="95" t="s">
        <v>205</v>
      </c>
      <c r="Q89" s="95" t="s">
        <v>206</v>
      </c>
      <c r="R89" s="95" t="s">
        <v>207</v>
      </c>
      <c r="S89" s="95" t="s">
        <v>208</v>
      </c>
      <c r="T89" s="96" t="s">
        <v>209</v>
      </c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</row>
    <row r="90" s="2" customFormat="1" ht="22.8" customHeight="1">
      <c r="A90" s="40"/>
      <c r="B90" s="41"/>
      <c r="C90" s="101" t="s">
        <v>210</v>
      </c>
      <c r="D90" s="42"/>
      <c r="E90" s="42"/>
      <c r="F90" s="42"/>
      <c r="G90" s="42"/>
      <c r="H90" s="42"/>
      <c r="I90" s="42"/>
      <c r="J90" s="185">
        <f>BK90</f>
        <v>0</v>
      </c>
      <c r="K90" s="42"/>
      <c r="L90" s="46"/>
      <c r="M90" s="97"/>
      <c r="N90" s="186"/>
      <c r="O90" s="98"/>
      <c r="P90" s="187">
        <f>P91+P205</f>
        <v>0</v>
      </c>
      <c r="Q90" s="98"/>
      <c r="R90" s="187">
        <f>R91+R205</f>
        <v>31.067362375000002</v>
      </c>
      <c r="S90" s="98"/>
      <c r="T90" s="188">
        <f>T91+T205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71</v>
      </c>
      <c r="AU90" s="19" t="s">
        <v>186</v>
      </c>
      <c r="BK90" s="189">
        <f>BK91+BK205</f>
        <v>0</v>
      </c>
    </row>
    <row r="91" s="12" customFormat="1" ht="25.92" customHeight="1">
      <c r="A91" s="12"/>
      <c r="B91" s="190"/>
      <c r="C91" s="191"/>
      <c r="D91" s="192" t="s">
        <v>71</v>
      </c>
      <c r="E91" s="193" t="s">
        <v>211</v>
      </c>
      <c r="F91" s="193" t="s">
        <v>212</v>
      </c>
      <c r="G91" s="191"/>
      <c r="H91" s="191"/>
      <c r="I91" s="194"/>
      <c r="J91" s="195">
        <f>BK91</f>
        <v>0</v>
      </c>
      <c r="K91" s="191"/>
      <c r="L91" s="196"/>
      <c r="M91" s="197"/>
      <c r="N91" s="198"/>
      <c r="O91" s="198"/>
      <c r="P91" s="199">
        <f>P92+P184+P202</f>
        <v>0</v>
      </c>
      <c r="Q91" s="198"/>
      <c r="R91" s="199">
        <f>R92+R184+R202</f>
        <v>31.067362375000002</v>
      </c>
      <c r="S91" s="198"/>
      <c r="T91" s="200">
        <f>T92+T184+T202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80</v>
      </c>
      <c r="AT91" s="202" t="s">
        <v>71</v>
      </c>
      <c r="AU91" s="202" t="s">
        <v>72</v>
      </c>
      <c r="AY91" s="201" t="s">
        <v>213</v>
      </c>
      <c r="BK91" s="203">
        <f>BK92+BK184+BK202</f>
        <v>0</v>
      </c>
    </row>
    <row r="92" s="12" customFormat="1" ht="22.8" customHeight="1">
      <c r="A92" s="12"/>
      <c r="B92" s="190"/>
      <c r="C92" s="191"/>
      <c r="D92" s="192" t="s">
        <v>71</v>
      </c>
      <c r="E92" s="204" t="s">
        <v>80</v>
      </c>
      <c r="F92" s="204" t="s">
        <v>214</v>
      </c>
      <c r="G92" s="191"/>
      <c r="H92" s="191"/>
      <c r="I92" s="194"/>
      <c r="J92" s="205">
        <f>BK92</f>
        <v>0</v>
      </c>
      <c r="K92" s="191"/>
      <c r="L92" s="196"/>
      <c r="M92" s="197"/>
      <c r="N92" s="198"/>
      <c r="O92" s="198"/>
      <c r="P92" s="199">
        <f>SUM(P93:P183)</f>
        <v>0</v>
      </c>
      <c r="Q92" s="198"/>
      <c r="R92" s="199">
        <f>SUM(R93:R183)</f>
        <v>25.996639000000002</v>
      </c>
      <c r="S92" s="198"/>
      <c r="T92" s="200">
        <f>SUM(T93:T183)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80</v>
      </c>
      <c r="AT92" s="202" t="s">
        <v>71</v>
      </c>
      <c r="AU92" s="202" t="s">
        <v>80</v>
      </c>
      <c r="AY92" s="201" t="s">
        <v>213</v>
      </c>
      <c r="BK92" s="203">
        <f>SUM(BK93:BK183)</f>
        <v>0</v>
      </c>
    </row>
    <row r="93" s="2" customFormat="1" ht="16.5" customHeight="1">
      <c r="A93" s="40"/>
      <c r="B93" s="41"/>
      <c r="C93" s="206" t="s">
        <v>80</v>
      </c>
      <c r="D93" s="206" t="s">
        <v>215</v>
      </c>
      <c r="E93" s="207" t="s">
        <v>216</v>
      </c>
      <c r="F93" s="208" t="s">
        <v>217</v>
      </c>
      <c r="G93" s="209" t="s">
        <v>218</v>
      </c>
      <c r="H93" s="210">
        <v>2950.8099999999999</v>
      </c>
      <c r="I93" s="211"/>
      <c r="J93" s="212">
        <f>ROUND(I93*H93,2)</f>
        <v>0</v>
      </c>
      <c r="K93" s="208" t="s">
        <v>219</v>
      </c>
      <c r="L93" s="46"/>
      <c r="M93" s="213" t="s">
        <v>19</v>
      </c>
      <c r="N93" s="214" t="s">
        <v>43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220</v>
      </c>
      <c r="AT93" s="217" t="s">
        <v>215</v>
      </c>
      <c r="AU93" s="217" t="s">
        <v>82</v>
      </c>
      <c r="AY93" s="19" t="s">
        <v>213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80</v>
      </c>
      <c r="BK93" s="218">
        <f>ROUND(I93*H93,2)</f>
        <v>0</v>
      </c>
      <c r="BL93" s="19" t="s">
        <v>220</v>
      </c>
      <c r="BM93" s="217" t="s">
        <v>221</v>
      </c>
    </row>
    <row r="94" s="2" customFormat="1">
      <c r="A94" s="40"/>
      <c r="B94" s="41"/>
      <c r="C94" s="42"/>
      <c r="D94" s="219" t="s">
        <v>222</v>
      </c>
      <c r="E94" s="42"/>
      <c r="F94" s="220" t="s">
        <v>223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222</v>
      </c>
      <c r="AU94" s="19" t="s">
        <v>82</v>
      </c>
    </row>
    <row r="95" s="13" customFormat="1">
      <c r="A95" s="13"/>
      <c r="B95" s="224"/>
      <c r="C95" s="225"/>
      <c r="D95" s="226" t="s">
        <v>224</v>
      </c>
      <c r="E95" s="227" t="s">
        <v>19</v>
      </c>
      <c r="F95" s="228" t="s">
        <v>1134</v>
      </c>
      <c r="G95" s="225"/>
      <c r="H95" s="229">
        <v>2950.8099999999999</v>
      </c>
      <c r="I95" s="230"/>
      <c r="J95" s="225"/>
      <c r="K95" s="225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224</v>
      </c>
      <c r="AU95" s="235" t="s">
        <v>82</v>
      </c>
      <c r="AV95" s="13" t="s">
        <v>82</v>
      </c>
      <c r="AW95" s="13" t="s">
        <v>33</v>
      </c>
      <c r="AX95" s="13" t="s">
        <v>80</v>
      </c>
      <c r="AY95" s="235" t="s">
        <v>213</v>
      </c>
    </row>
    <row r="96" s="2" customFormat="1" ht="16.5" customHeight="1">
      <c r="A96" s="40"/>
      <c r="B96" s="41"/>
      <c r="C96" s="206" t="s">
        <v>82</v>
      </c>
      <c r="D96" s="206" t="s">
        <v>215</v>
      </c>
      <c r="E96" s="207" t="s">
        <v>226</v>
      </c>
      <c r="F96" s="208" t="s">
        <v>227</v>
      </c>
      <c r="G96" s="209" t="s">
        <v>218</v>
      </c>
      <c r="H96" s="210">
        <v>2950.8099999999999</v>
      </c>
      <c r="I96" s="211"/>
      <c r="J96" s="212">
        <f>ROUND(I96*H96,2)</f>
        <v>0</v>
      </c>
      <c r="K96" s="208" t="s">
        <v>219</v>
      </c>
      <c r="L96" s="46"/>
      <c r="M96" s="213" t="s">
        <v>19</v>
      </c>
      <c r="N96" s="214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220</v>
      </c>
      <c r="AT96" s="217" t="s">
        <v>215</v>
      </c>
      <c r="AU96" s="217" t="s">
        <v>82</v>
      </c>
      <c r="AY96" s="19" t="s">
        <v>213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80</v>
      </c>
      <c r="BK96" s="218">
        <f>ROUND(I96*H96,2)</f>
        <v>0</v>
      </c>
      <c r="BL96" s="19" t="s">
        <v>220</v>
      </c>
      <c r="BM96" s="217" t="s">
        <v>228</v>
      </c>
    </row>
    <row r="97" s="2" customFormat="1">
      <c r="A97" s="40"/>
      <c r="B97" s="41"/>
      <c r="C97" s="42"/>
      <c r="D97" s="219" t="s">
        <v>222</v>
      </c>
      <c r="E97" s="42"/>
      <c r="F97" s="220" t="s">
        <v>229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222</v>
      </c>
      <c r="AU97" s="19" t="s">
        <v>82</v>
      </c>
    </row>
    <row r="98" s="13" customFormat="1">
      <c r="A98" s="13"/>
      <c r="B98" s="224"/>
      <c r="C98" s="225"/>
      <c r="D98" s="226" t="s">
        <v>224</v>
      </c>
      <c r="E98" s="227" t="s">
        <v>19</v>
      </c>
      <c r="F98" s="228" t="s">
        <v>1134</v>
      </c>
      <c r="G98" s="225"/>
      <c r="H98" s="229">
        <v>2950.8099999999999</v>
      </c>
      <c r="I98" s="230"/>
      <c r="J98" s="225"/>
      <c r="K98" s="225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224</v>
      </c>
      <c r="AU98" s="235" t="s">
        <v>82</v>
      </c>
      <c r="AV98" s="13" t="s">
        <v>82</v>
      </c>
      <c r="AW98" s="13" t="s">
        <v>33</v>
      </c>
      <c r="AX98" s="13" t="s">
        <v>80</v>
      </c>
      <c r="AY98" s="235" t="s">
        <v>213</v>
      </c>
    </row>
    <row r="99" s="2" customFormat="1" ht="16.5" customHeight="1">
      <c r="A99" s="40"/>
      <c r="B99" s="41"/>
      <c r="C99" s="206" t="s">
        <v>230</v>
      </c>
      <c r="D99" s="206" t="s">
        <v>215</v>
      </c>
      <c r="E99" s="207" t="s">
        <v>231</v>
      </c>
      <c r="F99" s="208" t="s">
        <v>232</v>
      </c>
      <c r="G99" s="209" t="s">
        <v>218</v>
      </c>
      <c r="H99" s="210">
        <v>2950.8099999999999</v>
      </c>
      <c r="I99" s="211"/>
      <c r="J99" s="212">
        <f>ROUND(I99*H99,2)</f>
        <v>0</v>
      </c>
      <c r="K99" s="208" t="s">
        <v>219</v>
      </c>
      <c r="L99" s="46"/>
      <c r="M99" s="213" t="s">
        <v>19</v>
      </c>
      <c r="N99" s="214" t="s">
        <v>43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220</v>
      </c>
      <c r="AT99" s="217" t="s">
        <v>215</v>
      </c>
      <c r="AU99" s="217" t="s">
        <v>82</v>
      </c>
      <c r="AY99" s="19" t="s">
        <v>213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80</v>
      </c>
      <c r="BK99" s="218">
        <f>ROUND(I99*H99,2)</f>
        <v>0</v>
      </c>
      <c r="BL99" s="19" t="s">
        <v>220</v>
      </c>
      <c r="BM99" s="217" t="s">
        <v>233</v>
      </c>
    </row>
    <row r="100" s="2" customFormat="1">
      <c r="A100" s="40"/>
      <c r="B100" s="41"/>
      <c r="C100" s="42"/>
      <c r="D100" s="219" t="s">
        <v>222</v>
      </c>
      <c r="E100" s="42"/>
      <c r="F100" s="220" t="s">
        <v>234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222</v>
      </c>
      <c r="AU100" s="19" t="s">
        <v>82</v>
      </c>
    </row>
    <row r="101" s="13" customFormat="1">
      <c r="A101" s="13"/>
      <c r="B101" s="224"/>
      <c r="C101" s="225"/>
      <c r="D101" s="226" t="s">
        <v>224</v>
      </c>
      <c r="E101" s="227" t="s">
        <v>19</v>
      </c>
      <c r="F101" s="228" t="s">
        <v>1134</v>
      </c>
      <c r="G101" s="225"/>
      <c r="H101" s="229">
        <v>2950.8099999999999</v>
      </c>
      <c r="I101" s="230"/>
      <c r="J101" s="225"/>
      <c r="K101" s="225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224</v>
      </c>
      <c r="AU101" s="235" t="s">
        <v>82</v>
      </c>
      <c r="AV101" s="13" t="s">
        <v>82</v>
      </c>
      <c r="AW101" s="13" t="s">
        <v>33</v>
      </c>
      <c r="AX101" s="13" t="s">
        <v>80</v>
      </c>
      <c r="AY101" s="235" t="s">
        <v>213</v>
      </c>
    </row>
    <row r="102" s="2" customFormat="1" ht="24.15" customHeight="1">
      <c r="A102" s="40"/>
      <c r="B102" s="41"/>
      <c r="C102" s="206" t="s">
        <v>220</v>
      </c>
      <c r="D102" s="206" t="s">
        <v>215</v>
      </c>
      <c r="E102" s="207" t="s">
        <v>235</v>
      </c>
      <c r="F102" s="208" t="s">
        <v>236</v>
      </c>
      <c r="G102" s="209" t="s">
        <v>218</v>
      </c>
      <c r="H102" s="210">
        <v>2155</v>
      </c>
      <c r="I102" s="211"/>
      <c r="J102" s="212">
        <f>ROUND(I102*H102,2)</f>
        <v>0</v>
      </c>
      <c r="K102" s="208" t="s">
        <v>219</v>
      </c>
      <c r="L102" s="46"/>
      <c r="M102" s="213" t="s">
        <v>19</v>
      </c>
      <c r="N102" s="214" t="s">
        <v>43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220</v>
      </c>
      <c r="AT102" s="217" t="s">
        <v>215</v>
      </c>
      <c r="AU102" s="217" t="s">
        <v>82</v>
      </c>
      <c r="AY102" s="19" t="s">
        <v>213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80</v>
      </c>
      <c r="BK102" s="218">
        <f>ROUND(I102*H102,2)</f>
        <v>0</v>
      </c>
      <c r="BL102" s="19" t="s">
        <v>220</v>
      </c>
      <c r="BM102" s="217" t="s">
        <v>237</v>
      </c>
    </row>
    <row r="103" s="2" customFormat="1">
      <c r="A103" s="40"/>
      <c r="B103" s="41"/>
      <c r="C103" s="42"/>
      <c r="D103" s="219" t="s">
        <v>222</v>
      </c>
      <c r="E103" s="42"/>
      <c r="F103" s="220" t="s">
        <v>238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222</v>
      </c>
      <c r="AU103" s="19" t="s">
        <v>82</v>
      </c>
    </row>
    <row r="104" s="13" customFormat="1">
      <c r="A104" s="13"/>
      <c r="B104" s="224"/>
      <c r="C104" s="225"/>
      <c r="D104" s="226" t="s">
        <v>224</v>
      </c>
      <c r="E104" s="227" t="s">
        <v>19</v>
      </c>
      <c r="F104" s="228" t="s">
        <v>1135</v>
      </c>
      <c r="G104" s="225"/>
      <c r="H104" s="229">
        <v>2155</v>
      </c>
      <c r="I104" s="230"/>
      <c r="J104" s="225"/>
      <c r="K104" s="225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224</v>
      </c>
      <c r="AU104" s="235" t="s">
        <v>82</v>
      </c>
      <c r="AV104" s="13" t="s">
        <v>82</v>
      </c>
      <c r="AW104" s="13" t="s">
        <v>33</v>
      </c>
      <c r="AX104" s="13" t="s">
        <v>80</v>
      </c>
      <c r="AY104" s="235" t="s">
        <v>213</v>
      </c>
    </row>
    <row r="105" s="2" customFormat="1" ht="16.5" customHeight="1">
      <c r="A105" s="40"/>
      <c r="B105" s="41"/>
      <c r="C105" s="236" t="s">
        <v>240</v>
      </c>
      <c r="D105" s="236" t="s">
        <v>241</v>
      </c>
      <c r="E105" s="237" t="s">
        <v>242</v>
      </c>
      <c r="F105" s="238" t="s">
        <v>243</v>
      </c>
      <c r="G105" s="239" t="s">
        <v>244</v>
      </c>
      <c r="H105" s="240">
        <v>20.66</v>
      </c>
      <c r="I105" s="241"/>
      <c r="J105" s="242">
        <f>ROUND(I105*H105,2)</f>
        <v>0</v>
      </c>
      <c r="K105" s="238" t="s">
        <v>19</v>
      </c>
      <c r="L105" s="243"/>
      <c r="M105" s="244" t="s">
        <v>19</v>
      </c>
      <c r="N105" s="245" t="s">
        <v>43</v>
      </c>
      <c r="O105" s="86"/>
      <c r="P105" s="215">
        <f>O105*H105</f>
        <v>0</v>
      </c>
      <c r="Q105" s="215">
        <v>0.001</v>
      </c>
      <c r="R105" s="215">
        <f>Q105*H105</f>
        <v>0.020660000000000001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245</v>
      </c>
      <c r="AT105" s="217" t="s">
        <v>241</v>
      </c>
      <c r="AU105" s="217" t="s">
        <v>82</v>
      </c>
      <c r="AY105" s="19" t="s">
        <v>213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80</v>
      </c>
      <c r="BK105" s="218">
        <f>ROUND(I105*H105,2)</f>
        <v>0</v>
      </c>
      <c r="BL105" s="19" t="s">
        <v>220</v>
      </c>
      <c r="BM105" s="217" t="s">
        <v>246</v>
      </c>
    </row>
    <row r="106" s="13" customFormat="1">
      <c r="A106" s="13"/>
      <c r="B106" s="224"/>
      <c r="C106" s="225"/>
      <c r="D106" s="226" t="s">
        <v>224</v>
      </c>
      <c r="E106" s="227" t="s">
        <v>19</v>
      </c>
      <c r="F106" s="228" t="s">
        <v>1136</v>
      </c>
      <c r="G106" s="225"/>
      <c r="H106" s="229">
        <v>20.66</v>
      </c>
      <c r="I106" s="230"/>
      <c r="J106" s="225"/>
      <c r="K106" s="225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224</v>
      </c>
      <c r="AU106" s="235" t="s">
        <v>82</v>
      </c>
      <c r="AV106" s="13" t="s">
        <v>82</v>
      </c>
      <c r="AW106" s="13" t="s">
        <v>33</v>
      </c>
      <c r="AX106" s="13" t="s">
        <v>80</v>
      </c>
      <c r="AY106" s="235" t="s">
        <v>213</v>
      </c>
    </row>
    <row r="107" s="2" customFormat="1" ht="16.5" customHeight="1">
      <c r="A107" s="40"/>
      <c r="B107" s="41"/>
      <c r="C107" s="236" t="s">
        <v>248</v>
      </c>
      <c r="D107" s="236" t="s">
        <v>241</v>
      </c>
      <c r="E107" s="237" t="s">
        <v>249</v>
      </c>
      <c r="F107" s="238" t="s">
        <v>250</v>
      </c>
      <c r="G107" s="239" t="s">
        <v>244</v>
      </c>
      <c r="H107" s="240">
        <v>0.44500000000000001</v>
      </c>
      <c r="I107" s="241"/>
      <c r="J107" s="242">
        <f>ROUND(I107*H107,2)</f>
        <v>0</v>
      </c>
      <c r="K107" s="238" t="s">
        <v>19</v>
      </c>
      <c r="L107" s="243"/>
      <c r="M107" s="244" t="s">
        <v>19</v>
      </c>
      <c r="N107" s="245" t="s">
        <v>43</v>
      </c>
      <c r="O107" s="86"/>
      <c r="P107" s="215">
        <f>O107*H107</f>
        <v>0</v>
      </c>
      <c r="Q107" s="215">
        <v>0.001</v>
      </c>
      <c r="R107" s="215">
        <f>Q107*H107</f>
        <v>0.00044500000000000003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245</v>
      </c>
      <c r="AT107" s="217" t="s">
        <v>241</v>
      </c>
      <c r="AU107" s="217" t="s">
        <v>82</v>
      </c>
      <c r="AY107" s="19" t="s">
        <v>213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80</v>
      </c>
      <c r="BK107" s="218">
        <f>ROUND(I107*H107,2)</f>
        <v>0</v>
      </c>
      <c r="BL107" s="19" t="s">
        <v>220</v>
      </c>
      <c r="BM107" s="217" t="s">
        <v>251</v>
      </c>
    </row>
    <row r="108" s="13" customFormat="1">
      <c r="A108" s="13"/>
      <c r="B108" s="224"/>
      <c r="C108" s="225"/>
      <c r="D108" s="226" t="s">
        <v>224</v>
      </c>
      <c r="E108" s="227" t="s">
        <v>19</v>
      </c>
      <c r="F108" s="228" t="s">
        <v>1137</v>
      </c>
      <c r="G108" s="225"/>
      <c r="H108" s="229">
        <v>0.44500000000000001</v>
      </c>
      <c r="I108" s="230"/>
      <c r="J108" s="225"/>
      <c r="K108" s="225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224</v>
      </c>
      <c r="AU108" s="235" t="s">
        <v>82</v>
      </c>
      <c r="AV108" s="13" t="s">
        <v>82</v>
      </c>
      <c r="AW108" s="13" t="s">
        <v>33</v>
      </c>
      <c r="AX108" s="13" t="s">
        <v>80</v>
      </c>
      <c r="AY108" s="235" t="s">
        <v>213</v>
      </c>
    </row>
    <row r="109" s="2" customFormat="1" ht="24.15" customHeight="1">
      <c r="A109" s="40"/>
      <c r="B109" s="41"/>
      <c r="C109" s="206" t="s">
        <v>253</v>
      </c>
      <c r="D109" s="206" t="s">
        <v>215</v>
      </c>
      <c r="E109" s="207" t="s">
        <v>254</v>
      </c>
      <c r="F109" s="208" t="s">
        <v>255</v>
      </c>
      <c r="G109" s="209" t="s">
        <v>218</v>
      </c>
      <c r="H109" s="210">
        <v>1593</v>
      </c>
      <c r="I109" s="211"/>
      <c r="J109" s="212">
        <f>ROUND(I109*H109,2)</f>
        <v>0</v>
      </c>
      <c r="K109" s="208" t="s">
        <v>219</v>
      </c>
      <c r="L109" s="46"/>
      <c r="M109" s="213" t="s">
        <v>19</v>
      </c>
      <c r="N109" s="214" t="s">
        <v>43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220</v>
      </c>
      <c r="AT109" s="217" t="s">
        <v>215</v>
      </c>
      <c r="AU109" s="217" t="s">
        <v>82</v>
      </c>
      <c r="AY109" s="19" t="s">
        <v>213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80</v>
      </c>
      <c r="BK109" s="218">
        <f>ROUND(I109*H109,2)</f>
        <v>0</v>
      </c>
      <c r="BL109" s="19" t="s">
        <v>220</v>
      </c>
      <c r="BM109" s="217" t="s">
        <v>256</v>
      </c>
    </row>
    <row r="110" s="2" customFormat="1">
      <c r="A110" s="40"/>
      <c r="B110" s="41"/>
      <c r="C110" s="42"/>
      <c r="D110" s="219" t="s">
        <v>222</v>
      </c>
      <c r="E110" s="42"/>
      <c r="F110" s="220" t="s">
        <v>257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222</v>
      </c>
      <c r="AU110" s="19" t="s">
        <v>82</v>
      </c>
    </row>
    <row r="111" s="13" customFormat="1">
      <c r="A111" s="13"/>
      <c r="B111" s="224"/>
      <c r="C111" s="225"/>
      <c r="D111" s="226" t="s">
        <v>224</v>
      </c>
      <c r="E111" s="227" t="s">
        <v>19</v>
      </c>
      <c r="F111" s="228" t="s">
        <v>1138</v>
      </c>
      <c r="G111" s="225"/>
      <c r="H111" s="229">
        <v>1593</v>
      </c>
      <c r="I111" s="230"/>
      <c r="J111" s="225"/>
      <c r="K111" s="225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224</v>
      </c>
      <c r="AU111" s="235" t="s">
        <v>82</v>
      </c>
      <c r="AV111" s="13" t="s">
        <v>82</v>
      </c>
      <c r="AW111" s="13" t="s">
        <v>33</v>
      </c>
      <c r="AX111" s="13" t="s">
        <v>80</v>
      </c>
      <c r="AY111" s="235" t="s">
        <v>213</v>
      </c>
    </row>
    <row r="112" s="2" customFormat="1" ht="24.15" customHeight="1">
      <c r="A112" s="40"/>
      <c r="B112" s="41"/>
      <c r="C112" s="206" t="s">
        <v>245</v>
      </c>
      <c r="D112" s="206" t="s">
        <v>215</v>
      </c>
      <c r="E112" s="207" t="s">
        <v>259</v>
      </c>
      <c r="F112" s="208" t="s">
        <v>260</v>
      </c>
      <c r="G112" s="209" t="s">
        <v>261</v>
      </c>
      <c r="H112" s="210">
        <v>1054</v>
      </c>
      <c r="I112" s="211"/>
      <c r="J112" s="212">
        <f>ROUND(I112*H112,2)</f>
        <v>0</v>
      </c>
      <c r="K112" s="208" t="s">
        <v>219</v>
      </c>
      <c r="L112" s="46"/>
      <c r="M112" s="213" t="s">
        <v>19</v>
      </c>
      <c r="N112" s="214" t="s">
        <v>43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220</v>
      </c>
      <c r="AT112" s="217" t="s">
        <v>215</v>
      </c>
      <c r="AU112" s="217" t="s">
        <v>82</v>
      </c>
      <c r="AY112" s="19" t="s">
        <v>213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80</v>
      </c>
      <c r="BK112" s="218">
        <f>ROUND(I112*H112,2)</f>
        <v>0</v>
      </c>
      <c r="BL112" s="19" t="s">
        <v>220</v>
      </c>
      <c r="BM112" s="217" t="s">
        <v>262</v>
      </c>
    </row>
    <row r="113" s="2" customFormat="1">
      <c r="A113" s="40"/>
      <c r="B113" s="41"/>
      <c r="C113" s="42"/>
      <c r="D113" s="219" t="s">
        <v>222</v>
      </c>
      <c r="E113" s="42"/>
      <c r="F113" s="220" t="s">
        <v>263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222</v>
      </c>
      <c r="AU113" s="19" t="s">
        <v>82</v>
      </c>
    </row>
    <row r="114" s="13" customFormat="1">
      <c r="A114" s="13"/>
      <c r="B114" s="224"/>
      <c r="C114" s="225"/>
      <c r="D114" s="226" t="s">
        <v>224</v>
      </c>
      <c r="E114" s="227" t="s">
        <v>19</v>
      </c>
      <c r="F114" s="228" t="s">
        <v>1139</v>
      </c>
      <c r="G114" s="225"/>
      <c r="H114" s="229">
        <v>1054</v>
      </c>
      <c r="I114" s="230"/>
      <c r="J114" s="225"/>
      <c r="K114" s="225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224</v>
      </c>
      <c r="AU114" s="235" t="s">
        <v>82</v>
      </c>
      <c r="AV114" s="13" t="s">
        <v>82</v>
      </c>
      <c r="AW114" s="13" t="s">
        <v>33</v>
      </c>
      <c r="AX114" s="13" t="s">
        <v>80</v>
      </c>
      <c r="AY114" s="235" t="s">
        <v>213</v>
      </c>
    </row>
    <row r="115" s="2" customFormat="1" ht="24.15" customHeight="1">
      <c r="A115" s="40"/>
      <c r="B115" s="41"/>
      <c r="C115" s="206" t="s">
        <v>265</v>
      </c>
      <c r="D115" s="206" t="s">
        <v>215</v>
      </c>
      <c r="E115" s="207" t="s">
        <v>266</v>
      </c>
      <c r="F115" s="208" t="s">
        <v>267</v>
      </c>
      <c r="G115" s="209" t="s">
        <v>261</v>
      </c>
      <c r="H115" s="210">
        <v>8</v>
      </c>
      <c r="I115" s="211"/>
      <c r="J115" s="212">
        <f>ROUND(I115*H115,2)</f>
        <v>0</v>
      </c>
      <c r="K115" s="208" t="s">
        <v>219</v>
      </c>
      <c r="L115" s="46"/>
      <c r="M115" s="213" t="s">
        <v>19</v>
      </c>
      <c r="N115" s="214" t="s">
        <v>43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220</v>
      </c>
      <c r="AT115" s="217" t="s">
        <v>215</v>
      </c>
      <c r="AU115" s="217" t="s">
        <v>82</v>
      </c>
      <c r="AY115" s="19" t="s">
        <v>213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80</v>
      </c>
      <c r="BK115" s="218">
        <f>ROUND(I115*H115,2)</f>
        <v>0</v>
      </c>
      <c r="BL115" s="19" t="s">
        <v>220</v>
      </c>
      <c r="BM115" s="217" t="s">
        <v>268</v>
      </c>
    </row>
    <row r="116" s="2" customFormat="1">
      <c r="A116" s="40"/>
      <c r="B116" s="41"/>
      <c r="C116" s="42"/>
      <c r="D116" s="219" t="s">
        <v>222</v>
      </c>
      <c r="E116" s="42"/>
      <c r="F116" s="220" t="s">
        <v>269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222</v>
      </c>
      <c r="AU116" s="19" t="s">
        <v>82</v>
      </c>
    </row>
    <row r="117" s="13" customFormat="1">
      <c r="A117" s="13"/>
      <c r="B117" s="224"/>
      <c r="C117" s="225"/>
      <c r="D117" s="226" t="s">
        <v>224</v>
      </c>
      <c r="E117" s="227" t="s">
        <v>19</v>
      </c>
      <c r="F117" s="228" t="s">
        <v>1021</v>
      </c>
      <c r="G117" s="225"/>
      <c r="H117" s="229">
        <v>8</v>
      </c>
      <c r="I117" s="230"/>
      <c r="J117" s="225"/>
      <c r="K117" s="225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224</v>
      </c>
      <c r="AU117" s="235" t="s">
        <v>82</v>
      </c>
      <c r="AV117" s="13" t="s">
        <v>82</v>
      </c>
      <c r="AW117" s="13" t="s">
        <v>33</v>
      </c>
      <c r="AX117" s="13" t="s">
        <v>80</v>
      </c>
      <c r="AY117" s="235" t="s">
        <v>213</v>
      </c>
    </row>
    <row r="118" s="2" customFormat="1" ht="16.5" customHeight="1">
      <c r="A118" s="40"/>
      <c r="B118" s="41"/>
      <c r="C118" s="236" t="s">
        <v>277</v>
      </c>
      <c r="D118" s="236" t="s">
        <v>241</v>
      </c>
      <c r="E118" s="237" t="s">
        <v>278</v>
      </c>
      <c r="F118" s="238" t="s">
        <v>279</v>
      </c>
      <c r="G118" s="239" t="s">
        <v>261</v>
      </c>
      <c r="H118" s="240">
        <v>76</v>
      </c>
      <c r="I118" s="241"/>
      <c r="J118" s="242">
        <f>ROUND(I118*H118,2)</f>
        <v>0</v>
      </c>
      <c r="K118" s="238" t="s">
        <v>19</v>
      </c>
      <c r="L118" s="243"/>
      <c r="M118" s="244" t="s">
        <v>19</v>
      </c>
      <c r="N118" s="245" t="s">
        <v>43</v>
      </c>
      <c r="O118" s="86"/>
      <c r="P118" s="215">
        <f>O118*H118</f>
        <v>0</v>
      </c>
      <c r="Q118" s="215">
        <v>0.001</v>
      </c>
      <c r="R118" s="215">
        <f>Q118*H118</f>
        <v>0.075999999999999998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245</v>
      </c>
      <c r="AT118" s="217" t="s">
        <v>241</v>
      </c>
      <c r="AU118" s="217" t="s">
        <v>82</v>
      </c>
      <c r="AY118" s="19" t="s">
        <v>213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80</v>
      </c>
      <c r="BK118" s="218">
        <f>ROUND(I118*H118,2)</f>
        <v>0</v>
      </c>
      <c r="BL118" s="19" t="s">
        <v>220</v>
      </c>
      <c r="BM118" s="217" t="s">
        <v>280</v>
      </c>
    </row>
    <row r="119" s="2" customFormat="1" ht="24.15" customHeight="1">
      <c r="A119" s="40"/>
      <c r="B119" s="41"/>
      <c r="C119" s="206" t="s">
        <v>271</v>
      </c>
      <c r="D119" s="206" t="s">
        <v>215</v>
      </c>
      <c r="E119" s="207" t="s">
        <v>272</v>
      </c>
      <c r="F119" s="208" t="s">
        <v>273</v>
      </c>
      <c r="G119" s="209" t="s">
        <v>261</v>
      </c>
      <c r="H119" s="210">
        <v>1054</v>
      </c>
      <c r="I119" s="211"/>
      <c r="J119" s="212">
        <f>ROUND(I119*H119,2)</f>
        <v>0</v>
      </c>
      <c r="K119" s="208" t="s">
        <v>219</v>
      </c>
      <c r="L119" s="46"/>
      <c r="M119" s="213" t="s">
        <v>19</v>
      </c>
      <c r="N119" s="214" t="s">
        <v>43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220</v>
      </c>
      <c r="AT119" s="217" t="s">
        <v>215</v>
      </c>
      <c r="AU119" s="217" t="s">
        <v>82</v>
      </c>
      <c r="AY119" s="19" t="s">
        <v>213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80</v>
      </c>
      <c r="BK119" s="218">
        <f>ROUND(I119*H119,2)</f>
        <v>0</v>
      </c>
      <c r="BL119" s="19" t="s">
        <v>220</v>
      </c>
      <c r="BM119" s="217" t="s">
        <v>274</v>
      </c>
    </row>
    <row r="120" s="2" customFormat="1">
      <c r="A120" s="40"/>
      <c r="B120" s="41"/>
      <c r="C120" s="42"/>
      <c r="D120" s="219" t="s">
        <v>222</v>
      </c>
      <c r="E120" s="42"/>
      <c r="F120" s="220" t="s">
        <v>275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222</v>
      </c>
      <c r="AU120" s="19" t="s">
        <v>82</v>
      </c>
    </row>
    <row r="121" s="13" customFormat="1">
      <c r="A121" s="13"/>
      <c r="B121" s="224"/>
      <c r="C121" s="225"/>
      <c r="D121" s="226" t="s">
        <v>224</v>
      </c>
      <c r="E121" s="227" t="s">
        <v>19</v>
      </c>
      <c r="F121" s="228" t="s">
        <v>1139</v>
      </c>
      <c r="G121" s="225"/>
      <c r="H121" s="229">
        <v>1054</v>
      </c>
      <c r="I121" s="230"/>
      <c r="J121" s="225"/>
      <c r="K121" s="225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224</v>
      </c>
      <c r="AU121" s="235" t="s">
        <v>82</v>
      </c>
      <c r="AV121" s="13" t="s">
        <v>82</v>
      </c>
      <c r="AW121" s="13" t="s">
        <v>33</v>
      </c>
      <c r="AX121" s="13" t="s">
        <v>80</v>
      </c>
      <c r="AY121" s="235" t="s">
        <v>213</v>
      </c>
    </row>
    <row r="122" s="2" customFormat="1" ht="16.5" customHeight="1">
      <c r="A122" s="40"/>
      <c r="B122" s="41"/>
      <c r="C122" s="236" t="s">
        <v>8</v>
      </c>
      <c r="D122" s="236" t="s">
        <v>241</v>
      </c>
      <c r="E122" s="237" t="s">
        <v>281</v>
      </c>
      <c r="F122" s="238" t="s">
        <v>282</v>
      </c>
      <c r="G122" s="239" t="s">
        <v>261</v>
      </c>
      <c r="H122" s="240">
        <v>74</v>
      </c>
      <c r="I122" s="241"/>
      <c r="J122" s="242">
        <f>ROUND(I122*H122,2)</f>
        <v>0</v>
      </c>
      <c r="K122" s="238" t="s">
        <v>19</v>
      </c>
      <c r="L122" s="243"/>
      <c r="M122" s="244" t="s">
        <v>19</v>
      </c>
      <c r="N122" s="245" t="s">
        <v>43</v>
      </c>
      <c r="O122" s="86"/>
      <c r="P122" s="215">
        <f>O122*H122</f>
        <v>0</v>
      </c>
      <c r="Q122" s="215">
        <v>0.001</v>
      </c>
      <c r="R122" s="215">
        <f>Q122*H122</f>
        <v>0.073999999999999996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245</v>
      </c>
      <c r="AT122" s="217" t="s">
        <v>241</v>
      </c>
      <c r="AU122" s="217" t="s">
        <v>82</v>
      </c>
      <c r="AY122" s="19" t="s">
        <v>213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80</v>
      </c>
      <c r="BK122" s="218">
        <f>ROUND(I122*H122,2)</f>
        <v>0</v>
      </c>
      <c r="BL122" s="19" t="s">
        <v>220</v>
      </c>
      <c r="BM122" s="217" t="s">
        <v>283</v>
      </c>
    </row>
    <row r="123" s="2" customFormat="1" ht="16.5" customHeight="1">
      <c r="A123" s="40"/>
      <c r="B123" s="41"/>
      <c r="C123" s="236" t="s">
        <v>284</v>
      </c>
      <c r="D123" s="236" t="s">
        <v>241</v>
      </c>
      <c r="E123" s="237" t="s">
        <v>285</v>
      </c>
      <c r="F123" s="238" t="s">
        <v>286</v>
      </c>
      <c r="G123" s="239" t="s">
        <v>261</v>
      </c>
      <c r="H123" s="240">
        <v>62</v>
      </c>
      <c r="I123" s="241"/>
      <c r="J123" s="242">
        <f>ROUND(I123*H123,2)</f>
        <v>0</v>
      </c>
      <c r="K123" s="238" t="s">
        <v>19</v>
      </c>
      <c r="L123" s="243"/>
      <c r="M123" s="244" t="s">
        <v>19</v>
      </c>
      <c r="N123" s="245" t="s">
        <v>43</v>
      </c>
      <c r="O123" s="86"/>
      <c r="P123" s="215">
        <f>O123*H123</f>
        <v>0</v>
      </c>
      <c r="Q123" s="215">
        <v>0.001</v>
      </c>
      <c r="R123" s="215">
        <f>Q123*H123</f>
        <v>0.062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245</v>
      </c>
      <c r="AT123" s="217" t="s">
        <v>241</v>
      </c>
      <c r="AU123" s="217" t="s">
        <v>82</v>
      </c>
      <c r="AY123" s="19" t="s">
        <v>213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80</v>
      </c>
      <c r="BK123" s="218">
        <f>ROUND(I123*H123,2)</f>
        <v>0</v>
      </c>
      <c r="BL123" s="19" t="s">
        <v>220</v>
      </c>
      <c r="BM123" s="217" t="s">
        <v>287</v>
      </c>
    </row>
    <row r="124" s="2" customFormat="1" ht="16.5" customHeight="1">
      <c r="A124" s="40"/>
      <c r="B124" s="41"/>
      <c r="C124" s="236" t="s">
        <v>288</v>
      </c>
      <c r="D124" s="236" t="s">
        <v>241</v>
      </c>
      <c r="E124" s="237" t="s">
        <v>289</v>
      </c>
      <c r="F124" s="238" t="s">
        <v>290</v>
      </c>
      <c r="G124" s="239" t="s">
        <v>261</v>
      </c>
      <c r="H124" s="240">
        <v>18</v>
      </c>
      <c r="I124" s="241"/>
      <c r="J124" s="242">
        <f>ROUND(I124*H124,2)</f>
        <v>0</v>
      </c>
      <c r="K124" s="238" t="s">
        <v>19</v>
      </c>
      <c r="L124" s="243"/>
      <c r="M124" s="244" t="s">
        <v>19</v>
      </c>
      <c r="N124" s="245" t="s">
        <v>43</v>
      </c>
      <c r="O124" s="86"/>
      <c r="P124" s="215">
        <f>O124*H124</f>
        <v>0</v>
      </c>
      <c r="Q124" s="215">
        <v>0.001</v>
      </c>
      <c r="R124" s="215">
        <f>Q124*H124</f>
        <v>0.018000000000000002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245</v>
      </c>
      <c r="AT124" s="217" t="s">
        <v>241</v>
      </c>
      <c r="AU124" s="217" t="s">
        <v>82</v>
      </c>
      <c r="AY124" s="19" t="s">
        <v>213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80</v>
      </c>
      <c r="BK124" s="218">
        <f>ROUND(I124*H124,2)</f>
        <v>0</v>
      </c>
      <c r="BL124" s="19" t="s">
        <v>220</v>
      </c>
      <c r="BM124" s="217" t="s">
        <v>291</v>
      </c>
    </row>
    <row r="125" s="2" customFormat="1" ht="16.5" customHeight="1">
      <c r="A125" s="40"/>
      <c r="B125" s="41"/>
      <c r="C125" s="236" t="s">
        <v>292</v>
      </c>
      <c r="D125" s="236" t="s">
        <v>241</v>
      </c>
      <c r="E125" s="237" t="s">
        <v>293</v>
      </c>
      <c r="F125" s="238" t="s">
        <v>294</v>
      </c>
      <c r="G125" s="239" t="s">
        <v>261</v>
      </c>
      <c r="H125" s="240">
        <v>65</v>
      </c>
      <c r="I125" s="241"/>
      <c r="J125" s="242">
        <f>ROUND(I125*H125,2)</f>
        <v>0</v>
      </c>
      <c r="K125" s="238" t="s">
        <v>19</v>
      </c>
      <c r="L125" s="243"/>
      <c r="M125" s="244" t="s">
        <v>19</v>
      </c>
      <c r="N125" s="245" t="s">
        <v>43</v>
      </c>
      <c r="O125" s="86"/>
      <c r="P125" s="215">
        <f>O125*H125</f>
        <v>0</v>
      </c>
      <c r="Q125" s="215">
        <v>0.001</v>
      </c>
      <c r="R125" s="215">
        <f>Q125*H125</f>
        <v>0.065000000000000002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245</v>
      </c>
      <c r="AT125" s="217" t="s">
        <v>241</v>
      </c>
      <c r="AU125" s="217" t="s">
        <v>82</v>
      </c>
      <c r="AY125" s="19" t="s">
        <v>213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80</v>
      </c>
      <c r="BK125" s="218">
        <f>ROUND(I125*H125,2)</f>
        <v>0</v>
      </c>
      <c r="BL125" s="19" t="s">
        <v>220</v>
      </c>
      <c r="BM125" s="217" t="s">
        <v>295</v>
      </c>
    </row>
    <row r="126" s="2" customFormat="1" ht="16.5" customHeight="1">
      <c r="A126" s="40"/>
      <c r="B126" s="41"/>
      <c r="C126" s="236" t="s">
        <v>296</v>
      </c>
      <c r="D126" s="236" t="s">
        <v>241</v>
      </c>
      <c r="E126" s="237" t="s">
        <v>297</v>
      </c>
      <c r="F126" s="238" t="s">
        <v>298</v>
      </c>
      <c r="G126" s="239" t="s">
        <v>261</v>
      </c>
      <c r="H126" s="240">
        <v>75</v>
      </c>
      <c r="I126" s="241"/>
      <c r="J126" s="242">
        <f>ROUND(I126*H126,2)</f>
        <v>0</v>
      </c>
      <c r="K126" s="238" t="s">
        <v>19</v>
      </c>
      <c r="L126" s="243"/>
      <c r="M126" s="244" t="s">
        <v>19</v>
      </c>
      <c r="N126" s="245" t="s">
        <v>43</v>
      </c>
      <c r="O126" s="86"/>
      <c r="P126" s="215">
        <f>O126*H126</f>
        <v>0</v>
      </c>
      <c r="Q126" s="215">
        <v>0.001</v>
      </c>
      <c r="R126" s="215">
        <f>Q126*H126</f>
        <v>0.074999999999999997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245</v>
      </c>
      <c r="AT126" s="217" t="s">
        <v>241</v>
      </c>
      <c r="AU126" s="217" t="s">
        <v>82</v>
      </c>
      <c r="AY126" s="19" t="s">
        <v>213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80</v>
      </c>
      <c r="BK126" s="218">
        <f>ROUND(I126*H126,2)</f>
        <v>0</v>
      </c>
      <c r="BL126" s="19" t="s">
        <v>220</v>
      </c>
      <c r="BM126" s="217" t="s">
        <v>299</v>
      </c>
    </row>
    <row r="127" s="2" customFormat="1" ht="16.5" customHeight="1">
      <c r="A127" s="40"/>
      <c r="B127" s="41"/>
      <c r="C127" s="236" t="s">
        <v>300</v>
      </c>
      <c r="D127" s="236" t="s">
        <v>241</v>
      </c>
      <c r="E127" s="237" t="s">
        <v>301</v>
      </c>
      <c r="F127" s="238" t="s">
        <v>302</v>
      </c>
      <c r="G127" s="239" t="s">
        <v>261</v>
      </c>
      <c r="H127" s="240">
        <v>44</v>
      </c>
      <c r="I127" s="241"/>
      <c r="J127" s="242">
        <f>ROUND(I127*H127,2)</f>
        <v>0</v>
      </c>
      <c r="K127" s="238" t="s">
        <v>19</v>
      </c>
      <c r="L127" s="243"/>
      <c r="M127" s="244" t="s">
        <v>19</v>
      </c>
      <c r="N127" s="245" t="s">
        <v>43</v>
      </c>
      <c r="O127" s="86"/>
      <c r="P127" s="215">
        <f>O127*H127</f>
        <v>0</v>
      </c>
      <c r="Q127" s="215">
        <v>0.001</v>
      </c>
      <c r="R127" s="215">
        <f>Q127*H127</f>
        <v>0.043999999999999997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245</v>
      </c>
      <c r="AT127" s="217" t="s">
        <v>241</v>
      </c>
      <c r="AU127" s="217" t="s">
        <v>82</v>
      </c>
      <c r="AY127" s="19" t="s">
        <v>213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80</v>
      </c>
      <c r="BK127" s="218">
        <f>ROUND(I127*H127,2)</f>
        <v>0</v>
      </c>
      <c r="BL127" s="19" t="s">
        <v>220</v>
      </c>
      <c r="BM127" s="217" t="s">
        <v>303</v>
      </c>
    </row>
    <row r="128" s="2" customFormat="1" ht="16.5" customHeight="1">
      <c r="A128" s="40"/>
      <c r="B128" s="41"/>
      <c r="C128" s="236" t="s">
        <v>304</v>
      </c>
      <c r="D128" s="236" t="s">
        <v>241</v>
      </c>
      <c r="E128" s="237" t="s">
        <v>305</v>
      </c>
      <c r="F128" s="238" t="s">
        <v>306</v>
      </c>
      <c r="G128" s="239" t="s">
        <v>261</v>
      </c>
      <c r="H128" s="240">
        <v>84</v>
      </c>
      <c r="I128" s="241"/>
      <c r="J128" s="242">
        <f>ROUND(I128*H128,2)</f>
        <v>0</v>
      </c>
      <c r="K128" s="238" t="s">
        <v>19</v>
      </c>
      <c r="L128" s="243"/>
      <c r="M128" s="244" t="s">
        <v>19</v>
      </c>
      <c r="N128" s="245" t="s">
        <v>43</v>
      </c>
      <c r="O128" s="86"/>
      <c r="P128" s="215">
        <f>O128*H128</f>
        <v>0</v>
      </c>
      <c r="Q128" s="215">
        <v>0.001</v>
      </c>
      <c r="R128" s="215">
        <f>Q128*H128</f>
        <v>0.084000000000000005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245</v>
      </c>
      <c r="AT128" s="217" t="s">
        <v>241</v>
      </c>
      <c r="AU128" s="217" t="s">
        <v>82</v>
      </c>
      <c r="AY128" s="19" t="s">
        <v>213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80</v>
      </c>
      <c r="BK128" s="218">
        <f>ROUND(I128*H128,2)</f>
        <v>0</v>
      </c>
      <c r="BL128" s="19" t="s">
        <v>220</v>
      </c>
      <c r="BM128" s="217" t="s">
        <v>307</v>
      </c>
    </row>
    <row r="129" s="2" customFormat="1" ht="16.5" customHeight="1">
      <c r="A129" s="40"/>
      <c r="B129" s="41"/>
      <c r="C129" s="236" t="s">
        <v>308</v>
      </c>
      <c r="D129" s="236" t="s">
        <v>241</v>
      </c>
      <c r="E129" s="237" t="s">
        <v>309</v>
      </c>
      <c r="F129" s="238" t="s">
        <v>310</v>
      </c>
      <c r="G129" s="239" t="s">
        <v>261</v>
      </c>
      <c r="H129" s="240">
        <v>36</v>
      </c>
      <c r="I129" s="241"/>
      <c r="J129" s="242">
        <f>ROUND(I129*H129,2)</f>
        <v>0</v>
      </c>
      <c r="K129" s="238" t="s">
        <v>19</v>
      </c>
      <c r="L129" s="243"/>
      <c r="M129" s="244" t="s">
        <v>19</v>
      </c>
      <c r="N129" s="245" t="s">
        <v>43</v>
      </c>
      <c r="O129" s="86"/>
      <c r="P129" s="215">
        <f>O129*H129</f>
        <v>0</v>
      </c>
      <c r="Q129" s="215">
        <v>0.001</v>
      </c>
      <c r="R129" s="215">
        <f>Q129*H129</f>
        <v>0.036000000000000004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245</v>
      </c>
      <c r="AT129" s="217" t="s">
        <v>241</v>
      </c>
      <c r="AU129" s="217" t="s">
        <v>82</v>
      </c>
      <c r="AY129" s="19" t="s">
        <v>213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80</v>
      </c>
      <c r="BK129" s="218">
        <f>ROUND(I129*H129,2)</f>
        <v>0</v>
      </c>
      <c r="BL129" s="19" t="s">
        <v>220</v>
      </c>
      <c r="BM129" s="217" t="s">
        <v>311</v>
      </c>
    </row>
    <row r="130" s="2" customFormat="1" ht="24.15" customHeight="1">
      <c r="A130" s="40"/>
      <c r="B130" s="41"/>
      <c r="C130" s="206" t="s">
        <v>312</v>
      </c>
      <c r="D130" s="206" t="s">
        <v>215</v>
      </c>
      <c r="E130" s="207" t="s">
        <v>313</v>
      </c>
      <c r="F130" s="208" t="s">
        <v>314</v>
      </c>
      <c r="G130" s="209" t="s">
        <v>261</v>
      </c>
      <c r="H130" s="210">
        <v>8</v>
      </c>
      <c r="I130" s="211"/>
      <c r="J130" s="212">
        <f>ROUND(I130*H130,2)</f>
        <v>0</v>
      </c>
      <c r="K130" s="208" t="s">
        <v>219</v>
      </c>
      <c r="L130" s="46"/>
      <c r="M130" s="213" t="s">
        <v>19</v>
      </c>
      <c r="N130" s="214" t="s">
        <v>43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220</v>
      </c>
      <c r="AT130" s="217" t="s">
        <v>215</v>
      </c>
      <c r="AU130" s="217" t="s">
        <v>82</v>
      </c>
      <c r="AY130" s="19" t="s">
        <v>213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80</v>
      </c>
      <c r="BK130" s="218">
        <f>ROUND(I130*H130,2)</f>
        <v>0</v>
      </c>
      <c r="BL130" s="19" t="s">
        <v>220</v>
      </c>
      <c r="BM130" s="217" t="s">
        <v>315</v>
      </c>
    </row>
    <row r="131" s="2" customFormat="1">
      <c r="A131" s="40"/>
      <c r="B131" s="41"/>
      <c r="C131" s="42"/>
      <c r="D131" s="219" t="s">
        <v>222</v>
      </c>
      <c r="E131" s="42"/>
      <c r="F131" s="220" t="s">
        <v>316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222</v>
      </c>
      <c r="AU131" s="19" t="s">
        <v>82</v>
      </c>
    </row>
    <row r="132" s="13" customFormat="1">
      <c r="A132" s="13"/>
      <c r="B132" s="224"/>
      <c r="C132" s="225"/>
      <c r="D132" s="226" t="s">
        <v>224</v>
      </c>
      <c r="E132" s="227" t="s">
        <v>19</v>
      </c>
      <c r="F132" s="228" t="s">
        <v>1021</v>
      </c>
      <c r="G132" s="225"/>
      <c r="H132" s="229">
        <v>8</v>
      </c>
      <c r="I132" s="230"/>
      <c r="J132" s="225"/>
      <c r="K132" s="225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224</v>
      </c>
      <c r="AU132" s="235" t="s">
        <v>82</v>
      </c>
      <c r="AV132" s="13" t="s">
        <v>82</v>
      </c>
      <c r="AW132" s="13" t="s">
        <v>33</v>
      </c>
      <c r="AX132" s="13" t="s">
        <v>80</v>
      </c>
      <c r="AY132" s="235" t="s">
        <v>213</v>
      </c>
    </row>
    <row r="133" s="2" customFormat="1" ht="16.5" customHeight="1">
      <c r="A133" s="40"/>
      <c r="B133" s="41"/>
      <c r="C133" s="236" t="s">
        <v>7</v>
      </c>
      <c r="D133" s="236" t="s">
        <v>241</v>
      </c>
      <c r="E133" s="237" t="s">
        <v>318</v>
      </c>
      <c r="F133" s="238" t="s">
        <v>319</v>
      </c>
      <c r="G133" s="239" t="s">
        <v>261</v>
      </c>
      <c r="H133" s="240">
        <v>28</v>
      </c>
      <c r="I133" s="241"/>
      <c r="J133" s="242">
        <f>ROUND(I133*H133,2)</f>
        <v>0</v>
      </c>
      <c r="K133" s="238" t="s">
        <v>19</v>
      </c>
      <c r="L133" s="243"/>
      <c r="M133" s="244" t="s">
        <v>19</v>
      </c>
      <c r="N133" s="245" t="s">
        <v>43</v>
      </c>
      <c r="O133" s="86"/>
      <c r="P133" s="215">
        <f>O133*H133</f>
        <v>0</v>
      </c>
      <c r="Q133" s="215">
        <v>0.0050000000000000001</v>
      </c>
      <c r="R133" s="215">
        <f>Q133*H133</f>
        <v>0.14000000000000001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245</v>
      </c>
      <c r="AT133" s="217" t="s">
        <v>241</v>
      </c>
      <c r="AU133" s="217" t="s">
        <v>82</v>
      </c>
      <c r="AY133" s="19" t="s">
        <v>213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80</v>
      </c>
      <c r="BK133" s="218">
        <f>ROUND(I133*H133,2)</f>
        <v>0</v>
      </c>
      <c r="BL133" s="19" t="s">
        <v>220</v>
      </c>
      <c r="BM133" s="217" t="s">
        <v>320</v>
      </c>
    </row>
    <row r="134" s="2" customFormat="1" ht="16.5" customHeight="1">
      <c r="A134" s="40"/>
      <c r="B134" s="41"/>
      <c r="C134" s="236" t="s">
        <v>321</v>
      </c>
      <c r="D134" s="236" t="s">
        <v>241</v>
      </c>
      <c r="E134" s="237" t="s">
        <v>322</v>
      </c>
      <c r="F134" s="238" t="s">
        <v>323</v>
      </c>
      <c r="G134" s="239" t="s">
        <v>261</v>
      </c>
      <c r="H134" s="240">
        <v>2</v>
      </c>
      <c r="I134" s="241"/>
      <c r="J134" s="242">
        <f>ROUND(I134*H134,2)</f>
        <v>0</v>
      </c>
      <c r="K134" s="238" t="s">
        <v>19</v>
      </c>
      <c r="L134" s="243"/>
      <c r="M134" s="244" t="s">
        <v>19</v>
      </c>
      <c r="N134" s="245" t="s">
        <v>43</v>
      </c>
      <c r="O134" s="86"/>
      <c r="P134" s="215">
        <f>O134*H134</f>
        <v>0</v>
      </c>
      <c r="Q134" s="215">
        <v>0.0050000000000000001</v>
      </c>
      <c r="R134" s="215">
        <f>Q134*H134</f>
        <v>0.01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245</v>
      </c>
      <c r="AT134" s="217" t="s">
        <v>241</v>
      </c>
      <c r="AU134" s="217" t="s">
        <v>82</v>
      </c>
      <c r="AY134" s="19" t="s">
        <v>213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80</v>
      </c>
      <c r="BK134" s="218">
        <f>ROUND(I134*H134,2)</f>
        <v>0</v>
      </c>
      <c r="BL134" s="19" t="s">
        <v>220</v>
      </c>
      <c r="BM134" s="217" t="s">
        <v>1140</v>
      </c>
    </row>
    <row r="135" s="2" customFormat="1" ht="16.5" customHeight="1">
      <c r="A135" s="40"/>
      <c r="B135" s="41"/>
      <c r="C135" s="236" t="s">
        <v>325</v>
      </c>
      <c r="D135" s="236" t="s">
        <v>241</v>
      </c>
      <c r="E135" s="237" t="s">
        <v>326</v>
      </c>
      <c r="F135" s="238" t="s">
        <v>327</v>
      </c>
      <c r="G135" s="239" t="s">
        <v>261</v>
      </c>
      <c r="H135" s="240">
        <v>97</v>
      </c>
      <c r="I135" s="241"/>
      <c r="J135" s="242">
        <f>ROUND(I135*H135,2)</f>
        <v>0</v>
      </c>
      <c r="K135" s="238" t="s">
        <v>19</v>
      </c>
      <c r="L135" s="243"/>
      <c r="M135" s="244" t="s">
        <v>19</v>
      </c>
      <c r="N135" s="245" t="s">
        <v>43</v>
      </c>
      <c r="O135" s="86"/>
      <c r="P135" s="215">
        <f>O135*H135</f>
        <v>0</v>
      </c>
      <c r="Q135" s="215">
        <v>0.0050000000000000001</v>
      </c>
      <c r="R135" s="215">
        <f>Q135*H135</f>
        <v>0.48499999999999999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245</v>
      </c>
      <c r="AT135" s="217" t="s">
        <v>241</v>
      </c>
      <c r="AU135" s="217" t="s">
        <v>82</v>
      </c>
      <c r="AY135" s="19" t="s">
        <v>213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80</v>
      </c>
      <c r="BK135" s="218">
        <f>ROUND(I135*H135,2)</f>
        <v>0</v>
      </c>
      <c r="BL135" s="19" t="s">
        <v>220</v>
      </c>
      <c r="BM135" s="217" t="s">
        <v>328</v>
      </c>
    </row>
    <row r="136" s="2" customFormat="1" ht="16.5" customHeight="1">
      <c r="A136" s="40"/>
      <c r="B136" s="41"/>
      <c r="C136" s="236" t="s">
        <v>329</v>
      </c>
      <c r="D136" s="236" t="s">
        <v>241</v>
      </c>
      <c r="E136" s="237" t="s">
        <v>330</v>
      </c>
      <c r="F136" s="238" t="s">
        <v>331</v>
      </c>
      <c r="G136" s="239" t="s">
        <v>261</v>
      </c>
      <c r="H136" s="240">
        <v>96</v>
      </c>
      <c r="I136" s="241"/>
      <c r="J136" s="242">
        <f>ROUND(I136*H136,2)</f>
        <v>0</v>
      </c>
      <c r="K136" s="238" t="s">
        <v>19</v>
      </c>
      <c r="L136" s="243"/>
      <c r="M136" s="244" t="s">
        <v>19</v>
      </c>
      <c r="N136" s="245" t="s">
        <v>43</v>
      </c>
      <c r="O136" s="86"/>
      <c r="P136" s="215">
        <f>O136*H136</f>
        <v>0</v>
      </c>
      <c r="Q136" s="215">
        <v>0.0050000000000000001</v>
      </c>
      <c r="R136" s="215">
        <f>Q136*H136</f>
        <v>0.47999999999999998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245</v>
      </c>
      <c r="AT136" s="217" t="s">
        <v>241</v>
      </c>
      <c r="AU136" s="217" t="s">
        <v>82</v>
      </c>
      <c r="AY136" s="19" t="s">
        <v>213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80</v>
      </c>
      <c r="BK136" s="218">
        <f>ROUND(I136*H136,2)</f>
        <v>0</v>
      </c>
      <c r="BL136" s="19" t="s">
        <v>220</v>
      </c>
      <c r="BM136" s="217" t="s">
        <v>332</v>
      </c>
    </row>
    <row r="137" s="2" customFormat="1" ht="16.5" customHeight="1">
      <c r="A137" s="40"/>
      <c r="B137" s="41"/>
      <c r="C137" s="236" t="s">
        <v>333</v>
      </c>
      <c r="D137" s="236" t="s">
        <v>241</v>
      </c>
      <c r="E137" s="237" t="s">
        <v>334</v>
      </c>
      <c r="F137" s="238" t="s">
        <v>335</v>
      </c>
      <c r="G137" s="239" t="s">
        <v>261</v>
      </c>
      <c r="H137" s="240">
        <v>44</v>
      </c>
      <c r="I137" s="241"/>
      <c r="J137" s="242">
        <f>ROUND(I137*H137,2)</f>
        <v>0</v>
      </c>
      <c r="K137" s="238" t="s">
        <v>19</v>
      </c>
      <c r="L137" s="243"/>
      <c r="M137" s="244" t="s">
        <v>19</v>
      </c>
      <c r="N137" s="245" t="s">
        <v>43</v>
      </c>
      <c r="O137" s="86"/>
      <c r="P137" s="215">
        <f>O137*H137</f>
        <v>0</v>
      </c>
      <c r="Q137" s="215">
        <v>0.0050000000000000001</v>
      </c>
      <c r="R137" s="215">
        <f>Q137*H137</f>
        <v>0.22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245</v>
      </c>
      <c r="AT137" s="217" t="s">
        <v>241</v>
      </c>
      <c r="AU137" s="217" t="s">
        <v>82</v>
      </c>
      <c r="AY137" s="19" t="s">
        <v>213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80</v>
      </c>
      <c r="BK137" s="218">
        <f>ROUND(I137*H137,2)</f>
        <v>0</v>
      </c>
      <c r="BL137" s="19" t="s">
        <v>220</v>
      </c>
      <c r="BM137" s="217" t="s">
        <v>336</v>
      </c>
    </row>
    <row r="138" s="2" customFormat="1" ht="16.5" customHeight="1">
      <c r="A138" s="40"/>
      <c r="B138" s="41"/>
      <c r="C138" s="236" t="s">
        <v>337</v>
      </c>
      <c r="D138" s="236" t="s">
        <v>241</v>
      </c>
      <c r="E138" s="237" t="s">
        <v>338</v>
      </c>
      <c r="F138" s="238" t="s">
        <v>339</v>
      </c>
      <c r="G138" s="239" t="s">
        <v>261</v>
      </c>
      <c r="H138" s="240">
        <v>2</v>
      </c>
      <c r="I138" s="241"/>
      <c r="J138" s="242">
        <f>ROUND(I138*H138,2)</f>
        <v>0</v>
      </c>
      <c r="K138" s="238" t="s">
        <v>19</v>
      </c>
      <c r="L138" s="243"/>
      <c r="M138" s="244" t="s">
        <v>19</v>
      </c>
      <c r="N138" s="245" t="s">
        <v>43</v>
      </c>
      <c r="O138" s="86"/>
      <c r="P138" s="215">
        <f>O138*H138</f>
        <v>0</v>
      </c>
      <c r="Q138" s="215">
        <v>0.0050000000000000001</v>
      </c>
      <c r="R138" s="215">
        <f>Q138*H138</f>
        <v>0.01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245</v>
      </c>
      <c r="AT138" s="217" t="s">
        <v>241</v>
      </c>
      <c r="AU138" s="217" t="s">
        <v>82</v>
      </c>
      <c r="AY138" s="19" t="s">
        <v>213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80</v>
      </c>
      <c r="BK138" s="218">
        <f>ROUND(I138*H138,2)</f>
        <v>0</v>
      </c>
      <c r="BL138" s="19" t="s">
        <v>220</v>
      </c>
      <c r="BM138" s="217" t="s">
        <v>1141</v>
      </c>
    </row>
    <row r="139" s="2" customFormat="1" ht="16.5" customHeight="1">
      <c r="A139" s="40"/>
      <c r="B139" s="41"/>
      <c r="C139" s="236" t="s">
        <v>341</v>
      </c>
      <c r="D139" s="236" t="s">
        <v>241</v>
      </c>
      <c r="E139" s="237" t="s">
        <v>342</v>
      </c>
      <c r="F139" s="238" t="s">
        <v>343</v>
      </c>
      <c r="G139" s="239" t="s">
        <v>261</v>
      </c>
      <c r="H139" s="240">
        <v>65</v>
      </c>
      <c r="I139" s="241"/>
      <c r="J139" s="242">
        <f>ROUND(I139*H139,2)</f>
        <v>0</v>
      </c>
      <c r="K139" s="238" t="s">
        <v>19</v>
      </c>
      <c r="L139" s="243"/>
      <c r="M139" s="244" t="s">
        <v>19</v>
      </c>
      <c r="N139" s="245" t="s">
        <v>43</v>
      </c>
      <c r="O139" s="86"/>
      <c r="P139" s="215">
        <f>O139*H139</f>
        <v>0</v>
      </c>
      <c r="Q139" s="215">
        <v>0.0050000000000000001</v>
      </c>
      <c r="R139" s="215">
        <f>Q139*H139</f>
        <v>0.32500000000000001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245</v>
      </c>
      <c r="AT139" s="217" t="s">
        <v>241</v>
      </c>
      <c r="AU139" s="217" t="s">
        <v>82</v>
      </c>
      <c r="AY139" s="19" t="s">
        <v>213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80</v>
      </c>
      <c r="BK139" s="218">
        <f>ROUND(I139*H139,2)</f>
        <v>0</v>
      </c>
      <c r="BL139" s="19" t="s">
        <v>220</v>
      </c>
      <c r="BM139" s="217" t="s">
        <v>597</v>
      </c>
    </row>
    <row r="140" s="2" customFormat="1" ht="16.5" customHeight="1">
      <c r="A140" s="40"/>
      <c r="B140" s="41"/>
      <c r="C140" s="236" t="s">
        <v>345</v>
      </c>
      <c r="D140" s="236" t="s">
        <v>241</v>
      </c>
      <c r="E140" s="237" t="s">
        <v>346</v>
      </c>
      <c r="F140" s="238" t="s">
        <v>347</v>
      </c>
      <c r="G140" s="239" t="s">
        <v>261</v>
      </c>
      <c r="H140" s="240">
        <v>64</v>
      </c>
      <c r="I140" s="241"/>
      <c r="J140" s="242">
        <f>ROUND(I140*H140,2)</f>
        <v>0</v>
      </c>
      <c r="K140" s="238" t="s">
        <v>19</v>
      </c>
      <c r="L140" s="243"/>
      <c r="M140" s="244" t="s">
        <v>19</v>
      </c>
      <c r="N140" s="245" t="s">
        <v>43</v>
      </c>
      <c r="O140" s="86"/>
      <c r="P140" s="215">
        <f>O140*H140</f>
        <v>0</v>
      </c>
      <c r="Q140" s="215">
        <v>0.0050000000000000001</v>
      </c>
      <c r="R140" s="215">
        <f>Q140*H140</f>
        <v>0.32000000000000001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245</v>
      </c>
      <c r="AT140" s="217" t="s">
        <v>241</v>
      </c>
      <c r="AU140" s="217" t="s">
        <v>82</v>
      </c>
      <c r="AY140" s="19" t="s">
        <v>213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80</v>
      </c>
      <c r="BK140" s="218">
        <f>ROUND(I140*H140,2)</f>
        <v>0</v>
      </c>
      <c r="BL140" s="19" t="s">
        <v>220</v>
      </c>
      <c r="BM140" s="217" t="s">
        <v>348</v>
      </c>
    </row>
    <row r="141" s="2" customFormat="1" ht="16.5" customHeight="1">
      <c r="A141" s="40"/>
      <c r="B141" s="41"/>
      <c r="C141" s="236" t="s">
        <v>349</v>
      </c>
      <c r="D141" s="236" t="s">
        <v>241</v>
      </c>
      <c r="E141" s="237" t="s">
        <v>350</v>
      </c>
      <c r="F141" s="238" t="s">
        <v>351</v>
      </c>
      <c r="G141" s="239" t="s">
        <v>261</v>
      </c>
      <c r="H141" s="240">
        <v>65</v>
      </c>
      <c r="I141" s="241"/>
      <c r="J141" s="242">
        <f>ROUND(I141*H141,2)</f>
        <v>0</v>
      </c>
      <c r="K141" s="238" t="s">
        <v>19</v>
      </c>
      <c r="L141" s="243"/>
      <c r="M141" s="244" t="s">
        <v>19</v>
      </c>
      <c r="N141" s="245" t="s">
        <v>43</v>
      </c>
      <c r="O141" s="86"/>
      <c r="P141" s="215">
        <f>O141*H141</f>
        <v>0</v>
      </c>
      <c r="Q141" s="215">
        <v>0.0050000000000000001</v>
      </c>
      <c r="R141" s="215">
        <f>Q141*H141</f>
        <v>0.32500000000000001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245</v>
      </c>
      <c r="AT141" s="217" t="s">
        <v>241</v>
      </c>
      <c r="AU141" s="217" t="s">
        <v>82</v>
      </c>
      <c r="AY141" s="19" t="s">
        <v>213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80</v>
      </c>
      <c r="BK141" s="218">
        <f>ROUND(I141*H141,2)</f>
        <v>0</v>
      </c>
      <c r="BL141" s="19" t="s">
        <v>220</v>
      </c>
      <c r="BM141" s="217" t="s">
        <v>352</v>
      </c>
    </row>
    <row r="142" s="2" customFormat="1" ht="16.5" customHeight="1">
      <c r="A142" s="40"/>
      <c r="B142" s="41"/>
      <c r="C142" s="236" t="s">
        <v>353</v>
      </c>
      <c r="D142" s="236" t="s">
        <v>241</v>
      </c>
      <c r="E142" s="237" t="s">
        <v>354</v>
      </c>
      <c r="F142" s="238" t="s">
        <v>355</v>
      </c>
      <c r="G142" s="239" t="s">
        <v>261</v>
      </c>
      <c r="H142" s="240">
        <v>33</v>
      </c>
      <c r="I142" s="241"/>
      <c r="J142" s="242">
        <f>ROUND(I142*H142,2)</f>
        <v>0</v>
      </c>
      <c r="K142" s="238" t="s">
        <v>19</v>
      </c>
      <c r="L142" s="243"/>
      <c r="M142" s="244" t="s">
        <v>19</v>
      </c>
      <c r="N142" s="245" t="s">
        <v>43</v>
      </c>
      <c r="O142" s="86"/>
      <c r="P142" s="215">
        <f>O142*H142</f>
        <v>0</v>
      </c>
      <c r="Q142" s="215">
        <v>0.0050000000000000001</v>
      </c>
      <c r="R142" s="215">
        <f>Q142*H142</f>
        <v>0.16500000000000001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245</v>
      </c>
      <c r="AT142" s="217" t="s">
        <v>241</v>
      </c>
      <c r="AU142" s="217" t="s">
        <v>82</v>
      </c>
      <c r="AY142" s="19" t="s">
        <v>213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80</v>
      </c>
      <c r="BK142" s="218">
        <f>ROUND(I142*H142,2)</f>
        <v>0</v>
      </c>
      <c r="BL142" s="19" t="s">
        <v>220</v>
      </c>
      <c r="BM142" s="217" t="s">
        <v>356</v>
      </c>
    </row>
    <row r="143" s="2" customFormat="1" ht="16.5" customHeight="1">
      <c r="A143" s="40"/>
      <c r="B143" s="41"/>
      <c r="C143" s="236" t="s">
        <v>357</v>
      </c>
      <c r="D143" s="236" t="s">
        <v>241</v>
      </c>
      <c r="E143" s="237" t="s">
        <v>362</v>
      </c>
      <c r="F143" s="238" t="s">
        <v>363</v>
      </c>
      <c r="G143" s="239" t="s">
        <v>261</v>
      </c>
      <c r="H143" s="240">
        <v>20</v>
      </c>
      <c r="I143" s="241"/>
      <c r="J143" s="242">
        <f>ROUND(I143*H143,2)</f>
        <v>0</v>
      </c>
      <c r="K143" s="238" t="s">
        <v>19</v>
      </c>
      <c r="L143" s="243"/>
      <c r="M143" s="244" t="s">
        <v>19</v>
      </c>
      <c r="N143" s="245" t="s">
        <v>43</v>
      </c>
      <c r="O143" s="86"/>
      <c r="P143" s="215">
        <f>O143*H143</f>
        <v>0</v>
      </c>
      <c r="Q143" s="215">
        <v>0.0050000000000000001</v>
      </c>
      <c r="R143" s="215">
        <f>Q143*H143</f>
        <v>0.10000000000000001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245</v>
      </c>
      <c r="AT143" s="217" t="s">
        <v>241</v>
      </c>
      <c r="AU143" s="217" t="s">
        <v>82</v>
      </c>
      <c r="AY143" s="19" t="s">
        <v>213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80</v>
      </c>
      <c r="BK143" s="218">
        <f>ROUND(I143*H143,2)</f>
        <v>0</v>
      </c>
      <c r="BL143" s="19" t="s">
        <v>220</v>
      </c>
      <c r="BM143" s="217" t="s">
        <v>1142</v>
      </c>
    </row>
    <row r="144" s="2" customFormat="1" ht="16.5" customHeight="1">
      <c r="A144" s="40"/>
      <c r="B144" s="41"/>
      <c r="C144" s="236" t="s">
        <v>361</v>
      </c>
      <c r="D144" s="236" t="s">
        <v>241</v>
      </c>
      <c r="E144" s="237" t="s">
        <v>366</v>
      </c>
      <c r="F144" s="238" t="s">
        <v>367</v>
      </c>
      <c r="G144" s="239" t="s">
        <v>261</v>
      </c>
      <c r="H144" s="240">
        <v>4</v>
      </c>
      <c r="I144" s="241"/>
      <c r="J144" s="242">
        <f>ROUND(I144*H144,2)</f>
        <v>0</v>
      </c>
      <c r="K144" s="238" t="s">
        <v>19</v>
      </c>
      <c r="L144" s="243"/>
      <c r="M144" s="244" t="s">
        <v>19</v>
      </c>
      <c r="N144" s="245" t="s">
        <v>43</v>
      </c>
      <c r="O144" s="86"/>
      <c r="P144" s="215">
        <f>O144*H144</f>
        <v>0</v>
      </c>
      <c r="Q144" s="215">
        <v>0.0050000000000000001</v>
      </c>
      <c r="R144" s="215">
        <f>Q144*H144</f>
        <v>0.02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245</v>
      </c>
      <c r="AT144" s="217" t="s">
        <v>241</v>
      </c>
      <c r="AU144" s="217" t="s">
        <v>82</v>
      </c>
      <c r="AY144" s="19" t="s">
        <v>213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80</v>
      </c>
      <c r="BK144" s="218">
        <f>ROUND(I144*H144,2)</f>
        <v>0</v>
      </c>
      <c r="BL144" s="19" t="s">
        <v>220</v>
      </c>
      <c r="BM144" s="217" t="s">
        <v>1143</v>
      </c>
    </row>
    <row r="145" s="2" customFormat="1" ht="16.5" customHeight="1">
      <c r="A145" s="40"/>
      <c r="B145" s="41"/>
      <c r="C145" s="206" t="s">
        <v>365</v>
      </c>
      <c r="D145" s="206" t="s">
        <v>215</v>
      </c>
      <c r="E145" s="207" t="s">
        <v>370</v>
      </c>
      <c r="F145" s="208" t="s">
        <v>371</v>
      </c>
      <c r="G145" s="209" t="s">
        <v>261</v>
      </c>
      <c r="H145" s="210">
        <v>8</v>
      </c>
      <c r="I145" s="211"/>
      <c r="J145" s="212">
        <f>ROUND(I145*H145,2)</f>
        <v>0</v>
      </c>
      <c r="K145" s="208" t="s">
        <v>219</v>
      </c>
      <c r="L145" s="46"/>
      <c r="M145" s="213" t="s">
        <v>19</v>
      </c>
      <c r="N145" s="214" t="s">
        <v>43</v>
      </c>
      <c r="O145" s="86"/>
      <c r="P145" s="215">
        <f>O145*H145</f>
        <v>0</v>
      </c>
      <c r="Q145" s="215">
        <v>5.8E-05</v>
      </c>
      <c r="R145" s="215">
        <f>Q145*H145</f>
        <v>0.000464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220</v>
      </c>
      <c r="AT145" s="217" t="s">
        <v>215</v>
      </c>
      <c r="AU145" s="217" t="s">
        <v>82</v>
      </c>
      <c r="AY145" s="19" t="s">
        <v>213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80</v>
      </c>
      <c r="BK145" s="218">
        <f>ROUND(I145*H145,2)</f>
        <v>0</v>
      </c>
      <c r="BL145" s="19" t="s">
        <v>220</v>
      </c>
      <c r="BM145" s="217" t="s">
        <v>1144</v>
      </c>
    </row>
    <row r="146" s="2" customFormat="1">
      <c r="A146" s="40"/>
      <c r="B146" s="41"/>
      <c r="C146" s="42"/>
      <c r="D146" s="219" t="s">
        <v>222</v>
      </c>
      <c r="E146" s="42"/>
      <c r="F146" s="220" t="s">
        <v>373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222</v>
      </c>
      <c r="AU146" s="19" t="s">
        <v>82</v>
      </c>
    </row>
    <row r="147" s="2" customFormat="1" ht="16.5" customHeight="1">
      <c r="A147" s="40"/>
      <c r="B147" s="41"/>
      <c r="C147" s="236" t="s">
        <v>369</v>
      </c>
      <c r="D147" s="236" t="s">
        <v>241</v>
      </c>
      <c r="E147" s="237" t="s">
        <v>375</v>
      </c>
      <c r="F147" s="238" t="s">
        <v>376</v>
      </c>
      <c r="G147" s="239" t="s">
        <v>261</v>
      </c>
      <c r="H147" s="240">
        <v>24</v>
      </c>
      <c r="I147" s="241"/>
      <c r="J147" s="242">
        <f>ROUND(I147*H147,2)</f>
        <v>0</v>
      </c>
      <c r="K147" s="238" t="s">
        <v>219</v>
      </c>
      <c r="L147" s="243"/>
      <c r="M147" s="244" t="s">
        <v>19</v>
      </c>
      <c r="N147" s="245" t="s">
        <v>43</v>
      </c>
      <c r="O147" s="86"/>
      <c r="P147" s="215">
        <f>O147*H147</f>
        <v>0</v>
      </c>
      <c r="Q147" s="215">
        <v>0.0070899999999999999</v>
      </c>
      <c r="R147" s="215">
        <f>Q147*H147</f>
        <v>0.17016000000000001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245</v>
      </c>
      <c r="AT147" s="217" t="s">
        <v>241</v>
      </c>
      <c r="AU147" s="217" t="s">
        <v>82</v>
      </c>
      <c r="AY147" s="19" t="s">
        <v>213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80</v>
      </c>
      <c r="BK147" s="218">
        <f>ROUND(I147*H147,2)</f>
        <v>0</v>
      </c>
      <c r="BL147" s="19" t="s">
        <v>220</v>
      </c>
      <c r="BM147" s="217" t="s">
        <v>377</v>
      </c>
    </row>
    <row r="148" s="2" customFormat="1" ht="16.5" customHeight="1">
      <c r="A148" s="40"/>
      <c r="B148" s="41"/>
      <c r="C148" s="206" t="s">
        <v>374</v>
      </c>
      <c r="D148" s="206" t="s">
        <v>215</v>
      </c>
      <c r="E148" s="207" t="s">
        <v>379</v>
      </c>
      <c r="F148" s="208" t="s">
        <v>380</v>
      </c>
      <c r="G148" s="209" t="s">
        <v>261</v>
      </c>
      <c r="H148" s="210">
        <v>1062</v>
      </c>
      <c r="I148" s="211"/>
      <c r="J148" s="212">
        <f>ROUND(I148*H148,2)</f>
        <v>0</v>
      </c>
      <c r="K148" s="208" t="s">
        <v>219</v>
      </c>
      <c r="L148" s="46"/>
      <c r="M148" s="213" t="s">
        <v>19</v>
      </c>
      <c r="N148" s="214" t="s">
        <v>43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220</v>
      </c>
      <c r="AT148" s="217" t="s">
        <v>215</v>
      </c>
      <c r="AU148" s="217" t="s">
        <v>82</v>
      </c>
      <c r="AY148" s="19" t="s">
        <v>213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80</v>
      </c>
      <c r="BK148" s="218">
        <f>ROUND(I148*H148,2)</f>
        <v>0</v>
      </c>
      <c r="BL148" s="19" t="s">
        <v>220</v>
      </c>
      <c r="BM148" s="217" t="s">
        <v>381</v>
      </c>
    </row>
    <row r="149" s="2" customFormat="1">
      <c r="A149" s="40"/>
      <c r="B149" s="41"/>
      <c r="C149" s="42"/>
      <c r="D149" s="219" t="s">
        <v>222</v>
      </c>
      <c r="E149" s="42"/>
      <c r="F149" s="220" t="s">
        <v>382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222</v>
      </c>
      <c r="AU149" s="19" t="s">
        <v>82</v>
      </c>
    </row>
    <row r="150" s="13" customFormat="1">
      <c r="A150" s="13"/>
      <c r="B150" s="224"/>
      <c r="C150" s="225"/>
      <c r="D150" s="226" t="s">
        <v>224</v>
      </c>
      <c r="E150" s="227" t="s">
        <v>19</v>
      </c>
      <c r="F150" s="228" t="s">
        <v>1145</v>
      </c>
      <c r="G150" s="225"/>
      <c r="H150" s="229">
        <v>1062</v>
      </c>
      <c r="I150" s="230"/>
      <c r="J150" s="225"/>
      <c r="K150" s="225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224</v>
      </c>
      <c r="AU150" s="235" t="s">
        <v>82</v>
      </c>
      <c r="AV150" s="13" t="s">
        <v>82</v>
      </c>
      <c r="AW150" s="13" t="s">
        <v>33</v>
      </c>
      <c r="AX150" s="13" t="s">
        <v>80</v>
      </c>
      <c r="AY150" s="235" t="s">
        <v>213</v>
      </c>
    </row>
    <row r="151" s="2" customFormat="1" ht="16.5" customHeight="1">
      <c r="A151" s="40"/>
      <c r="B151" s="41"/>
      <c r="C151" s="236" t="s">
        <v>378</v>
      </c>
      <c r="D151" s="236" t="s">
        <v>241</v>
      </c>
      <c r="E151" s="237" t="s">
        <v>385</v>
      </c>
      <c r="F151" s="238" t="s">
        <v>386</v>
      </c>
      <c r="G151" s="239" t="s">
        <v>244</v>
      </c>
      <c r="H151" s="240">
        <v>5.3099999999999996</v>
      </c>
      <c r="I151" s="241"/>
      <c r="J151" s="242">
        <f>ROUND(I151*H151,2)</f>
        <v>0</v>
      </c>
      <c r="K151" s="238" t="s">
        <v>19</v>
      </c>
      <c r="L151" s="243"/>
      <c r="M151" s="244" t="s">
        <v>19</v>
      </c>
      <c r="N151" s="245" t="s">
        <v>43</v>
      </c>
      <c r="O151" s="86"/>
      <c r="P151" s="215">
        <f>O151*H151</f>
        <v>0</v>
      </c>
      <c r="Q151" s="215">
        <v>0.001</v>
      </c>
      <c r="R151" s="215">
        <f>Q151*H151</f>
        <v>0.0053099999999999996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245</v>
      </c>
      <c r="AT151" s="217" t="s">
        <v>241</v>
      </c>
      <c r="AU151" s="217" t="s">
        <v>82</v>
      </c>
      <c r="AY151" s="19" t="s">
        <v>213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80</v>
      </c>
      <c r="BK151" s="218">
        <f>ROUND(I151*H151,2)</f>
        <v>0</v>
      </c>
      <c r="BL151" s="19" t="s">
        <v>220</v>
      </c>
      <c r="BM151" s="217" t="s">
        <v>387</v>
      </c>
    </row>
    <row r="152" s="2" customFormat="1">
      <c r="A152" s="40"/>
      <c r="B152" s="41"/>
      <c r="C152" s="42"/>
      <c r="D152" s="226" t="s">
        <v>388</v>
      </c>
      <c r="E152" s="42"/>
      <c r="F152" s="246" t="s">
        <v>389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388</v>
      </c>
      <c r="AU152" s="19" t="s">
        <v>82</v>
      </c>
    </row>
    <row r="153" s="13" customFormat="1">
      <c r="A153" s="13"/>
      <c r="B153" s="224"/>
      <c r="C153" s="225"/>
      <c r="D153" s="226" t="s">
        <v>224</v>
      </c>
      <c r="E153" s="227" t="s">
        <v>19</v>
      </c>
      <c r="F153" s="228" t="s">
        <v>1146</v>
      </c>
      <c r="G153" s="225"/>
      <c r="H153" s="229">
        <v>5.3099999999999996</v>
      </c>
      <c r="I153" s="230"/>
      <c r="J153" s="225"/>
      <c r="K153" s="225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224</v>
      </c>
      <c r="AU153" s="235" t="s">
        <v>82</v>
      </c>
      <c r="AV153" s="13" t="s">
        <v>82</v>
      </c>
      <c r="AW153" s="13" t="s">
        <v>33</v>
      </c>
      <c r="AX153" s="13" t="s">
        <v>80</v>
      </c>
      <c r="AY153" s="235" t="s">
        <v>213</v>
      </c>
    </row>
    <row r="154" s="2" customFormat="1" ht="16.5" customHeight="1">
      <c r="A154" s="40"/>
      <c r="B154" s="41"/>
      <c r="C154" s="206" t="s">
        <v>384</v>
      </c>
      <c r="D154" s="206" t="s">
        <v>215</v>
      </c>
      <c r="E154" s="207" t="s">
        <v>392</v>
      </c>
      <c r="F154" s="208" t="s">
        <v>393</v>
      </c>
      <c r="G154" s="209" t="s">
        <v>261</v>
      </c>
      <c r="H154" s="210">
        <v>8</v>
      </c>
      <c r="I154" s="211"/>
      <c r="J154" s="212">
        <f>ROUND(I154*H154,2)</f>
        <v>0</v>
      </c>
      <c r="K154" s="208" t="s">
        <v>19</v>
      </c>
      <c r="L154" s="46"/>
      <c r="M154" s="213" t="s">
        <v>19</v>
      </c>
      <c r="N154" s="214" t="s">
        <v>43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220</v>
      </c>
      <c r="AT154" s="217" t="s">
        <v>215</v>
      </c>
      <c r="AU154" s="217" t="s">
        <v>82</v>
      </c>
      <c r="AY154" s="19" t="s">
        <v>213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80</v>
      </c>
      <c r="BK154" s="218">
        <f>ROUND(I154*H154,2)</f>
        <v>0</v>
      </c>
      <c r="BL154" s="19" t="s">
        <v>220</v>
      </c>
      <c r="BM154" s="217" t="s">
        <v>1147</v>
      </c>
    </row>
    <row r="155" s="2" customFormat="1" ht="16.5" customHeight="1">
      <c r="A155" s="40"/>
      <c r="B155" s="41"/>
      <c r="C155" s="236" t="s">
        <v>391</v>
      </c>
      <c r="D155" s="236" t="s">
        <v>241</v>
      </c>
      <c r="E155" s="237" t="s">
        <v>396</v>
      </c>
      <c r="F155" s="238" t="s">
        <v>397</v>
      </c>
      <c r="G155" s="239" t="s">
        <v>244</v>
      </c>
      <c r="H155" s="240">
        <v>0.95999999999999996</v>
      </c>
      <c r="I155" s="241"/>
      <c r="J155" s="242">
        <f>ROUND(I155*H155,2)</f>
        <v>0</v>
      </c>
      <c r="K155" s="238" t="s">
        <v>19</v>
      </c>
      <c r="L155" s="243"/>
      <c r="M155" s="244" t="s">
        <v>19</v>
      </c>
      <c r="N155" s="245" t="s">
        <v>43</v>
      </c>
      <c r="O155" s="86"/>
      <c r="P155" s="215">
        <f>O155*H155</f>
        <v>0</v>
      </c>
      <c r="Q155" s="215">
        <v>0.001</v>
      </c>
      <c r="R155" s="215">
        <f>Q155*H155</f>
        <v>0.00096000000000000002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245</v>
      </c>
      <c r="AT155" s="217" t="s">
        <v>241</v>
      </c>
      <c r="AU155" s="217" t="s">
        <v>82</v>
      </c>
      <c r="AY155" s="19" t="s">
        <v>213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80</v>
      </c>
      <c r="BK155" s="218">
        <f>ROUND(I155*H155,2)</f>
        <v>0</v>
      </c>
      <c r="BL155" s="19" t="s">
        <v>220</v>
      </c>
      <c r="BM155" s="217" t="s">
        <v>1148</v>
      </c>
    </row>
    <row r="156" s="2" customFormat="1">
      <c r="A156" s="40"/>
      <c r="B156" s="41"/>
      <c r="C156" s="42"/>
      <c r="D156" s="226" t="s">
        <v>388</v>
      </c>
      <c r="E156" s="42"/>
      <c r="F156" s="246" t="s">
        <v>389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388</v>
      </c>
      <c r="AU156" s="19" t="s">
        <v>82</v>
      </c>
    </row>
    <row r="157" s="13" customFormat="1">
      <c r="A157" s="13"/>
      <c r="B157" s="224"/>
      <c r="C157" s="225"/>
      <c r="D157" s="226" t="s">
        <v>224</v>
      </c>
      <c r="E157" s="227" t="s">
        <v>19</v>
      </c>
      <c r="F157" s="228" t="s">
        <v>773</v>
      </c>
      <c r="G157" s="225"/>
      <c r="H157" s="229">
        <v>0.95999999999999996</v>
      </c>
      <c r="I157" s="230"/>
      <c r="J157" s="225"/>
      <c r="K157" s="225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224</v>
      </c>
      <c r="AU157" s="235" t="s">
        <v>82</v>
      </c>
      <c r="AV157" s="13" t="s">
        <v>82</v>
      </c>
      <c r="AW157" s="13" t="s">
        <v>33</v>
      </c>
      <c r="AX157" s="13" t="s">
        <v>80</v>
      </c>
      <c r="AY157" s="235" t="s">
        <v>213</v>
      </c>
    </row>
    <row r="158" s="2" customFormat="1" ht="16.5" customHeight="1">
      <c r="A158" s="40"/>
      <c r="B158" s="41"/>
      <c r="C158" s="206" t="s">
        <v>395</v>
      </c>
      <c r="D158" s="206" t="s">
        <v>215</v>
      </c>
      <c r="E158" s="207" t="s">
        <v>401</v>
      </c>
      <c r="F158" s="208" t="s">
        <v>402</v>
      </c>
      <c r="G158" s="209" t="s">
        <v>261</v>
      </c>
      <c r="H158" s="210">
        <v>1062</v>
      </c>
      <c r="I158" s="211"/>
      <c r="J158" s="212">
        <f>ROUND(I158*H158,2)</f>
        <v>0</v>
      </c>
      <c r="K158" s="208" t="s">
        <v>219</v>
      </c>
      <c r="L158" s="46"/>
      <c r="M158" s="213" t="s">
        <v>19</v>
      </c>
      <c r="N158" s="214" t="s">
        <v>43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220</v>
      </c>
      <c r="AT158" s="217" t="s">
        <v>215</v>
      </c>
      <c r="AU158" s="217" t="s">
        <v>82</v>
      </c>
      <c r="AY158" s="19" t="s">
        <v>213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80</v>
      </c>
      <c r="BK158" s="218">
        <f>ROUND(I158*H158,2)</f>
        <v>0</v>
      </c>
      <c r="BL158" s="19" t="s">
        <v>220</v>
      </c>
      <c r="BM158" s="217" t="s">
        <v>403</v>
      </c>
    </row>
    <row r="159" s="2" customFormat="1">
      <c r="A159" s="40"/>
      <c r="B159" s="41"/>
      <c r="C159" s="42"/>
      <c r="D159" s="219" t="s">
        <v>222</v>
      </c>
      <c r="E159" s="42"/>
      <c r="F159" s="220" t="s">
        <v>404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222</v>
      </c>
      <c r="AU159" s="19" t="s">
        <v>82</v>
      </c>
    </row>
    <row r="160" s="13" customFormat="1">
      <c r="A160" s="13"/>
      <c r="B160" s="224"/>
      <c r="C160" s="225"/>
      <c r="D160" s="226" t="s">
        <v>224</v>
      </c>
      <c r="E160" s="227" t="s">
        <v>19</v>
      </c>
      <c r="F160" s="228" t="s">
        <v>1149</v>
      </c>
      <c r="G160" s="225"/>
      <c r="H160" s="229">
        <v>1062</v>
      </c>
      <c r="I160" s="230"/>
      <c r="J160" s="225"/>
      <c r="K160" s="225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224</v>
      </c>
      <c r="AU160" s="235" t="s">
        <v>82</v>
      </c>
      <c r="AV160" s="13" t="s">
        <v>82</v>
      </c>
      <c r="AW160" s="13" t="s">
        <v>33</v>
      </c>
      <c r="AX160" s="13" t="s">
        <v>80</v>
      </c>
      <c r="AY160" s="235" t="s">
        <v>213</v>
      </c>
    </row>
    <row r="161" s="2" customFormat="1" ht="16.5" customHeight="1">
      <c r="A161" s="40"/>
      <c r="B161" s="41"/>
      <c r="C161" s="236" t="s">
        <v>400</v>
      </c>
      <c r="D161" s="236" t="s">
        <v>241</v>
      </c>
      <c r="E161" s="237" t="s">
        <v>407</v>
      </c>
      <c r="F161" s="238" t="s">
        <v>408</v>
      </c>
      <c r="G161" s="239" t="s">
        <v>244</v>
      </c>
      <c r="H161" s="240">
        <v>53.100000000000001</v>
      </c>
      <c r="I161" s="241"/>
      <c r="J161" s="242">
        <f>ROUND(I161*H161,2)</f>
        <v>0</v>
      </c>
      <c r="K161" s="238" t="s">
        <v>219</v>
      </c>
      <c r="L161" s="243"/>
      <c r="M161" s="244" t="s">
        <v>19</v>
      </c>
      <c r="N161" s="245" t="s">
        <v>43</v>
      </c>
      <c r="O161" s="86"/>
      <c r="P161" s="215">
        <f>O161*H161</f>
        <v>0</v>
      </c>
      <c r="Q161" s="215">
        <v>0.001</v>
      </c>
      <c r="R161" s="215">
        <f>Q161*H161</f>
        <v>0.053100000000000001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245</v>
      </c>
      <c r="AT161" s="217" t="s">
        <v>241</v>
      </c>
      <c r="AU161" s="217" t="s">
        <v>82</v>
      </c>
      <c r="AY161" s="19" t="s">
        <v>213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80</v>
      </c>
      <c r="BK161" s="218">
        <f>ROUND(I161*H161,2)</f>
        <v>0</v>
      </c>
      <c r="BL161" s="19" t="s">
        <v>220</v>
      </c>
      <c r="BM161" s="217" t="s">
        <v>409</v>
      </c>
    </row>
    <row r="162" s="2" customFormat="1">
      <c r="A162" s="40"/>
      <c r="B162" s="41"/>
      <c r="C162" s="42"/>
      <c r="D162" s="226" t="s">
        <v>388</v>
      </c>
      <c r="E162" s="42"/>
      <c r="F162" s="246" t="s">
        <v>410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388</v>
      </c>
      <c r="AU162" s="19" t="s">
        <v>82</v>
      </c>
    </row>
    <row r="163" s="13" customFormat="1">
      <c r="A163" s="13"/>
      <c r="B163" s="224"/>
      <c r="C163" s="225"/>
      <c r="D163" s="226" t="s">
        <v>224</v>
      </c>
      <c r="E163" s="227" t="s">
        <v>19</v>
      </c>
      <c r="F163" s="228" t="s">
        <v>1150</v>
      </c>
      <c r="G163" s="225"/>
      <c r="H163" s="229">
        <v>53.100000000000001</v>
      </c>
      <c r="I163" s="230"/>
      <c r="J163" s="225"/>
      <c r="K163" s="225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224</v>
      </c>
      <c r="AU163" s="235" t="s">
        <v>82</v>
      </c>
      <c r="AV163" s="13" t="s">
        <v>82</v>
      </c>
      <c r="AW163" s="13" t="s">
        <v>33</v>
      </c>
      <c r="AX163" s="13" t="s">
        <v>80</v>
      </c>
      <c r="AY163" s="235" t="s">
        <v>213</v>
      </c>
    </row>
    <row r="164" s="2" customFormat="1" ht="16.5" customHeight="1">
      <c r="A164" s="40"/>
      <c r="B164" s="41"/>
      <c r="C164" s="206" t="s">
        <v>406</v>
      </c>
      <c r="D164" s="206" t="s">
        <v>215</v>
      </c>
      <c r="E164" s="207" t="s">
        <v>413</v>
      </c>
      <c r="F164" s="208" t="s">
        <v>414</v>
      </c>
      <c r="G164" s="209" t="s">
        <v>261</v>
      </c>
      <c r="H164" s="210">
        <v>1062</v>
      </c>
      <c r="I164" s="211"/>
      <c r="J164" s="212">
        <f>ROUND(I164*H164,2)</f>
        <v>0</v>
      </c>
      <c r="K164" s="208" t="s">
        <v>19</v>
      </c>
      <c r="L164" s="46"/>
      <c r="M164" s="213" t="s">
        <v>19</v>
      </c>
      <c r="N164" s="214" t="s">
        <v>43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220</v>
      </c>
      <c r="AT164" s="217" t="s">
        <v>215</v>
      </c>
      <c r="AU164" s="217" t="s">
        <v>82</v>
      </c>
      <c r="AY164" s="19" t="s">
        <v>213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80</v>
      </c>
      <c r="BK164" s="218">
        <f>ROUND(I164*H164,2)</f>
        <v>0</v>
      </c>
      <c r="BL164" s="19" t="s">
        <v>220</v>
      </c>
      <c r="BM164" s="217" t="s">
        <v>415</v>
      </c>
    </row>
    <row r="165" s="13" customFormat="1">
      <c r="A165" s="13"/>
      <c r="B165" s="224"/>
      <c r="C165" s="225"/>
      <c r="D165" s="226" t="s">
        <v>224</v>
      </c>
      <c r="E165" s="227" t="s">
        <v>19</v>
      </c>
      <c r="F165" s="228" t="s">
        <v>1145</v>
      </c>
      <c r="G165" s="225"/>
      <c r="H165" s="229">
        <v>1062</v>
      </c>
      <c r="I165" s="230"/>
      <c r="J165" s="225"/>
      <c r="K165" s="225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224</v>
      </c>
      <c r="AU165" s="235" t="s">
        <v>82</v>
      </c>
      <c r="AV165" s="13" t="s">
        <v>82</v>
      </c>
      <c r="AW165" s="13" t="s">
        <v>33</v>
      </c>
      <c r="AX165" s="13" t="s">
        <v>80</v>
      </c>
      <c r="AY165" s="235" t="s">
        <v>213</v>
      </c>
    </row>
    <row r="166" s="2" customFormat="1" ht="16.5" customHeight="1">
      <c r="A166" s="40"/>
      <c r="B166" s="41"/>
      <c r="C166" s="236" t="s">
        <v>412</v>
      </c>
      <c r="D166" s="236" t="s">
        <v>241</v>
      </c>
      <c r="E166" s="237" t="s">
        <v>417</v>
      </c>
      <c r="F166" s="238" t="s">
        <v>418</v>
      </c>
      <c r="G166" s="239" t="s">
        <v>244</v>
      </c>
      <c r="H166" s="240">
        <v>63.539999999999999</v>
      </c>
      <c r="I166" s="241"/>
      <c r="J166" s="242">
        <f>ROUND(I166*H166,2)</f>
        <v>0</v>
      </c>
      <c r="K166" s="238" t="s">
        <v>19</v>
      </c>
      <c r="L166" s="243"/>
      <c r="M166" s="244" t="s">
        <v>19</v>
      </c>
      <c r="N166" s="245" t="s">
        <v>43</v>
      </c>
      <c r="O166" s="86"/>
      <c r="P166" s="215">
        <f>O166*H166</f>
        <v>0</v>
      </c>
      <c r="Q166" s="215">
        <v>0.001</v>
      </c>
      <c r="R166" s="215">
        <f>Q166*H166</f>
        <v>0.063539999999999999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245</v>
      </c>
      <c r="AT166" s="217" t="s">
        <v>241</v>
      </c>
      <c r="AU166" s="217" t="s">
        <v>82</v>
      </c>
      <c r="AY166" s="19" t="s">
        <v>213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80</v>
      </c>
      <c r="BK166" s="218">
        <f>ROUND(I166*H166,2)</f>
        <v>0</v>
      </c>
      <c r="BL166" s="19" t="s">
        <v>220</v>
      </c>
      <c r="BM166" s="217" t="s">
        <v>419</v>
      </c>
    </row>
    <row r="167" s="2" customFormat="1">
      <c r="A167" s="40"/>
      <c r="B167" s="41"/>
      <c r="C167" s="42"/>
      <c r="D167" s="226" t="s">
        <v>388</v>
      </c>
      <c r="E167" s="42"/>
      <c r="F167" s="246" t="s">
        <v>389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388</v>
      </c>
      <c r="AU167" s="19" t="s">
        <v>82</v>
      </c>
    </row>
    <row r="168" s="13" customFormat="1">
      <c r="A168" s="13"/>
      <c r="B168" s="224"/>
      <c r="C168" s="225"/>
      <c r="D168" s="226" t="s">
        <v>224</v>
      </c>
      <c r="E168" s="227" t="s">
        <v>19</v>
      </c>
      <c r="F168" s="228" t="s">
        <v>1151</v>
      </c>
      <c r="G168" s="225"/>
      <c r="H168" s="229">
        <v>63.539999999999999</v>
      </c>
      <c r="I168" s="230"/>
      <c r="J168" s="225"/>
      <c r="K168" s="225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224</v>
      </c>
      <c r="AU168" s="235" t="s">
        <v>82</v>
      </c>
      <c r="AV168" s="13" t="s">
        <v>82</v>
      </c>
      <c r="AW168" s="13" t="s">
        <v>33</v>
      </c>
      <c r="AX168" s="13" t="s">
        <v>80</v>
      </c>
      <c r="AY168" s="235" t="s">
        <v>213</v>
      </c>
    </row>
    <row r="169" s="2" customFormat="1" ht="16.5" customHeight="1">
      <c r="A169" s="40"/>
      <c r="B169" s="41"/>
      <c r="C169" s="206" t="s">
        <v>416</v>
      </c>
      <c r="D169" s="206" t="s">
        <v>215</v>
      </c>
      <c r="E169" s="207" t="s">
        <v>422</v>
      </c>
      <c r="F169" s="208" t="s">
        <v>423</v>
      </c>
      <c r="G169" s="209" t="s">
        <v>218</v>
      </c>
      <c r="H169" s="210">
        <v>795.60000000000002</v>
      </c>
      <c r="I169" s="211"/>
      <c r="J169" s="212">
        <f>ROUND(I169*H169,2)</f>
        <v>0</v>
      </c>
      <c r="K169" s="208" t="s">
        <v>219</v>
      </c>
      <c r="L169" s="46"/>
      <c r="M169" s="213" t="s">
        <v>19</v>
      </c>
      <c r="N169" s="214" t="s">
        <v>43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220</v>
      </c>
      <c r="AT169" s="217" t="s">
        <v>215</v>
      </c>
      <c r="AU169" s="217" t="s">
        <v>82</v>
      </c>
      <c r="AY169" s="19" t="s">
        <v>213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80</v>
      </c>
      <c r="BK169" s="218">
        <f>ROUND(I169*H169,2)</f>
        <v>0</v>
      </c>
      <c r="BL169" s="19" t="s">
        <v>220</v>
      </c>
      <c r="BM169" s="217" t="s">
        <v>424</v>
      </c>
    </row>
    <row r="170" s="2" customFormat="1">
      <c r="A170" s="40"/>
      <c r="B170" s="41"/>
      <c r="C170" s="42"/>
      <c r="D170" s="219" t="s">
        <v>222</v>
      </c>
      <c r="E170" s="42"/>
      <c r="F170" s="220" t="s">
        <v>425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222</v>
      </c>
      <c r="AU170" s="19" t="s">
        <v>82</v>
      </c>
    </row>
    <row r="171" s="13" customFormat="1">
      <c r="A171" s="13"/>
      <c r="B171" s="224"/>
      <c r="C171" s="225"/>
      <c r="D171" s="226" t="s">
        <v>224</v>
      </c>
      <c r="E171" s="227" t="s">
        <v>19</v>
      </c>
      <c r="F171" s="228" t="s">
        <v>1152</v>
      </c>
      <c r="G171" s="225"/>
      <c r="H171" s="229">
        <v>795.60000000000002</v>
      </c>
      <c r="I171" s="230"/>
      <c r="J171" s="225"/>
      <c r="K171" s="225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224</v>
      </c>
      <c r="AU171" s="235" t="s">
        <v>82</v>
      </c>
      <c r="AV171" s="13" t="s">
        <v>82</v>
      </c>
      <c r="AW171" s="13" t="s">
        <v>33</v>
      </c>
      <c r="AX171" s="13" t="s">
        <v>80</v>
      </c>
      <c r="AY171" s="235" t="s">
        <v>213</v>
      </c>
    </row>
    <row r="172" s="2" customFormat="1" ht="16.5" customHeight="1">
      <c r="A172" s="40"/>
      <c r="B172" s="41"/>
      <c r="C172" s="236" t="s">
        <v>421</v>
      </c>
      <c r="D172" s="236" t="s">
        <v>241</v>
      </c>
      <c r="E172" s="237" t="s">
        <v>428</v>
      </c>
      <c r="F172" s="238" t="s">
        <v>429</v>
      </c>
      <c r="G172" s="239" t="s">
        <v>430</v>
      </c>
      <c r="H172" s="240">
        <v>32.039999999999999</v>
      </c>
      <c r="I172" s="241"/>
      <c r="J172" s="242">
        <f>ROUND(I172*H172,2)</f>
        <v>0</v>
      </c>
      <c r="K172" s="238" t="s">
        <v>219</v>
      </c>
      <c r="L172" s="243"/>
      <c r="M172" s="244" t="s">
        <v>19</v>
      </c>
      <c r="N172" s="245" t="s">
        <v>43</v>
      </c>
      <c r="O172" s="86"/>
      <c r="P172" s="215">
        <f>O172*H172</f>
        <v>0</v>
      </c>
      <c r="Q172" s="215">
        <v>0.20000000000000001</v>
      </c>
      <c r="R172" s="215">
        <f>Q172*H172</f>
        <v>6.4080000000000004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245</v>
      </c>
      <c r="AT172" s="217" t="s">
        <v>241</v>
      </c>
      <c r="AU172" s="217" t="s">
        <v>82</v>
      </c>
      <c r="AY172" s="19" t="s">
        <v>213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80</v>
      </c>
      <c r="BK172" s="218">
        <f>ROUND(I172*H172,2)</f>
        <v>0</v>
      </c>
      <c r="BL172" s="19" t="s">
        <v>220</v>
      </c>
      <c r="BM172" s="217" t="s">
        <v>431</v>
      </c>
    </row>
    <row r="173" s="13" customFormat="1">
      <c r="A173" s="13"/>
      <c r="B173" s="224"/>
      <c r="C173" s="225"/>
      <c r="D173" s="226" t="s">
        <v>224</v>
      </c>
      <c r="E173" s="227" t="s">
        <v>19</v>
      </c>
      <c r="F173" s="228" t="s">
        <v>1153</v>
      </c>
      <c r="G173" s="225"/>
      <c r="H173" s="229">
        <v>32.039999999999999</v>
      </c>
      <c r="I173" s="230"/>
      <c r="J173" s="225"/>
      <c r="K173" s="225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224</v>
      </c>
      <c r="AU173" s="235" t="s">
        <v>82</v>
      </c>
      <c r="AV173" s="13" t="s">
        <v>82</v>
      </c>
      <c r="AW173" s="13" t="s">
        <v>33</v>
      </c>
      <c r="AX173" s="13" t="s">
        <v>80</v>
      </c>
      <c r="AY173" s="235" t="s">
        <v>213</v>
      </c>
    </row>
    <row r="174" s="2" customFormat="1" ht="16.5" customHeight="1">
      <c r="A174" s="40"/>
      <c r="B174" s="41"/>
      <c r="C174" s="206" t="s">
        <v>427</v>
      </c>
      <c r="D174" s="206" t="s">
        <v>215</v>
      </c>
      <c r="E174" s="207" t="s">
        <v>434</v>
      </c>
      <c r="F174" s="208" t="s">
        <v>435</v>
      </c>
      <c r="G174" s="209" t="s">
        <v>430</v>
      </c>
      <c r="H174" s="210">
        <v>16.140000000000001</v>
      </c>
      <c r="I174" s="211"/>
      <c r="J174" s="212">
        <f>ROUND(I174*H174,2)</f>
        <v>0</v>
      </c>
      <c r="K174" s="208" t="s">
        <v>219</v>
      </c>
      <c r="L174" s="46"/>
      <c r="M174" s="213" t="s">
        <v>19</v>
      </c>
      <c r="N174" s="214" t="s">
        <v>43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220</v>
      </c>
      <c r="AT174" s="217" t="s">
        <v>215</v>
      </c>
      <c r="AU174" s="217" t="s">
        <v>82</v>
      </c>
      <c r="AY174" s="19" t="s">
        <v>213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80</v>
      </c>
      <c r="BK174" s="218">
        <f>ROUND(I174*H174,2)</f>
        <v>0</v>
      </c>
      <c r="BL174" s="19" t="s">
        <v>220</v>
      </c>
      <c r="BM174" s="217" t="s">
        <v>436</v>
      </c>
    </row>
    <row r="175" s="2" customFormat="1">
      <c r="A175" s="40"/>
      <c r="B175" s="41"/>
      <c r="C175" s="42"/>
      <c r="D175" s="219" t="s">
        <v>222</v>
      </c>
      <c r="E175" s="42"/>
      <c r="F175" s="220" t="s">
        <v>437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222</v>
      </c>
      <c r="AU175" s="19" t="s">
        <v>82</v>
      </c>
    </row>
    <row r="176" s="2" customFormat="1">
      <c r="A176" s="40"/>
      <c r="B176" s="41"/>
      <c r="C176" s="42"/>
      <c r="D176" s="226" t="s">
        <v>388</v>
      </c>
      <c r="E176" s="42"/>
      <c r="F176" s="246" t="s">
        <v>438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388</v>
      </c>
      <c r="AU176" s="19" t="s">
        <v>82</v>
      </c>
    </row>
    <row r="177" s="13" customFormat="1">
      <c r="A177" s="13"/>
      <c r="B177" s="224"/>
      <c r="C177" s="225"/>
      <c r="D177" s="226" t="s">
        <v>224</v>
      </c>
      <c r="E177" s="227" t="s">
        <v>19</v>
      </c>
      <c r="F177" s="228" t="s">
        <v>1154</v>
      </c>
      <c r="G177" s="225"/>
      <c r="H177" s="229">
        <v>16.140000000000001</v>
      </c>
      <c r="I177" s="230"/>
      <c r="J177" s="225"/>
      <c r="K177" s="225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224</v>
      </c>
      <c r="AU177" s="235" t="s">
        <v>82</v>
      </c>
      <c r="AV177" s="13" t="s">
        <v>82</v>
      </c>
      <c r="AW177" s="13" t="s">
        <v>33</v>
      </c>
      <c r="AX177" s="13" t="s">
        <v>80</v>
      </c>
      <c r="AY177" s="235" t="s">
        <v>213</v>
      </c>
    </row>
    <row r="178" s="2" customFormat="1" ht="16.5" customHeight="1">
      <c r="A178" s="40"/>
      <c r="B178" s="41"/>
      <c r="C178" s="206" t="s">
        <v>433</v>
      </c>
      <c r="D178" s="206" t="s">
        <v>215</v>
      </c>
      <c r="E178" s="207" t="s">
        <v>441</v>
      </c>
      <c r="F178" s="208" t="s">
        <v>442</v>
      </c>
      <c r="G178" s="209" t="s">
        <v>430</v>
      </c>
      <c r="H178" s="210">
        <v>16.140000000000001</v>
      </c>
      <c r="I178" s="211"/>
      <c r="J178" s="212">
        <f>ROUND(I178*H178,2)</f>
        <v>0</v>
      </c>
      <c r="K178" s="208" t="s">
        <v>219</v>
      </c>
      <c r="L178" s="46"/>
      <c r="M178" s="213" t="s">
        <v>19</v>
      </c>
      <c r="N178" s="214" t="s">
        <v>43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220</v>
      </c>
      <c r="AT178" s="217" t="s">
        <v>215</v>
      </c>
      <c r="AU178" s="217" t="s">
        <v>82</v>
      </c>
      <c r="AY178" s="19" t="s">
        <v>213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80</v>
      </c>
      <c r="BK178" s="218">
        <f>ROUND(I178*H178,2)</f>
        <v>0</v>
      </c>
      <c r="BL178" s="19" t="s">
        <v>220</v>
      </c>
      <c r="BM178" s="217" t="s">
        <v>443</v>
      </c>
    </row>
    <row r="179" s="2" customFormat="1">
      <c r="A179" s="40"/>
      <c r="B179" s="41"/>
      <c r="C179" s="42"/>
      <c r="D179" s="219" t="s">
        <v>222</v>
      </c>
      <c r="E179" s="42"/>
      <c r="F179" s="220" t="s">
        <v>444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222</v>
      </c>
      <c r="AU179" s="19" t="s">
        <v>82</v>
      </c>
    </row>
    <row r="180" s="13" customFormat="1">
      <c r="A180" s="13"/>
      <c r="B180" s="224"/>
      <c r="C180" s="225"/>
      <c r="D180" s="226" t="s">
        <v>224</v>
      </c>
      <c r="E180" s="227" t="s">
        <v>19</v>
      </c>
      <c r="F180" s="228" t="s">
        <v>1154</v>
      </c>
      <c r="G180" s="225"/>
      <c r="H180" s="229">
        <v>16.140000000000001</v>
      </c>
      <c r="I180" s="230"/>
      <c r="J180" s="225"/>
      <c r="K180" s="225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224</v>
      </c>
      <c r="AU180" s="235" t="s">
        <v>82</v>
      </c>
      <c r="AV180" s="13" t="s">
        <v>82</v>
      </c>
      <c r="AW180" s="13" t="s">
        <v>33</v>
      </c>
      <c r="AX180" s="13" t="s">
        <v>80</v>
      </c>
      <c r="AY180" s="235" t="s">
        <v>213</v>
      </c>
    </row>
    <row r="181" s="2" customFormat="1" ht="16.5" customHeight="1">
      <c r="A181" s="40"/>
      <c r="B181" s="41"/>
      <c r="C181" s="236" t="s">
        <v>440</v>
      </c>
      <c r="D181" s="236" t="s">
        <v>241</v>
      </c>
      <c r="E181" s="237" t="s">
        <v>446</v>
      </c>
      <c r="F181" s="238" t="s">
        <v>447</v>
      </c>
      <c r="G181" s="239" t="s">
        <v>430</v>
      </c>
      <c r="H181" s="240">
        <v>16.140000000000001</v>
      </c>
      <c r="I181" s="241"/>
      <c r="J181" s="242">
        <f>ROUND(I181*H181,2)</f>
        <v>0</v>
      </c>
      <c r="K181" s="238" t="s">
        <v>219</v>
      </c>
      <c r="L181" s="243"/>
      <c r="M181" s="244" t="s">
        <v>19</v>
      </c>
      <c r="N181" s="245" t="s">
        <v>43</v>
      </c>
      <c r="O181" s="86"/>
      <c r="P181" s="215">
        <f>O181*H181</f>
        <v>0</v>
      </c>
      <c r="Q181" s="215">
        <v>1</v>
      </c>
      <c r="R181" s="215">
        <f>Q181*H181</f>
        <v>16.140000000000001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245</v>
      </c>
      <c r="AT181" s="217" t="s">
        <v>241</v>
      </c>
      <c r="AU181" s="217" t="s">
        <v>82</v>
      </c>
      <c r="AY181" s="19" t="s">
        <v>213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80</v>
      </c>
      <c r="BK181" s="218">
        <f>ROUND(I181*H181,2)</f>
        <v>0</v>
      </c>
      <c r="BL181" s="19" t="s">
        <v>220</v>
      </c>
      <c r="BM181" s="217" t="s">
        <v>448</v>
      </c>
    </row>
    <row r="182" s="2" customFormat="1">
      <c r="A182" s="40"/>
      <c r="B182" s="41"/>
      <c r="C182" s="42"/>
      <c r="D182" s="226" t="s">
        <v>388</v>
      </c>
      <c r="E182" s="42"/>
      <c r="F182" s="246" t="s">
        <v>449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388</v>
      </c>
      <c r="AU182" s="19" t="s">
        <v>82</v>
      </c>
    </row>
    <row r="183" s="13" customFormat="1">
      <c r="A183" s="13"/>
      <c r="B183" s="224"/>
      <c r="C183" s="225"/>
      <c r="D183" s="226" t="s">
        <v>224</v>
      </c>
      <c r="E183" s="227" t="s">
        <v>19</v>
      </c>
      <c r="F183" s="228" t="s">
        <v>1154</v>
      </c>
      <c r="G183" s="225"/>
      <c r="H183" s="229">
        <v>16.140000000000001</v>
      </c>
      <c r="I183" s="230"/>
      <c r="J183" s="225"/>
      <c r="K183" s="225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224</v>
      </c>
      <c r="AU183" s="235" t="s">
        <v>82</v>
      </c>
      <c r="AV183" s="13" t="s">
        <v>82</v>
      </c>
      <c r="AW183" s="13" t="s">
        <v>33</v>
      </c>
      <c r="AX183" s="13" t="s">
        <v>80</v>
      </c>
      <c r="AY183" s="235" t="s">
        <v>213</v>
      </c>
    </row>
    <row r="184" s="12" customFormat="1" ht="22.8" customHeight="1">
      <c r="A184" s="12"/>
      <c r="B184" s="190"/>
      <c r="C184" s="191"/>
      <c r="D184" s="192" t="s">
        <v>71</v>
      </c>
      <c r="E184" s="204" t="s">
        <v>230</v>
      </c>
      <c r="F184" s="204" t="s">
        <v>450</v>
      </c>
      <c r="G184" s="191"/>
      <c r="H184" s="191"/>
      <c r="I184" s="194"/>
      <c r="J184" s="205">
        <f>BK184</f>
        <v>0</v>
      </c>
      <c r="K184" s="191"/>
      <c r="L184" s="196"/>
      <c r="M184" s="197"/>
      <c r="N184" s="198"/>
      <c r="O184" s="198"/>
      <c r="P184" s="199">
        <f>SUM(P185:P201)</f>
        <v>0</v>
      </c>
      <c r="Q184" s="198"/>
      <c r="R184" s="199">
        <f>SUM(R185:R201)</f>
        <v>5.070723375</v>
      </c>
      <c r="S184" s="198"/>
      <c r="T184" s="200">
        <f>SUM(T185:T201)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1" t="s">
        <v>80</v>
      </c>
      <c r="AT184" s="202" t="s">
        <v>71</v>
      </c>
      <c r="AU184" s="202" t="s">
        <v>80</v>
      </c>
      <c r="AY184" s="201" t="s">
        <v>213</v>
      </c>
      <c r="BK184" s="203">
        <f>SUM(BK185:BK201)</f>
        <v>0</v>
      </c>
    </row>
    <row r="185" s="2" customFormat="1" ht="24.15" customHeight="1">
      <c r="A185" s="40"/>
      <c r="B185" s="41"/>
      <c r="C185" s="206" t="s">
        <v>445</v>
      </c>
      <c r="D185" s="206" t="s">
        <v>215</v>
      </c>
      <c r="E185" s="207" t="s">
        <v>452</v>
      </c>
      <c r="F185" s="208" t="s">
        <v>453</v>
      </c>
      <c r="G185" s="209" t="s">
        <v>261</v>
      </c>
      <c r="H185" s="210">
        <v>16</v>
      </c>
      <c r="I185" s="211"/>
      <c r="J185" s="212">
        <f>ROUND(I185*H185,2)</f>
        <v>0</v>
      </c>
      <c r="K185" s="208" t="s">
        <v>19</v>
      </c>
      <c r="L185" s="46"/>
      <c r="M185" s="213" t="s">
        <v>19</v>
      </c>
      <c r="N185" s="214" t="s">
        <v>43</v>
      </c>
      <c r="O185" s="86"/>
      <c r="P185" s="215">
        <f>O185*H185</f>
        <v>0</v>
      </c>
      <c r="Q185" s="215">
        <v>2.0000000000000002E-05</v>
      </c>
      <c r="R185" s="215">
        <f>Q185*H185</f>
        <v>0.00032000000000000003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220</v>
      </c>
      <c r="AT185" s="217" t="s">
        <v>215</v>
      </c>
      <c r="AU185" s="217" t="s">
        <v>82</v>
      </c>
      <c r="AY185" s="19" t="s">
        <v>213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80</v>
      </c>
      <c r="BK185" s="218">
        <f>ROUND(I185*H185,2)</f>
        <v>0</v>
      </c>
      <c r="BL185" s="19" t="s">
        <v>220</v>
      </c>
      <c r="BM185" s="217" t="s">
        <v>454</v>
      </c>
    </row>
    <row r="186" s="2" customFormat="1">
      <c r="A186" s="40"/>
      <c r="B186" s="41"/>
      <c r="C186" s="42"/>
      <c r="D186" s="226" t="s">
        <v>388</v>
      </c>
      <c r="E186" s="42"/>
      <c r="F186" s="246" t="s">
        <v>455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388</v>
      </c>
      <c r="AU186" s="19" t="s">
        <v>82</v>
      </c>
    </row>
    <row r="187" s="13" customFormat="1">
      <c r="A187" s="13"/>
      <c r="B187" s="224"/>
      <c r="C187" s="225"/>
      <c r="D187" s="226" t="s">
        <v>224</v>
      </c>
      <c r="E187" s="227" t="s">
        <v>19</v>
      </c>
      <c r="F187" s="228" t="s">
        <v>296</v>
      </c>
      <c r="G187" s="225"/>
      <c r="H187" s="229">
        <v>16</v>
      </c>
      <c r="I187" s="230"/>
      <c r="J187" s="225"/>
      <c r="K187" s="225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224</v>
      </c>
      <c r="AU187" s="235" t="s">
        <v>82</v>
      </c>
      <c r="AV187" s="13" t="s">
        <v>82</v>
      </c>
      <c r="AW187" s="13" t="s">
        <v>33</v>
      </c>
      <c r="AX187" s="13" t="s">
        <v>80</v>
      </c>
      <c r="AY187" s="235" t="s">
        <v>213</v>
      </c>
    </row>
    <row r="188" s="2" customFormat="1" ht="16.5" customHeight="1">
      <c r="A188" s="40"/>
      <c r="B188" s="41"/>
      <c r="C188" s="236" t="s">
        <v>451</v>
      </c>
      <c r="D188" s="236" t="s">
        <v>241</v>
      </c>
      <c r="E188" s="237" t="s">
        <v>457</v>
      </c>
      <c r="F188" s="238" t="s">
        <v>458</v>
      </c>
      <c r="G188" s="239" t="s">
        <v>261</v>
      </c>
      <c r="H188" s="240">
        <v>16</v>
      </c>
      <c r="I188" s="241"/>
      <c r="J188" s="242">
        <f>ROUND(I188*H188,2)</f>
        <v>0</v>
      </c>
      <c r="K188" s="238" t="s">
        <v>19</v>
      </c>
      <c r="L188" s="243"/>
      <c r="M188" s="244" t="s">
        <v>19</v>
      </c>
      <c r="N188" s="245" t="s">
        <v>43</v>
      </c>
      <c r="O188" s="86"/>
      <c r="P188" s="215">
        <f>O188*H188</f>
        <v>0</v>
      </c>
      <c r="Q188" s="215">
        <v>0.0051500000000000001</v>
      </c>
      <c r="R188" s="215">
        <f>Q188*H188</f>
        <v>0.082400000000000001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245</v>
      </c>
      <c r="AT188" s="217" t="s">
        <v>241</v>
      </c>
      <c r="AU188" s="217" t="s">
        <v>82</v>
      </c>
      <c r="AY188" s="19" t="s">
        <v>213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80</v>
      </c>
      <c r="BK188" s="218">
        <f>ROUND(I188*H188,2)</f>
        <v>0</v>
      </c>
      <c r="BL188" s="19" t="s">
        <v>220</v>
      </c>
      <c r="BM188" s="217" t="s">
        <v>459</v>
      </c>
    </row>
    <row r="189" s="13" customFormat="1">
      <c r="A189" s="13"/>
      <c r="B189" s="224"/>
      <c r="C189" s="225"/>
      <c r="D189" s="226" t="s">
        <v>224</v>
      </c>
      <c r="E189" s="227" t="s">
        <v>19</v>
      </c>
      <c r="F189" s="228" t="s">
        <v>296</v>
      </c>
      <c r="G189" s="225"/>
      <c r="H189" s="229">
        <v>16</v>
      </c>
      <c r="I189" s="230"/>
      <c r="J189" s="225"/>
      <c r="K189" s="225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224</v>
      </c>
      <c r="AU189" s="235" t="s">
        <v>82</v>
      </c>
      <c r="AV189" s="13" t="s">
        <v>82</v>
      </c>
      <c r="AW189" s="13" t="s">
        <v>33</v>
      </c>
      <c r="AX189" s="13" t="s">
        <v>80</v>
      </c>
      <c r="AY189" s="235" t="s">
        <v>213</v>
      </c>
    </row>
    <row r="190" s="2" customFormat="1" ht="16.5" customHeight="1">
      <c r="A190" s="40"/>
      <c r="B190" s="41"/>
      <c r="C190" s="206" t="s">
        <v>456</v>
      </c>
      <c r="D190" s="206" t="s">
        <v>215</v>
      </c>
      <c r="E190" s="207" t="s">
        <v>461</v>
      </c>
      <c r="F190" s="208" t="s">
        <v>462</v>
      </c>
      <c r="G190" s="209" t="s">
        <v>261</v>
      </c>
      <c r="H190" s="210">
        <v>4</v>
      </c>
      <c r="I190" s="211"/>
      <c r="J190" s="212">
        <f>ROUND(I190*H190,2)</f>
        <v>0</v>
      </c>
      <c r="K190" s="208" t="s">
        <v>219</v>
      </c>
      <c r="L190" s="46"/>
      <c r="M190" s="213" t="s">
        <v>19</v>
      </c>
      <c r="N190" s="214" t="s">
        <v>43</v>
      </c>
      <c r="O190" s="86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220</v>
      </c>
      <c r="AT190" s="217" t="s">
        <v>215</v>
      </c>
      <c r="AU190" s="217" t="s">
        <v>82</v>
      </c>
      <c r="AY190" s="19" t="s">
        <v>213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80</v>
      </c>
      <c r="BK190" s="218">
        <f>ROUND(I190*H190,2)</f>
        <v>0</v>
      </c>
      <c r="BL190" s="19" t="s">
        <v>220</v>
      </c>
      <c r="BM190" s="217" t="s">
        <v>463</v>
      </c>
    </row>
    <row r="191" s="2" customFormat="1">
      <c r="A191" s="40"/>
      <c r="B191" s="41"/>
      <c r="C191" s="42"/>
      <c r="D191" s="219" t="s">
        <v>222</v>
      </c>
      <c r="E191" s="42"/>
      <c r="F191" s="220" t="s">
        <v>464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222</v>
      </c>
      <c r="AU191" s="19" t="s">
        <v>82</v>
      </c>
    </row>
    <row r="192" s="13" customFormat="1">
      <c r="A192" s="13"/>
      <c r="B192" s="224"/>
      <c r="C192" s="225"/>
      <c r="D192" s="226" t="s">
        <v>224</v>
      </c>
      <c r="E192" s="227" t="s">
        <v>19</v>
      </c>
      <c r="F192" s="228" t="s">
        <v>781</v>
      </c>
      <c r="G192" s="225"/>
      <c r="H192" s="229">
        <v>4</v>
      </c>
      <c r="I192" s="230"/>
      <c r="J192" s="225"/>
      <c r="K192" s="225"/>
      <c r="L192" s="231"/>
      <c r="M192" s="232"/>
      <c r="N192" s="233"/>
      <c r="O192" s="233"/>
      <c r="P192" s="233"/>
      <c r="Q192" s="233"/>
      <c r="R192" s="233"/>
      <c r="S192" s="233"/>
      <c r="T192" s="23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224</v>
      </c>
      <c r="AU192" s="235" t="s">
        <v>82</v>
      </c>
      <c r="AV192" s="13" t="s">
        <v>82</v>
      </c>
      <c r="AW192" s="13" t="s">
        <v>33</v>
      </c>
      <c r="AX192" s="13" t="s">
        <v>80</v>
      </c>
      <c r="AY192" s="235" t="s">
        <v>213</v>
      </c>
    </row>
    <row r="193" s="2" customFormat="1" ht="16.5" customHeight="1">
      <c r="A193" s="40"/>
      <c r="B193" s="41"/>
      <c r="C193" s="236" t="s">
        <v>460</v>
      </c>
      <c r="D193" s="236" t="s">
        <v>241</v>
      </c>
      <c r="E193" s="237" t="s">
        <v>467</v>
      </c>
      <c r="F193" s="238" t="s">
        <v>468</v>
      </c>
      <c r="G193" s="239" t="s">
        <v>261</v>
      </c>
      <c r="H193" s="240">
        <v>4</v>
      </c>
      <c r="I193" s="241"/>
      <c r="J193" s="242">
        <f>ROUND(I193*H193,2)</f>
        <v>0</v>
      </c>
      <c r="K193" s="238" t="s">
        <v>219</v>
      </c>
      <c r="L193" s="243"/>
      <c r="M193" s="244" t="s">
        <v>19</v>
      </c>
      <c r="N193" s="245" t="s">
        <v>43</v>
      </c>
      <c r="O193" s="86"/>
      <c r="P193" s="215">
        <f>O193*H193</f>
        <v>0</v>
      </c>
      <c r="Q193" s="215">
        <v>0.051529999999999999</v>
      </c>
      <c r="R193" s="215">
        <f>Q193*H193</f>
        <v>0.20612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245</v>
      </c>
      <c r="AT193" s="217" t="s">
        <v>241</v>
      </c>
      <c r="AU193" s="217" t="s">
        <v>82</v>
      </c>
      <c r="AY193" s="19" t="s">
        <v>213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80</v>
      </c>
      <c r="BK193" s="218">
        <f>ROUND(I193*H193,2)</f>
        <v>0</v>
      </c>
      <c r="BL193" s="19" t="s">
        <v>220</v>
      </c>
      <c r="BM193" s="217" t="s">
        <v>469</v>
      </c>
    </row>
    <row r="194" s="13" customFormat="1">
      <c r="A194" s="13"/>
      <c r="B194" s="224"/>
      <c r="C194" s="225"/>
      <c r="D194" s="226" t="s">
        <v>224</v>
      </c>
      <c r="E194" s="227" t="s">
        <v>19</v>
      </c>
      <c r="F194" s="228" t="s">
        <v>781</v>
      </c>
      <c r="G194" s="225"/>
      <c r="H194" s="229">
        <v>4</v>
      </c>
      <c r="I194" s="230"/>
      <c r="J194" s="225"/>
      <c r="K194" s="225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224</v>
      </c>
      <c r="AU194" s="235" t="s">
        <v>82</v>
      </c>
      <c r="AV194" s="13" t="s">
        <v>82</v>
      </c>
      <c r="AW194" s="13" t="s">
        <v>33</v>
      </c>
      <c r="AX194" s="13" t="s">
        <v>80</v>
      </c>
      <c r="AY194" s="235" t="s">
        <v>213</v>
      </c>
    </row>
    <row r="195" s="2" customFormat="1" ht="24.15" customHeight="1">
      <c r="A195" s="40"/>
      <c r="B195" s="41"/>
      <c r="C195" s="206" t="s">
        <v>466</v>
      </c>
      <c r="D195" s="206" t="s">
        <v>215</v>
      </c>
      <c r="E195" s="207" t="s">
        <v>471</v>
      </c>
      <c r="F195" s="208" t="s">
        <v>472</v>
      </c>
      <c r="G195" s="209" t="s">
        <v>473</v>
      </c>
      <c r="H195" s="210">
        <v>835.45000000000005</v>
      </c>
      <c r="I195" s="211"/>
      <c r="J195" s="212">
        <f>ROUND(I195*H195,2)</f>
        <v>0</v>
      </c>
      <c r="K195" s="208" t="s">
        <v>219</v>
      </c>
      <c r="L195" s="46"/>
      <c r="M195" s="213" t="s">
        <v>19</v>
      </c>
      <c r="N195" s="214" t="s">
        <v>43</v>
      </c>
      <c r="O195" s="86"/>
      <c r="P195" s="215">
        <f>O195*H195</f>
        <v>0</v>
      </c>
      <c r="Q195" s="215">
        <v>0.0011574999999999999</v>
      </c>
      <c r="R195" s="215">
        <f>Q195*H195</f>
        <v>0.96703337499999997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220</v>
      </c>
      <c r="AT195" s="217" t="s">
        <v>215</v>
      </c>
      <c r="AU195" s="217" t="s">
        <v>82</v>
      </c>
      <c r="AY195" s="19" t="s">
        <v>213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80</v>
      </c>
      <c r="BK195" s="218">
        <f>ROUND(I195*H195,2)</f>
        <v>0</v>
      </c>
      <c r="BL195" s="19" t="s">
        <v>220</v>
      </c>
      <c r="BM195" s="217" t="s">
        <v>474</v>
      </c>
    </row>
    <row r="196" s="2" customFormat="1">
      <c r="A196" s="40"/>
      <c r="B196" s="41"/>
      <c r="C196" s="42"/>
      <c r="D196" s="219" t="s">
        <v>222</v>
      </c>
      <c r="E196" s="42"/>
      <c r="F196" s="220" t="s">
        <v>475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222</v>
      </c>
      <c r="AU196" s="19" t="s">
        <v>82</v>
      </c>
    </row>
    <row r="197" s="13" customFormat="1">
      <c r="A197" s="13"/>
      <c r="B197" s="224"/>
      <c r="C197" s="225"/>
      <c r="D197" s="226" t="s">
        <v>224</v>
      </c>
      <c r="E197" s="227" t="s">
        <v>19</v>
      </c>
      <c r="F197" s="228" t="s">
        <v>1155</v>
      </c>
      <c r="G197" s="225"/>
      <c r="H197" s="229">
        <v>835.45000000000005</v>
      </c>
      <c r="I197" s="230"/>
      <c r="J197" s="225"/>
      <c r="K197" s="225"/>
      <c r="L197" s="231"/>
      <c r="M197" s="232"/>
      <c r="N197" s="233"/>
      <c r="O197" s="233"/>
      <c r="P197" s="233"/>
      <c r="Q197" s="233"/>
      <c r="R197" s="233"/>
      <c r="S197" s="233"/>
      <c r="T197" s="23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5" t="s">
        <v>224</v>
      </c>
      <c r="AU197" s="235" t="s">
        <v>82</v>
      </c>
      <c r="AV197" s="13" t="s">
        <v>82</v>
      </c>
      <c r="AW197" s="13" t="s">
        <v>33</v>
      </c>
      <c r="AX197" s="13" t="s">
        <v>80</v>
      </c>
      <c r="AY197" s="235" t="s">
        <v>213</v>
      </c>
    </row>
    <row r="198" s="2" customFormat="1" ht="16.5" customHeight="1">
      <c r="A198" s="40"/>
      <c r="B198" s="41"/>
      <c r="C198" s="236" t="s">
        <v>470</v>
      </c>
      <c r="D198" s="236" t="s">
        <v>241</v>
      </c>
      <c r="E198" s="237" t="s">
        <v>478</v>
      </c>
      <c r="F198" s="238" t="s">
        <v>479</v>
      </c>
      <c r="G198" s="239" t="s">
        <v>430</v>
      </c>
      <c r="H198" s="240">
        <v>5.8689999999999998</v>
      </c>
      <c r="I198" s="241"/>
      <c r="J198" s="242">
        <f>ROUND(I198*H198,2)</f>
        <v>0</v>
      </c>
      <c r="K198" s="238" t="s">
        <v>219</v>
      </c>
      <c r="L198" s="243"/>
      <c r="M198" s="244" t="s">
        <v>19</v>
      </c>
      <c r="N198" s="245" t="s">
        <v>43</v>
      </c>
      <c r="O198" s="86"/>
      <c r="P198" s="215">
        <f>O198*H198</f>
        <v>0</v>
      </c>
      <c r="Q198" s="215">
        <v>0.65000000000000002</v>
      </c>
      <c r="R198" s="215">
        <f>Q198*H198</f>
        <v>3.8148499999999999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245</v>
      </c>
      <c r="AT198" s="217" t="s">
        <v>241</v>
      </c>
      <c r="AU198" s="217" t="s">
        <v>82</v>
      </c>
      <c r="AY198" s="19" t="s">
        <v>213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80</v>
      </c>
      <c r="BK198" s="218">
        <f>ROUND(I198*H198,2)</f>
        <v>0</v>
      </c>
      <c r="BL198" s="19" t="s">
        <v>220</v>
      </c>
      <c r="BM198" s="217" t="s">
        <v>480</v>
      </c>
    </row>
    <row r="199" s="13" customFormat="1">
      <c r="A199" s="13"/>
      <c r="B199" s="224"/>
      <c r="C199" s="225"/>
      <c r="D199" s="226" t="s">
        <v>224</v>
      </c>
      <c r="E199" s="227" t="s">
        <v>19</v>
      </c>
      <c r="F199" s="228" t="s">
        <v>1156</v>
      </c>
      <c r="G199" s="225"/>
      <c r="H199" s="229">
        <v>4.1769999999999996</v>
      </c>
      <c r="I199" s="230"/>
      <c r="J199" s="225"/>
      <c r="K199" s="225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224</v>
      </c>
      <c r="AU199" s="235" t="s">
        <v>82</v>
      </c>
      <c r="AV199" s="13" t="s">
        <v>82</v>
      </c>
      <c r="AW199" s="13" t="s">
        <v>33</v>
      </c>
      <c r="AX199" s="13" t="s">
        <v>72</v>
      </c>
      <c r="AY199" s="235" t="s">
        <v>213</v>
      </c>
    </row>
    <row r="200" s="13" customFormat="1">
      <c r="A200" s="13"/>
      <c r="B200" s="224"/>
      <c r="C200" s="225"/>
      <c r="D200" s="226" t="s">
        <v>224</v>
      </c>
      <c r="E200" s="227" t="s">
        <v>19</v>
      </c>
      <c r="F200" s="228" t="s">
        <v>1157</v>
      </c>
      <c r="G200" s="225"/>
      <c r="H200" s="229">
        <v>1.692</v>
      </c>
      <c r="I200" s="230"/>
      <c r="J200" s="225"/>
      <c r="K200" s="225"/>
      <c r="L200" s="231"/>
      <c r="M200" s="232"/>
      <c r="N200" s="233"/>
      <c r="O200" s="233"/>
      <c r="P200" s="233"/>
      <c r="Q200" s="233"/>
      <c r="R200" s="233"/>
      <c r="S200" s="233"/>
      <c r="T200" s="23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224</v>
      </c>
      <c r="AU200" s="235" t="s">
        <v>82</v>
      </c>
      <c r="AV200" s="13" t="s">
        <v>82</v>
      </c>
      <c r="AW200" s="13" t="s">
        <v>33</v>
      </c>
      <c r="AX200" s="13" t="s">
        <v>72</v>
      </c>
      <c r="AY200" s="235" t="s">
        <v>213</v>
      </c>
    </row>
    <row r="201" s="14" customFormat="1">
      <c r="A201" s="14"/>
      <c r="B201" s="247"/>
      <c r="C201" s="248"/>
      <c r="D201" s="226" t="s">
        <v>224</v>
      </c>
      <c r="E201" s="249" t="s">
        <v>19</v>
      </c>
      <c r="F201" s="250" t="s">
        <v>483</v>
      </c>
      <c r="G201" s="248"/>
      <c r="H201" s="251">
        <v>5.8689999999999998</v>
      </c>
      <c r="I201" s="252"/>
      <c r="J201" s="248"/>
      <c r="K201" s="248"/>
      <c r="L201" s="253"/>
      <c r="M201" s="254"/>
      <c r="N201" s="255"/>
      <c r="O201" s="255"/>
      <c r="P201" s="255"/>
      <c r="Q201" s="255"/>
      <c r="R201" s="255"/>
      <c r="S201" s="255"/>
      <c r="T201" s="25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7" t="s">
        <v>224</v>
      </c>
      <c r="AU201" s="257" t="s">
        <v>82</v>
      </c>
      <c r="AV201" s="14" t="s">
        <v>220</v>
      </c>
      <c r="AW201" s="14" t="s">
        <v>33</v>
      </c>
      <c r="AX201" s="14" t="s">
        <v>80</v>
      </c>
      <c r="AY201" s="257" t="s">
        <v>213</v>
      </c>
    </row>
    <row r="202" s="12" customFormat="1" ht="22.8" customHeight="1">
      <c r="A202" s="12"/>
      <c r="B202" s="190"/>
      <c r="C202" s="191"/>
      <c r="D202" s="192" t="s">
        <v>71</v>
      </c>
      <c r="E202" s="204" t="s">
        <v>484</v>
      </c>
      <c r="F202" s="204" t="s">
        <v>485</v>
      </c>
      <c r="G202" s="191"/>
      <c r="H202" s="191"/>
      <c r="I202" s="194"/>
      <c r="J202" s="205">
        <f>BK202</f>
        <v>0</v>
      </c>
      <c r="K202" s="191"/>
      <c r="L202" s="196"/>
      <c r="M202" s="197"/>
      <c r="N202" s="198"/>
      <c r="O202" s="198"/>
      <c r="P202" s="199">
        <f>SUM(P203:P204)</f>
        <v>0</v>
      </c>
      <c r="Q202" s="198"/>
      <c r="R202" s="199">
        <f>SUM(R203:R204)</f>
        <v>0</v>
      </c>
      <c r="S202" s="198"/>
      <c r="T202" s="200">
        <f>SUM(T203:T204)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1" t="s">
        <v>80</v>
      </c>
      <c r="AT202" s="202" t="s">
        <v>71</v>
      </c>
      <c r="AU202" s="202" t="s">
        <v>80</v>
      </c>
      <c r="AY202" s="201" t="s">
        <v>213</v>
      </c>
      <c r="BK202" s="203">
        <f>SUM(BK203:BK204)</f>
        <v>0</v>
      </c>
    </row>
    <row r="203" s="2" customFormat="1" ht="16.5" customHeight="1">
      <c r="A203" s="40"/>
      <c r="B203" s="41"/>
      <c r="C203" s="206" t="s">
        <v>477</v>
      </c>
      <c r="D203" s="206" t="s">
        <v>215</v>
      </c>
      <c r="E203" s="207" t="s">
        <v>487</v>
      </c>
      <c r="F203" s="208" t="s">
        <v>488</v>
      </c>
      <c r="G203" s="209" t="s">
        <v>489</v>
      </c>
      <c r="H203" s="210">
        <v>31.067</v>
      </c>
      <c r="I203" s="211"/>
      <c r="J203" s="212">
        <f>ROUND(I203*H203,2)</f>
        <v>0</v>
      </c>
      <c r="K203" s="208" t="s">
        <v>219</v>
      </c>
      <c r="L203" s="46"/>
      <c r="M203" s="213" t="s">
        <v>19</v>
      </c>
      <c r="N203" s="214" t="s">
        <v>43</v>
      </c>
      <c r="O203" s="86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220</v>
      </c>
      <c r="AT203" s="217" t="s">
        <v>215</v>
      </c>
      <c r="AU203" s="217" t="s">
        <v>82</v>
      </c>
      <c r="AY203" s="19" t="s">
        <v>213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80</v>
      </c>
      <c r="BK203" s="218">
        <f>ROUND(I203*H203,2)</f>
        <v>0</v>
      </c>
      <c r="BL203" s="19" t="s">
        <v>220</v>
      </c>
      <c r="BM203" s="217" t="s">
        <v>490</v>
      </c>
    </row>
    <row r="204" s="2" customFormat="1">
      <c r="A204" s="40"/>
      <c r="B204" s="41"/>
      <c r="C204" s="42"/>
      <c r="D204" s="219" t="s">
        <v>222</v>
      </c>
      <c r="E204" s="42"/>
      <c r="F204" s="220" t="s">
        <v>491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222</v>
      </c>
      <c r="AU204" s="19" t="s">
        <v>82</v>
      </c>
    </row>
    <row r="205" s="12" customFormat="1" ht="25.92" customHeight="1">
      <c r="A205" s="12"/>
      <c r="B205" s="190"/>
      <c r="C205" s="191"/>
      <c r="D205" s="192" t="s">
        <v>71</v>
      </c>
      <c r="E205" s="193" t="s">
        <v>492</v>
      </c>
      <c r="F205" s="193" t="s">
        <v>493</v>
      </c>
      <c r="G205" s="191"/>
      <c r="H205" s="191"/>
      <c r="I205" s="194"/>
      <c r="J205" s="195">
        <f>BK205</f>
        <v>0</v>
      </c>
      <c r="K205" s="191"/>
      <c r="L205" s="196"/>
      <c r="M205" s="197"/>
      <c r="N205" s="198"/>
      <c r="O205" s="198"/>
      <c r="P205" s="199">
        <f>P206+P219+P223+P227+P234+P238</f>
        <v>0</v>
      </c>
      <c r="Q205" s="198"/>
      <c r="R205" s="199">
        <f>R206+R219+R223+R227+R234+R238</f>
        <v>0</v>
      </c>
      <c r="S205" s="198"/>
      <c r="T205" s="200">
        <f>T206+T219+T223+T227+T234+T238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1" t="s">
        <v>240</v>
      </c>
      <c r="AT205" s="202" t="s">
        <v>71</v>
      </c>
      <c r="AU205" s="202" t="s">
        <v>72</v>
      </c>
      <c r="AY205" s="201" t="s">
        <v>213</v>
      </c>
      <c r="BK205" s="203">
        <f>BK206+BK219+BK223+BK227+BK234+BK238</f>
        <v>0</v>
      </c>
    </row>
    <row r="206" s="12" customFormat="1" ht="22.8" customHeight="1">
      <c r="A206" s="12"/>
      <c r="B206" s="190"/>
      <c r="C206" s="191"/>
      <c r="D206" s="192" t="s">
        <v>71</v>
      </c>
      <c r="E206" s="204" t="s">
        <v>494</v>
      </c>
      <c r="F206" s="204" t="s">
        <v>495</v>
      </c>
      <c r="G206" s="191"/>
      <c r="H206" s="191"/>
      <c r="I206" s="194"/>
      <c r="J206" s="205">
        <f>BK206</f>
        <v>0</v>
      </c>
      <c r="K206" s="191"/>
      <c r="L206" s="196"/>
      <c r="M206" s="197"/>
      <c r="N206" s="198"/>
      <c r="O206" s="198"/>
      <c r="P206" s="199">
        <f>SUM(P207:P218)</f>
        <v>0</v>
      </c>
      <c r="Q206" s="198"/>
      <c r="R206" s="199">
        <f>SUM(R207:R218)</f>
        <v>0</v>
      </c>
      <c r="S206" s="198"/>
      <c r="T206" s="200">
        <f>SUM(T207:T218)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1" t="s">
        <v>240</v>
      </c>
      <c r="AT206" s="202" t="s">
        <v>71</v>
      </c>
      <c r="AU206" s="202" t="s">
        <v>80</v>
      </c>
      <c r="AY206" s="201" t="s">
        <v>213</v>
      </c>
      <c r="BK206" s="203">
        <f>SUM(BK207:BK218)</f>
        <v>0</v>
      </c>
    </row>
    <row r="207" s="2" customFormat="1" ht="16.5" customHeight="1">
      <c r="A207" s="40"/>
      <c r="B207" s="41"/>
      <c r="C207" s="206" t="s">
        <v>486</v>
      </c>
      <c r="D207" s="206" t="s">
        <v>215</v>
      </c>
      <c r="E207" s="207" t="s">
        <v>497</v>
      </c>
      <c r="F207" s="208" t="s">
        <v>498</v>
      </c>
      <c r="G207" s="209" t="s">
        <v>499</v>
      </c>
      <c r="H207" s="210">
        <v>1</v>
      </c>
      <c r="I207" s="211"/>
      <c r="J207" s="212">
        <f>ROUND(I207*H207,2)</f>
        <v>0</v>
      </c>
      <c r="K207" s="208" t="s">
        <v>219</v>
      </c>
      <c r="L207" s="46"/>
      <c r="M207" s="213" t="s">
        <v>19</v>
      </c>
      <c r="N207" s="214" t="s">
        <v>43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500</v>
      </c>
      <c r="AT207" s="217" t="s">
        <v>215</v>
      </c>
      <c r="AU207" s="217" t="s">
        <v>82</v>
      </c>
      <c r="AY207" s="19" t="s">
        <v>213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80</v>
      </c>
      <c r="BK207" s="218">
        <f>ROUND(I207*H207,2)</f>
        <v>0</v>
      </c>
      <c r="BL207" s="19" t="s">
        <v>500</v>
      </c>
      <c r="BM207" s="217" t="s">
        <v>501</v>
      </c>
    </row>
    <row r="208" s="2" customFormat="1">
      <c r="A208" s="40"/>
      <c r="B208" s="41"/>
      <c r="C208" s="42"/>
      <c r="D208" s="219" t="s">
        <v>222</v>
      </c>
      <c r="E208" s="42"/>
      <c r="F208" s="220" t="s">
        <v>620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222</v>
      </c>
      <c r="AU208" s="19" t="s">
        <v>82</v>
      </c>
    </row>
    <row r="209" s="2" customFormat="1">
      <c r="A209" s="40"/>
      <c r="B209" s="41"/>
      <c r="C209" s="42"/>
      <c r="D209" s="226" t="s">
        <v>388</v>
      </c>
      <c r="E209" s="42"/>
      <c r="F209" s="246" t="s">
        <v>502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388</v>
      </c>
      <c r="AU209" s="19" t="s">
        <v>82</v>
      </c>
    </row>
    <row r="210" s="2" customFormat="1" ht="16.5" customHeight="1">
      <c r="A210" s="40"/>
      <c r="B210" s="41"/>
      <c r="C210" s="206" t="s">
        <v>496</v>
      </c>
      <c r="D210" s="206" t="s">
        <v>215</v>
      </c>
      <c r="E210" s="207" t="s">
        <v>622</v>
      </c>
      <c r="F210" s="208" t="s">
        <v>505</v>
      </c>
      <c r="G210" s="209" t="s">
        <v>499</v>
      </c>
      <c r="H210" s="210">
        <v>1</v>
      </c>
      <c r="I210" s="211"/>
      <c r="J210" s="212">
        <f>ROUND(I210*H210,2)</f>
        <v>0</v>
      </c>
      <c r="K210" s="208" t="s">
        <v>219</v>
      </c>
      <c r="L210" s="46"/>
      <c r="M210" s="213" t="s">
        <v>19</v>
      </c>
      <c r="N210" s="214" t="s">
        <v>43</v>
      </c>
      <c r="O210" s="86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500</v>
      </c>
      <c r="AT210" s="217" t="s">
        <v>215</v>
      </c>
      <c r="AU210" s="217" t="s">
        <v>82</v>
      </c>
      <c r="AY210" s="19" t="s">
        <v>213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80</v>
      </c>
      <c r="BK210" s="218">
        <f>ROUND(I210*H210,2)</f>
        <v>0</v>
      </c>
      <c r="BL210" s="19" t="s">
        <v>500</v>
      </c>
      <c r="BM210" s="217" t="s">
        <v>1099</v>
      </c>
    </row>
    <row r="211" s="2" customFormat="1">
      <c r="A211" s="40"/>
      <c r="B211" s="41"/>
      <c r="C211" s="42"/>
      <c r="D211" s="219" t="s">
        <v>222</v>
      </c>
      <c r="E211" s="42"/>
      <c r="F211" s="220" t="s">
        <v>624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222</v>
      </c>
      <c r="AU211" s="19" t="s">
        <v>82</v>
      </c>
    </row>
    <row r="212" s="2" customFormat="1">
      <c r="A212" s="40"/>
      <c r="B212" s="41"/>
      <c r="C212" s="42"/>
      <c r="D212" s="226" t="s">
        <v>388</v>
      </c>
      <c r="E212" s="42"/>
      <c r="F212" s="246" t="s">
        <v>507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388</v>
      </c>
      <c r="AU212" s="19" t="s">
        <v>82</v>
      </c>
    </row>
    <row r="213" s="2" customFormat="1" ht="16.5" customHeight="1">
      <c r="A213" s="40"/>
      <c r="B213" s="41"/>
      <c r="C213" s="206" t="s">
        <v>715</v>
      </c>
      <c r="D213" s="206" t="s">
        <v>215</v>
      </c>
      <c r="E213" s="207" t="s">
        <v>626</v>
      </c>
      <c r="F213" s="208" t="s">
        <v>510</v>
      </c>
      <c r="G213" s="209" t="s">
        <v>499</v>
      </c>
      <c r="H213" s="210">
        <v>1</v>
      </c>
      <c r="I213" s="211"/>
      <c r="J213" s="212">
        <f>ROUND(I213*H213,2)</f>
        <v>0</v>
      </c>
      <c r="K213" s="208" t="s">
        <v>219</v>
      </c>
      <c r="L213" s="46"/>
      <c r="M213" s="213" t="s">
        <v>19</v>
      </c>
      <c r="N213" s="214" t="s">
        <v>43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500</v>
      </c>
      <c r="AT213" s="217" t="s">
        <v>215</v>
      </c>
      <c r="AU213" s="217" t="s">
        <v>82</v>
      </c>
      <c r="AY213" s="19" t="s">
        <v>213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80</v>
      </c>
      <c r="BK213" s="218">
        <f>ROUND(I213*H213,2)</f>
        <v>0</v>
      </c>
      <c r="BL213" s="19" t="s">
        <v>500</v>
      </c>
      <c r="BM213" s="217" t="s">
        <v>1100</v>
      </c>
    </row>
    <row r="214" s="2" customFormat="1">
      <c r="A214" s="40"/>
      <c r="B214" s="41"/>
      <c r="C214" s="42"/>
      <c r="D214" s="219" t="s">
        <v>222</v>
      </c>
      <c r="E214" s="42"/>
      <c r="F214" s="220" t="s">
        <v>628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222</v>
      </c>
      <c r="AU214" s="19" t="s">
        <v>82</v>
      </c>
    </row>
    <row r="215" s="2" customFormat="1">
      <c r="A215" s="40"/>
      <c r="B215" s="41"/>
      <c r="C215" s="42"/>
      <c r="D215" s="226" t="s">
        <v>388</v>
      </c>
      <c r="E215" s="42"/>
      <c r="F215" s="246" t="s">
        <v>507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388</v>
      </c>
      <c r="AU215" s="19" t="s">
        <v>82</v>
      </c>
    </row>
    <row r="216" s="2" customFormat="1" ht="16.5" customHeight="1">
      <c r="A216" s="40"/>
      <c r="B216" s="41"/>
      <c r="C216" s="206" t="s">
        <v>717</v>
      </c>
      <c r="D216" s="206" t="s">
        <v>215</v>
      </c>
      <c r="E216" s="207" t="s">
        <v>630</v>
      </c>
      <c r="F216" s="208" t="s">
        <v>514</v>
      </c>
      <c r="G216" s="209" t="s">
        <v>499</v>
      </c>
      <c r="H216" s="210">
        <v>1</v>
      </c>
      <c r="I216" s="211"/>
      <c r="J216" s="212">
        <f>ROUND(I216*H216,2)</f>
        <v>0</v>
      </c>
      <c r="K216" s="208" t="s">
        <v>219</v>
      </c>
      <c r="L216" s="46"/>
      <c r="M216" s="213" t="s">
        <v>19</v>
      </c>
      <c r="N216" s="214" t="s">
        <v>43</v>
      </c>
      <c r="O216" s="86"/>
      <c r="P216" s="215">
        <f>O216*H216</f>
        <v>0</v>
      </c>
      <c r="Q216" s="215">
        <v>0</v>
      </c>
      <c r="R216" s="215">
        <f>Q216*H216</f>
        <v>0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500</v>
      </c>
      <c r="AT216" s="217" t="s">
        <v>215</v>
      </c>
      <c r="AU216" s="217" t="s">
        <v>82</v>
      </c>
      <c r="AY216" s="19" t="s">
        <v>213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80</v>
      </c>
      <c r="BK216" s="218">
        <f>ROUND(I216*H216,2)</f>
        <v>0</v>
      </c>
      <c r="BL216" s="19" t="s">
        <v>500</v>
      </c>
      <c r="BM216" s="217" t="s">
        <v>1101</v>
      </c>
    </row>
    <row r="217" s="2" customFormat="1">
      <c r="A217" s="40"/>
      <c r="B217" s="41"/>
      <c r="C217" s="42"/>
      <c r="D217" s="219" t="s">
        <v>222</v>
      </c>
      <c r="E217" s="42"/>
      <c r="F217" s="220" t="s">
        <v>632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222</v>
      </c>
      <c r="AU217" s="19" t="s">
        <v>82</v>
      </c>
    </row>
    <row r="218" s="2" customFormat="1">
      <c r="A218" s="40"/>
      <c r="B218" s="41"/>
      <c r="C218" s="42"/>
      <c r="D218" s="226" t="s">
        <v>388</v>
      </c>
      <c r="E218" s="42"/>
      <c r="F218" s="246" t="s">
        <v>516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388</v>
      </c>
      <c r="AU218" s="19" t="s">
        <v>82</v>
      </c>
    </row>
    <row r="219" s="12" customFormat="1" ht="22.8" customHeight="1">
      <c r="A219" s="12"/>
      <c r="B219" s="190"/>
      <c r="C219" s="191"/>
      <c r="D219" s="192" t="s">
        <v>71</v>
      </c>
      <c r="E219" s="204" t="s">
        <v>517</v>
      </c>
      <c r="F219" s="204" t="s">
        <v>518</v>
      </c>
      <c r="G219" s="191"/>
      <c r="H219" s="191"/>
      <c r="I219" s="194"/>
      <c r="J219" s="205">
        <f>BK219</f>
        <v>0</v>
      </c>
      <c r="K219" s="191"/>
      <c r="L219" s="196"/>
      <c r="M219" s="197"/>
      <c r="N219" s="198"/>
      <c r="O219" s="198"/>
      <c r="P219" s="199">
        <f>SUM(P220:P222)</f>
        <v>0</v>
      </c>
      <c r="Q219" s="198"/>
      <c r="R219" s="199">
        <f>SUM(R220:R222)</f>
        <v>0</v>
      </c>
      <c r="S219" s="198"/>
      <c r="T219" s="200">
        <f>SUM(T220:T222)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1" t="s">
        <v>240</v>
      </c>
      <c r="AT219" s="202" t="s">
        <v>71</v>
      </c>
      <c r="AU219" s="202" t="s">
        <v>80</v>
      </c>
      <c r="AY219" s="201" t="s">
        <v>213</v>
      </c>
      <c r="BK219" s="203">
        <f>SUM(BK220:BK222)</f>
        <v>0</v>
      </c>
    </row>
    <row r="220" s="2" customFormat="1" ht="16.5" customHeight="1">
      <c r="A220" s="40"/>
      <c r="B220" s="41"/>
      <c r="C220" s="206" t="s">
        <v>719</v>
      </c>
      <c r="D220" s="206" t="s">
        <v>215</v>
      </c>
      <c r="E220" s="207" t="s">
        <v>634</v>
      </c>
      <c r="F220" s="208" t="s">
        <v>518</v>
      </c>
      <c r="G220" s="209" t="s">
        <v>499</v>
      </c>
      <c r="H220" s="210">
        <v>1</v>
      </c>
      <c r="I220" s="211"/>
      <c r="J220" s="212">
        <f>ROUND(I220*H220,2)</f>
        <v>0</v>
      </c>
      <c r="K220" s="208" t="s">
        <v>219</v>
      </c>
      <c r="L220" s="46"/>
      <c r="M220" s="213" t="s">
        <v>19</v>
      </c>
      <c r="N220" s="214" t="s">
        <v>43</v>
      </c>
      <c r="O220" s="86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500</v>
      </c>
      <c r="AT220" s="217" t="s">
        <v>215</v>
      </c>
      <c r="AU220" s="217" t="s">
        <v>82</v>
      </c>
      <c r="AY220" s="19" t="s">
        <v>213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80</v>
      </c>
      <c r="BK220" s="218">
        <f>ROUND(I220*H220,2)</f>
        <v>0</v>
      </c>
      <c r="BL220" s="19" t="s">
        <v>500</v>
      </c>
      <c r="BM220" s="217" t="s">
        <v>1102</v>
      </c>
    </row>
    <row r="221" s="2" customFormat="1">
      <c r="A221" s="40"/>
      <c r="B221" s="41"/>
      <c r="C221" s="42"/>
      <c r="D221" s="219" t="s">
        <v>222</v>
      </c>
      <c r="E221" s="42"/>
      <c r="F221" s="220" t="s">
        <v>636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222</v>
      </c>
      <c r="AU221" s="19" t="s">
        <v>82</v>
      </c>
    </row>
    <row r="222" s="2" customFormat="1">
      <c r="A222" s="40"/>
      <c r="B222" s="41"/>
      <c r="C222" s="42"/>
      <c r="D222" s="226" t="s">
        <v>388</v>
      </c>
      <c r="E222" s="42"/>
      <c r="F222" s="246" t="s">
        <v>507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388</v>
      </c>
      <c r="AU222" s="19" t="s">
        <v>82</v>
      </c>
    </row>
    <row r="223" s="12" customFormat="1" ht="22.8" customHeight="1">
      <c r="A223" s="12"/>
      <c r="B223" s="190"/>
      <c r="C223" s="191"/>
      <c r="D223" s="192" t="s">
        <v>71</v>
      </c>
      <c r="E223" s="204" t="s">
        <v>522</v>
      </c>
      <c r="F223" s="204" t="s">
        <v>523</v>
      </c>
      <c r="G223" s="191"/>
      <c r="H223" s="191"/>
      <c r="I223" s="194"/>
      <c r="J223" s="205">
        <f>BK223</f>
        <v>0</v>
      </c>
      <c r="K223" s="191"/>
      <c r="L223" s="196"/>
      <c r="M223" s="197"/>
      <c r="N223" s="198"/>
      <c r="O223" s="198"/>
      <c r="P223" s="199">
        <f>SUM(P224:P226)</f>
        <v>0</v>
      </c>
      <c r="Q223" s="198"/>
      <c r="R223" s="199">
        <f>SUM(R224:R226)</f>
        <v>0</v>
      </c>
      <c r="S223" s="198"/>
      <c r="T223" s="200">
        <f>SUM(T224:T226)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1" t="s">
        <v>240</v>
      </c>
      <c r="AT223" s="202" t="s">
        <v>71</v>
      </c>
      <c r="AU223" s="202" t="s">
        <v>80</v>
      </c>
      <c r="AY223" s="201" t="s">
        <v>213</v>
      </c>
      <c r="BK223" s="203">
        <f>SUM(BK224:BK226)</f>
        <v>0</v>
      </c>
    </row>
    <row r="224" s="2" customFormat="1" ht="16.5" customHeight="1">
      <c r="A224" s="40"/>
      <c r="B224" s="41"/>
      <c r="C224" s="206" t="s">
        <v>721</v>
      </c>
      <c r="D224" s="206" t="s">
        <v>215</v>
      </c>
      <c r="E224" s="207" t="s">
        <v>638</v>
      </c>
      <c r="F224" s="208" t="s">
        <v>523</v>
      </c>
      <c r="G224" s="209" t="s">
        <v>499</v>
      </c>
      <c r="H224" s="210">
        <v>1</v>
      </c>
      <c r="I224" s="211"/>
      <c r="J224" s="212">
        <f>ROUND(I224*H224,2)</f>
        <v>0</v>
      </c>
      <c r="K224" s="208" t="s">
        <v>219</v>
      </c>
      <c r="L224" s="46"/>
      <c r="M224" s="213" t="s">
        <v>19</v>
      </c>
      <c r="N224" s="214" t="s">
        <v>43</v>
      </c>
      <c r="O224" s="86"/>
      <c r="P224" s="215">
        <f>O224*H224</f>
        <v>0</v>
      </c>
      <c r="Q224" s="215">
        <v>0</v>
      </c>
      <c r="R224" s="215">
        <f>Q224*H224</f>
        <v>0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500</v>
      </c>
      <c r="AT224" s="217" t="s">
        <v>215</v>
      </c>
      <c r="AU224" s="217" t="s">
        <v>82</v>
      </c>
      <c r="AY224" s="19" t="s">
        <v>213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80</v>
      </c>
      <c r="BK224" s="218">
        <f>ROUND(I224*H224,2)</f>
        <v>0</v>
      </c>
      <c r="BL224" s="19" t="s">
        <v>500</v>
      </c>
      <c r="BM224" s="217" t="s">
        <v>1103</v>
      </c>
    </row>
    <row r="225" s="2" customFormat="1">
      <c r="A225" s="40"/>
      <c r="B225" s="41"/>
      <c r="C225" s="42"/>
      <c r="D225" s="219" t="s">
        <v>222</v>
      </c>
      <c r="E225" s="42"/>
      <c r="F225" s="220" t="s">
        <v>640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222</v>
      </c>
      <c r="AU225" s="19" t="s">
        <v>82</v>
      </c>
    </row>
    <row r="226" s="2" customFormat="1">
      <c r="A226" s="40"/>
      <c r="B226" s="41"/>
      <c r="C226" s="42"/>
      <c r="D226" s="226" t="s">
        <v>388</v>
      </c>
      <c r="E226" s="42"/>
      <c r="F226" s="246" t="s">
        <v>527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388</v>
      </c>
      <c r="AU226" s="19" t="s">
        <v>82</v>
      </c>
    </row>
    <row r="227" s="12" customFormat="1" ht="22.8" customHeight="1">
      <c r="A227" s="12"/>
      <c r="B227" s="190"/>
      <c r="C227" s="191"/>
      <c r="D227" s="192" t="s">
        <v>71</v>
      </c>
      <c r="E227" s="204" t="s">
        <v>528</v>
      </c>
      <c r="F227" s="204" t="s">
        <v>529</v>
      </c>
      <c r="G227" s="191"/>
      <c r="H227" s="191"/>
      <c r="I227" s="194"/>
      <c r="J227" s="205">
        <f>BK227</f>
        <v>0</v>
      </c>
      <c r="K227" s="191"/>
      <c r="L227" s="196"/>
      <c r="M227" s="197"/>
      <c r="N227" s="198"/>
      <c r="O227" s="198"/>
      <c r="P227" s="199">
        <f>SUM(P228:P233)</f>
        <v>0</v>
      </c>
      <c r="Q227" s="198"/>
      <c r="R227" s="199">
        <f>SUM(R228:R233)</f>
        <v>0</v>
      </c>
      <c r="S227" s="198"/>
      <c r="T227" s="200">
        <f>SUM(T228:T233)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01" t="s">
        <v>240</v>
      </c>
      <c r="AT227" s="202" t="s">
        <v>71</v>
      </c>
      <c r="AU227" s="202" t="s">
        <v>80</v>
      </c>
      <c r="AY227" s="201" t="s">
        <v>213</v>
      </c>
      <c r="BK227" s="203">
        <f>SUM(BK228:BK233)</f>
        <v>0</v>
      </c>
    </row>
    <row r="228" s="2" customFormat="1" ht="16.5" customHeight="1">
      <c r="A228" s="40"/>
      <c r="B228" s="41"/>
      <c r="C228" s="206" t="s">
        <v>723</v>
      </c>
      <c r="D228" s="206" t="s">
        <v>215</v>
      </c>
      <c r="E228" s="207" t="s">
        <v>642</v>
      </c>
      <c r="F228" s="208" t="s">
        <v>529</v>
      </c>
      <c r="G228" s="209" t="s">
        <v>499</v>
      </c>
      <c r="H228" s="210">
        <v>1</v>
      </c>
      <c r="I228" s="211"/>
      <c r="J228" s="212">
        <f>ROUND(I228*H228,2)</f>
        <v>0</v>
      </c>
      <c r="K228" s="208" t="s">
        <v>219</v>
      </c>
      <c r="L228" s="46"/>
      <c r="M228" s="213" t="s">
        <v>19</v>
      </c>
      <c r="N228" s="214" t="s">
        <v>43</v>
      </c>
      <c r="O228" s="86"/>
      <c r="P228" s="215">
        <f>O228*H228</f>
        <v>0</v>
      </c>
      <c r="Q228" s="215">
        <v>0</v>
      </c>
      <c r="R228" s="215">
        <f>Q228*H228</f>
        <v>0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500</v>
      </c>
      <c r="AT228" s="217" t="s">
        <v>215</v>
      </c>
      <c r="AU228" s="217" t="s">
        <v>82</v>
      </c>
      <c r="AY228" s="19" t="s">
        <v>213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80</v>
      </c>
      <c r="BK228" s="218">
        <f>ROUND(I228*H228,2)</f>
        <v>0</v>
      </c>
      <c r="BL228" s="19" t="s">
        <v>500</v>
      </c>
      <c r="BM228" s="217" t="s">
        <v>1104</v>
      </c>
    </row>
    <row r="229" s="2" customFormat="1">
      <c r="A229" s="40"/>
      <c r="B229" s="41"/>
      <c r="C229" s="42"/>
      <c r="D229" s="219" t="s">
        <v>222</v>
      </c>
      <c r="E229" s="42"/>
      <c r="F229" s="220" t="s">
        <v>644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222</v>
      </c>
      <c r="AU229" s="19" t="s">
        <v>82</v>
      </c>
    </row>
    <row r="230" s="2" customFormat="1">
      <c r="A230" s="40"/>
      <c r="B230" s="41"/>
      <c r="C230" s="42"/>
      <c r="D230" s="226" t="s">
        <v>388</v>
      </c>
      <c r="E230" s="42"/>
      <c r="F230" s="246" t="s">
        <v>507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388</v>
      </c>
      <c r="AU230" s="19" t="s">
        <v>82</v>
      </c>
    </row>
    <row r="231" s="2" customFormat="1" ht="16.5" customHeight="1">
      <c r="A231" s="40"/>
      <c r="B231" s="41"/>
      <c r="C231" s="206" t="s">
        <v>725</v>
      </c>
      <c r="D231" s="206" t="s">
        <v>215</v>
      </c>
      <c r="E231" s="207" t="s">
        <v>646</v>
      </c>
      <c r="F231" s="208" t="s">
        <v>535</v>
      </c>
      <c r="G231" s="209" t="s">
        <v>499</v>
      </c>
      <c r="H231" s="210">
        <v>1</v>
      </c>
      <c r="I231" s="211"/>
      <c r="J231" s="212">
        <f>ROUND(I231*H231,2)</f>
        <v>0</v>
      </c>
      <c r="K231" s="208" t="s">
        <v>219</v>
      </c>
      <c r="L231" s="46"/>
      <c r="M231" s="213" t="s">
        <v>19</v>
      </c>
      <c r="N231" s="214" t="s">
        <v>43</v>
      </c>
      <c r="O231" s="86"/>
      <c r="P231" s="215">
        <f>O231*H231</f>
        <v>0</v>
      </c>
      <c r="Q231" s="215">
        <v>0</v>
      </c>
      <c r="R231" s="215">
        <f>Q231*H231</f>
        <v>0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500</v>
      </c>
      <c r="AT231" s="217" t="s">
        <v>215</v>
      </c>
      <c r="AU231" s="217" t="s">
        <v>82</v>
      </c>
      <c r="AY231" s="19" t="s">
        <v>213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80</v>
      </c>
      <c r="BK231" s="218">
        <f>ROUND(I231*H231,2)</f>
        <v>0</v>
      </c>
      <c r="BL231" s="19" t="s">
        <v>500</v>
      </c>
      <c r="BM231" s="217" t="s">
        <v>1105</v>
      </c>
    </row>
    <row r="232" s="2" customFormat="1">
      <c r="A232" s="40"/>
      <c r="B232" s="41"/>
      <c r="C232" s="42"/>
      <c r="D232" s="219" t="s">
        <v>222</v>
      </c>
      <c r="E232" s="42"/>
      <c r="F232" s="220" t="s">
        <v>648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222</v>
      </c>
      <c r="AU232" s="19" t="s">
        <v>82</v>
      </c>
    </row>
    <row r="233" s="2" customFormat="1">
      <c r="A233" s="40"/>
      <c r="B233" s="41"/>
      <c r="C233" s="42"/>
      <c r="D233" s="226" t="s">
        <v>388</v>
      </c>
      <c r="E233" s="42"/>
      <c r="F233" s="246" t="s">
        <v>537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388</v>
      </c>
      <c r="AU233" s="19" t="s">
        <v>82</v>
      </c>
    </row>
    <row r="234" s="12" customFormat="1" ht="22.8" customHeight="1">
      <c r="A234" s="12"/>
      <c r="B234" s="190"/>
      <c r="C234" s="191"/>
      <c r="D234" s="192" t="s">
        <v>71</v>
      </c>
      <c r="E234" s="204" t="s">
        <v>538</v>
      </c>
      <c r="F234" s="204" t="s">
        <v>539</v>
      </c>
      <c r="G234" s="191"/>
      <c r="H234" s="191"/>
      <c r="I234" s="194"/>
      <c r="J234" s="205">
        <f>BK234</f>
        <v>0</v>
      </c>
      <c r="K234" s="191"/>
      <c r="L234" s="196"/>
      <c r="M234" s="197"/>
      <c r="N234" s="198"/>
      <c r="O234" s="198"/>
      <c r="P234" s="199">
        <f>SUM(P235:P237)</f>
        <v>0</v>
      </c>
      <c r="Q234" s="198"/>
      <c r="R234" s="199">
        <f>SUM(R235:R237)</f>
        <v>0</v>
      </c>
      <c r="S234" s="198"/>
      <c r="T234" s="200">
        <f>SUM(T235:T237)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01" t="s">
        <v>240</v>
      </c>
      <c r="AT234" s="202" t="s">
        <v>71</v>
      </c>
      <c r="AU234" s="202" t="s">
        <v>80</v>
      </c>
      <c r="AY234" s="201" t="s">
        <v>213</v>
      </c>
      <c r="BK234" s="203">
        <f>SUM(BK235:BK237)</f>
        <v>0</v>
      </c>
    </row>
    <row r="235" s="2" customFormat="1" ht="16.5" customHeight="1">
      <c r="A235" s="40"/>
      <c r="B235" s="41"/>
      <c r="C235" s="206" t="s">
        <v>727</v>
      </c>
      <c r="D235" s="206" t="s">
        <v>215</v>
      </c>
      <c r="E235" s="207" t="s">
        <v>650</v>
      </c>
      <c r="F235" s="208" t="s">
        <v>539</v>
      </c>
      <c r="G235" s="209" t="s">
        <v>499</v>
      </c>
      <c r="H235" s="210">
        <v>1</v>
      </c>
      <c r="I235" s="211"/>
      <c r="J235" s="212">
        <f>ROUND(I235*H235,2)</f>
        <v>0</v>
      </c>
      <c r="K235" s="208" t="s">
        <v>219</v>
      </c>
      <c r="L235" s="46"/>
      <c r="M235" s="213" t="s">
        <v>19</v>
      </c>
      <c r="N235" s="214" t="s">
        <v>43</v>
      </c>
      <c r="O235" s="86"/>
      <c r="P235" s="215">
        <f>O235*H235</f>
        <v>0</v>
      </c>
      <c r="Q235" s="215">
        <v>0</v>
      </c>
      <c r="R235" s="215">
        <f>Q235*H235</f>
        <v>0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500</v>
      </c>
      <c r="AT235" s="217" t="s">
        <v>215</v>
      </c>
      <c r="AU235" s="217" t="s">
        <v>82</v>
      </c>
      <c r="AY235" s="19" t="s">
        <v>213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80</v>
      </c>
      <c r="BK235" s="218">
        <f>ROUND(I235*H235,2)</f>
        <v>0</v>
      </c>
      <c r="BL235" s="19" t="s">
        <v>500</v>
      </c>
      <c r="BM235" s="217" t="s">
        <v>1106</v>
      </c>
    </row>
    <row r="236" s="2" customFormat="1">
      <c r="A236" s="40"/>
      <c r="B236" s="41"/>
      <c r="C236" s="42"/>
      <c r="D236" s="219" t="s">
        <v>222</v>
      </c>
      <c r="E236" s="42"/>
      <c r="F236" s="220" t="s">
        <v>652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222</v>
      </c>
      <c r="AU236" s="19" t="s">
        <v>82</v>
      </c>
    </row>
    <row r="237" s="2" customFormat="1">
      <c r="A237" s="40"/>
      <c r="B237" s="41"/>
      <c r="C237" s="42"/>
      <c r="D237" s="226" t="s">
        <v>388</v>
      </c>
      <c r="E237" s="42"/>
      <c r="F237" s="246" t="s">
        <v>507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388</v>
      </c>
      <c r="AU237" s="19" t="s">
        <v>82</v>
      </c>
    </row>
    <row r="238" s="12" customFormat="1" ht="22.8" customHeight="1">
      <c r="A238" s="12"/>
      <c r="B238" s="190"/>
      <c r="C238" s="191"/>
      <c r="D238" s="192" t="s">
        <v>71</v>
      </c>
      <c r="E238" s="204" t="s">
        <v>543</v>
      </c>
      <c r="F238" s="204" t="s">
        <v>544</v>
      </c>
      <c r="G238" s="191"/>
      <c r="H238" s="191"/>
      <c r="I238" s="194"/>
      <c r="J238" s="205">
        <f>BK238</f>
        <v>0</v>
      </c>
      <c r="K238" s="191"/>
      <c r="L238" s="196"/>
      <c r="M238" s="197"/>
      <c r="N238" s="198"/>
      <c r="O238" s="198"/>
      <c r="P238" s="199">
        <f>SUM(P239:P241)</f>
        <v>0</v>
      </c>
      <c r="Q238" s="198"/>
      <c r="R238" s="199">
        <f>SUM(R239:R241)</f>
        <v>0</v>
      </c>
      <c r="S238" s="198"/>
      <c r="T238" s="200">
        <f>SUM(T239:T241)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01" t="s">
        <v>240</v>
      </c>
      <c r="AT238" s="202" t="s">
        <v>71</v>
      </c>
      <c r="AU238" s="202" t="s">
        <v>80</v>
      </c>
      <c r="AY238" s="201" t="s">
        <v>213</v>
      </c>
      <c r="BK238" s="203">
        <f>SUM(BK239:BK241)</f>
        <v>0</v>
      </c>
    </row>
    <row r="239" s="2" customFormat="1" ht="16.5" customHeight="1">
      <c r="A239" s="40"/>
      <c r="B239" s="41"/>
      <c r="C239" s="206" t="s">
        <v>729</v>
      </c>
      <c r="D239" s="206" t="s">
        <v>215</v>
      </c>
      <c r="E239" s="207" t="s">
        <v>654</v>
      </c>
      <c r="F239" s="208" t="s">
        <v>544</v>
      </c>
      <c r="G239" s="209" t="s">
        <v>499</v>
      </c>
      <c r="H239" s="210">
        <v>1</v>
      </c>
      <c r="I239" s="211"/>
      <c r="J239" s="212">
        <f>ROUND(I239*H239,2)</f>
        <v>0</v>
      </c>
      <c r="K239" s="208" t="s">
        <v>219</v>
      </c>
      <c r="L239" s="46"/>
      <c r="M239" s="213" t="s">
        <v>19</v>
      </c>
      <c r="N239" s="214" t="s">
        <v>43</v>
      </c>
      <c r="O239" s="86"/>
      <c r="P239" s="215">
        <f>O239*H239</f>
        <v>0</v>
      </c>
      <c r="Q239" s="215">
        <v>0</v>
      </c>
      <c r="R239" s="215">
        <f>Q239*H239</f>
        <v>0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500</v>
      </c>
      <c r="AT239" s="217" t="s">
        <v>215</v>
      </c>
      <c r="AU239" s="217" t="s">
        <v>82</v>
      </c>
      <c r="AY239" s="19" t="s">
        <v>213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80</v>
      </c>
      <c r="BK239" s="218">
        <f>ROUND(I239*H239,2)</f>
        <v>0</v>
      </c>
      <c r="BL239" s="19" t="s">
        <v>500</v>
      </c>
      <c r="BM239" s="217" t="s">
        <v>1107</v>
      </c>
    </row>
    <row r="240" s="2" customFormat="1">
      <c r="A240" s="40"/>
      <c r="B240" s="41"/>
      <c r="C240" s="42"/>
      <c r="D240" s="219" t="s">
        <v>222</v>
      </c>
      <c r="E240" s="42"/>
      <c r="F240" s="220" t="s">
        <v>656</v>
      </c>
      <c r="G240" s="42"/>
      <c r="H240" s="42"/>
      <c r="I240" s="221"/>
      <c r="J240" s="42"/>
      <c r="K240" s="42"/>
      <c r="L240" s="46"/>
      <c r="M240" s="222"/>
      <c r="N240" s="223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222</v>
      </c>
      <c r="AU240" s="19" t="s">
        <v>82</v>
      </c>
    </row>
    <row r="241" s="2" customFormat="1">
      <c r="A241" s="40"/>
      <c r="B241" s="41"/>
      <c r="C241" s="42"/>
      <c r="D241" s="226" t="s">
        <v>388</v>
      </c>
      <c r="E241" s="42"/>
      <c r="F241" s="246" t="s">
        <v>507</v>
      </c>
      <c r="G241" s="42"/>
      <c r="H241" s="42"/>
      <c r="I241" s="221"/>
      <c r="J241" s="42"/>
      <c r="K241" s="42"/>
      <c r="L241" s="46"/>
      <c r="M241" s="258"/>
      <c r="N241" s="259"/>
      <c r="O241" s="260"/>
      <c r="P241" s="260"/>
      <c r="Q241" s="260"/>
      <c r="R241" s="260"/>
      <c r="S241" s="260"/>
      <c r="T241" s="261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388</v>
      </c>
      <c r="AU241" s="19" t="s">
        <v>82</v>
      </c>
    </row>
    <row r="242" s="2" customFormat="1" ht="6.96" customHeight="1">
      <c r="A242" s="40"/>
      <c r="B242" s="61"/>
      <c r="C242" s="62"/>
      <c r="D242" s="62"/>
      <c r="E242" s="62"/>
      <c r="F242" s="62"/>
      <c r="G242" s="62"/>
      <c r="H242" s="62"/>
      <c r="I242" s="62"/>
      <c r="J242" s="62"/>
      <c r="K242" s="62"/>
      <c r="L242" s="46"/>
      <c r="M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</row>
  </sheetData>
  <sheetProtection sheet="1" autoFilter="0" formatColumns="0" formatRows="0" objects="1" scenarios="1" spinCount="100000" saltValue="1WBkZFLemqIfDgs4vVf9KPiS1oZaxDJdhpn1OYTRSGsMzHyfRLuOBRbAv0FYlr/to46expPaAnh8WmYamatYsg==" hashValue="NrvPBpHrRMPdvT34aoN0EXIFaNU4iecE+KnV8K3lh6Re5OClcyfII5pqFcRSaq/LDKTty7g+4h6FicYbN7XX9w==" algorithmName="SHA-512" password="CC35"/>
  <autoFilter ref="C89:K241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5_02/183403112"/>
    <hyperlink ref="F97" r:id="rId2" display="https://podminky.urs.cz/item/CS_URS_2025_02/183403151"/>
    <hyperlink ref="F100" r:id="rId3" display="https://podminky.urs.cz/item/CS_URS_2025_02/183403152"/>
    <hyperlink ref="F103" r:id="rId4" display="https://podminky.urs.cz/item/CS_URS_2025_02/181451121"/>
    <hyperlink ref="F110" r:id="rId5" display="https://podminky.urs.cz/item/CS_URS_2025_02/119005131"/>
    <hyperlink ref="F113" r:id="rId6" display="https://podminky.urs.cz/item/CS_URS_2025_02/183111114"/>
    <hyperlink ref="F116" r:id="rId7" display="https://podminky.urs.cz/item/CS_URS_2025_02/183101114"/>
    <hyperlink ref="F120" r:id="rId8" display="https://podminky.urs.cz/item/CS_URS_2025_02/184102111"/>
    <hyperlink ref="F131" r:id="rId9" display="https://podminky.urs.cz/item/CS_URS_2025_02/184102113"/>
    <hyperlink ref="F146" r:id="rId10" display="https://podminky.urs.cz/item/CS_URS_2025_02/184215133"/>
    <hyperlink ref="F149" r:id="rId11" display="https://podminky.urs.cz/item/CS_URS_2025_02/184808211"/>
    <hyperlink ref="F159" r:id="rId12" display="https://podminky.urs.cz/item/CS_URS_2025_02/184816111"/>
    <hyperlink ref="F170" r:id="rId13" display="https://podminky.urs.cz/item/CS_URS_2025_02/184911421"/>
    <hyperlink ref="F175" r:id="rId14" display="https://podminky.urs.cz/item/CS_URS_2025_02/185804312"/>
    <hyperlink ref="F179" r:id="rId15" display="https://podminky.urs.cz/item/CS_URS_2025_02/185851121"/>
    <hyperlink ref="F191" r:id="rId16" display="https://podminky.urs.cz/item/CS_URS_2025_02/348101320"/>
    <hyperlink ref="F196" r:id="rId17" display="https://podminky.urs.cz/item/CS_URS_2025_02/348951256"/>
    <hyperlink ref="F204" r:id="rId18" display="https://podminky.urs.cz/item/CS_URS_2025_02/998231311"/>
    <hyperlink ref="F208" r:id="rId19" display="https://podminky.urs.cz/item/CS_URS_2025_02/011002000"/>
    <hyperlink ref="F211" r:id="rId20" display="https://podminky.urs.cz/item/CS_URS_2025_02/011324000"/>
    <hyperlink ref="F214" r:id="rId21" display="https://podminky.urs.cz/item/CS_URS_2025_02/012002000"/>
    <hyperlink ref="F217" r:id="rId22" display="https://podminky.urs.cz/item/CS_URS_2025_02/013254000"/>
    <hyperlink ref="F221" r:id="rId23" display="https://podminky.urs.cz/item/CS_URS_2025_02/020001000"/>
    <hyperlink ref="F225" r:id="rId24" display="https://podminky.urs.cz/item/CS_URS_2025_02/030001000"/>
    <hyperlink ref="F229" r:id="rId25" display="https://podminky.urs.cz/item/CS_URS_2025_02/040001000"/>
    <hyperlink ref="F232" r:id="rId26" display="https://podminky.urs.cz/item/CS_URS_2025_02/045002000"/>
    <hyperlink ref="F236" r:id="rId27" display="https://podminky.urs.cz/item/CS_URS_2025_02/060001000"/>
    <hyperlink ref="F240" r:id="rId28" display="https://podminky.urs.cz/item/CS_URS_2025_02/07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9"/>
</worksheet>
</file>

<file path=xl/worksheets/sheet3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180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Realizace větrolamu v k.ú. Moravský Žižkov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181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1158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17. 9. 2025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ROUND((SUM(BE82:BE102)),  2)</f>
        <v>0</v>
      </c>
      <c r="G33" s="40"/>
      <c r="H33" s="40"/>
      <c r="I33" s="150">
        <v>0.20999999999999999</v>
      </c>
      <c r="J33" s="149">
        <f>ROUND(((SUM(BE82:BE102))*I33),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ROUND((SUM(BF82:BF102)),  2)</f>
        <v>0</v>
      </c>
      <c r="G34" s="40"/>
      <c r="H34" s="40"/>
      <c r="I34" s="150">
        <v>0.12</v>
      </c>
      <c r="J34" s="149">
        <f>ROUND(((SUM(BF82:BF102))*I34),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ROUND((SUM(BG82:BG102)),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ROUND((SUM(BH82:BH102)),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ROUND((SUM(BI82:BI102)),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183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Realizace větrolamu v k.ú. Moravský Žižkov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181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10.1 - 1. rok rozvojové péče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Moravský Žižkov</v>
      </c>
      <c r="G52" s="42"/>
      <c r="H52" s="42"/>
      <c r="I52" s="34" t="s">
        <v>23</v>
      </c>
      <c r="J52" s="74" t="str">
        <f>IF(J12="","",J12)</f>
        <v>17. 9. 2025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SPÚ, KPÚ pro JMK, pobočka Břeclav</v>
      </c>
      <c r="G54" s="42"/>
      <c r="H54" s="42"/>
      <c r="I54" s="34" t="s">
        <v>31</v>
      </c>
      <c r="J54" s="38" t="str">
        <f>E21</f>
        <v>Ing. Michal Pochop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Výzkumný ústav meliorací a ochrany půdy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184</v>
      </c>
      <c r="D57" s="164"/>
      <c r="E57" s="164"/>
      <c r="F57" s="164"/>
      <c r="G57" s="164"/>
      <c r="H57" s="164"/>
      <c r="I57" s="164"/>
      <c r="J57" s="165" t="s">
        <v>185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186</v>
      </c>
    </row>
    <row r="60" s="9" customFormat="1" ht="24.96" customHeight="1">
      <c r="A60" s="9"/>
      <c r="B60" s="167"/>
      <c r="C60" s="168"/>
      <c r="D60" s="169" t="s">
        <v>187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188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190</v>
      </c>
      <c r="E62" s="176"/>
      <c r="F62" s="176"/>
      <c r="G62" s="176"/>
      <c r="H62" s="176"/>
      <c r="I62" s="176"/>
      <c r="J62" s="177">
        <f>J100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198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Realizace větrolamu v k.ú. Moravský Žižkov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181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SO 10.1 - 1. rok rozvojové péče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Moravský Žižkov</v>
      </c>
      <c r="G76" s="42"/>
      <c r="H76" s="42"/>
      <c r="I76" s="34" t="s">
        <v>23</v>
      </c>
      <c r="J76" s="74" t="str">
        <f>IF(J12="","",J12)</f>
        <v>17. 9. 2025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SPÚ, KPÚ pro JMK, pobočka Břeclav</v>
      </c>
      <c r="G78" s="42"/>
      <c r="H78" s="42"/>
      <c r="I78" s="34" t="s">
        <v>31</v>
      </c>
      <c r="J78" s="38" t="str">
        <f>E21</f>
        <v>Ing. Michal Pochop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40.05" customHeight="1">
      <c r="A79" s="40"/>
      <c r="B79" s="41"/>
      <c r="C79" s="34" t="s">
        <v>29</v>
      </c>
      <c r="D79" s="42"/>
      <c r="E79" s="42"/>
      <c r="F79" s="29" t="str">
        <f>IF(E18="","",E18)</f>
        <v>Vyplň údaj</v>
      </c>
      <c r="G79" s="42"/>
      <c r="H79" s="42"/>
      <c r="I79" s="34" t="s">
        <v>34</v>
      </c>
      <c r="J79" s="38" t="str">
        <f>E24</f>
        <v>Výzkumný ústav meliorací a ochrany půdy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199</v>
      </c>
      <c r="D81" s="182" t="s">
        <v>57</v>
      </c>
      <c r="E81" s="182" t="s">
        <v>53</v>
      </c>
      <c r="F81" s="182" t="s">
        <v>54</v>
      </c>
      <c r="G81" s="182" t="s">
        <v>200</v>
      </c>
      <c r="H81" s="182" t="s">
        <v>201</v>
      </c>
      <c r="I81" s="182" t="s">
        <v>202</v>
      </c>
      <c r="J81" s="182" t="s">
        <v>185</v>
      </c>
      <c r="K81" s="183" t="s">
        <v>203</v>
      </c>
      <c r="L81" s="184"/>
      <c r="M81" s="94" t="s">
        <v>19</v>
      </c>
      <c r="N81" s="95" t="s">
        <v>42</v>
      </c>
      <c r="O81" s="95" t="s">
        <v>204</v>
      </c>
      <c r="P81" s="95" t="s">
        <v>205</v>
      </c>
      <c r="Q81" s="95" t="s">
        <v>206</v>
      </c>
      <c r="R81" s="95" t="s">
        <v>207</v>
      </c>
      <c r="S81" s="95" t="s">
        <v>208</v>
      </c>
      <c r="T81" s="96" t="s">
        <v>209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210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161.40000000000001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71</v>
      </c>
      <c r="AU82" s="19" t="s">
        <v>186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71</v>
      </c>
      <c r="E83" s="193" t="s">
        <v>211</v>
      </c>
      <c r="F83" s="193" t="s">
        <v>212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P84+P100</f>
        <v>0</v>
      </c>
      <c r="Q83" s="198"/>
      <c r="R83" s="199">
        <f>R84+R100</f>
        <v>161.40000000000001</v>
      </c>
      <c r="S83" s="198"/>
      <c r="T83" s="200">
        <f>T84+T100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80</v>
      </c>
      <c r="AT83" s="202" t="s">
        <v>71</v>
      </c>
      <c r="AU83" s="202" t="s">
        <v>72</v>
      </c>
      <c r="AY83" s="201" t="s">
        <v>213</v>
      </c>
      <c r="BK83" s="203">
        <f>BK84+BK100</f>
        <v>0</v>
      </c>
    </row>
    <row r="84" s="12" customFormat="1" ht="22.8" customHeight="1">
      <c r="A84" s="12"/>
      <c r="B84" s="190"/>
      <c r="C84" s="191"/>
      <c r="D84" s="192" t="s">
        <v>71</v>
      </c>
      <c r="E84" s="204" t="s">
        <v>80</v>
      </c>
      <c r="F84" s="204" t="s">
        <v>214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SUM(P85:P99)</f>
        <v>0</v>
      </c>
      <c r="Q84" s="198"/>
      <c r="R84" s="199">
        <f>SUM(R85:R99)</f>
        <v>161.40000000000001</v>
      </c>
      <c r="S84" s="198"/>
      <c r="T84" s="200">
        <f>SUM(T85:T99)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80</v>
      </c>
      <c r="AT84" s="202" t="s">
        <v>71</v>
      </c>
      <c r="AU84" s="202" t="s">
        <v>80</v>
      </c>
      <c r="AY84" s="201" t="s">
        <v>213</v>
      </c>
      <c r="BK84" s="203">
        <f>SUM(BK85:BK99)</f>
        <v>0</v>
      </c>
    </row>
    <row r="85" s="2" customFormat="1" ht="21.75" customHeight="1">
      <c r="A85" s="40"/>
      <c r="B85" s="41"/>
      <c r="C85" s="206" t="s">
        <v>80</v>
      </c>
      <c r="D85" s="206" t="s">
        <v>215</v>
      </c>
      <c r="E85" s="207" t="s">
        <v>549</v>
      </c>
      <c r="F85" s="208" t="s">
        <v>550</v>
      </c>
      <c r="G85" s="209" t="s">
        <v>218</v>
      </c>
      <c r="H85" s="210">
        <v>4310</v>
      </c>
      <c r="I85" s="211"/>
      <c r="J85" s="212">
        <f>ROUND(I85*H85,2)</f>
        <v>0</v>
      </c>
      <c r="K85" s="208" t="s">
        <v>219</v>
      </c>
      <c r="L85" s="46"/>
      <c r="M85" s="213" t="s">
        <v>19</v>
      </c>
      <c r="N85" s="214" t="s">
        <v>43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220</v>
      </c>
      <c r="AT85" s="217" t="s">
        <v>215</v>
      </c>
      <c r="AU85" s="217" t="s">
        <v>82</v>
      </c>
      <c r="AY85" s="19" t="s">
        <v>213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80</v>
      </c>
      <c r="BK85" s="218">
        <f>ROUND(I85*H85,2)</f>
        <v>0</v>
      </c>
      <c r="BL85" s="19" t="s">
        <v>220</v>
      </c>
      <c r="BM85" s="217" t="s">
        <v>551</v>
      </c>
    </row>
    <row r="86" s="2" customFormat="1">
      <c r="A86" s="40"/>
      <c r="B86" s="41"/>
      <c r="C86" s="42"/>
      <c r="D86" s="219" t="s">
        <v>222</v>
      </c>
      <c r="E86" s="42"/>
      <c r="F86" s="220" t="s">
        <v>552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222</v>
      </c>
      <c r="AU86" s="19" t="s">
        <v>82</v>
      </c>
    </row>
    <row r="87" s="13" customFormat="1">
      <c r="A87" s="13"/>
      <c r="B87" s="224"/>
      <c r="C87" s="225"/>
      <c r="D87" s="226" t="s">
        <v>224</v>
      </c>
      <c r="E87" s="227" t="s">
        <v>19</v>
      </c>
      <c r="F87" s="228" t="s">
        <v>1159</v>
      </c>
      <c r="G87" s="225"/>
      <c r="H87" s="229">
        <v>4310</v>
      </c>
      <c r="I87" s="230"/>
      <c r="J87" s="225"/>
      <c r="K87" s="225"/>
      <c r="L87" s="231"/>
      <c r="M87" s="232"/>
      <c r="N87" s="233"/>
      <c r="O87" s="233"/>
      <c r="P87" s="233"/>
      <c r="Q87" s="233"/>
      <c r="R87" s="233"/>
      <c r="S87" s="233"/>
      <c r="T87" s="234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5" t="s">
        <v>224</v>
      </c>
      <c r="AU87" s="235" t="s">
        <v>82</v>
      </c>
      <c r="AV87" s="13" t="s">
        <v>82</v>
      </c>
      <c r="AW87" s="13" t="s">
        <v>33</v>
      </c>
      <c r="AX87" s="13" t="s">
        <v>80</v>
      </c>
      <c r="AY87" s="235" t="s">
        <v>213</v>
      </c>
    </row>
    <row r="88" s="2" customFormat="1" ht="16.5" customHeight="1">
      <c r="A88" s="40"/>
      <c r="B88" s="41"/>
      <c r="C88" s="206" t="s">
        <v>82</v>
      </c>
      <c r="D88" s="206" t="s">
        <v>215</v>
      </c>
      <c r="E88" s="207" t="s">
        <v>554</v>
      </c>
      <c r="F88" s="208" t="s">
        <v>555</v>
      </c>
      <c r="G88" s="209" t="s">
        <v>218</v>
      </c>
      <c r="H88" s="210">
        <v>795.60000000000002</v>
      </c>
      <c r="I88" s="211"/>
      <c r="J88" s="212">
        <f>ROUND(I88*H88,2)</f>
        <v>0</v>
      </c>
      <c r="K88" s="208" t="s">
        <v>219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220</v>
      </c>
      <c r="AT88" s="217" t="s">
        <v>215</v>
      </c>
      <c r="AU88" s="217" t="s">
        <v>82</v>
      </c>
      <c r="AY88" s="19" t="s">
        <v>213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220</v>
      </c>
      <c r="BM88" s="217" t="s">
        <v>556</v>
      </c>
    </row>
    <row r="89" s="2" customFormat="1">
      <c r="A89" s="40"/>
      <c r="B89" s="41"/>
      <c r="C89" s="42"/>
      <c r="D89" s="219" t="s">
        <v>222</v>
      </c>
      <c r="E89" s="42"/>
      <c r="F89" s="220" t="s">
        <v>557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222</v>
      </c>
      <c r="AU89" s="19" t="s">
        <v>82</v>
      </c>
    </row>
    <row r="90" s="13" customFormat="1">
      <c r="A90" s="13"/>
      <c r="B90" s="224"/>
      <c r="C90" s="225"/>
      <c r="D90" s="226" t="s">
        <v>224</v>
      </c>
      <c r="E90" s="227" t="s">
        <v>19</v>
      </c>
      <c r="F90" s="228" t="s">
        <v>1160</v>
      </c>
      <c r="G90" s="225"/>
      <c r="H90" s="229">
        <v>795.60000000000002</v>
      </c>
      <c r="I90" s="230"/>
      <c r="J90" s="225"/>
      <c r="K90" s="225"/>
      <c r="L90" s="231"/>
      <c r="M90" s="232"/>
      <c r="N90" s="233"/>
      <c r="O90" s="233"/>
      <c r="P90" s="233"/>
      <c r="Q90" s="233"/>
      <c r="R90" s="233"/>
      <c r="S90" s="233"/>
      <c r="T90" s="23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5" t="s">
        <v>224</v>
      </c>
      <c r="AU90" s="235" t="s">
        <v>82</v>
      </c>
      <c r="AV90" s="13" t="s">
        <v>82</v>
      </c>
      <c r="AW90" s="13" t="s">
        <v>33</v>
      </c>
      <c r="AX90" s="13" t="s">
        <v>80</v>
      </c>
      <c r="AY90" s="235" t="s">
        <v>213</v>
      </c>
    </row>
    <row r="91" s="2" customFormat="1" ht="16.5" customHeight="1">
      <c r="A91" s="40"/>
      <c r="B91" s="41"/>
      <c r="C91" s="206" t="s">
        <v>265</v>
      </c>
      <c r="D91" s="206" t="s">
        <v>215</v>
      </c>
      <c r="E91" s="207" t="s">
        <v>434</v>
      </c>
      <c r="F91" s="208" t="s">
        <v>435</v>
      </c>
      <c r="G91" s="209" t="s">
        <v>430</v>
      </c>
      <c r="H91" s="210">
        <v>161.40000000000001</v>
      </c>
      <c r="I91" s="211"/>
      <c r="J91" s="212">
        <f>ROUND(I91*H91,2)</f>
        <v>0</v>
      </c>
      <c r="K91" s="208" t="s">
        <v>219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220</v>
      </c>
      <c r="AT91" s="217" t="s">
        <v>215</v>
      </c>
      <c r="AU91" s="217" t="s">
        <v>82</v>
      </c>
      <c r="AY91" s="19" t="s">
        <v>213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220</v>
      </c>
      <c r="BM91" s="217" t="s">
        <v>559</v>
      </c>
    </row>
    <row r="92" s="2" customFormat="1">
      <c r="A92" s="40"/>
      <c r="B92" s="41"/>
      <c r="C92" s="42"/>
      <c r="D92" s="219" t="s">
        <v>222</v>
      </c>
      <c r="E92" s="42"/>
      <c r="F92" s="220" t="s">
        <v>437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222</v>
      </c>
      <c r="AU92" s="19" t="s">
        <v>82</v>
      </c>
    </row>
    <row r="93" s="13" customFormat="1">
      <c r="A93" s="13"/>
      <c r="B93" s="224"/>
      <c r="C93" s="225"/>
      <c r="D93" s="226" t="s">
        <v>224</v>
      </c>
      <c r="E93" s="227" t="s">
        <v>19</v>
      </c>
      <c r="F93" s="228" t="s">
        <v>1161</v>
      </c>
      <c r="G93" s="225"/>
      <c r="H93" s="229">
        <v>161.40000000000001</v>
      </c>
      <c r="I93" s="230"/>
      <c r="J93" s="225"/>
      <c r="K93" s="225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224</v>
      </c>
      <c r="AU93" s="235" t="s">
        <v>82</v>
      </c>
      <c r="AV93" s="13" t="s">
        <v>82</v>
      </c>
      <c r="AW93" s="13" t="s">
        <v>33</v>
      </c>
      <c r="AX93" s="13" t="s">
        <v>80</v>
      </c>
      <c r="AY93" s="235" t="s">
        <v>213</v>
      </c>
    </row>
    <row r="94" s="2" customFormat="1" ht="16.5" customHeight="1">
      <c r="A94" s="40"/>
      <c r="B94" s="41"/>
      <c r="C94" s="206" t="s">
        <v>240</v>
      </c>
      <c r="D94" s="206" t="s">
        <v>215</v>
      </c>
      <c r="E94" s="207" t="s">
        <v>441</v>
      </c>
      <c r="F94" s="208" t="s">
        <v>442</v>
      </c>
      <c r="G94" s="209" t="s">
        <v>430</v>
      </c>
      <c r="H94" s="210">
        <v>161.40000000000001</v>
      </c>
      <c r="I94" s="211"/>
      <c r="J94" s="212">
        <f>ROUND(I94*H94,2)</f>
        <v>0</v>
      </c>
      <c r="K94" s="208" t="s">
        <v>219</v>
      </c>
      <c r="L94" s="46"/>
      <c r="M94" s="213" t="s">
        <v>19</v>
      </c>
      <c r="N94" s="214" t="s">
        <v>43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220</v>
      </c>
      <c r="AT94" s="217" t="s">
        <v>215</v>
      </c>
      <c r="AU94" s="217" t="s">
        <v>82</v>
      </c>
      <c r="AY94" s="19" t="s">
        <v>213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220</v>
      </c>
      <c r="BM94" s="217" t="s">
        <v>561</v>
      </c>
    </row>
    <row r="95" s="2" customFormat="1">
      <c r="A95" s="40"/>
      <c r="B95" s="41"/>
      <c r="C95" s="42"/>
      <c r="D95" s="219" t="s">
        <v>222</v>
      </c>
      <c r="E95" s="42"/>
      <c r="F95" s="220" t="s">
        <v>444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222</v>
      </c>
      <c r="AU95" s="19" t="s">
        <v>82</v>
      </c>
    </row>
    <row r="96" s="13" customFormat="1">
      <c r="A96" s="13"/>
      <c r="B96" s="224"/>
      <c r="C96" s="225"/>
      <c r="D96" s="226" t="s">
        <v>224</v>
      </c>
      <c r="E96" s="227" t="s">
        <v>19</v>
      </c>
      <c r="F96" s="228" t="s">
        <v>1162</v>
      </c>
      <c r="G96" s="225"/>
      <c r="H96" s="229">
        <v>161.40000000000001</v>
      </c>
      <c r="I96" s="230"/>
      <c r="J96" s="225"/>
      <c r="K96" s="225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224</v>
      </c>
      <c r="AU96" s="235" t="s">
        <v>82</v>
      </c>
      <c r="AV96" s="13" t="s">
        <v>82</v>
      </c>
      <c r="AW96" s="13" t="s">
        <v>33</v>
      </c>
      <c r="AX96" s="13" t="s">
        <v>80</v>
      </c>
      <c r="AY96" s="235" t="s">
        <v>213</v>
      </c>
    </row>
    <row r="97" s="2" customFormat="1" ht="16.5" customHeight="1">
      <c r="A97" s="40"/>
      <c r="B97" s="41"/>
      <c r="C97" s="236" t="s">
        <v>253</v>
      </c>
      <c r="D97" s="236" t="s">
        <v>241</v>
      </c>
      <c r="E97" s="237" t="s">
        <v>446</v>
      </c>
      <c r="F97" s="238" t="s">
        <v>447</v>
      </c>
      <c r="G97" s="239" t="s">
        <v>430</v>
      </c>
      <c r="H97" s="240">
        <v>161.40000000000001</v>
      </c>
      <c r="I97" s="241"/>
      <c r="J97" s="242">
        <f>ROUND(I97*H97,2)</f>
        <v>0</v>
      </c>
      <c r="K97" s="238" t="s">
        <v>219</v>
      </c>
      <c r="L97" s="243"/>
      <c r="M97" s="244" t="s">
        <v>19</v>
      </c>
      <c r="N97" s="245" t="s">
        <v>43</v>
      </c>
      <c r="O97" s="86"/>
      <c r="P97" s="215">
        <f>O97*H97</f>
        <v>0</v>
      </c>
      <c r="Q97" s="215">
        <v>1</v>
      </c>
      <c r="R97" s="215">
        <f>Q97*H97</f>
        <v>161.40000000000001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245</v>
      </c>
      <c r="AT97" s="217" t="s">
        <v>241</v>
      </c>
      <c r="AU97" s="217" t="s">
        <v>82</v>
      </c>
      <c r="AY97" s="19" t="s">
        <v>213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220</v>
      </c>
      <c r="BM97" s="217" t="s">
        <v>563</v>
      </c>
    </row>
    <row r="98" s="2" customFormat="1">
      <c r="A98" s="40"/>
      <c r="B98" s="41"/>
      <c r="C98" s="42"/>
      <c r="D98" s="226" t="s">
        <v>388</v>
      </c>
      <c r="E98" s="42"/>
      <c r="F98" s="246" t="s">
        <v>449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388</v>
      </c>
      <c r="AU98" s="19" t="s">
        <v>82</v>
      </c>
    </row>
    <row r="99" s="13" customFormat="1">
      <c r="A99" s="13"/>
      <c r="B99" s="224"/>
      <c r="C99" s="225"/>
      <c r="D99" s="226" t="s">
        <v>224</v>
      </c>
      <c r="E99" s="227" t="s">
        <v>19</v>
      </c>
      <c r="F99" s="228" t="s">
        <v>1163</v>
      </c>
      <c r="G99" s="225"/>
      <c r="H99" s="229">
        <v>161.40000000000001</v>
      </c>
      <c r="I99" s="230"/>
      <c r="J99" s="225"/>
      <c r="K99" s="225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224</v>
      </c>
      <c r="AU99" s="235" t="s">
        <v>82</v>
      </c>
      <c r="AV99" s="13" t="s">
        <v>82</v>
      </c>
      <c r="AW99" s="13" t="s">
        <v>33</v>
      </c>
      <c r="AX99" s="13" t="s">
        <v>80</v>
      </c>
      <c r="AY99" s="235" t="s">
        <v>213</v>
      </c>
    </row>
    <row r="100" s="12" customFormat="1" ht="22.8" customHeight="1">
      <c r="A100" s="12"/>
      <c r="B100" s="190"/>
      <c r="C100" s="191"/>
      <c r="D100" s="192" t="s">
        <v>71</v>
      </c>
      <c r="E100" s="204" t="s">
        <v>484</v>
      </c>
      <c r="F100" s="204" t="s">
        <v>485</v>
      </c>
      <c r="G100" s="191"/>
      <c r="H100" s="191"/>
      <c r="I100" s="194"/>
      <c r="J100" s="205">
        <f>BK100</f>
        <v>0</v>
      </c>
      <c r="K100" s="191"/>
      <c r="L100" s="196"/>
      <c r="M100" s="197"/>
      <c r="N100" s="198"/>
      <c r="O100" s="198"/>
      <c r="P100" s="199">
        <f>SUM(P101:P102)</f>
        <v>0</v>
      </c>
      <c r="Q100" s="198"/>
      <c r="R100" s="199">
        <f>SUM(R101:R102)</f>
        <v>0</v>
      </c>
      <c r="S100" s="198"/>
      <c r="T100" s="200">
        <f>SUM(T101:T102)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80</v>
      </c>
      <c r="AT100" s="202" t="s">
        <v>71</v>
      </c>
      <c r="AU100" s="202" t="s">
        <v>80</v>
      </c>
      <c r="AY100" s="201" t="s">
        <v>213</v>
      </c>
      <c r="BK100" s="203">
        <f>SUM(BK101:BK102)</f>
        <v>0</v>
      </c>
    </row>
    <row r="101" s="2" customFormat="1" ht="16.5" customHeight="1">
      <c r="A101" s="40"/>
      <c r="B101" s="41"/>
      <c r="C101" s="206" t="s">
        <v>245</v>
      </c>
      <c r="D101" s="206" t="s">
        <v>215</v>
      </c>
      <c r="E101" s="207" t="s">
        <v>487</v>
      </c>
      <c r="F101" s="208" t="s">
        <v>488</v>
      </c>
      <c r="G101" s="209" t="s">
        <v>489</v>
      </c>
      <c r="H101" s="210">
        <v>161.40000000000001</v>
      </c>
      <c r="I101" s="211"/>
      <c r="J101" s="212">
        <f>ROUND(I101*H101,2)</f>
        <v>0</v>
      </c>
      <c r="K101" s="208" t="s">
        <v>219</v>
      </c>
      <c r="L101" s="46"/>
      <c r="M101" s="213" t="s">
        <v>19</v>
      </c>
      <c r="N101" s="214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220</v>
      </c>
      <c r="AT101" s="217" t="s">
        <v>215</v>
      </c>
      <c r="AU101" s="217" t="s">
        <v>82</v>
      </c>
      <c r="AY101" s="19" t="s">
        <v>213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220</v>
      </c>
      <c r="BM101" s="217" t="s">
        <v>564</v>
      </c>
    </row>
    <row r="102" s="2" customFormat="1">
      <c r="A102" s="40"/>
      <c r="B102" s="41"/>
      <c r="C102" s="42"/>
      <c r="D102" s="219" t="s">
        <v>222</v>
      </c>
      <c r="E102" s="42"/>
      <c r="F102" s="220" t="s">
        <v>491</v>
      </c>
      <c r="G102" s="42"/>
      <c r="H102" s="42"/>
      <c r="I102" s="221"/>
      <c r="J102" s="42"/>
      <c r="K102" s="42"/>
      <c r="L102" s="46"/>
      <c r="M102" s="258"/>
      <c r="N102" s="259"/>
      <c r="O102" s="260"/>
      <c r="P102" s="260"/>
      <c r="Q102" s="260"/>
      <c r="R102" s="260"/>
      <c r="S102" s="260"/>
      <c r="T102" s="261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222</v>
      </c>
      <c r="AU102" s="19" t="s">
        <v>82</v>
      </c>
    </row>
    <row r="103" s="2" customFormat="1" ht="6.96" customHeight="1">
      <c r="A103" s="40"/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46"/>
      <c r="M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</sheetData>
  <sheetProtection sheet="1" autoFilter="0" formatColumns="0" formatRows="0" objects="1" scenarios="1" spinCount="100000" saltValue="yD2spNCpmsfvaOEFTQMazD/rUKX2uTRCA9PZCDGhhWufGZ9DhRR55klbx28TnApEH7PJkL7+qvc3396yNeTz6g==" hashValue="ZPmqQGfEA387MD9AWV+b1K0GQZkHF7+IxU2E5JDG0w/EYRNITHXqxEN2NBHbF+bUi4gHsQAHNdjZb1gAklDN1g==" algorithmName="SHA-512" password="CC35"/>
  <autoFilter ref="C81:K102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5_02/111151231"/>
    <hyperlink ref="F89" r:id="rId2" display="https://podminky.urs.cz/item/CS_URS_2025_02/184801131"/>
    <hyperlink ref="F92" r:id="rId3" display="https://podminky.urs.cz/item/CS_URS_2025_02/185804312"/>
    <hyperlink ref="F95" r:id="rId4" display="https://podminky.urs.cz/item/CS_URS_2025_02/185851121"/>
    <hyperlink ref="F102" r:id="rId5" display="https://podminky.urs.cz/item/CS_URS_2025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4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180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Realizace větrolamu v k.ú. Moravský Žižkov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181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1164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17. 9. 2025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ROUND((SUM(BE82:BE102)),  2)</f>
        <v>0</v>
      </c>
      <c r="G33" s="40"/>
      <c r="H33" s="40"/>
      <c r="I33" s="150">
        <v>0.20999999999999999</v>
      </c>
      <c r="J33" s="149">
        <f>ROUND(((SUM(BE82:BE102))*I33),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ROUND((SUM(BF82:BF102)),  2)</f>
        <v>0</v>
      </c>
      <c r="G34" s="40"/>
      <c r="H34" s="40"/>
      <c r="I34" s="150">
        <v>0.12</v>
      </c>
      <c r="J34" s="149">
        <f>ROUND(((SUM(BF82:BF102))*I34),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ROUND((SUM(BG82:BG102)),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ROUND((SUM(BH82:BH102)),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ROUND((SUM(BI82:BI102)),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183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Realizace větrolamu v k.ú. Moravský Žižkov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181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10.2 - 2. rok rozvojové péče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Moravský Žižkov</v>
      </c>
      <c r="G52" s="42"/>
      <c r="H52" s="42"/>
      <c r="I52" s="34" t="s">
        <v>23</v>
      </c>
      <c r="J52" s="74" t="str">
        <f>IF(J12="","",J12)</f>
        <v>17. 9. 2025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SPÚ, KPÚ pro JMK, pobočka Břeclav</v>
      </c>
      <c r="G54" s="42"/>
      <c r="H54" s="42"/>
      <c r="I54" s="34" t="s">
        <v>31</v>
      </c>
      <c r="J54" s="38" t="str">
        <f>E21</f>
        <v>Ing. Michal Pochop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Výzkumný ústav meliorací a ochrany půdy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184</v>
      </c>
      <c r="D57" s="164"/>
      <c r="E57" s="164"/>
      <c r="F57" s="164"/>
      <c r="G57" s="164"/>
      <c r="H57" s="164"/>
      <c r="I57" s="164"/>
      <c r="J57" s="165" t="s">
        <v>185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186</v>
      </c>
    </row>
    <row r="60" s="9" customFormat="1" ht="24.96" customHeight="1">
      <c r="A60" s="9"/>
      <c r="B60" s="167"/>
      <c r="C60" s="168"/>
      <c r="D60" s="169" t="s">
        <v>187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188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190</v>
      </c>
      <c r="E62" s="176"/>
      <c r="F62" s="176"/>
      <c r="G62" s="176"/>
      <c r="H62" s="176"/>
      <c r="I62" s="176"/>
      <c r="J62" s="177">
        <f>J100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198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Realizace větrolamu v k.ú. Moravský Žižkov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181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SO 10.2 - 2. rok rozvojové péče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Moravský Žižkov</v>
      </c>
      <c r="G76" s="42"/>
      <c r="H76" s="42"/>
      <c r="I76" s="34" t="s">
        <v>23</v>
      </c>
      <c r="J76" s="74" t="str">
        <f>IF(J12="","",J12)</f>
        <v>17. 9. 2025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SPÚ, KPÚ pro JMK, pobočka Břeclav</v>
      </c>
      <c r="G78" s="42"/>
      <c r="H78" s="42"/>
      <c r="I78" s="34" t="s">
        <v>31</v>
      </c>
      <c r="J78" s="38" t="str">
        <f>E21</f>
        <v>Ing. Michal Pochop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40.05" customHeight="1">
      <c r="A79" s="40"/>
      <c r="B79" s="41"/>
      <c r="C79" s="34" t="s">
        <v>29</v>
      </c>
      <c r="D79" s="42"/>
      <c r="E79" s="42"/>
      <c r="F79" s="29" t="str">
        <f>IF(E18="","",E18)</f>
        <v>Vyplň údaj</v>
      </c>
      <c r="G79" s="42"/>
      <c r="H79" s="42"/>
      <c r="I79" s="34" t="s">
        <v>34</v>
      </c>
      <c r="J79" s="38" t="str">
        <f>E24</f>
        <v>Výzkumný ústav meliorací a ochrany půdy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199</v>
      </c>
      <c r="D81" s="182" t="s">
        <v>57</v>
      </c>
      <c r="E81" s="182" t="s">
        <v>53</v>
      </c>
      <c r="F81" s="182" t="s">
        <v>54</v>
      </c>
      <c r="G81" s="182" t="s">
        <v>200</v>
      </c>
      <c r="H81" s="182" t="s">
        <v>201</v>
      </c>
      <c r="I81" s="182" t="s">
        <v>202</v>
      </c>
      <c r="J81" s="182" t="s">
        <v>185</v>
      </c>
      <c r="K81" s="183" t="s">
        <v>203</v>
      </c>
      <c r="L81" s="184"/>
      <c r="M81" s="94" t="s">
        <v>19</v>
      </c>
      <c r="N81" s="95" t="s">
        <v>42</v>
      </c>
      <c r="O81" s="95" t="s">
        <v>204</v>
      </c>
      <c r="P81" s="95" t="s">
        <v>205</v>
      </c>
      <c r="Q81" s="95" t="s">
        <v>206</v>
      </c>
      <c r="R81" s="95" t="s">
        <v>207</v>
      </c>
      <c r="S81" s="95" t="s">
        <v>208</v>
      </c>
      <c r="T81" s="96" t="s">
        <v>209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210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129.12000000000001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71</v>
      </c>
      <c r="AU82" s="19" t="s">
        <v>186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71</v>
      </c>
      <c r="E83" s="193" t="s">
        <v>211</v>
      </c>
      <c r="F83" s="193" t="s">
        <v>212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P84+P100</f>
        <v>0</v>
      </c>
      <c r="Q83" s="198"/>
      <c r="R83" s="199">
        <f>R84+R100</f>
        <v>129.12000000000001</v>
      </c>
      <c r="S83" s="198"/>
      <c r="T83" s="200">
        <f>T84+T100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80</v>
      </c>
      <c r="AT83" s="202" t="s">
        <v>71</v>
      </c>
      <c r="AU83" s="202" t="s">
        <v>72</v>
      </c>
      <c r="AY83" s="201" t="s">
        <v>213</v>
      </c>
      <c r="BK83" s="203">
        <f>BK84+BK100</f>
        <v>0</v>
      </c>
    </row>
    <row r="84" s="12" customFormat="1" ht="22.8" customHeight="1">
      <c r="A84" s="12"/>
      <c r="B84" s="190"/>
      <c r="C84" s="191"/>
      <c r="D84" s="192" t="s">
        <v>71</v>
      </c>
      <c r="E84" s="204" t="s">
        <v>80</v>
      </c>
      <c r="F84" s="204" t="s">
        <v>214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SUM(P85:P99)</f>
        <v>0</v>
      </c>
      <c r="Q84" s="198"/>
      <c r="R84" s="199">
        <f>SUM(R85:R99)</f>
        <v>129.12000000000001</v>
      </c>
      <c r="S84" s="198"/>
      <c r="T84" s="200">
        <f>SUM(T85:T99)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80</v>
      </c>
      <c r="AT84" s="202" t="s">
        <v>71</v>
      </c>
      <c r="AU84" s="202" t="s">
        <v>80</v>
      </c>
      <c r="AY84" s="201" t="s">
        <v>213</v>
      </c>
      <c r="BK84" s="203">
        <f>SUM(BK85:BK99)</f>
        <v>0</v>
      </c>
    </row>
    <row r="85" s="2" customFormat="1" ht="21.75" customHeight="1">
      <c r="A85" s="40"/>
      <c r="B85" s="41"/>
      <c r="C85" s="206" t="s">
        <v>80</v>
      </c>
      <c r="D85" s="206" t="s">
        <v>215</v>
      </c>
      <c r="E85" s="207" t="s">
        <v>549</v>
      </c>
      <c r="F85" s="208" t="s">
        <v>550</v>
      </c>
      <c r="G85" s="209" t="s">
        <v>218</v>
      </c>
      <c r="H85" s="210">
        <v>4310</v>
      </c>
      <c r="I85" s="211"/>
      <c r="J85" s="212">
        <f>ROUND(I85*H85,2)</f>
        <v>0</v>
      </c>
      <c r="K85" s="208" t="s">
        <v>219</v>
      </c>
      <c r="L85" s="46"/>
      <c r="M85" s="213" t="s">
        <v>19</v>
      </c>
      <c r="N85" s="214" t="s">
        <v>43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220</v>
      </c>
      <c r="AT85" s="217" t="s">
        <v>215</v>
      </c>
      <c r="AU85" s="217" t="s">
        <v>82</v>
      </c>
      <c r="AY85" s="19" t="s">
        <v>213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80</v>
      </c>
      <c r="BK85" s="218">
        <f>ROUND(I85*H85,2)</f>
        <v>0</v>
      </c>
      <c r="BL85" s="19" t="s">
        <v>220</v>
      </c>
      <c r="BM85" s="217" t="s">
        <v>1165</v>
      </c>
    </row>
    <row r="86" s="2" customFormat="1">
      <c r="A86" s="40"/>
      <c r="B86" s="41"/>
      <c r="C86" s="42"/>
      <c r="D86" s="219" t="s">
        <v>222</v>
      </c>
      <c r="E86" s="42"/>
      <c r="F86" s="220" t="s">
        <v>552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222</v>
      </c>
      <c r="AU86" s="19" t="s">
        <v>82</v>
      </c>
    </row>
    <row r="87" s="13" customFormat="1">
      <c r="A87" s="13"/>
      <c r="B87" s="224"/>
      <c r="C87" s="225"/>
      <c r="D87" s="226" t="s">
        <v>224</v>
      </c>
      <c r="E87" s="227" t="s">
        <v>19</v>
      </c>
      <c r="F87" s="228" t="s">
        <v>1159</v>
      </c>
      <c r="G87" s="225"/>
      <c r="H87" s="229">
        <v>4310</v>
      </c>
      <c r="I87" s="230"/>
      <c r="J87" s="225"/>
      <c r="K87" s="225"/>
      <c r="L87" s="231"/>
      <c r="M87" s="232"/>
      <c r="N87" s="233"/>
      <c r="O87" s="233"/>
      <c r="P87" s="233"/>
      <c r="Q87" s="233"/>
      <c r="R87" s="233"/>
      <c r="S87" s="233"/>
      <c r="T87" s="234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5" t="s">
        <v>224</v>
      </c>
      <c r="AU87" s="235" t="s">
        <v>82</v>
      </c>
      <c r="AV87" s="13" t="s">
        <v>82</v>
      </c>
      <c r="AW87" s="13" t="s">
        <v>33</v>
      </c>
      <c r="AX87" s="13" t="s">
        <v>80</v>
      </c>
      <c r="AY87" s="235" t="s">
        <v>213</v>
      </c>
    </row>
    <row r="88" s="2" customFormat="1" ht="16.5" customHeight="1">
      <c r="A88" s="40"/>
      <c r="B88" s="41"/>
      <c r="C88" s="206" t="s">
        <v>82</v>
      </c>
      <c r="D88" s="206" t="s">
        <v>215</v>
      </c>
      <c r="E88" s="207" t="s">
        <v>554</v>
      </c>
      <c r="F88" s="208" t="s">
        <v>555</v>
      </c>
      <c r="G88" s="209" t="s">
        <v>218</v>
      </c>
      <c r="H88" s="210">
        <v>795.60000000000002</v>
      </c>
      <c r="I88" s="211"/>
      <c r="J88" s="212">
        <f>ROUND(I88*H88,2)</f>
        <v>0</v>
      </c>
      <c r="K88" s="208" t="s">
        <v>219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220</v>
      </c>
      <c r="AT88" s="217" t="s">
        <v>215</v>
      </c>
      <c r="AU88" s="217" t="s">
        <v>82</v>
      </c>
      <c r="AY88" s="19" t="s">
        <v>213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220</v>
      </c>
      <c r="BM88" s="217" t="s">
        <v>1166</v>
      </c>
    </row>
    <row r="89" s="2" customFormat="1">
      <c r="A89" s="40"/>
      <c r="B89" s="41"/>
      <c r="C89" s="42"/>
      <c r="D89" s="219" t="s">
        <v>222</v>
      </c>
      <c r="E89" s="42"/>
      <c r="F89" s="220" t="s">
        <v>557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222</v>
      </c>
      <c r="AU89" s="19" t="s">
        <v>82</v>
      </c>
    </row>
    <row r="90" s="13" customFormat="1">
      <c r="A90" s="13"/>
      <c r="B90" s="224"/>
      <c r="C90" s="225"/>
      <c r="D90" s="226" t="s">
        <v>224</v>
      </c>
      <c r="E90" s="227" t="s">
        <v>19</v>
      </c>
      <c r="F90" s="228" t="s">
        <v>1160</v>
      </c>
      <c r="G90" s="225"/>
      <c r="H90" s="229">
        <v>795.60000000000002</v>
      </c>
      <c r="I90" s="230"/>
      <c r="J90" s="225"/>
      <c r="K90" s="225"/>
      <c r="L90" s="231"/>
      <c r="M90" s="232"/>
      <c r="N90" s="233"/>
      <c r="O90" s="233"/>
      <c r="P90" s="233"/>
      <c r="Q90" s="233"/>
      <c r="R90" s="233"/>
      <c r="S90" s="233"/>
      <c r="T90" s="23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5" t="s">
        <v>224</v>
      </c>
      <c r="AU90" s="235" t="s">
        <v>82</v>
      </c>
      <c r="AV90" s="13" t="s">
        <v>82</v>
      </c>
      <c r="AW90" s="13" t="s">
        <v>33</v>
      </c>
      <c r="AX90" s="13" t="s">
        <v>80</v>
      </c>
      <c r="AY90" s="235" t="s">
        <v>213</v>
      </c>
    </row>
    <row r="91" s="2" customFormat="1" ht="16.5" customHeight="1">
      <c r="A91" s="40"/>
      <c r="B91" s="41"/>
      <c r="C91" s="206" t="s">
        <v>240</v>
      </c>
      <c r="D91" s="206" t="s">
        <v>215</v>
      </c>
      <c r="E91" s="207" t="s">
        <v>434</v>
      </c>
      <c r="F91" s="208" t="s">
        <v>435</v>
      </c>
      <c r="G91" s="209" t="s">
        <v>430</v>
      </c>
      <c r="H91" s="210">
        <v>129.12000000000001</v>
      </c>
      <c r="I91" s="211"/>
      <c r="J91" s="212">
        <f>ROUND(I91*H91,2)</f>
        <v>0</v>
      </c>
      <c r="K91" s="208" t="s">
        <v>219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220</v>
      </c>
      <c r="AT91" s="217" t="s">
        <v>215</v>
      </c>
      <c r="AU91" s="217" t="s">
        <v>82</v>
      </c>
      <c r="AY91" s="19" t="s">
        <v>213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220</v>
      </c>
      <c r="BM91" s="217" t="s">
        <v>1167</v>
      </c>
    </row>
    <row r="92" s="2" customFormat="1">
      <c r="A92" s="40"/>
      <c r="B92" s="41"/>
      <c r="C92" s="42"/>
      <c r="D92" s="219" t="s">
        <v>222</v>
      </c>
      <c r="E92" s="42"/>
      <c r="F92" s="220" t="s">
        <v>437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222</v>
      </c>
      <c r="AU92" s="19" t="s">
        <v>82</v>
      </c>
    </row>
    <row r="93" s="13" customFormat="1">
      <c r="A93" s="13"/>
      <c r="B93" s="224"/>
      <c r="C93" s="225"/>
      <c r="D93" s="226" t="s">
        <v>224</v>
      </c>
      <c r="E93" s="227" t="s">
        <v>19</v>
      </c>
      <c r="F93" s="228" t="s">
        <v>1168</v>
      </c>
      <c r="G93" s="225"/>
      <c r="H93" s="229">
        <v>129.12000000000001</v>
      </c>
      <c r="I93" s="230"/>
      <c r="J93" s="225"/>
      <c r="K93" s="225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224</v>
      </c>
      <c r="AU93" s="235" t="s">
        <v>82</v>
      </c>
      <c r="AV93" s="13" t="s">
        <v>82</v>
      </c>
      <c r="AW93" s="13" t="s">
        <v>33</v>
      </c>
      <c r="AX93" s="13" t="s">
        <v>80</v>
      </c>
      <c r="AY93" s="235" t="s">
        <v>213</v>
      </c>
    </row>
    <row r="94" s="2" customFormat="1" ht="16.5" customHeight="1">
      <c r="A94" s="40"/>
      <c r="B94" s="41"/>
      <c r="C94" s="206" t="s">
        <v>248</v>
      </c>
      <c r="D94" s="206" t="s">
        <v>215</v>
      </c>
      <c r="E94" s="207" t="s">
        <v>441</v>
      </c>
      <c r="F94" s="208" t="s">
        <v>442</v>
      </c>
      <c r="G94" s="209" t="s">
        <v>430</v>
      </c>
      <c r="H94" s="210">
        <v>129.12000000000001</v>
      </c>
      <c r="I94" s="211"/>
      <c r="J94" s="212">
        <f>ROUND(I94*H94,2)</f>
        <v>0</v>
      </c>
      <c r="K94" s="208" t="s">
        <v>219</v>
      </c>
      <c r="L94" s="46"/>
      <c r="M94" s="213" t="s">
        <v>19</v>
      </c>
      <c r="N94" s="214" t="s">
        <v>43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220</v>
      </c>
      <c r="AT94" s="217" t="s">
        <v>215</v>
      </c>
      <c r="AU94" s="217" t="s">
        <v>82</v>
      </c>
      <c r="AY94" s="19" t="s">
        <v>213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220</v>
      </c>
      <c r="BM94" s="217" t="s">
        <v>1169</v>
      </c>
    </row>
    <row r="95" s="2" customFormat="1">
      <c r="A95" s="40"/>
      <c r="B95" s="41"/>
      <c r="C95" s="42"/>
      <c r="D95" s="219" t="s">
        <v>222</v>
      </c>
      <c r="E95" s="42"/>
      <c r="F95" s="220" t="s">
        <v>444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222</v>
      </c>
      <c r="AU95" s="19" t="s">
        <v>82</v>
      </c>
    </row>
    <row r="96" s="13" customFormat="1">
      <c r="A96" s="13"/>
      <c r="B96" s="224"/>
      <c r="C96" s="225"/>
      <c r="D96" s="226" t="s">
        <v>224</v>
      </c>
      <c r="E96" s="227" t="s">
        <v>19</v>
      </c>
      <c r="F96" s="228" t="s">
        <v>1170</v>
      </c>
      <c r="G96" s="225"/>
      <c r="H96" s="229">
        <v>129.12000000000001</v>
      </c>
      <c r="I96" s="230"/>
      <c r="J96" s="225"/>
      <c r="K96" s="225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224</v>
      </c>
      <c r="AU96" s="235" t="s">
        <v>82</v>
      </c>
      <c r="AV96" s="13" t="s">
        <v>82</v>
      </c>
      <c r="AW96" s="13" t="s">
        <v>33</v>
      </c>
      <c r="AX96" s="13" t="s">
        <v>80</v>
      </c>
      <c r="AY96" s="235" t="s">
        <v>213</v>
      </c>
    </row>
    <row r="97" s="2" customFormat="1" ht="16.5" customHeight="1">
      <c r="A97" s="40"/>
      <c r="B97" s="41"/>
      <c r="C97" s="236" t="s">
        <v>253</v>
      </c>
      <c r="D97" s="236" t="s">
        <v>241</v>
      </c>
      <c r="E97" s="237" t="s">
        <v>446</v>
      </c>
      <c r="F97" s="238" t="s">
        <v>447</v>
      </c>
      <c r="G97" s="239" t="s">
        <v>430</v>
      </c>
      <c r="H97" s="240">
        <v>129.12000000000001</v>
      </c>
      <c r="I97" s="241"/>
      <c r="J97" s="242">
        <f>ROUND(I97*H97,2)</f>
        <v>0</v>
      </c>
      <c r="K97" s="238" t="s">
        <v>219</v>
      </c>
      <c r="L97" s="243"/>
      <c r="M97" s="244" t="s">
        <v>19</v>
      </c>
      <c r="N97" s="245" t="s">
        <v>43</v>
      </c>
      <c r="O97" s="86"/>
      <c r="P97" s="215">
        <f>O97*H97</f>
        <v>0</v>
      </c>
      <c r="Q97" s="215">
        <v>1</v>
      </c>
      <c r="R97" s="215">
        <f>Q97*H97</f>
        <v>129.12000000000001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245</v>
      </c>
      <c r="AT97" s="217" t="s">
        <v>241</v>
      </c>
      <c r="AU97" s="217" t="s">
        <v>82</v>
      </c>
      <c r="AY97" s="19" t="s">
        <v>213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220</v>
      </c>
      <c r="BM97" s="217" t="s">
        <v>1171</v>
      </c>
    </row>
    <row r="98" s="2" customFormat="1">
      <c r="A98" s="40"/>
      <c r="B98" s="41"/>
      <c r="C98" s="42"/>
      <c r="D98" s="226" t="s">
        <v>388</v>
      </c>
      <c r="E98" s="42"/>
      <c r="F98" s="246" t="s">
        <v>449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388</v>
      </c>
      <c r="AU98" s="19" t="s">
        <v>82</v>
      </c>
    </row>
    <row r="99" s="13" customFormat="1">
      <c r="A99" s="13"/>
      <c r="B99" s="224"/>
      <c r="C99" s="225"/>
      <c r="D99" s="226" t="s">
        <v>224</v>
      </c>
      <c r="E99" s="227" t="s">
        <v>19</v>
      </c>
      <c r="F99" s="228" t="s">
        <v>1170</v>
      </c>
      <c r="G99" s="225"/>
      <c r="H99" s="229">
        <v>129.12000000000001</v>
      </c>
      <c r="I99" s="230"/>
      <c r="J99" s="225"/>
      <c r="K99" s="225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224</v>
      </c>
      <c r="AU99" s="235" t="s">
        <v>82</v>
      </c>
      <c r="AV99" s="13" t="s">
        <v>82</v>
      </c>
      <c r="AW99" s="13" t="s">
        <v>33</v>
      </c>
      <c r="AX99" s="13" t="s">
        <v>80</v>
      </c>
      <c r="AY99" s="235" t="s">
        <v>213</v>
      </c>
    </row>
    <row r="100" s="12" customFormat="1" ht="22.8" customHeight="1">
      <c r="A100" s="12"/>
      <c r="B100" s="190"/>
      <c r="C100" s="191"/>
      <c r="D100" s="192" t="s">
        <v>71</v>
      </c>
      <c r="E100" s="204" t="s">
        <v>484</v>
      </c>
      <c r="F100" s="204" t="s">
        <v>485</v>
      </c>
      <c r="G100" s="191"/>
      <c r="H100" s="191"/>
      <c r="I100" s="194"/>
      <c r="J100" s="205">
        <f>BK100</f>
        <v>0</v>
      </c>
      <c r="K100" s="191"/>
      <c r="L100" s="196"/>
      <c r="M100" s="197"/>
      <c r="N100" s="198"/>
      <c r="O100" s="198"/>
      <c r="P100" s="199">
        <f>SUM(P101:P102)</f>
        <v>0</v>
      </c>
      <c r="Q100" s="198"/>
      <c r="R100" s="199">
        <f>SUM(R101:R102)</f>
        <v>0</v>
      </c>
      <c r="S100" s="198"/>
      <c r="T100" s="200">
        <f>SUM(T101:T102)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80</v>
      </c>
      <c r="AT100" s="202" t="s">
        <v>71</v>
      </c>
      <c r="AU100" s="202" t="s">
        <v>80</v>
      </c>
      <c r="AY100" s="201" t="s">
        <v>213</v>
      </c>
      <c r="BK100" s="203">
        <f>SUM(BK101:BK102)</f>
        <v>0</v>
      </c>
    </row>
    <row r="101" s="2" customFormat="1" ht="16.5" customHeight="1">
      <c r="A101" s="40"/>
      <c r="B101" s="41"/>
      <c r="C101" s="206" t="s">
        <v>245</v>
      </c>
      <c r="D101" s="206" t="s">
        <v>215</v>
      </c>
      <c r="E101" s="207" t="s">
        <v>487</v>
      </c>
      <c r="F101" s="208" t="s">
        <v>488</v>
      </c>
      <c r="G101" s="209" t="s">
        <v>489</v>
      </c>
      <c r="H101" s="210">
        <v>129.12000000000001</v>
      </c>
      <c r="I101" s="211"/>
      <c r="J101" s="212">
        <f>ROUND(I101*H101,2)</f>
        <v>0</v>
      </c>
      <c r="K101" s="208" t="s">
        <v>219</v>
      </c>
      <c r="L101" s="46"/>
      <c r="M101" s="213" t="s">
        <v>19</v>
      </c>
      <c r="N101" s="214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220</v>
      </c>
      <c r="AT101" s="217" t="s">
        <v>215</v>
      </c>
      <c r="AU101" s="217" t="s">
        <v>82</v>
      </c>
      <c r="AY101" s="19" t="s">
        <v>213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220</v>
      </c>
      <c r="BM101" s="217" t="s">
        <v>1172</v>
      </c>
    </row>
    <row r="102" s="2" customFormat="1">
      <c r="A102" s="40"/>
      <c r="B102" s="41"/>
      <c r="C102" s="42"/>
      <c r="D102" s="219" t="s">
        <v>222</v>
      </c>
      <c r="E102" s="42"/>
      <c r="F102" s="220" t="s">
        <v>491</v>
      </c>
      <c r="G102" s="42"/>
      <c r="H102" s="42"/>
      <c r="I102" s="221"/>
      <c r="J102" s="42"/>
      <c r="K102" s="42"/>
      <c r="L102" s="46"/>
      <c r="M102" s="258"/>
      <c r="N102" s="259"/>
      <c r="O102" s="260"/>
      <c r="P102" s="260"/>
      <c r="Q102" s="260"/>
      <c r="R102" s="260"/>
      <c r="S102" s="260"/>
      <c r="T102" s="261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222</v>
      </c>
      <c r="AU102" s="19" t="s">
        <v>82</v>
      </c>
    </row>
    <row r="103" s="2" customFormat="1" ht="6.96" customHeight="1">
      <c r="A103" s="40"/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46"/>
      <c r="M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</sheetData>
  <sheetProtection sheet="1" autoFilter="0" formatColumns="0" formatRows="0" objects="1" scenarios="1" spinCount="100000" saltValue="7sgu/7J9qyNv1Cig3OXqKOVhPXGMaXBtk2Gzemg+XnhLhrJCkjdboycPw8J+A/gCTR0jgtbwAcxlall4PvOQ7A==" hashValue="ciWTkiQWxxFYDdJM7J3XyHhNAB2lo4OKMqVdvLSUexZuUpGCFd7MxRrMBkMxVh06CgHRB4BwhjcPEH/oYTiAkg==" algorithmName="SHA-512" password="CC35"/>
  <autoFilter ref="C81:K102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5_02/111151231"/>
    <hyperlink ref="F89" r:id="rId2" display="https://podminky.urs.cz/item/CS_URS_2025_02/184801131"/>
    <hyperlink ref="F92" r:id="rId3" display="https://podminky.urs.cz/item/CS_URS_2025_02/185804312"/>
    <hyperlink ref="F95" r:id="rId4" display="https://podminky.urs.cz/item/CS_URS_2025_02/185851121"/>
    <hyperlink ref="F102" r:id="rId5" display="https://podminky.urs.cz/item/CS_URS_2025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4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180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Realizace větrolamu v k.ú. Moravský Žižkov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181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1173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17. 9. 2025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ROUND((SUM(BE82:BE102)),  2)</f>
        <v>0</v>
      </c>
      <c r="G33" s="40"/>
      <c r="H33" s="40"/>
      <c r="I33" s="150">
        <v>0.20999999999999999</v>
      </c>
      <c r="J33" s="149">
        <f>ROUND(((SUM(BE82:BE102))*I33),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ROUND((SUM(BF82:BF102)),  2)</f>
        <v>0</v>
      </c>
      <c r="G34" s="40"/>
      <c r="H34" s="40"/>
      <c r="I34" s="150">
        <v>0.12</v>
      </c>
      <c r="J34" s="149">
        <f>ROUND(((SUM(BF82:BF102))*I34),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ROUND((SUM(BG82:BG102)),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ROUND((SUM(BH82:BH102)),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ROUND((SUM(BI82:BI102)),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183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Realizace větrolamu v k.ú. Moravský Žižkov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181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10.3 - 3. rok rozvojové péče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Moravský Žižkov</v>
      </c>
      <c r="G52" s="42"/>
      <c r="H52" s="42"/>
      <c r="I52" s="34" t="s">
        <v>23</v>
      </c>
      <c r="J52" s="74" t="str">
        <f>IF(J12="","",J12)</f>
        <v>17. 9. 2025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SPÚ, KPÚ pro JMK, pobočka Břeclav</v>
      </c>
      <c r="G54" s="42"/>
      <c r="H54" s="42"/>
      <c r="I54" s="34" t="s">
        <v>31</v>
      </c>
      <c r="J54" s="38" t="str">
        <f>E21</f>
        <v>Ing. Michal Pochop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Výzkumný ústav meliorací a ochrany půdy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184</v>
      </c>
      <c r="D57" s="164"/>
      <c r="E57" s="164"/>
      <c r="F57" s="164"/>
      <c r="G57" s="164"/>
      <c r="H57" s="164"/>
      <c r="I57" s="164"/>
      <c r="J57" s="165" t="s">
        <v>185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186</v>
      </c>
    </row>
    <row r="60" s="9" customFormat="1" ht="24.96" customHeight="1">
      <c r="A60" s="9"/>
      <c r="B60" s="167"/>
      <c r="C60" s="168"/>
      <c r="D60" s="169" t="s">
        <v>187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188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190</v>
      </c>
      <c r="E62" s="176"/>
      <c r="F62" s="176"/>
      <c r="G62" s="176"/>
      <c r="H62" s="176"/>
      <c r="I62" s="176"/>
      <c r="J62" s="177">
        <f>J100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198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Realizace větrolamu v k.ú. Moravský Žižkov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181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SO 10.3 - 3. rok rozvojové péče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Moravský Žižkov</v>
      </c>
      <c r="G76" s="42"/>
      <c r="H76" s="42"/>
      <c r="I76" s="34" t="s">
        <v>23</v>
      </c>
      <c r="J76" s="74" t="str">
        <f>IF(J12="","",J12)</f>
        <v>17. 9. 2025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SPÚ, KPÚ pro JMK, pobočka Břeclav</v>
      </c>
      <c r="G78" s="42"/>
      <c r="H78" s="42"/>
      <c r="I78" s="34" t="s">
        <v>31</v>
      </c>
      <c r="J78" s="38" t="str">
        <f>E21</f>
        <v>Ing. Michal Pochop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40.05" customHeight="1">
      <c r="A79" s="40"/>
      <c r="B79" s="41"/>
      <c r="C79" s="34" t="s">
        <v>29</v>
      </c>
      <c r="D79" s="42"/>
      <c r="E79" s="42"/>
      <c r="F79" s="29" t="str">
        <f>IF(E18="","",E18)</f>
        <v>Vyplň údaj</v>
      </c>
      <c r="G79" s="42"/>
      <c r="H79" s="42"/>
      <c r="I79" s="34" t="s">
        <v>34</v>
      </c>
      <c r="J79" s="38" t="str">
        <f>E24</f>
        <v>Výzkumný ústav meliorací a ochrany půdy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199</v>
      </c>
      <c r="D81" s="182" t="s">
        <v>57</v>
      </c>
      <c r="E81" s="182" t="s">
        <v>53</v>
      </c>
      <c r="F81" s="182" t="s">
        <v>54</v>
      </c>
      <c r="G81" s="182" t="s">
        <v>200</v>
      </c>
      <c r="H81" s="182" t="s">
        <v>201</v>
      </c>
      <c r="I81" s="182" t="s">
        <v>202</v>
      </c>
      <c r="J81" s="182" t="s">
        <v>185</v>
      </c>
      <c r="K81" s="183" t="s">
        <v>203</v>
      </c>
      <c r="L81" s="184"/>
      <c r="M81" s="94" t="s">
        <v>19</v>
      </c>
      <c r="N81" s="95" t="s">
        <v>42</v>
      </c>
      <c r="O81" s="95" t="s">
        <v>204</v>
      </c>
      <c r="P81" s="95" t="s">
        <v>205</v>
      </c>
      <c r="Q81" s="95" t="s">
        <v>206</v>
      </c>
      <c r="R81" s="95" t="s">
        <v>207</v>
      </c>
      <c r="S81" s="95" t="s">
        <v>208</v>
      </c>
      <c r="T81" s="96" t="s">
        <v>209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210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96.840000000000003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71</v>
      </c>
      <c r="AU82" s="19" t="s">
        <v>186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71</v>
      </c>
      <c r="E83" s="193" t="s">
        <v>211</v>
      </c>
      <c r="F83" s="193" t="s">
        <v>212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P84+P100</f>
        <v>0</v>
      </c>
      <c r="Q83" s="198"/>
      <c r="R83" s="199">
        <f>R84+R100</f>
        <v>96.840000000000003</v>
      </c>
      <c r="S83" s="198"/>
      <c r="T83" s="200">
        <f>T84+T100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80</v>
      </c>
      <c r="AT83" s="202" t="s">
        <v>71</v>
      </c>
      <c r="AU83" s="202" t="s">
        <v>72</v>
      </c>
      <c r="AY83" s="201" t="s">
        <v>213</v>
      </c>
      <c r="BK83" s="203">
        <f>BK84+BK100</f>
        <v>0</v>
      </c>
    </row>
    <row r="84" s="12" customFormat="1" ht="22.8" customHeight="1">
      <c r="A84" s="12"/>
      <c r="B84" s="190"/>
      <c r="C84" s="191"/>
      <c r="D84" s="192" t="s">
        <v>71</v>
      </c>
      <c r="E84" s="204" t="s">
        <v>80</v>
      </c>
      <c r="F84" s="204" t="s">
        <v>214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SUM(P85:P99)</f>
        <v>0</v>
      </c>
      <c r="Q84" s="198"/>
      <c r="R84" s="199">
        <f>SUM(R85:R99)</f>
        <v>96.840000000000003</v>
      </c>
      <c r="S84" s="198"/>
      <c r="T84" s="200">
        <f>SUM(T85:T99)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80</v>
      </c>
      <c r="AT84" s="202" t="s">
        <v>71</v>
      </c>
      <c r="AU84" s="202" t="s">
        <v>80</v>
      </c>
      <c r="AY84" s="201" t="s">
        <v>213</v>
      </c>
      <c r="BK84" s="203">
        <f>SUM(BK85:BK99)</f>
        <v>0</v>
      </c>
    </row>
    <row r="85" s="2" customFormat="1" ht="21.75" customHeight="1">
      <c r="A85" s="40"/>
      <c r="B85" s="41"/>
      <c r="C85" s="206" t="s">
        <v>80</v>
      </c>
      <c r="D85" s="206" t="s">
        <v>215</v>
      </c>
      <c r="E85" s="207" t="s">
        <v>549</v>
      </c>
      <c r="F85" s="208" t="s">
        <v>550</v>
      </c>
      <c r="G85" s="209" t="s">
        <v>218</v>
      </c>
      <c r="H85" s="210">
        <v>4310</v>
      </c>
      <c r="I85" s="211"/>
      <c r="J85" s="212">
        <f>ROUND(I85*H85,2)</f>
        <v>0</v>
      </c>
      <c r="K85" s="208" t="s">
        <v>219</v>
      </c>
      <c r="L85" s="46"/>
      <c r="M85" s="213" t="s">
        <v>19</v>
      </c>
      <c r="N85" s="214" t="s">
        <v>43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220</v>
      </c>
      <c r="AT85" s="217" t="s">
        <v>215</v>
      </c>
      <c r="AU85" s="217" t="s">
        <v>82</v>
      </c>
      <c r="AY85" s="19" t="s">
        <v>213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80</v>
      </c>
      <c r="BK85" s="218">
        <f>ROUND(I85*H85,2)</f>
        <v>0</v>
      </c>
      <c r="BL85" s="19" t="s">
        <v>220</v>
      </c>
      <c r="BM85" s="217" t="s">
        <v>1174</v>
      </c>
    </row>
    <row r="86" s="2" customFormat="1">
      <c r="A86" s="40"/>
      <c r="B86" s="41"/>
      <c r="C86" s="42"/>
      <c r="D86" s="219" t="s">
        <v>222</v>
      </c>
      <c r="E86" s="42"/>
      <c r="F86" s="220" t="s">
        <v>552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222</v>
      </c>
      <c r="AU86" s="19" t="s">
        <v>82</v>
      </c>
    </row>
    <row r="87" s="13" customFormat="1">
      <c r="A87" s="13"/>
      <c r="B87" s="224"/>
      <c r="C87" s="225"/>
      <c r="D87" s="226" t="s">
        <v>224</v>
      </c>
      <c r="E87" s="227" t="s">
        <v>19</v>
      </c>
      <c r="F87" s="228" t="s">
        <v>1159</v>
      </c>
      <c r="G87" s="225"/>
      <c r="H87" s="229">
        <v>4310</v>
      </c>
      <c r="I87" s="230"/>
      <c r="J87" s="225"/>
      <c r="K87" s="225"/>
      <c r="L87" s="231"/>
      <c r="M87" s="232"/>
      <c r="N87" s="233"/>
      <c r="O87" s="233"/>
      <c r="P87" s="233"/>
      <c r="Q87" s="233"/>
      <c r="R87" s="233"/>
      <c r="S87" s="233"/>
      <c r="T87" s="234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5" t="s">
        <v>224</v>
      </c>
      <c r="AU87" s="235" t="s">
        <v>82</v>
      </c>
      <c r="AV87" s="13" t="s">
        <v>82</v>
      </c>
      <c r="AW87" s="13" t="s">
        <v>33</v>
      </c>
      <c r="AX87" s="13" t="s">
        <v>80</v>
      </c>
      <c r="AY87" s="235" t="s">
        <v>213</v>
      </c>
    </row>
    <row r="88" s="2" customFormat="1" ht="16.5" customHeight="1">
      <c r="A88" s="40"/>
      <c r="B88" s="41"/>
      <c r="C88" s="206" t="s">
        <v>82</v>
      </c>
      <c r="D88" s="206" t="s">
        <v>215</v>
      </c>
      <c r="E88" s="207" t="s">
        <v>554</v>
      </c>
      <c r="F88" s="208" t="s">
        <v>555</v>
      </c>
      <c r="G88" s="209" t="s">
        <v>218</v>
      </c>
      <c r="H88" s="210">
        <v>795.60000000000002</v>
      </c>
      <c r="I88" s="211"/>
      <c r="J88" s="212">
        <f>ROUND(I88*H88,2)</f>
        <v>0</v>
      </c>
      <c r="K88" s="208" t="s">
        <v>219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220</v>
      </c>
      <c r="AT88" s="217" t="s">
        <v>215</v>
      </c>
      <c r="AU88" s="217" t="s">
        <v>82</v>
      </c>
      <c r="AY88" s="19" t="s">
        <v>213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220</v>
      </c>
      <c r="BM88" s="217" t="s">
        <v>1175</v>
      </c>
    </row>
    <row r="89" s="2" customFormat="1">
      <c r="A89" s="40"/>
      <c r="B89" s="41"/>
      <c r="C89" s="42"/>
      <c r="D89" s="219" t="s">
        <v>222</v>
      </c>
      <c r="E89" s="42"/>
      <c r="F89" s="220" t="s">
        <v>557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222</v>
      </c>
      <c r="AU89" s="19" t="s">
        <v>82</v>
      </c>
    </row>
    <row r="90" s="13" customFormat="1">
      <c r="A90" s="13"/>
      <c r="B90" s="224"/>
      <c r="C90" s="225"/>
      <c r="D90" s="226" t="s">
        <v>224</v>
      </c>
      <c r="E90" s="227" t="s">
        <v>19</v>
      </c>
      <c r="F90" s="228" t="s">
        <v>1160</v>
      </c>
      <c r="G90" s="225"/>
      <c r="H90" s="229">
        <v>795.60000000000002</v>
      </c>
      <c r="I90" s="230"/>
      <c r="J90" s="225"/>
      <c r="K90" s="225"/>
      <c r="L90" s="231"/>
      <c r="M90" s="232"/>
      <c r="N90" s="233"/>
      <c r="O90" s="233"/>
      <c r="P90" s="233"/>
      <c r="Q90" s="233"/>
      <c r="R90" s="233"/>
      <c r="S90" s="233"/>
      <c r="T90" s="23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5" t="s">
        <v>224</v>
      </c>
      <c r="AU90" s="235" t="s">
        <v>82</v>
      </c>
      <c r="AV90" s="13" t="s">
        <v>82</v>
      </c>
      <c r="AW90" s="13" t="s">
        <v>33</v>
      </c>
      <c r="AX90" s="13" t="s">
        <v>80</v>
      </c>
      <c r="AY90" s="235" t="s">
        <v>213</v>
      </c>
    </row>
    <row r="91" s="2" customFormat="1" ht="16.5" customHeight="1">
      <c r="A91" s="40"/>
      <c r="B91" s="41"/>
      <c r="C91" s="206" t="s">
        <v>240</v>
      </c>
      <c r="D91" s="206" t="s">
        <v>215</v>
      </c>
      <c r="E91" s="207" t="s">
        <v>434</v>
      </c>
      <c r="F91" s="208" t="s">
        <v>435</v>
      </c>
      <c r="G91" s="209" t="s">
        <v>430</v>
      </c>
      <c r="H91" s="210">
        <v>96.840000000000003</v>
      </c>
      <c r="I91" s="211"/>
      <c r="J91" s="212">
        <f>ROUND(I91*H91,2)</f>
        <v>0</v>
      </c>
      <c r="K91" s="208" t="s">
        <v>219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220</v>
      </c>
      <c r="AT91" s="217" t="s">
        <v>215</v>
      </c>
      <c r="AU91" s="217" t="s">
        <v>82</v>
      </c>
      <c r="AY91" s="19" t="s">
        <v>213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220</v>
      </c>
      <c r="BM91" s="217" t="s">
        <v>1176</v>
      </c>
    </row>
    <row r="92" s="2" customFormat="1">
      <c r="A92" s="40"/>
      <c r="B92" s="41"/>
      <c r="C92" s="42"/>
      <c r="D92" s="219" t="s">
        <v>222</v>
      </c>
      <c r="E92" s="42"/>
      <c r="F92" s="220" t="s">
        <v>437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222</v>
      </c>
      <c r="AU92" s="19" t="s">
        <v>82</v>
      </c>
    </row>
    <row r="93" s="13" customFormat="1">
      <c r="A93" s="13"/>
      <c r="B93" s="224"/>
      <c r="C93" s="225"/>
      <c r="D93" s="226" t="s">
        <v>224</v>
      </c>
      <c r="E93" s="227" t="s">
        <v>19</v>
      </c>
      <c r="F93" s="228" t="s">
        <v>1177</v>
      </c>
      <c r="G93" s="225"/>
      <c r="H93" s="229">
        <v>96.840000000000003</v>
      </c>
      <c r="I93" s="230"/>
      <c r="J93" s="225"/>
      <c r="K93" s="225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224</v>
      </c>
      <c r="AU93" s="235" t="s">
        <v>82</v>
      </c>
      <c r="AV93" s="13" t="s">
        <v>82</v>
      </c>
      <c r="AW93" s="13" t="s">
        <v>33</v>
      </c>
      <c r="AX93" s="13" t="s">
        <v>80</v>
      </c>
      <c r="AY93" s="235" t="s">
        <v>213</v>
      </c>
    </row>
    <row r="94" s="2" customFormat="1" ht="16.5" customHeight="1">
      <c r="A94" s="40"/>
      <c r="B94" s="41"/>
      <c r="C94" s="206" t="s">
        <v>248</v>
      </c>
      <c r="D94" s="206" t="s">
        <v>215</v>
      </c>
      <c r="E94" s="207" t="s">
        <v>441</v>
      </c>
      <c r="F94" s="208" t="s">
        <v>442</v>
      </c>
      <c r="G94" s="209" t="s">
        <v>430</v>
      </c>
      <c r="H94" s="210">
        <v>96.840000000000003</v>
      </c>
      <c r="I94" s="211"/>
      <c r="J94" s="212">
        <f>ROUND(I94*H94,2)</f>
        <v>0</v>
      </c>
      <c r="K94" s="208" t="s">
        <v>219</v>
      </c>
      <c r="L94" s="46"/>
      <c r="M94" s="213" t="s">
        <v>19</v>
      </c>
      <c r="N94" s="214" t="s">
        <v>43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220</v>
      </c>
      <c r="AT94" s="217" t="s">
        <v>215</v>
      </c>
      <c r="AU94" s="217" t="s">
        <v>82</v>
      </c>
      <c r="AY94" s="19" t="s">
        <v>213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220</v>
      </c>
      <c r="BM94" s="217" t="s">
        <v>1178</v>
      </c>
    </row>
    <row r="95" s="2" customFormat="1">
      <c r="A95" s="40"/>
      <c r="B95" s="41"/>
      <c r="C95" s="42"/>
      <c r="D95" s="219" t="s">
        <v>222</v>
      </c>
      <c r="E95" s="42"/>
      <c r="F95" s="220" t="s">
        <v>444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222</v>
      </c>
      <c r="AU95" s="19" t="s">
        <v>82</v>
      </c>
    </row>
    <row r="96" s="13" customFormat="1">
      <c r="A96" s="13"/>
      <c r="B96" s="224"/>
      <c r="C96" s="225"/>
      <c r="D96" s="226" t="s">
        <v>224</v>
      </c>
      <c r="E96" s="227" t="s">
        <v>19</v>
      </c>
      <c r="F96" s="228" t="s">
        <v>1179</v>
      </c>
      <c r="G96" s="225"/>
      <c r="H96" s="229">
        <v>96.840000000000003</v>
      </c>
      <c r="I96" s="230"/>
      <c r="J96" s="225"/>
      <c r="K96" s="225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224</v>
      </c>
      <c r="AU96" s="235" t="s">
        <v>82</v>
      </c>
      <c r="AV96" s="13" t="s">
        <v>82</v>
      </c>
      <c r="AW96" s="13" t="s">
        <v>33</v>
      </c>
      <c r="AX96" s="13" t="s">
        <v>80</v>
      </c>
      <c r="AY96" s="235" t="s">
        <v>213</v>
      </c>
    </row>
    <row r="97" s="2" customFormat="1" ht="16.5" customHeight="1">
      <c r="A97" s="40"/>
      <c r="B97" s="41"/>
      <c r="C97" s="236" t="s">
        <v>253</v>
      </c>
      <c r="D97" s="236" t="s">
        <v>241</v>
      </c>
      <c r="E97" s="237" t="s">
        <v>446</v>
      </c>
      <c r="F97" s="238" t="s">
        <v>447</v>
      </c>
      <c r="G97" s="239" t="s">
        <v>430</v>
      </c>
      <c r="H97" s="240">
        <v>96.840000000000003</v>
      </c>
      <c r="I97" s="241"/>
      <c r="J97" s="242">
        <f>ROUND(I97*H97,2)</f>
        <v>0</v>
      </c>
      <c r="K97" s="238" t="s">
        <v>219</v>
      </c>
      <c r="L97" s="243"/>
      <c r="M97" s="244" t="s">
        <v>19</v>
      </c>
      <c r="N97" s="245" t="s">
        <v>43</v>
      </c>
      <c r="O97" s="86"/>
      <c r="P97" s="215">
        <f>O97*H97</f>
        <v>0</v>
      </c>
      <c r="Q97" s="215">
        <v>1</v>
      </c>
      <c r="R97" s="215">
        <f>Q97*H97</f>
        <v>96.840000000000003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245</v>
      </c>
      <c r="AT97" s="217" t="s">
        <v>241</v>
      </c>
      <c r="AU97" s="217" t="s">
        <v>82</v>
      </c>
      <c r="AY97" s="19" t="s">
        <v>213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220</v>
      </c>
      <c r="BM97" s="217" t="s">
        <v>1180</v>
      </c>
    </row>
    <row r="98" s="2" customFormat="1">
      <c r="A98" s="40"/>
      <c r="B98" s="41"/>
      <c r="C98" s="42"/>
      <c r="D98" s="226" t="s">
        <v>388</v>
      </c>
      <c r="E98" s="42"/>
      <c r="F98" s="246" t="s">
        <v>449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388</v>
      </c>
      <c r="AU98" s="19" t="s">
        <v>82</v>
      </c>
    </row>
    <row r="99" s="13" customFormat="1">
      <c r="A99" s="13"/>
      <c r="B99" s="224"/>
      <c r="C99" s="225"/>
      <c r="D99" s="226" t="s">
        <v>224</v>
      </c>
      <c r="E99" s="227" t="s">
        <v>19</v>
      </c>
      <c r="F99" s="228" t="s">
        <v>1179</v>
      </c>
      <c r="G99" s="225"/>
      <c r="H99" s="229">
        <v>96.840000000000003</v>
      </c>
      <c r="I99" s="230"/>
      <c r="J99" s="225"/>
      <c r="K99" s="225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224</v>
      </c>
      <c r="AU99" s="235" t="s">
        <v>82</v>
      </c>
      <c r="AV99" s="13" t="s">
        <v>82</v>
      </c>
      <c r="AW99" s="13" t="s">
        <v>33</v>
      </c>
      <c r="AX99" s="13" t="s">
        <v>80</v>
      </c>
      <c r="AY99" s="235" t="s">
        <v>213</v>
      </c>
    </row>
    <row r="100" s="12" customFormat="1" ht="22.8" customHeight="1">
      <c r="A100" s="12"/>
      <c r="B100" s="190"/>
      <c r="C100" s="191"/>
      <c r="D100" s="192" t="s">
        <v>71</v>
      </c>
      <c r="E100" s="204" t="s">
        <v>484</v>
      </c>
      <c r="F100" s="204" t="s">
        <v>485</v>
      </c>
      <c r="G100" s="191"/>
      <c r="H100" s="191"/>
      <c r="I100" s="194"/>
      <c r="J100" s="205">
        <f>BK100</f>
        <v>0</v>
      </c>
      <c r="K100" s="191"/>
      <c r="L100" s="196"/>
      <c r="M100" s="197"/>
      <c r="N100" s="198"/>
      <c r="O100" s="198"/>
      <c r="P100" s="199">
        <f>SUM(P101:P102)</f>
        <v>0</v>
      </c>
      <c r="Q100" s="198"/>
      <c r="R100" s="199">
        <f>SUM(R101:R102)</f>
        <v>0</v>
      </c>
      <c r="S100" s="198"/>
      <c r="T100" s="200">
        <f>SUM(T101:T102)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80</v>
      </c>
      <c r="AT100" s="202" t="s">
        <v>71</v>
      </c>
      <c r="AU100" s="202" t="s">
        <v>80</v>
      </c>
      <c r="AY100" s="201" t="s">
        <v>213</v>
      </c>
      <c r="BK100" s="203">
        <f>SUM(BK101:BK102)</f>
        <v>0</v>
      </c>
    </row>
    <row r="101" s="2" customFormat="1" ht="16.5" customHeight="1">
      <c r="A101" s="40"/>
      <c r="B101" s="41"/>
      <c r="C101" s="206" t="s">
        <v>245</v>
      </c>
      <c r="D101" s="206" t="s">
        <v>215</v>
      </c>
      <c r="E101" s="207" t="s">
        <v>487</v>
      </c>
      <c r="F101" s="208" t="s">
        <v>488</v>
      </c>
      <c r="G101" s="209" t="s">
        <v>489</v>
      </c>
      <c r="H101" s="210">
        <v>96.840000000000003</v>
      </c>
      <c r="I101" s="211"/>
      <c r="J101" s="212">
        <f>ROUND(I101*H101,2)</f>
        <v>0</v>
      </c>
      <c r="K101" s="208" t="s">
        <v>219</v>
      </c>
      <c r="L101" s="46"/>
      <c r="M101" s="213" t="s">
        <v>19</v>
      </c>
      <c r="N101" s="214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220</v>
      </c>
      <c r="AT101" s="217" t="s">
        <v>215</v>
      </c>
      <c r="AU101" s="217" t="s">
        <v>82</v>
      </c>
      <c r="AY101" s="19" t="s">
        <v>213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220</v>
      </c>
      <c r="BM101" s="217" t="s">
        <v>1181</v>
      </c>
    </row>
    <row r="102" s="2" customFormat="1">
      <c r="A102" s="40"/>
      <c r="B102" s="41"/>
      <c r="C102" s="42"/>
      <c r="D102" s="219" t="s">
        <v>222</v>
      </c>
      <c r="E102" s="42"/>
      <c r="F102" s="220" t="s">
        <v>491</v>
      </c>
      <c r="G102" s="42"/>
      <c r="H102" s="42"/>
      <c r="I102" s="221"/>
      <c r="J102" s="42"/>
      <c r="K102" s="42"/>
      <c r="L102" s="46"/>
      <c r="M102" s="258"/>
      <c r="N102" s="259"/>
      <c r="O102" s="260"/>
      <c r="P102" s="260"/>
      <c r="Q102" s="260"/>
      <c r="R102" s="260"/>
      <c r="S102" s="260"/>
      <c r="T102" s="261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222</v>
      </c>
      <c r="AU102" s="19" t="s">
        <v>82</v>
      </c>
    </row>
    <row r="103" s="2" customFormat="1" ht="6.96" customHeight="1">
      <c r="A103" s="40"/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46"/>
      <c r="M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</sheetData>
  <sheetProtection sheet="1" autoFilter="0" formatColumns="0" formatRows="0" objects="1" scenarios="1" spinCount="100000" saltValue="3BmQbRCcKDoPFRNJBqOS/ICoQuvbzGzZkB9yXVPQJntSbQTVLJC7csK2mOK9Xn2VjEWxz+xl/+UpWO8NbIRQpQ==" hashValue="2mhsD/bZ5bkgWSVCjFPjsh/sQEQeQlicyj8EVDCG+C55Msp49lV4g9Z2XuacIyPttaP4Uxefjzmp1pj4/ADn4w==" algorithmName="SHA-512" password="CC35"/>
  <autoFilter ref="C81:K102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5_02/111151231"/>
    <hyperlink ref="F89" r:id="rId2" display="https://podminky.urs.cz/item/CS_URS_2025_02/184801131"/>
    <hyperlink ref="F92" r:id="rId3" display="https://podminky.urs.cz/item/CS_URS_2025_02/185804312"/>
    <hyperlink ref="F95" r:id="rId4" display="https://podminky.urs.cz/item/CS_URS_2025_02/185851121"/>
    <hyperlink ref="F102" r:id="rId5" display="https://podminky.urs.cz/item/CS_URS_2025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4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180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Realizace větrolamu v k.ú. Moravský Žižkov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181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1182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17. 9. 2025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ROUND((SUM(BE90:BE241)),  2)</f>
        <v>0</v>
      </c>
      <c r="G33" s="40"/>
      <c r="H33" s="40"/>
      <c r="I33" s="150">
        <v>0.20999999999999999</v>
      </c>
      <c r="J33" s="149">
        <f>ROUND(((SUM(BE90:BE241))*I33),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ROUND((SUM(BF90:BF241)),  2)</f>
        <v>0</v>
      </c>
      <c r="G34" s="40"/>
      <c r="H34" s="40"/>
      <c r="I34" s="150">
        <v>0.12</v>
      </c>
      <c r="J34" s="149">
        <f>ROUND(((SUM(BF90:BF241))*I34),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ROUND((SUM(BG90:BG241)),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ROUND((SUM(BH90:BH241)),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ROUND((SUM(BI90:BI241)),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183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Realizace větrolamu v k.ú. Moravský Žižkov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181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11 - Větrolam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Moravský Žižkov</v>
      </c>
      <c r="G52" s="42"/>
      <c r="H52" s="42"/>
      <c r="I52" s="34" t="s">
        <v>23</v>
      </c>
      <c r="J52" s="74" t="str">
        <f>IF(J12="","",J12)</f>
        <v>17. 9. 2025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SPÚ, KPÚ pro JMK, pobočka Břeclav</v>
      </c>
      <c r="G54" s="42"/>
      <c r="H54" s="42"/>
      <c r="I54" s="34" t="s">
        <v>31</v>
      </c>
      <c r="J54" s="38" t="str">
        <f>E21</f>
        <v>Ing. Michal Pochop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Výzkumný ústav meliorací a ochrany půdy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184</v>
      </c>
      <c r="D57" s="164"/>
      <c r="E57" s="164"/>
      <c r="F57" s="164"/>
      <c r="G57" s="164"/>
      <c r="H57" s="164"/>
      <c r="I57" s="164"/>
      <c r="J57" s="165" t="s">
        <v>185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186</v>
      </c>
    </row>
    <row r="60" s="9" customFormat="1" ht="24.96" customHeight="1">
      <c r="A60" s="9"/>
      <c r="B60" s="167"/>
      <c r="C60" s="168"/>
      <c r="D60" s="169" t="s">
        <v>187</v>
      </c>
      <c r="E60" s="170"/>
      <c r="F60" s="170"/>
      <c r="G60" s="170"/>
      <c r="H60" s="170"/>
      <c r="I60" s="170"/>
      <c r="J60" s="171">
        <f>J91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188</v>
      </c>
      <c r="E61" s="176"/>
      <c r="F61" s="176"/>
      <c r="G61" s="176"/>
      <c r="H61" s="176"/>
      <c r="I61" s="176"/>
      <c r="J61" s="177">
        <f>J92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189</v>
      </c>
      <c r="E62" s="176"/>
      <c r="F62" s="176"/>
      <c r="G62" s="176"/>
      <c r="H62" s="176"/>
      <c r="I62" s="176"/>
      <c r="J62" s="177">
        <f>J184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190</v>
      </c>
      <c r="E63" s="176"/>
      <c r="F63" s="176"/>
      <c r="G63" s="176"/>
      <c r="H63" s="176"/>
      <c r="I63" s="176"/>
      <c r="J63" s="177">
        <f>J202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7"/>
      <c r="C64" s="168"/>
      <c r="D64" s="169" t="s">
        <v>191</v>
      </c>
      <c r="E64" s="170"/>
      <c r="F64" s="170"/>
      <c r="G64" s="170"/>
      <c r="H64" s="170"/>
      <c r="I64" s="170"/>
      <c r="J64" s="171">
        <f>J205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3"/>
      <c r="C65" s="174"/>
      <c r="D65" s="175" t="s">
        <v>192</v>
      </c>
      <c r="E65" s="176"/>
      <c r="F65" s="176"/>
      <c r="G65" s="176"/>
      <c r="H65" s="176"/>
      <c r="I65" s="176"/>
      <c r="J65" s="177">
        <f>J206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193</v>
      </c>
      <c r="E66" s="176"/>
      <c r="F66" s="176"/>
      <c r="G66" s="176"/>
      <c r="H66" s="176"/>
      <c r="I66" s="176"/>
      <c r="J66" s="177">
        <f>J219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194</v>
      </c>
      <c r="E67" s="176"/>
      <c r="F67" s="176"/>
      <c r="G67" s="176"/>
      <c r="H67" s="176"/>
      <c r="I67" s="176"/>
      <c r="J67" s="177">
        <f>J223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195</v>
      </c>
      <c r="E68" s="176"/>
      <c r="F68" s="176"/>
      <c r="G68" s="176"/>
      <c r="H68" s="176"/>
      <c r="I68" s="176"/>
      <c r="J68" s="177">
        <f>J227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196</v>
      </c>
      <c r="E69" s="176"/>
      <c r="F69" s="176"/>
      <c r="G69" s="176"/>
      <c r="H69" s="176"/>
      <c r="I69" s="176"/>
      <c r="J69" s="177">
        <f>J234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197</v>
      </c>
      <c r="E70" s="176"/>
      <c r="F70" s="176"/>
      <c r="G70" s="176"/>
      <c r="H70" s="176"/>
      <c r="I70" s="176"/>
      <c r="J70" s="177">
        <f>J238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198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62" t="str">
        <f>E7</f>
        <v>Realizace větrolamu v k.ú. Moravský Žižkov</v>
      </c>
      <c r="F80" s="34"/>
      <c r="G80" s="34"/>
      <c r="H80" s="34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181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E9</f>
        <v>SO 11 - Větrolam</v>
      </c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F12</f>
        <v>Moravský Žižkov</v>
      </c>
      <c r="G84" s="42"/>
      <c r="H84" s="42"/>
      <c r="I84" s="34" t="s">
        <v>23</v>
      </c>
      <c r="J84" s="74" t="str">
        <f>IF(J12="","",J12)</f>
        <v>17. 9. 2025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E15</f>
        <v>SPÚ, KPÚ pro JMK, pobočka Břeclav</v>
      </c>
      <c r="G86" s="42"/>
      <c r="H86" s="42"/>
      <c r="I86" s="34" t="s">
        <v>31</v>
      </c>
      <c r="J86" s="38" t="str">
        <f>E21</f>
        <v>Ing. Michal Pochop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40.05" customHeight="1">
      <c r="A87" s="40"/>
      <c r="B87" s="41"/>
      <c r="C87" s="34" t="s">
        <v>29</v>
      </c>
      <c r="D87" s="42"/>
      <c r="E87" s="42"/>
      <c r="F87" s="29" t="str">
        <f>IF(E18="","",E18)</f>
        <v>Vyplň údaj</v>
      </c>
      <c r="G87" s="42"/>
      <c r="H87" s="42"/>
      <c r="I87" s="34" t="s">
        <v>34</v>
      </c>
      <c r="J87" s="38" t="str">
        <f>E24</f>
        <v>Výzkumný ústav meliorací a ochrany půdy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79"/>
      <c r="B89" s="180"/>
      <c r="C89" s="181" t="s">
        <v>199</v>
      </c>
      <c r="D89" s="182" t="s">
        <v>57</v>
      </c>
      <c r="E89" s="182" t="s">
        <v>53</v>
      </c>
      <c r="F89" s="182" t="s">
        <v>54</v>
      </c>
      <c r="G89" s="182" t="s">
        <v>200</v>
      </c>
      <c r="H89" s="182" t="s">
        <v>201</v>
      </c>
      <c r="I89" s="182" t="s">
        <v>202</v>
      </c>
      <c r="J89" s="182" t="s">
        <v>185</v>
      </c>
      <c r="K89" s="183" t="s">
        <v>203</v>
      </c>
      <c r="L89" s="184"/>
      <c r="M89" s="94" t="s">
        <v>19</v>
      </c>
      <c r="N89" s="95" t="s">
        <v>42</v>
      </c>
      <c r="O89" s="95" t="s">
        <v>204</v>
      </c>
      <c r="P89" s="95" t="s">
        <v>205</v>
      </c>
      <c r="Q89" s="95" t="s">
        <v>206</v>
      </c>
      <c r="R89" s="95" t="s">
        <v>207</v>
      </c>
      <c r="S89" s="95" t="s">
        <v>208</v>
      </c>
      <c r="T89" s="96" t="s">
        <v>209</v>
      </c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</row>
    <row r="90" s="2" customFormat="1" ht="22.8" customHeight="1">
      <c r="A90" s="40"/>
      <c r="B90" s="41"/>
      <c r="C90" s="101" t="s">
        <v>210</v>
      </c>
      <c r="D90" s="42"/>
      <c r="E90" s="42"/>
      <c r="F90" s="42"/>
      <c r="G90" s="42"/>
      <c r="H90" s="42"/>
      <c r="I90" s="42"/>
      <c r="J90" s="185">
        <f>BK90</f>
        <v>0</v>
      </c>
      <c r="K90" s="42"/>
      <c r="L90" s="46"/>
      <c r="M90" s="97"/>
      <c r="N90" s="186"/>
      <c r="O90" s="98"/>
      <c r="P90" s="187">
        <f>P91+P205</f>
        <v>0</v>
      </c>
      <c r="Q90" s="98"/>
      <c r="R90" s="187">
        <f>R91+R205</f>
        <v>50.9173914</v>
      </c>
      <c r="S90" s="98"/>
      <c r="T90" s="188">
        <f>T91+T205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71</v>
      </c>
      <c r="AU90" s="19" t="s">
        <v>186</v>
      </c>
      <c r="BK90" s="189">
        <f>BK91+BK205</f>
        <v>0</v>
      </c>
    </row>
    <row r="91" s="12" customFormat="1" ht="25.92" customHeight="1">
      <c r="A91" s="12"/>
      <c r="B91" s="190"/>
      <c r="C91" s="191"/>
      <c r="D91" s="192" t="s">
        <v>71</v>
      </c>
      <c r="E91" s="193" t="s">
        <v>211</v>
      </c>
      <c r="F91" s="193" t="s">
        <v>212</v>
      </c>
      <c r="G91" s="191"/>
      <c r="H91" s="191"/>
      <c r="I91" s="194"/>
      <c r="J91" s="195">
        <f>BK91</f>
        <v>0</v>
      </c>
      <c r="K91" s="191"/>
      <c r="L91" s="196"/>
      <c r="M91" s="197"/>
      <c r="N91" s="198"/>
      <c r="O91" s="198"/>
      <c r="P91" s="199">
        <f>P92+P184+P202</f>
        <v>0</v>
      </c>
      <c r="Q91" s="198"/>
      <c r="R91" s="199">
        <f>R92+R184+R202</f>
        <v>50.9173914</v>
      </c>
      <c r="S91" s="198"/>
      <c r="T91" s="200">
        <f>T92+T184+T202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80</v>
      </c>
      <c r="AT91" s="202" t="s">
        <v>71</v>
      </c>
      <c r="AU91" s="202" t="s">
        <v>72</v>
      </c>
      <c r="AY91" s="201" t="s">
        <v>213</v>
      </c>
      <c r="BK91" s="203">
        <f>BK92+BK184+BK202</f>
        <v>0</v>
      </c>
    </row>
    <row r="92" s="12" customFormat="1" ht="22.8" customHeight="1">
      <c r="A92" s="12"/>
      <c r="B92" s="190"/>
      <c r="C92" s="191"/>
      <c r="D92" s="192" t="s">
        <v>71</v>
      </c>
      <c r="E92" s="204" t="s">
        <v>80</v>
      </c>
      <c r="F92" s="204" t="s">
        <v>214</v>
      </c>
      <c r="G92" s="191"/>
      <c r="H92" s="191"/>
      <c r="I92" s="194"/>
      <c r="J92" s="205">
        <f>BK92</f>
        <v>0</v>
      </c>
      <c r="K92" s="191"/>
      <c r="L92" s="196"/>
      <c r="M92" s="197"/>
      <c r="N92" s="198"/>
      <c r="O92" s="198"/>
      <c r="P92" s="199">
        <f>SUM(P93:P183)</f>
        <v>0</v>
      </c>
      <c r="Q92" s="198"/>
      <c r="R92" s="199">
        <f>SUM(R93:R183)</f>
        <v>40.376106</v>
      </c>
      <c r="S92" s="198"/>
      <c r="T92" s="200">
        <f>SUM(T93:T183)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80</v>
      </c>
      <c r="AT92" s="202" t="s">
        <v>71</v>
      </c>
      <c r="AU92" s="202" t="s">
        <v>80</v>
      </c>
      <c r="AY92" s="201" t="s">
        <v>213</v>
      </c>
      <c r="BK92" s="203">
        <f>SUM(BK93:BK183)</f>
        <v>0</v>
      </c>
    </row>
    <row r="93" s="2" customFormat="1" ht="16.5" customHeight="1">
      <c r="A93" s="40"/>
      <c r="B93" s="41"/>
      <c r="C93" s="206" t="s">
        <v>80</v>
      </c>
      <c r="D93" s="206" t="s">
        <v>215</v>
      </c>
      <c r="E93" s="207" t="s">
        <v>216</v>
      </c>
      <c r="F93" s="208" t="s">
        <v>217</v>
      </c>
      <c r="G93" s="209" t="s">
        <v>218</v>
      </c>
      <c r="H93" s="210">
        <v>6172.5</v>
      </c>
      <c r="I93" s="211"/>
      <c r="J93" s="212">
        <f>ROUND(I93*H93,2)</f>
        <v>0</v>
      </c>
      <c r="K93" s="208" t="s">
        <v>219</v>
      </c>
      <c r="L93" s="46"/>
      <c r="M93" s="213" t="s">
        <v>19</v>
      </c>
      <c r="N93" s="214" t="s">
        <v>43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220</v>
      </c>
      <c r="AT93" s="217" t="s">
        <v>215</v>
      </c>
      <c r="AU93" s="217" t="s">
        <v>82</v>
      </c>
      <c r="AY93" s="19" t="s">
        <v>213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80</v>
      </c>
      <c r="BK93" s="218">
        <f>ROUND(I93*H93,2)</f>
        <v>0</v>
      </c>
      <c r="BL93" s="19" t="s">
        <v>220</v>
      </c>
      <c r="BM93" s="217" t="s">
        <v>221</v>
      </c>
    </row>
    <row r="94" s="2" customFormat="1">
      <c r="A94" s="40"/>
      <c r="B94" s="41"/>
      <c r="C94" s="42"/>
      <c r="D94" s="219" t="s">
        <v>222</v>
      </c>
      <c r="E94" s="42"/>
      <c r="F94" s="220" t="s">
        <v>223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222</v>
      </c>
      <c r="AU94" s="19" t="s">
        <v>82</v>
      </c>
    </row>
    <row r="95" s="13" customFormat="1">
      <c r="A95" s="13"/>
      <c r="B95" s="224"/>
      <c r="C95" s="225"/>
      <c r="D95" s="226" t="s">
        <v>224</v>
      </c>
      <c r="E95" s="227" t="s">
        <v>19</v>
      </c>
      <c r="F95" s="228" t="s">
        <v>1183</v>
      </c>
      <c r="G95" s="225"/>
      <c r="H95" s="229">
        <v>6172.5</v>
      </c>
      <c r="I95" s="230"/>
      <c r="J95" s="225"/>
      <c r="K95" s="225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224</v>
      </c>
      <c r="AU95" s="235" t="s">
        <v>82</v>
      </c>
      <c r="AV95" s="13" t="s">
        <v>82</v>
      </c>
      <c r="AW95" s="13" t="s">
        <v>33</v>
      </c>
      <c r="AX95" s="13" t="s">
        <v>80</v>
      </c>
      <c r="AY95" s="235" t="s">
        <v>213</v>
      </c>
    </row>
    <row r="96" s="2" customFormat="1" ht="16.5" customHeight="1">
      <c r="A96" s="40"/>
      <c r="B96" s="41"/>
      <c r="C96" s="206" t="s">
        <v>82</v>
      </c>
      <c r="D96" s="206" t="s">
        <v>215</v>
      </c>
      <c r="E96" s="207" t="s">
        <v>226</v>
      </c>
      <c r="F96" s="208" t="s">
        <v>227</v>
      </c>
      <c r="G96" s="209" t="s">
        <v>218</v>
      </c>
      <c r="H96" s="210">
        <v>6172.5</v>
      </c>
      <c r="I96" s="211"/>
      <c r="J96" s="212">
        <f>ROUND(I96*H96,2)</f>
        <v>0</v>
      </c>
      <c r="K96" s="208" t="s">
        <v>219</v>
      </c>
      <c r="L96" s="46"/>
      <c r="M96" s="213" t="s">
        <v>19</v>
      </c>
      <c r="N96" s="214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220</v>
      </c>
      <c r="AT96" s="217" t="s">
        <v>215</v>
      </c>
      <c r="AU96" s="217" t="s">
        <v>82</v>
      </c>
      <c r="AY96" s="19" t="s">
        <v>213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80</v>
      </c>
      <c r="BK96" s="218">
        <f>ROUND(I96*H96,2)</f>
        <v>0</v>
      </c>
      <c r="BL96" s="19" t="s">
        <v>220</v>
      </c>
      <c r="BM96" s="217" t="s">
        <v>228</v>
      </c>
    </row>
    <row r="97" s="2" customFormat="1">
      <c r="A97" s="40"/>
      <c r="B97" s="41"/>
      <c r="C97" s="42"/>
      <c r="D97" s="219" t="s">
        <v>222</v>
      </c>
      <c r="E97" s="42"/>
      <c r="F97" s="220" t="s">
        <v>229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222</v>
      </c>
      <c r="AU97" s="19" t="s">
        <v>82</v>
      </c>
    </row>
    <row r="98" s="13" customFormat="1">
      <c r="A98" s="13"/>
      <c r="B98" s="224"/>
      <c r="C98" s="225"/>
      <c r="D98" s="226" t="s">
        <v>224</v>
      </c>
      <c r="E98" s="227" t="s">
        <v>19</v>
      </c>
      <c r="F98" s="228" t="s">
        <v>1183</v>
      </c>
      <c r="G98" s="225"/>
      <c r="H98" s="229">
        <v>6172.5</v>
      </c>
      <c r="I98" s="230"/>
      <c r="J98" s="225"/>
      <c r="K98" s="225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224</v>
      </c>
      <c r="AU98" s="235" t="s">
        <v>82</v>
      </c>
      <c r="AV98" s="13" t="s">
        <v>82</v>
      </c>
      <c r="AW98" s="13" t="s">
        <v>33</v>
      </c>
      <c r="AX98" s="13" t="s">
        <v>80</v>
      </c>
      <c r="AY98" s="235" t="s">
        <v>213</v>
      </c>
    </row>
    <row r="99" s="2" customFormat="1" ht="16.5" customHeight="1">
      <c r="A99" s="40"/>
      <c r="B99" s="41"/>
      <c r="C99" s="206" t="s">
        <v>230</v>
      </c>
      <c r="D99" s="206" t="s">
        <v>215</v>
      </c>
      <c r="E99" s="207" t="s">
        <v>231</v>
      </c>
      <c r="F99" s="208" t="s">
        <v>232</v>
      </c>
      <c r="G99" s="209" t="s">
        <v>218</v>
      </c>
      <c r="H99" s="210">
        <v>6172.5</v>
      </c>
      <c r="I99" s="211"/>
      <c r="J99" s="212">
        <f>ROUND(I99*H99,2)</f>
        <v>0</v>
      </c>
      <c r="K99" s="208" t="s">
        <v>219</v>
      </c>
      <c r="L99" s="46"/>
      <c r="M99" s="213" t="s">
        <v>19</v>
      </c>
      <c r="N99" s="214" t="s">
        <v>43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220</v>
      </c>
      <c r="AT99" s="217" t="s">
        <v>215</v>
      </c>
      <c r="AU99" s="217" t="s">
        <v>82</v>
      </c>
      <c r="AY99" s="19" t="s">
        <v>213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80</v>
      </c>
      <c r="BK99" s="218">
        <f>ROUND(I99*H99,2)</f>
        <v>0</v>
      </c>
      <c r="BL99" s="19" t="s">
        <v>220</v>
      </c>
      <c r="BM99" s="217" t="s">
        <v>233</v>
      </c>
    </row>
    <row r="100" s="2" customFormat="1">
      <c r="A100" s="40"/>
      <c r="B100" s="41"/>
      <c r="C100" s="42"/>
      <c r="D100" s="219" t="s">
        <v>222</v>
      </c>
      <c r="E100" s="42"/>
      <c r="F100" s="220" t="s">
        <v>234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222</v>
      </c>
      <c r="AU100" s="19" t="s">
        <v>82</v>
      </c>
    </row>
    <row r="101" s="13" customFormat="1">
      <c r="A101" s="13"/>
      <c r="B101" s="224"/>
      <c r="C101" s="225"/>
      <c r="D101" s="226" t="s">
        <v>224</v>
      </c>
      <c r="E101" s="227" t="s">
        <v>19</v>
      </c>
      <c r="F101" s="228" t="s">
        <v>1183</v>
      </c>
      <c r="G101" s="225"/>
      <c r="H101" s="229">
        <v>6172.5</v>
      </c>
      <c r="I101" s="230"/>
      <c r="J101" s="225"/>
      <c r="K101" s="225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224</v>
      </c>
      <c r="AU101" s="235" t="s">
        <v>82</v>
      </c>
      <c r="AV101" s="13" t="s">
        <v>82</v>
      </c>
      <c r="AW101" s="13" t="s">
        <v>33</v>
      </c>
      <c r="AX101" s="13" t="s">
        <v>80</v>
      </c>
      <c r="AY101" s="235" t="s">
        <v>213</v>
      </c>
    </row>
    <row r="102" s="2" customFormat="1" ht="24.15" customHeight="1">
      <c r="A102" s="40"/>
      <c r="B102" s="41"/>
      <c r="C102" s="206" t="s">
        <v>220</v>
      </c>
      <c r="D102" s="206" t="s">
        <v>215</v>
      </c>
      <c r="E102" s="207" t="s">
        <v>235</v>
      </c>
      <c r="F102" s="208" t="s">
        <v>236</v>
      </c>
      <c r="G102" s="209" t="s">
        <v>218</v>
      </c>
      <c r="H102" s="210">
        <v>4515.3000000000002</v>
      </c>
      <c r="I102" s="211"/>
      <c r="J102" s="212">
        <f>ROUND(I102*H102,2)</f>
        <v>0</v>
      </c>
      <c r="K102" s="208" t="s">
        <v>219</v>
      </c>
      <c r="L102" s="46"/>
      <c r="M102" s="213" t="s">
        <v>19</v>
      </c>
      <c r="N102" s="214" t="s">
        <v>43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220</v>
      </c>
      <c r="AT102" s="217" t="s">
        <v>215</v>
      </c>
      <c r="AU102" s="217" t="s">
        <v>82</v>
      </c>
      <c r="AY102" s="19" t="s">
        <v>213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80</v>
      </c>
      <c r="BK102" s="218">
        <f>ROUND(I102*H102,2)</f>
        <v>0</v>
      </c>
      <c r="BL102" s="19" t="s">
        <v>220</v>
      </c>
      <c r="BM102" s="217" t="s">
        <v>237</v>
      </c>
    </row>
    <row r="103" s="2" customFormat="1">
      <c r="A103" s="40"/>
      <c r="B103" s="41"/>
      <c r="C103" s="42"/>
      <c r="D103" s="219" t="s">
        <v>222</v>
      </c>
      <c r="E103" s="42"/>
      <c r="F103" s="220" t="s">
        <v>238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222</v>
      </c>
      <c r="AU103" s="19" t="s">
        <v>82</v>
      </c>
    </row>
    <row r="104" s="13" customFormat="1">
      <c r="A104" s="13"/>
      <c r="B104" s="224"/>
      <c r="C104" s="225"/>
      <c r="D104" s="226" t="s">
        <v>224</v>
      </c>
      <c r="E104" s="227" t="s">
        <v>19</v>
      </c>
      <c r="F104" s="228" t="s">
        <v>1184</v>
      </c>
      <c r="G104" s="225"/>
      <c r="H104" s="229">
        <v>4515.3000000000002</v>
      </c>
      <c r="I104" s="230"/>
      <c r="J104" s="225"/>
      <c r="K104" s="225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224</v>
      </c>
      <c r="AU104" s="235" t="s">
        <v>82</v>
      </c>
      <c r="AV104" s="13" t="s">
        <v>82</v>
      </c>
      <c r="AW104" s="13" t="s">
        <v>33</v>
      </c>
      <c r="AX104" s="13" t="s">
        <v>80</v>
      </c>
      <c r="AY104" s="235" t="s">
        <v>213</v>
      </c>
    </row>
    <row r="105" s="2" customFormat="1" ht="16.5" customHeight="1">
      <c r="A105" s="40"/>
      <c r="B105" s="41"/>
      <c r="C105" s="236" t="s">
        <v>240</v>
      </c>
      <c r="D105" s="236" t="s">
        <v>241</v>
      </c>
      <c r="E105" s="237" t="s">
        <v>242</v>
      </c>
      <c r="F105" s="238" t="s">
        <v>243</v>
      </c>
      <c r="G105" s="239" t="s">
        <v>244</v>
      </c>
      <c r="H105" s="240">
        <v>43.168999999999997</v>
      </c>
      <c r="I105" s="241"/>
      <c r="J105" s="242">
        <f>ROUND(I105*H105,2)</f>
        <v>0</v>
      </c>
      <c r="K105" s="238" t="s">
        <v>19</v>
      </c>
      <c r="L105" s="243"/>
      <c r="M105" s="244" t="s">
        <v>19</v>
      </c>
      <c r="N105" s="245" t="s">
        <v>43</v>
      </c>
      <c r="O105" s="86"/>
      <c r="P105" s="215">
        <f>O105*H105</f>
        <v>0</v>
      </c>
      <c r="Q105" s="215">
        <v>0.001</v>
      </c>
      <c r="R105" s="215">
        <f>Q105*H105</f>
        <v>0.043168999999999999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245</v>
      </c>
      <c r="AT105" s="217" t="s">
        <v>241</v>
      </c>
      <c r="AU105" s="217" t="s">
        <v>82</v>
      </c>
      <c r="AY105" s="19" t="s">
        <v>213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80</v>
      </c>
      <c r="BK105" s="218">
        <f>ROUND(I105*H105,2)</f>
        <v>0</v>
      </c>
      <c r="BL105" s="19" t="s">
        <v>220</v>
      </c>
      <c r="BM105" s="217" t="s">
        <v>246</v>
      </c>
    </row>
    <row r="106" s="13" customFormat="1">
      <c r="A106" s="13"/>
      <c r="B106" s="224"/>
      <c r="C106" s="225"/>
      <c r="D106" s="226" t="s">
        <v>224</v>
      </c>
      <c r="E106" s="227" t="s">
        <v>19</v>
      </c>
      <c r="F106" s="228" t="s">
        <v>1185</v>
      </c>
      <c r="G106" s="225"/>
      <c r="H106" s="229">
        <v>43.168999999999997</v>
      </c>
      <c r="I106" s="230"/>
      <c r="J106" s="225"/>
      <c r="K106" s="225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224</v>
      </c>
      <c r="AU106" s="235" t="s">
        <v>82</v>
      </c>
      <c r="AV106" s="13" t="s">
        <v>82</v>
      </c>
      <c r="AW106" s="13" t="s">
        <v>33</v>
      </c>
      <c r="AX106" s="13" t="s">
        <v>80</v>
      </c>
      <c r="AY106" s="235" t="s">
        <v>213</v>
      </c>
    </row>
    <row r="107" s="2" customFormat="1" ht="16.5" customHeight="1">
      <c r="A107" s="40"/>
      <c r="B107" s="41"/>
      <c r="C107" s="236" t="s">
        <v>248</v>
      </c>
      <c r="D107" s="236" t="s">
        <v>241</v>
      </c>
      <c r="E107" s="237" t="s">
        <v>249</v>
      </c>
      <c r="F107" s="238" t="s">
        <v>250</v>
      </c>
      <c r="G107" s="239" t="s">
        <v>244</v>
      </c>
      <c r="H107" s="240">
        <v>0.99199999999999999</v>
      </c>
      <c r="I107" s="241"/>
      <c r="J107" s="242">
        <f>ROUND(I107*H107,2)</f>
        <v>0</v>
      </c>
      <c r="K107" s="238" t="s">
        <v>19</v>
      </c>
      <c r="L107" s="243"/>
      <c r="M107" s="244" t="s">
        <v>19</v>
      </c>
      <c r="N107" s="245" t="s">
        <v>43</v>
      </c>
      <c r="O107" s="86"/>
      <c r="P107" s="215">
        <f>O107*H107</f>
        <v>0</v>
      </c>
      <c r="Q107" s="215">
        <v>0.001</v>
      </c>
      <c r="R107" s="215">
        <f>Q107*H107</f>
        <v>0.00099200000000000004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245</v>
      </c>
      <c r="AT107" s="217" t="s">
        <v>241</v>
      </c>
      <c r="AU107" s="217" t="s">
        <v>82</v>
      </c>
      <c r="AY107" s="19" t="s">
        <v>213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80</v>
      </c>
      <c r="BK107" s="218">
        <f>ROUND(I107*H107,2)</f>
        <v>0</v>
      </c>
      <c r="BL107" s="19" t="s">
        <v>220</v>
      </c>
      <c r="BM107" s="217" t="s">
        <v>251</v>
      </c>
    </row>
    <row r="108" s="13" customFormat="1">
      <c r="A108" s="13"/>
      <c r="B108" s="224"/>
      <c r="C108" s="225"/>
      <c r="D108" s="226" t="s">
        <v>224</v>
      </c>
      <c r="E108" s="227" t="s">
        <v>19</v>
      </c>
      <c r="F108" s="228" t="s">
        <v>1186</v>
      </c>
      <c r="G108" s="225"/>
      <c r="H108" s="229">
        <v>0.99199999999999999</v>
      </c>
      <c r="I108" s="230"/>
      <c r="J108" s="225"/>
      <c r="K108" s="225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224</v>
      </c>
      <c r="AU108" s="235" t="s">
        <v>82</v>
      </c>
      <c r="AV108" s="13" t="s">
        <v>82</v>
      </c>
      <c r="AW108" s="13" t="s">
        <v>33</v>
      </c>
      <c r="AX108" s="13" t="s">
        <v>80</v>
      </c>
      <c r="AY108" s="235" t="s">
        <v>213</v>
      </c>
    </row>
    <row r="109" s="2" customFormat="1" ht="24.15" customHeight="1">
      <c r="A109" s="40"/>
      <c r="B109" s="41"/>
      <c r="C109" s="206" t="s">
        <v>253</v>
      </c>
      <c r="D109" s="206" t="s">
        <v>215</v>
      </c>
      <c r="E109" s="207" t="s">
        <v>254</v>
      </c>
      <c r="F109" s="208" t="s">
        <v>255</v>
      </c>
      <c r="G109" s="209" t="s">
        <v>218</v>
      </c>
      <c r="H109" s="210">
        <v>3319.5</v>
      </c>
      <c r="I109" s="211"/>
      <c r="J109" s="212">
        <f>ROUND(I109*H109,2)</f>
        <v>0</v>
      </c>
      <c r="K109" s="208" t="s">
        <v>219</v>
      </c>
      <c r="L109" s="46"/>
      <c r="M109" s="213" t="s">
        <v>19</v>
      </c>
      <c r="N109" s="214" t="s">
        <v>43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220</v>
      </c>
      <c r="AT109" s="217" t="s">
        <v>215</v>
      </c>
      <c r="AU109" s="217" t="s">
        <v>82</v>
      </c>
      <c r="AY109" s="19" t="s">
        <v>213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80</v>
      </c>
      <c r="BK109" s="218">
        <f>ROUND(I109*H109,2)</f>
        <v>0</v>
      </c>
      <c r="BL109" s="19" t="s">
        <v>220</v>
      </c>
      <c r="BM109" s="217" t="s">
        <v>256</v>
      </c>
    </row>
    <row r="110" s="2" customFormat="1">
      <c r="A110" s="40"/>
      <c r="B110" s="41"/>
      <c r="C110" s="42"/>
      <c r="D110" s="219" t="s">
        <v>222</v>
      </c>
      <c r="E110" s="42"/>
      <c r="F110" s="220" t="s">
        <v>257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222</v>
      </c>
      <c r="AU110" s="19" t="s">
        <v>82</v>
      </c>
    </row>
    <row r="111" s="13" customFormat="1">
      <c r="A111" s="13"/>
      <c r="B111" s="224"/>
      <c r="C111" s="225"/>
      <c r="D111" s="226" t="s">
        <v>224</v>
      </c>
      <c r="E111" s="227" t="s">
        <v>19</v>
      </c>
      <c r="F111" s="228" t="s">
        <v>1187</v>
      </c>
      <c r="G111" s="225"/>
      <c r="H111" s="229">
        <v>3319.5</v>
      </c>
      <c r="I111" s="230"/>
      <c r="J111" s="225"/>
      <c r="K111" s="225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224</v>
      </c>
      <c r="AU111" s="235" t="s">
        <v>82</v>
      </c>
      <c r="AV111" s="13" t="s">
        <v>82</v>
      </c>
      <c r="AW111" s="13" t="s">
        <v>33</v>
      </c>
      <c r="AX111" s="13" t="s">
        <v>80</v>
      </c>
      <c r="AY111" s="235" t="s">
        <v>213</v>
      </c>
    </row>
    <row r="112" s="2" customFormat="1" ht="24.15" customHeight="1">
      <c r="A112" s="40"/>
      <c r="B112" s="41"/>
      <c r="C112" s="206" t="s">
        <v>245</v>
      </c>
      <c r="D112" s="206" t="s">
        <v>215</v>
      </c>
      <c r="E112" s="207" t="s">
        <v>259</v>
      </c>
      <c r="F112" s="208" t="s">
        <v>260</v>
      </c>
      <c r="G112" s="209" t="s">
        <v>261</v>
      </c>
      <c r="H112" s="210">
        <v>2193</v>
      </c>
      <c r="I112" s="211"/>
      <c r="J112" s="212">
        <f>ROUND(I112*H112,2)</f>
        <v>0</v>
      </c>
      <c r="K112" s="208" t="s">
        <v>219</v>
      </c>
      <c r="L112" s="46"/>
      <c r="M112" s="213" t="s">
        <v>19</v>
      </c>
      <c r="N112" s="214" t="s">
        <v>43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220</v>
      </c>
      <c r="AT112" s="217" t="s">
        <v>215</v>
      </c>
      <c r="AU112" s="217" t="s">
        <v>82</v>
      </c>
      <c r="AY112" s="19" t="s">
        <v>213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80</v>
      </c>
      <c r="BK112" s="218">
        <f>ROUND(I112*H112,2)</f>
        <v>0</v>
      </c>
      <c r="BL112" s="19" t="s">
        <v>220</v>
      </c>
      <c r="BM112" s="217" t="s">
        <v>262</v>
      </c>
    </row>
    <row r="113" s="2" customFormat="1">
      <c r="A113" s="40"/>
      <c r="B113" s="41"/>
      <c r="C113" s="42"/>
      <c r="D113" s="219" t="s">
        <v>222</v>
      </c>
      <c r="E113" s="42"/>
      <c r="F113" s="220" t="s">
        <v>263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222</v>
      </c>
      <c r="AU113" s="19" t="s">
        <v>82</v>
      </c>
    </row>
    <row r="114" s="13" customFormat="1">
      <c r="A114" s="13"/>
      <c r="B114" s="224"/>
      <c r="C114" s="225"/>
      <c r="D114" s="226" t="s">
        <v>224</v>
      </c>
      <c r="E114" s="227" t="s">
        <v>19</v>
      </c>
      <c r="F114" s="228" t="s">
        <v>1188</v>
      </c>
      <c r="G114" s="225"/>
      <c r="H114" s="229">
        <v>2193</v>
      </c>
      <c r="I114" s="230"/>
      <c r="J114" s="225"/>
      <c r="K114" s="225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224</v>
      </c>
      <c r="AU114" s="235" t="s">
        <v>82</v>
      </c>
      <c r="AV114" s="13" t="s">
        <v>82</v>
      </c>
      <c r="AW114" s="13" t="s">
        <v>33</v>
      </c>
      <c r="AX114" s="13" t="s">
        <v>80</v>
      </c>
      <c r="AY114" s="235" t="s">
        <v>213</v>
      </c>
    </row>
    <row r="115" s="2" customFormat="1" ht="24.15" customHeight="1">
      <c r="A115" s="40"/>
      <c r="B115" s="41"/>
      <c r="C115" s="206" t="s">
        <v>265</v>
      </c>
      <c r="D115" s="206" t="s">
        <v>215</v>
      </c>
      <c r="E115" s="207" t="s">
        <v>266</v>
      </c>
      <c r="F115" s="208" t="s">
        <v>267</v>
      </c>
      <c r="G115" s="209" t="s">
        <v>261</v>
      </c>
      <c r="H115" s="210">
        <v>20</v>
      </c>
      <c r="I115" s="211"/>
      <c r="J115" s="212">
        <f>ROUND(I115*H115,2)</f>
        <v>0</v>
      </c>
      <c r="K115" s="208" t="s">
        <v>219</v>
      </c>
      <c r="L115" s="46"/>
      <c r="M115" s="213" t="s">
        <v>19</v>
      </c>
      <c r="N115" s="214" t="s">
        <v>43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220</v>
      </c>
      <c r="AT115" s="217" t="s">
        <v>215</v>
      </c>
      <c r="AU115" s="217" t="s">
        <v>82</v>
      </c>
      <c r="AY115" s="19" t="s">
        <v>213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80</v>
      </c>
      <c r="BK115" s="218">
        <f>ROUND(I115*H115,2)</f>
        <v>0</v>
      </c>
      <c r="BL115" s="19" t="s">
        <v>220</v>
      </c>
      <c r="BM115" s="217" t="s">
        <v>268</v>
      </c>
    </row>
    <row r="116" s="2" customFormat="1">
      <c r="A116" s="40"/>
      <c r="B116" s="41"/>
      <c r="C116" s="42"/>
      <c r="D116" s="219" t="s">
        <v>222</v>
      </c>
      <c r="E116" s="42"/>
      <c r="F116" s="220" t="s">
        <v>269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222</v>
      </c>
      <c r="AU116" s="19" t="s">
        <v>82</v>
      </c>
    </row>
    <row r="117" s="13" customFormat="1">
      <c r="A117" s="13"/>
      <c r="B117" s="224"/>
      <c r="C117" s="225"/>
      <c r="D117" s="226" t="s">
        <v>224</v>
      </c>
      <c r="E117" s="227" t="s">
        <v>19</v>
      </c>
      <c r="F117" s="228" t="s">
        <v>1189</v>
      </c>
      <c r="G117" s="225"/>
      <c r="H117" s="229">
        <v>20</v>
      </c>
      <c r="I117" s="230"/>
      <c r="J117" s="225"/>
      <c r="K117" s="225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224</v>
      </c>
      <c r="AU117" s="235" t="s">
        <v>82</v>
      </c>
      <c r="AV117" s="13" t="s">
        <v>82</v>
      </c>
      <c r="AW117" s="13" t="s">
        <v>33</v>
      </c>
      <c r="AX117" s="13" t="s">
        <v>80</v>
      </c>
      <c r="AY117" s="235" t="s">
        <v>213</v>
      </c>
    </row>
    <row r="118" s="2" customFormat="1" ht="24.15" customHeight="1">
      <c r="A118" s="40"/>
      <c r="B118" s="41"/>
      <c r="C118" s="206" t="s">
        <v>271</v>
      </c>
      <c r="D118" s="206" t="s">
        <v>215</v>
      </c>
      <c r="E118" s="207" t="s">
        <v>272</v>
      </c>
      <c r="F118" s="208" t="s">
        <v>273</v>
      </c>
      <c r="G118" s="209" t="s">
        <v>261</v>
      </c>
      <c r="H118" s="210">
        <v>2193</v>
      </c>
      <c r="I118" s="211"/>
      <c r="J118" s="212">
        <f>ROUND(I118*H118,2)</f>
        <v>0</v>
      </c>
      <c r="K118" s="208" t="s">
        <v>219</v>
      </c>
      <c r="L118" s="46"/>
      <c r="M118" s="213" t="s">
        <v>19</v>
      </c>
      <c r="N118" s="214" t="s">
        <v>43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220</v>
      </c>
      <c r="AT118" s="217" t="s">
        <v>215</v>
      </c>
      <c r="AU118" s="217" t="s">
        <v>82</v>
      </c>
      <c r="AY118" s="19" t="s">
        <v>213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80</v>
      </c>
      <c r="BK118" s="218">
        <f>ROUND(I118*H118,2)</f>
        <v>0</v>
      </c>
      <c r="BL118" s="19" t="s">
        <v>220</v>
      </c>
      <c r="BM118" s="217" t="s">
        <v>274</v>
      </c>
    </row>
    <row r="119" s="2" customFormat="1">
      <c r="A119" s="40"/>
      <c r="B119" s="41"/>
      <c r="C119" s="42"/>
      <c r="D119" s="219" t="s">
        <v>222</v>
      </c>
      <c r="E119" s="42"/>
      <c r="F119" s="220" t="s">
        <v>275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222</v>
      </c>
      <c r="AU119" s="19" t="s">
        <v>82</v>
      </c>
    </row>
    <row r="120" s="13" customFormat="1">
      <c r="A120" s="13"/>
      <c r="B120" s="224"/>
      <c r="C120" s="225"/>
      <c r="D120" s="226" t="s">
        <v>224</v>
      </c>
      <c r="E120" s="227" t="s">
        <v>19</v>
      </c>
      <c r="F120" s="228" t="s">
        <v>1188</v>
      </c>
      <c r="G120" s="225"/>
      <c r="H120" s="229">
        <v>2193</v>
      </c>
      <c r="I120" s="230"/>
      <c r="J120" s="225"/>
      <c r="K120" s="225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224</v>
      </c>
      <c r="AU120" s="235" t="s">
        <v>82</v>
      </c>
      <c r="AV120" s="13" t="s">
        <v>82</v>
      </c>
      <c r="AW120" s="13" t="s">
        <v>33</v>
      </c>
      <c r="AX120" s="13" t="s">
        <v>80</v>
      </c>
      <c r="AY120" s="235" t="s">
        <v>213</v>
      </c>
    </row>
    <row r="121" s="2" customFormat="1" ht="16.5" customHeight="1">
      <c r="A121" s="40"/>
      <c r="B121" s="41"/>
      <c r="C121" s="236" t="s">
        <v>277</v>
      </c>
      <c r="D121" s="236" t="s">
        <v>241</v>
      </c>
      <c r="E121" s="237" t="s">
        <v>278</v>
      </c>
      <c r="F121" s="238" t="s">
        <v>279</v>
      </c>
      <c r="G121" s="239" t="s">
        <v>261</v>
      </c>
      <c r="H121" s="240">
        <v>130</v>
      </c>
      <c r="I121" s="241"/>
      <c r="J121" s="242">
        <f>ROUND(I121*H121,2)</f>
        <v>0</v>
      </c>
      <c r="K121" s="238" t="s">
        <v>19</v>
      </c>
      <c r="L121" s="243"/>
      <c r="M121" s="244" t="s">
        <v>19</v>
      </c>
      <c r="N121" s="245" t="s">
        <v>43</v>
      </c>
      <c r="O121" s="86"/>
      <c r="P121" s="215">
        <f>O121*H121</f>
        <v>0</v>
      </c>
      <c r="Q121" s="215">
        <v>0.001</v>
      </c>
      <c r="R121" s="215">
        <f>Q121*H121</f>
        <v>0.13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245</v>
      </c>
      <c r="AT121" s="217" t="s">
        <v>241</v>
      </c>
      <c r="AU121" s="217" t="s">
        <v>82</v>
      </c>
      <c r="AY121" s="19" t="s">
        <v>213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80</v>
      </c>
      <c r="BK121" s="218">
        <f>ROUND(I121*H121,2)</f>
        <v>0</v>
      </c>
      <c r="BL121" s="19" t="s">
        <v>220</v>
      </c>
      <c r="BM121" s="217" t="s">
        <v>280</v>
      </c>
    </row>
    <row r="122" s="2" customFormat="1" ht="16.5" customHeight="1">
      <c r="A122" s="40"/>
      <c r="B122" s="41"/>
      <c r="C122" s="236" t="s">
        <v>8</v>
      </c>
      <c r="D122" s="236" t="s">
        <v>241</v>
      </c>
      <c r="E122" s="237" t="s">
        <v>281</v>
      </c>
      <c r="F122" s="238" t="s">
        <v>282</v>
      </c>
      <c r="G122" s="239" t="s">
        <v>261</v>
      </c>
      <c r="H122" s="240">
        <v>198</v>
      </c>
      <c r="I122" s="241"/>
      <c r="J122" s="242">
        <f>ROUND(I122*H122,2)</f>
        <v>0</v>
      </c>
      <c r="K122" s="238" t="s">
        <v>19</v>
      </c>
      <c r="L122" s="243"/>
      <c r="M122" s="244" t="s">
        <v>19</v>
      </c>
      <c r="N122" s="245" t="s">
        <v>43</v>
      </c>
      <c r="O122" s="86"/>
      <c r="P122" s="215">
        <f>O122*H122</f>
        <v>0</v>
      </c>
      <c r="Q122" s="215">
        <v>0.001</v>
      </c>
      <c r="R122" s="215">
        <f>Q122*H122</f>
        <v>0.19800000000000001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245</v>
      </c>
      <c r="AT122" s="217" t="s">
        <v>241</v>
      </c>
      <c r="AU122" s="217" t="s">
        <v>82</v>
      </c>
      <c r="AY122" s="19" t="s">
        <v>213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80</v>
      </c>
      <c r="BK122" s="218">
        <f>ROUND(I122*H122,2)</f>
        <v>0</v>
      </c>
      <c r="BL122" s="19" t="s">
        <v>220</v>
      </c>
      <c r="BM122" s="217" t="s">
        <v>283</v>
      </c>
    </row>
    <row r="123" s="2" customFormat="1" ht="16.5" customHeight="1">
      <c r="A123" s="40"/>
      <c r="B123" s="41"/>
      <c r="C123" s="236" t="s">
        <v>284</v>
      </c>
      <c r="D123" s="236" t="s">
        <v>241</v>
      </c>
      <c r="E123" s="237" t="s">
        <v>285</v>
      </c>
      <c r="F123" s="238" t="s">
        <v>286</v>
      </c>
      <c r="G123" s="239" t="s">
        <v>261</v>
      </c>
      <c r="H123" s="240">
        <v>125</v>
      </c>
      <c r="I123" s="241"/>
      <c r="J123" s="242">
        <f>ROUND(I123*H123,2)</f>
        <v>0</v>
      </c>
      <c r="K123" s="238" t="s">
        <v>19</v>
      </c>
      <c r="L123" s="243"/>
      <c r="M123" s="244" t="s">
        <v>19</v>
      </c>
      <c r="N123" s="245" t="s">
        <v>43</v>
      </c>
      <c r="O123" s="86"/>
      <c r="P123" s="215">
        <f>O123*H123</f>
        <v>0</v>
      </c>
      <c r="Q123" s="215">
        <v>0.001</v>
      </c>
      <c r="R123" s="215">
        <f>Q123*H123</f>
        <v>0.125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245</v>
      </c>
      <c r="AT123" s="217" t="s">
        <v>241</v>
      </c>
      <c r="AU123" s="217" t="s">
        <v>82</v>
      </c>
      <c r="AY123" s="19" t="s">
        <v>213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80</v>
      </c>
      <c r="BK123" s="218">
        <f>ROUND(I123*H123,2)</f>
        <v>0</v>
      </c>
      <c r="BL123" s="19" t="s">
        <v>220</v>
      </c>
      <c r="BM123" s="217" t="s">
        <v>287</v>
      </c>
    </row>
    <row r="124" s="2" customFormat="1" ht="16.5" customHeight="1">
      <c r="A124" s="40"/>
      <c r="B124" s="41"/>
      <c r="C124" s="236" t="s">
        <v>288</v>
      </c>
      <c r="D124" s="236" t="s">
        <v>241</v>
      </c>
      <c r="E124" s="237" t="s">
        <v>289</v>
      </c>
      <c r="F124" s="238" t="s">
        <v>290</v>
      </c>
      <c r="G124" s="239" t="s">
        <v>261</v>
      </c>
      <c r="H124" s="240">
        <v>64</v>
      </c>
      <c r="I124" s="241"/>
      <c r="J124" s="242">
        <f>ROUND(I124*H124,2)</f>
        <v>0</v>
      </c>
      <c r="K124" s="238" t="s">
        <v>19</v>
      </c>
      <c r="L124" s="243"/>
      <c r="M124" s="244" t="s">
        <v>19</v>
      </c>
      <c r="N124" s="245" t="s">
        <v>43</v>
      </c>
      <c r="O124" s="86"/>
      <c r="P124" s="215">
        <f>O124*H124</f>
        <v>0</v>
      </c>
      <c r="Q124" s="215">
        <v>0.001</v>
      </c>
      <c r="R124" s="215">
        <f>Q124*H124</f>
        <v>0.064000000000000001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245</v>
      </c>
      <c r="AT124" s="217" t="s">
        <v>241</v>
      </c>
      <c r="AU124" s="217" t="s">
        <v>82</v>
      </c>
      <c r="AY124" s="19" t="s">
        <v>213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80</v>
      </c>
      <c r="BK124" s="218">
        <f>ROUND(I124*H124,2)</f>
        <v>0</v>
      </c>
      <c r="BL124" s="19" t="s">
        <v>220</v>
      </c>
      <c r="BM124" s="217" t="s">
        <v>291</v>
      </c>
    </row>
    <row r="125" s="2" customFormat="1" ht="16.5" customHeight="1">
      <c r="A125" s="40"/>
      <c r="B125" s="41"/>
      <c r="C125" s="236" t="s">
        <v>292</v>
      </c>
      <c r="D125" s="236" t="s">
        <v>241</v>
      </c>
      <c r="E125" s="237" t="s">
        <v>293</v>
      </c>
      <c r="F125" s="238" t="s">
        <v>294</v>
      </c>
      <c r="G125" s="239" t="s">
        <v>261</v>
      </c>
      <c r="H125" s="240">
        <v>120</v>
      </c>
      <c r="I125" s="241"/>
      <c r="J125" s="242">
        <f>ROUND(I125*H125,2)</f>
        <v>0</v>
      </c>
      <c r="K125" s="238" t="s">
        <v>19</v>
      </c>
      <c r="L125" s="243"/>
      <c r="M125" s="244" t="s">
        <v>19</v>
      </c>
      <c r="N125" s="245" t="s">
        <v>43</v>
      </c>
      <c r="O125" s="86"/>
      <c r="P125" s="215">
        <f>O125*H125</f>
        <v>0</v>
      </c>
      <c r="Q125" s="215">
        <v>0.001</v>
      </c>
      <c r="R125" s="215">
        <f>Q125*H125</f>
        <v>0.12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245</v>
      </c>
      <c r="AT125" s="217" t="s">
        <v>241</v>
      </c>
      <c r="AU125" s="217" t="s">
        <v>82</v>
      </c>
      <c r="AY125" s="19" t="s">
        <v>213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80</v>
      </c>
      <c r="BK125" s="218">
        <f>ROUND(I125*H125,2)</f>
        <v>0</v>
      </c>
      <c r="BL125" s="19" t="s">
        <v>220</v>
      </c>
      <c r="BM125" s="217" t="s">
        <v>295</v>
      </c>
    </row>
    <row r="126" s="2" customFormat="1" ht="16.5" customHeight="1">
      <c r="A126" s="40"/>
      <c r="B126" s="41"/>
      <c r="C126" s="236" t="s">
        <v>296</v>
      </c>
      <c r="D126" s="236" t="s">
        <v>241</v>
      </c>
      <c r="E126" s="237" t="s">
        <v>297</v>
      </c>
      <c r="F126" s="238" t="s">
        <v>298</v>
      </c>
      <c r="G126" s="239" t="s">
        <v>261</v>
      </c>
      <c r="H126" s="240">
        <v>175</v>
      </c>
      <c r="I126" s="241"/>
      <c r="J126" s="242">
        <f>ROUND(I126*H126,2)</f>
        <v>0</v>
      </c>
      <c r="K126" s="238" t="s">
        <v>19</v>
      </c>
      <c r="L126" s="243"/>
      <c r="M126" s="244" t="s">
        <v>19</v>
      </c>
      <c r="N126" s="245" t="s">
        <v>43</v>
      </c>
      <c r="O126" s="86"/>
      <c r="P126" s="215">
        <f>O126*H126</f>
        <v>0</v>
      </c>
      <c r="Q126" s="215">
        <v>0.001</v>
      </c>
      <c r="R126" s="215">
        <f>Q126*H126</f>
        <v>0.17500000000000002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245</v>
      </c>
      <c r="AT126" s="217" t="s">
        <v>241</v>
      </c>
      <c r="AU126" s="217" t="s">
        <v>82</v>
      </c>
      <c r="AY126" s="19" t="s">
        <v>213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80</v>
      </c>
      <c r="BK126" s="218">
        <f>ROUND(I126*H126,2)</f>
        <v>0</v>
      </c>
      <c r="BL126" s="19" t="s">
        <v>220</v>
      </c>
      <c r="BM126" s="217" t="s">
        <v>299</v>
      </c>
    </row>
    <row r="127" s="2" customFormat="1" ht="16.5" customHeight="1">
      <c r="A127" s="40"/>
      <c r="B127" s="41"/>
      <c r="C127" s="236" t="s">
        <v>300</v>
      </c>
      <c r="D127" s="236" t="s">
        <v>241</v>
      </c>
      <c r="E127" s="237" t="s">
        <v>301</v>
      </c>
      <c r="F127" s="238" t="s">
        <v>302</v>
      </c>
      <c r="G127" s="239" t="s">
        <v>261</v>
      </c>
      <c r="H127" s="240">
        <v>64</v>
      </c>
      <c r="I127" s="241"/>
      <c r="J127" s="242">
        <f>ROUND(I127*H127,2)</f>
        <v>0</v>
      </c>
      <c r="K127" s="238" t="s">
        <v>19</v>
      </c>
      <c r="L127" s="243"/>
      <c r="M127" s="244" t="s">
        <v>19</v>
      </c>
      <c r="N127" s="245" t="s">
        <v>43</v>
      </c>
      <c r="O127" s="86"/>
      <c r="P127" s="215">
        <f>O127*H127</f>
        <v>0</v>
      </c>
      <c r="Q127" s="215">
        <v>0.001</v>
      </c>
      <c r="R127" s="215">
        <f>Q127*H127</f>
        <v>0.064000000000000001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245</v>
      </c>
      <c r="AT127" s="217" t="s">
        <v>241</v>
      </c>
      <c r="AU127" s="217" t="s">
        <v>82</v>
      </c>
      <c r="AY127" s="19" t="s">
        <v>213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80</v>
      </c>
      <c r="BK127" s="218">
        <f>ROUND(I127*H127,2)</f>
        <v>0</v>
      </c>
      <c r="BL127" s="19" t="s">
        <v>220</v>
      </c>
      <c r="BM127" s="217" t="s">
        <v>303</v>
      </c>
    </row>
    <row r="128" s="2" customFormat="1" ht="16.5" customHeight="1">
      <c r="A128" s="40"/>
      <c r="B128" s="41"/>
      <c r="C128" s="236" t="s">
        <v>304</v>
      </c>
      <c r="D128" s="236" t="s">
        <v>241</v>
      </c>
      <c r="E128" s="237" t="s">
        <v>305</v>
      </c>
      <c r="F128" s="238" t="s">
        <v>306</v>
      </c>
      <c r="G128" s="239" t="s">
        <v>261</v>
      </c>
      <c r="H128" s="240">
        <v>159</v>
      </c>
      <c r="I128" s="241"/>
      <c r="J128" s="242">
        <f>ROUND(I128*H128,2)</f>
        <v>0</v>
      </c>
      <c r="K128" s="238" t="s">
        <v>19</v>
      </c>
      <c r="L128" s="243"/>
      <c r="M128" s="244" t="s">
        <v>19</v>
      </c>
      <c r="N128" s="245" t="s">
        <v>43</v>
      </c>
      <c r="O128" s="86"/>
      <c r="P128" s="215">
        <f>O128*H128</f>
        <v>0</v>
      </c>
      <c r="Q128" s="215">
        <v>0.001</v>
      </c>
      <c r="R128" s="215">
        <f>Q128*H128</f>
        <v>0.159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245</v>
      </c>
      <c r="AT128" s="217" t="s">
        <v>241</v>
      </c>
      <c r="AU128" s="217" t="s">
        <v>82</v>
      </c>
      <c r="AY128" s="19" t="s">
        <v>213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80</v>
      </c>
      <c r="BK128" s="218">
        <f>ROUND(I128*H128,2)</f>
        <v>0</v>
      </c>
      <c r="BL128" s="19" t="s">
        <v>220</v>
      </c>
      <c r="BM128" s="217" t="s">
        <v>307</v>
      </c>
    </row>
    <row r="129" s="2" customFormat="1" ht="16.5" customHeight="1">
      <c r="A129" s="40"/>
      <c r="B129" s="41"/>
      <c r="C129" s="236" t="s">
        <v>308</v>
      </c>
      <c r="D129" s="236" t="s">
        <v>241</v>
      </c>
      <c r="E129" s="237" t="s">
        <v>309</v>
      </c>
      <c r="F129" s="238" t="s">
        <v>310</v>
      </c>
      <c r="G129" s="239" t="s">
        <v>261</v>
      </c>
      <c r="H129" s="240">
        <v>80</v>
      </c>
      <c r="I129" s="241"/>
      <c r="J129" s="242">
        <f>ROUND(I129*H129,2)</f>
        <v>0</v>
      </c>
      <c r="K129" s="238" t="s">
        <v>19</v>
      </c>
      <c r="L129" s="243"/>
      <c r="M129" s="244" t="s">
        <v>19</v>
      </c>
      <c r="N129" s="245" t="s">
        <v>43</v>
      </c>
      <c r="O129" s="86"/>
      <c r="P129" s="215">
        <f>O129*H129</f>
        <v>0</v>
      </c>
      <c r="Q129" s="215">
        <v>0.001</v>
      </c>
      <c r="R129" s="215">
        <f>Q129*H129</f>
        <v>0.080000000000000002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245</v>
      </c>
      <c r="AT129" s="217" t="s">
        <v>241</v>
      </c>
      <c r="AU129" s="217" t="s">
        <v>82</v>
      </c>
      <c r="AY129" s="19" t="s">
        <v>213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80</v>
      </c>
      <c r="BK129" s="218">
        <f>ROUND(I129*H129,2)</f>
        <v>0</v>
      </c>
      <c r="BL129" s="19" t="s">
        <v>220</v>
      </c>
      <c r="BM129" s="217" t="s">
        <v>311</v>
      </c>
    </row>
    <row r="130" s="2" customFormat="1" ht="24.15" customHeight="1">
      <c r="A130" s="40"/>
      <c r="B130" s="41"/>
      <c r="C130" s="206" t="s">
        <v>312</v>
      </c>
      <c r="D130" s="206" t="s">
        <v>215</v>
      </c>
      <c r="E130" s="207" t="s">
        <v>313</v>
      </c>
      <c r="F130" s="208" t="s">
        <v>314</v>
      </c>
      <c r="G130" s="209" t="s">
        <v>261</v>
      </c>
      <c r="H130" s="210">
        <v>20</v>
      </c>
      <c r="I130" s="211"/>
      <c r="J130" s="212">
        <f>ROUND(I130*H130,2)</f>
        <v>0</v>
      </c>
      <c r="K130" s="208" t="s">
        <v>219</v>
      </c>
      <c r="L130" s="46"/>
      <c r="M130" s="213" t="s">
        <v>19</v>
      </c>
      <c r="N130" s="214" t="s">
        <v>43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220</v>
      </c>
      <c r="AT130" s="217" t="s">
        <v>215</v>
      </c>
      <c r="AU130" s="217" t="s">
        <v>82</v>
      </c>
      <c r="AY130" s="19" t="s">
        <v>213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80</v>
      </c>
      <c r="BK130" s="218">
        <f>ROUND(I130*H130,2)</f>
        <v>0</v>
      </c>
      <c r="BL130" s="19" t="s">
        <v>220</v>
      </c>
      <c r="BM130" s="217" t="s">
        <v>315</v>
      </c>
    </row>
    <row r="131" s="2" customFormat="1">
      <c r="A131" s="40"/>
      <c r="B131" s="41"/>
      <c r="C131" s="42"/>
      <c r="D131" s="219" t="s">
        <v>222</v>
      </c>
      <c r="E131" s="42"/>
      <c r="F131" s="220" t="s">
        <v>316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222</v>
      </c>
      <c r="AU131" s="19" t="s">
        <v>82</v>
      </c>
    </row>
    <row r="132" s="13" customFormat="1">
      <c r="A132" s="13"/>
      <c r="B132" s="224"/>
      <c r="C132" s="225"/>
      <c r="D132" s="226" t="s">
        <v>224</v>
      </c>
      <c r="E132" s="227" t="s">
        <v>19</v>
      </c>
      <c r="F132" s="228" t="s">
        <v>1190</v>
      </c>
      <c r="G132" s="225"/>
      <c r="H132" s="229">
        <v>20</v>
      </c>
      <c r="I132" s="230"/>
      <c r="J132" s="225"/>
      <c r="K132" s="225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224</v>
      </c>
      <c r="AU132" s="235" t="s">
        <v>82</v>
      </c>
      <c r="AV132" s="13" t="s">
        <v>82</v>
      </c>
      <c r="AW132" s="13" t="s">
        <v>33</v>
      </c>
      <c r="AX132" s="13" t="s">
        <v>80</v>
      </c>
      <c r="AY132" s="235" t="s">
        <v>213</v>
      </c>
    </row>
    <row r="133" s="2" customFormat="1" ht="16.5" customHeight="1">
      <c r="A133" s="40"/>
      <c r="B133" s="41"/>
      <c r="C133" s="236" t="s">
        <v>7</v>
      </c>
      <c r="D133" s="236" t="s">
        <v>241</v>
      </c>
      <c r="E133" s="237" t="s">
        <v>318</v>
      </c>
      <c r="F133" s="238" t="s">
        <v>319</v>
      </c>
      <c r="G133" s="239" t="s">
        <v>261</v>
      </c>
      <c r="H133" s="240">
        <v>62</v>
      </c>
      <c r="I133" s="241"/>
      <c r="J133" s="242">
        <f>ROUND(I133*H133,2)</f>
        <v>0</v>
      </c>
      <c r="K133" s="238" t="s">
        <v>19</v>
      </c>
      <c r="L133" s="243"/>
      <c r="M133" s="244" t="s">
        <v>19</v>
      </c>
      <c r="N133" s="245" t="s">
        <v>43</v>
      </c>
      <c r="O133" s="86"/>
      <c r="P133" s="215">
        <f>O133*H133</f>
        <v>0</v>
      </c>
      <c r="Q133" s="215">
        <v>0.0050000000000000001</v>
      </c>
      <c r="R133" s="215">
        <f>Q133*H133</f>
        <v>0.31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245</v>
      </c>
      <c r="AT133" s="217" t="s">
        <v>241</v>
      </c>
      <c r="AU133" s="217" t="s">
        <v>82</v>
      </c>
      <c r="AY133" s="19" t="s">
        <v>213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80</v>
      </c>
      <c r="BK133" s="218">
        <f>ROUND(I133*H133,2)</f>
        <v>0</v>
      </c>
      <c r="BL133" s="19" t="s">
        <v>220</v>
      </c>
      <c r="BM133" s="217" t="s">
        <v>320</v>
      </c>
    </row>
    <row r="134" s="2" customFormat="1" ht="16.5" customHeight="1">
      <c r="A134" s="40"/>
      <c r="B134" s="41"/>
      <c r="C134" s="236" t="s">
        <v>321</v>
      </c>
      <c r="D134" s="236" t="s">
        <v>241</v>
      </c>
      <c r="E134" s="237" t="s">
        <v>322</v>
      </c>
      <c r="F134" s="238" t="s">
        <v>323</v>
      </c>
      <c r="G134" s="239" t="s">
        <v>261</v>
      </c>
      <c r="H134" s="240">
        <v>4</v>
      </c>
      <c r="I134" s="241"/>
      <c r="J134" s="242">
        <f>ROUND(I134*H134,2)</f>
        <v>0</v>
      </c>
      <c r="K134" s="238" t="s">
        <v>19</v>
      </c>
      <c r="L134" s="243"/>
      <c r="M134" s="244" t="s">
        <v>19</v>
      </c>
      <c r="N134" s="245" t="s">
        <v>43</v>
      </c>
      <c r="O134" s="86"/>
      <c r="P134" s="215">
        <f>O134*H134</f>
        <v>0</v>
      </c>
      <c r="Q134" s="215">
        <v>0.0050000000000000001</v>
      </c>
      <c r="R134" s="215">
        <f>Q134*H134</f>
        <v>0.02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245</v>
      </c>
      <c r="AT134" s="217" t="s">
        <v>241</v>
      </c>
      <c r="AU134" s="217" t="s">
        <v>82</v>
      </c>
      <c r="AY134" s="19" t="s">
        <v>213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80</v>
      </c>
      <c r="BK134" s="218">
        <f>ROUND(I134*H134,2)</f>
        <v>0</v>
      </c>
      <c r="BL134" s="19" t="s">
        <v>220</v>
      </c>
      <c r="BM134" s="217" t="s">
        <v>1191</v>
      </c>
    </row>
    <row r="135" s="2" customFormat="1" ht="16.5" customHeight="1">
      <c r="A135" s="40"/>
      <c r="B135" s="41"/>
      <c r="C135" s="236" t="s">
        <v>325</v>
      </c>
      <c r="D135" s="236" t="s">
        <v>241</v>
      </c>
      <c r="E135" s="237" t="s">
        <v>326</v>
      </c>
      <c r="F135" s="238" t="s">
        <v>327</v>
      </c>
      <c r="G135" s="239" t="s">
        <v>261</v>
      </c>
      <c r="H135" s="240">
        <v>180</v>
      </c>
      <c r="I135" s="241"/>
      <c r="J135" s="242">
        <f>ROUND(I135*H135,2)</f>
        <v>0</v>
      </c>
      <c r="K135" s="238" t="s">
        <v>19</v>
      </c>
      <c r="L135" s="243"/>
      <c r="M135" s="244" t="s">
        <v>19</v>
      </c>
      <c r="N135" s="245" t="s">
        <v>43</v>
      </c>
      <c r="O135" s="86"/>
      <c r="P135" s="215">
        <f>O135*H135</f>
        <v>0</v>
      </c>
      <c r="Q135" s="215">
        <v>0.0050000000000000001</v>
      </c>
      <c r="R135" s="215">
        <f>Q135*H135</f>
        <v>0.90000000000000002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245</v>
      </c>
      <c r="AT135" s="217" t="s">
        <v>241</v>
      </c>
      <c r="AU135" s="217" t="s">
        <v>82</v>
      </c>
      <c r="AY135" s="19" t="s">
        <v>213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80</v>
      </c>
      <c r="BK135" s="218">
        <f>ROUND(I135*H135,2)</f>
        <v>0</v>
      </c>
      <c r="BL135" s="19" t="s">
        <v>220</v>
      </c>
      <c r="BM135" s="217" t="s">
        <v>328</v>
      </c>
    </row>
    <row r="136" s="2" customFormat="1" ht="16.5" customHeight="1">
      <c r="A136" s="40"/>
      <c r="B136" s="41"/>
      <c r="C136" s="236" t="s">
        <v>329</v>
      </c>
      <c r="D136" s="236" t="s">
        <v>241</v>
      </c>
      <c r="E136" s="237" t="s">
        <v>330</v>
      </c>
      <c r="F136" s="238" t="s">
        <v>331</v>
      </c>
      <c r="G136" s="239" t="s">
        <v>261</v>
      </c>
      <c r="H136" s="240">
        <v>166</v>
      </c>
      <c r="I136" s="241"/>
      <c r="J136" s="242">
        <f>ROUND(I136*H136,2)</f>
        <v>0</v>
      </c>
      <c r="K136" s="238" t="s">
        <v>19</v>
      </c>
      <c r="L136" s="243"/>
      <c r="M136" s="244" t="s">
        <v>19</v>
      </c>
      <c r="N136" s="245" t="s">
        <v>43</v>
      </c>
      <c r="O136" s="86"/>
      <c r="P136" s="215">
        <f>O136*H136</f>
        <v>0</v>
      </c>
      <c r="Q136" s="215">
        <v>0.0050000000000000001</v>
      </c>
      <c r="R136" s="215">
        <f>Q136*H136</f>
        <v>0.83000000000000007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245</v>
      </c>
      <c r="AT136" s="217" t="s">
        <v>241</v>
      </c>
      <c r="AU136" s="217" t="s">
        <v>82</v>
      </c>
      <c r="AY136" s="19" t="s">
        <v>213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80</v>
      </c>
      <c r="BK136" s="218">
        <f>ROUND(I136*H136,2)</f>
        <v>0</v>
      </c>
      <c r="BL136" s="19" t="s">
        <v>220</v>
      </c>
      <c r="BM136" s="217" t="s">
        <v>332</v>
      </c>
    </row>
    <row r="137" s="2" customFormat="1" ht="16.5" customHeight="1">
      <c r="A137" s="40"/>
      <c r="B137" s="41"/>
      <c r="C137" s="236" t="s">
        <v>333</v>
      </c>
      <c r="D137" s="236" t="s">
        <v>241</v>
      </c>
      <c r="E137" s="237" t="s">
        <v>334</v>
      </c>
      <c r="F137" s="238" t="s">
        <v>335</v>
      </c>
      <c r="G137" s="239" t="s">
        <v>261</v>
      </c>
      <c r="H137" s="240">
        <v>89</v>
      </c>
      <c r="I137" s="241"/>
      <c r="J137" s="242">
        <f>ROUND(I137*H137,2)</f>
        <v>0</v>
      </c>
      <c r="K137" s="238" t="s">
        <v>19</v>
      </c>
      <c r="L137" s="243"/>
      <c r="M137" s="244" t="s">
        <v>19</v>
      </c>
      <c r="N137" s="245" t="s">
        <v>43</v>
      </c>
      <c r="O137" s="86"/>
      <c r="P137" s="215">
        <f>O137*H137</f>
        <v>0</v>
      </c>
      <c r="Q137" s="215">
        <v>0.0050000000000000001</v>
      </c>
      <c r="R137" s="215">
        <f>Q137*H137</f>
        <v>0.44500000000000001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245</v>
      </c>
      <c r="AT137" s="217" t="s">
        <v>241</v>
      </c>
      <c r="AU137" s="217" t="s">
        <v>82</v>
      </c>
      <c r="AY137" s="19" t="s">
        <v>213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80</v>
      </c>
      <c r="BK137" s="218">
        <f>ROUND(I137*H137,2)</f>
        <v>0</v>
      </c>
      <c r="BL137" s="19" t="s">
        <v>220</v>
      </c>
      <c r="BM137" s="217" t="s">
        <v>336</v>
      </c>
    </row>
    <row r="138" s="2" customFormat="1" ht="16.5" customHeight="1">
      <c r="A138" s="40"/>
      <c r="B138" s="41"/>
      <c r="C138" s="236" t="s">
        <v>337</v>
      </c>
      <c r="D138" s="236" t="s">
        <v>241</v>
      </c>
      <c r="E138" s="237" t="s">
        <v>342</v>
      </c>
      <c r="F138" s="238" t="s">
        <v>343</v>
      </c>
      <c r="G138" s="239" t="s">
        <v>261</v>
      </c>
      <c r="H138" s="240">
        <v>161</v>
      </c>
      <c r="I138" s="241"/>
      <c r="J138" s="242">
        <f>ROUND(I138*H138,2)</f>
        <v>0</v>
      </c>
      <c r="K138" s="238" t="s">
        <v>19</v>
      </c>
      <c r="L138" s="243"/>
      <c r="M138" s="244" t="s">
        <v>19</v>
      </c>
      <c r="N138" s="245" t="s">
        <v>43</v>
      </c>
      <c r="O138" s="86"/>
      <c r="P138" s="215">
        <f>O138*H138</f>
        <v>0</v>
      </c>
      <c r="Q138" s="215">
        <v>0.0050000000000000001</v>
      </c>
      <c r="R138" s="215">
        <f>Q138*H138</f>
        <v>0.80500000000000005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245</v>
      </c>
      <c r="AT138" s="217" t="s">
        <v>241</v>
      </c>
      <c r="AU138" s="217" t="s">
        <v>82</v>
      </c>
      <c r="AY138" s="19" t="s">
        <v>213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80</v>
      </c>
      <c r="BK138" s="218">
        <f>ROUND(I138*H138,2)</f>
        <v>0</v>
      </c>
      <c r="BL138" s="19" t="s">
        <v>220</v>
      </c>
      <c r="BM138" s="217" t="s">
        <v>597</v>
      </c>
    </row>
    <row r="139" s="2" customFormat="1" ht="16.5" customHeight="1">
      <c r="A139" s="40"/>
      <c r="B139" s="41"/>
      <c r="C139" s="236" t="s">
        <v>341</v>
      </c>
      <c r="D139" s="236" t="s">
        <v>241</v>
      </c>
      <c r="E139" s="237" t="s">
        <v>346</v>
      </c>
      <c r="F139" s="238" t="s">
        <v>347</v>
      </c>
      <c r="G139" s="239" t="s">
        <v>261</v>
      </c>
      <c r="H139" s="240">
        <v>161</v>
      </c>
      <c r="I139" s="241"/>
      <c r="J139" s="242">
        <f>ROUND(I139*H139,2)</f>
        <v>0</v>
      </c>
      <c r="K139" s="238" t="s">
        <v>19</v>
      </c>
      <c r="L139" s="243"/>
      <c r="M139" s="244" t="s">
        <v>19</v>
      </c>
      <c r="N139" s="245" t="s">
        <v>43</v>
      </c>
      <c r="O139" s="86"/>
      <c r="P139" s="215">
        <f>O139*H139</f>
        <v>0</v>
      </c>
      <c r="Q139" s="215">
        <v>0.0050000000000000001</v>
      </c>
      <c r="R139" s="215">
        <f>Q139*H139</f>
        <v>0.80500000000000005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245</v>
      </c>
      <c r="AT139" s="217" t="s">
        <v>241</v>
      </c>
      <c r="AU139" s="217" t="s">
        <v>82</v>
      </c>
      <c r="AY139" s="19" t="s">
        <v>213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80</v>
      </c>
      <c r="BK139" s="218">
        <f>ROUND(I139*H139,2)</f>
        <v>0</v>
      </c>
      <c r="BL139" s="19" t="s">
        <v>220</v>
      </c>
      <c r="BM139" s="217" t="s">
        <v>348</v>
      </c>
    </row>
    <row r="140" s="2" customFormat="1" ht="16.5" customHeight="1">
      <c r="A140" s="40"/>
      <c r="B140" s="41"/>
      <c r="C140" s="236" t="s">
        <v>345</v>
      </c>
      <c r="D140" s="236" t="s">
        <v>241</v>
      </c>
      <c r="E140" s="237" t="s">
        <v>350</v>
      </c>
      <c r="F140" s="238" t="s">
        <v>351</v>
      </c>
      <c r="G140" s="239" t="s">
        <v>261</v>
      </c>
      <c r="H140" s="240">
        <v>133</v>
      </c>
      <c r="I140" s="241"/>
      <c r="J140" s="242">
        <f>ROUND(I140*H140,2)</f>
        <v>0</v>
      </c>
      <c r="K140" s="238" t="s">
        <v>19</v>
      </c>
      <c r="L140" s="243"/>
      <c r="M140" s="244" t="s">
        <v>19</v>
      </c>
      <c r="N140" s="245" t="s">
        <v>43</v>
      </c>
      <c r="O140" s="86"/>
      <c r="P140" s="215">
        <f>O140*H140</f>
        <v>0</v>
      </c>
      <c r="Q140" s="215">
        <v>0.0050000000000000001</v>
      </c>
      <c r="R140" s="215">
        <f>Q140*H140</f>
        <v>0.66500000000000004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245</v>
      </c>
      <c r="AT140" s="217" t="s">
        <v>241</v>
      </c>
      <c r="AU140" s="217" t="s">
        <v>82</v>
      </c>
      <c r="AY140" s="19" t="s">
        <v>213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80</v>
      </c>
      <c r="BK140" s="218">
        <f>ROUND(I140*H140,2)</f>
        <v>0</v>
      </c>
      <c r="BL140" s="19" t="s">
        <v>220</v>
      </c>
      <c r="BM140" s="217" t="s">
        <v>352</v>
      </c>
    </row>
    <row r="141" s="2" customFormat="1" ht="16.5" customHeight="1">
      <c r="A141" s="40"/>
      <c r="B141" s="41"/>
      <c r="C141" s="236" t="s">
        <v>349</v>
      </c>
      <c r="D141" s="236" t="s">
        <v>241</v>
      </c>
      <c r="E141" s="237" t="s">
        <v>354</v>
      </c>
      <c r="F141" s="238" t="s">
        <v>355</v>
      </c>
      <c r="G141" s="239" t="s">
        <v>261</v>
      </c>
      <c r="H141" s="240">
        <v>58</v>
      </c>
      <c r="I141" s="241"/>
      <c r="J141" s="242">
        <f>ROUND(I141*H141,2)</f>
        <v>0</v>
      </c>
      <c r="K141" s="238" t="s">
        <v>19</v>
      </c>
      <c r="L141" s="243"/>
      <c r="M141" s="244" t="s">
        <v>19</v>
      </c>
      <c r="N141" s="245" t="s">
        <v>43</v>
      </c>
      <c r="O141" s="86"/>
      <c r="P141" s="215">
        <f>O141*H141</f>
        <v>0</v>
      </c>
      <c r="Q141" s="215">
        <v>0.0050000000000000001</v>
      </c>
      <c r="R141" s="215">
        <f>Q141*H141</f>
        <v>0.28999999999999998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245</v>
      </c>
      <c r="AT141" s="217" t="s">
        <v>241</v>
      </c>
      <c r="AU141" s="217" t="s">
        <v>82</v>
      </c>
      <c r="AY141" s="19" t="s">
        <v>213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80</v>
      </c>
      <c r="BK141" s="218">
        <f>ROUND(I141*H141,2)</f>
        <v>0</v>
      </c>
      <c r="BL141" s="19" t="s">
        <v>220</v>
      </c>
      <c r="BM141" s="217" t="s">
        <v>356</v>
      </c>
    </row>
    <row r="142" s="2" customFormat="1" ht="16.5" customHeight="1">
      <c r="A142" s="40"/>
      <c r="B142" s="41"/>
      <c r="C142" s="236" t="s">
        <v>353</v>
      </c>
      <c r="D142" s="236" t="s">
        <v>241</v>
      </c>
      <c r="E142" s="237" t="s">
        <v>358</v>
      </c>
      <c r="F142" s="238" t="s">
        <v>359</v>
      </c>
      <c r="G142" s="239" t="s">
        <v>261</v>
      </c>
      <c r="H142" s="240">
        <v>2</v>
      </c>
      <c r="I142" s="241"/>
      <c r="J142" s="242">
        <f>ROUND(I142*H142,2)</f>
        <v>0</v>
      </c>
      <c r="K142" s="238" t="s">
        <v>19</v>
      </c>
      <c r="L142" s="243"/>
      <c r="M142" s="244" t="s">
        <v>19</v>
      </c>
      <c r="N142" s="245" t="s">
        <v>43</v>
      </c>
      <c r="O142" s="86"/>
      <c r="P142" s="215">
        <f>O142*H142</f>
        <v>0</v>
      </c>
      <c r="Q142" s="215">
        <v>0.0050000000000000001</v>
      </c>
      <c r="R142" s="215">
        <f>Q142*H142</f>
        <v>0.01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245</v>
      </c>
      <c r="AT142" s="217" t="s">
        <v>241</v>
      </c>
      <c r="AU142" s="217" t="s">
        <v>82</v>
      </c>
      <c r="AY142" s="19" t="s">
        <v>213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80</v>
      </c>
      <c r="BK142" s="218">
        <f>ROUND(I142*H142,2)</f>
        <v>0</v>
      </c>
      <c r="BL142" s="19" t="s">
        <v>220</v>
      </c>
      <c r="BM142" s="217" t="s">
        <v>1192</v>
      </c>
    </row>
    <row r="143" s="2" customFormat="1" ht="16.5" customHeight="1">
      <c r="A143" s="40"/>
      <c r="B143" s="41"/>
      <c r="C143" s="236" t="s">
        <v>357</v>
      </c>
      <c r="D143" s="236" t="s">
        <v>241</v>
      </c>
      <c r="E143" s="237" t="s">
        <v>362</v>
      </c>
      <c r="F143" s="238" t="s">
        <v>363</v>
      </c>
      <c r="G143" s="239" t="s">
        <v>261</v>
      </c>
      <c r="H143" s="240">
        <v>48</v>
      </c>
      <c r="I143" s="241"/>
      <c r="J143" s="242">
        <f>ROUND(I143*H143,2)</f>
        <v>0</v>
      </c>
      <c r="K143" s="238" t="s">
        <v>19</v>
      </c>
      <c r="L143" s="243"/>
      <c r="M143" s="244" t="s">
        <v>19</v>
      </c>
      <c r="N143" s="245" t="s">
        <v>43</v>
      </c>
      <c r="O143" s="86"/>
      <c r="P143" s="215">
        <f>O143*H143</f>
        <v>0</v>
      </c>
      <c r="Q143" s="215">
        <v>0.0050000000000000001</v>
      </c>
      <c r="R143" s="215">
        <f>Q143*H143</f>
        <v>0.23999999999999999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245</v>
      </c>
      <c r="AT143" s="217" t="s">
        <v>241</v>
      </c>
      <c r="AU143" s="217" t="s">
        <v>82</v>
      </c>
      <c r="AY143" s="19" t="s">
        <v>213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80</v>
      </c>
      <c r="BK143" s="218">
        <f>ROUND(I143*H143,2)</f>
        <v>0</v>
      </c>
      <c r="BL143" s="19" t="s">
        <v>220</v>
      </c>
      <c r="BM143" s="217" t="s">
        <v>1193</v>
      </c>
    </row>
    <row r="144" s="2" customFormat="1" ht="16.5" customHeight="1">
      <c r="A144" s="40"/>
      <c r="B144" s="41"/>
      <c r="C144" s="236" t="s">
        <v>361</v>
      </c>
      <c r="D144" s="236" t="s">
        <v>241</v>
      </c>
      <c r="E144" s="237" t="s">
        <v>366</v>
      </c>
      <c r="F144" s="238" t="s">
        <v>367</v>
      </c>
      <c r="G144" s="239" t="s">
        <v>261</v>
      </c>
      <c r="H144" s="240">
        <v>14</v>
      </c>
      <c r="I144" s="241"/>
      <c r="J144" s="242">
        <f>ROUND(I144*H144,2)</f>
        <v>0</v>
      </c>
      <c r="K144" s="238" t="s">
        <v>19</v>
      </c>
      <c r="L144" s="243"/>
      <c r="M144" s="244" t="s">
        <v>19</v>
      </c>
      <c r="N144" s="245" t="s">
        <v>43</v>
      </c>
      <c r="O144" s="86"/>
      <c r="P144" s="215">
        <f>O144*H144</f>
        <v>0</v>
      </c>
      <c r="Q144" s="215">
        <v>0.0050000000000000001</v>
      </c>
      <c r="R144" s="215">
        <f>Q144*H144</f>
        <v>0.070000000000000007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245</v>
      </c>
      <c r="AT144" s="217" t="s">
        <v>241</v>
      </c>
      <c r="AU144" s="217" t="s">
        <v>82</v>
      </c>
      <c r="AY144" s="19" t="s">
        <v>213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80</v>
      </c>
      <c r="BK144" s="218">
        <f>ROUND(I144*H144,2)</f>
        <v>0</v>
      </c>
      <c r="BL144" s="19" t="s">
        <v>220</v>
      </c>
      <c r="BM144" s="217" t="s">
        <v>1194</v>
      </c>
    </row>
    <row r="145" s="2" customFormat="1" ht="16.5" customHeight="1">
      <c r="A145" s="40"/>
      <c r="B145" s="41"/>
      <c r="C145" s="206" t="s">
        <v>365</v>
      </c>
      <c r="D145" s="206" t="s">
        <v>215</v>
      </c>
      <c r="E145" s="207" t="s">
        <v>370</v>
      </c>
      <c r="F145" s="208" t="s">
        <v>371</v>
      </c>
      <c r="G145" s="209" t="s">
        <v>261</v>
      </c>
      <c r="H145" s="210">
        <v>20</v>
      </c>
      <c r="I145" s="211"/>
      <c r="J145" s="212">
        <f>ROUND(I145*H145,2)</f>
        <v>0</v>
      </c>
      <c r="K145" s="208" t="s">
        <v>219</v>
      </c>
      <c r="L145" s="46"/>
      <c r="M145" s="213" t="s">
        <v>19</v>
      </c>
      <c r="N145" s="214" t="s">
        <v>43</v>
      </c>
      <c r="O145" s="86"/>
      <c r="P145" s="215">
        <f>O145*H145</f>
        <v>0</v>
      </c>
      <c r="Q145" s="215">
        <v>5.8E-05</v>
      </c>
      <c r="R145" s="215">
        <f>Q145*H145</f>
        <v>0.00116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220</v>
      </c>
      <c r="AT145" s="217" t="s">
        <v>215</v>
      </c>
      <c r="AU145" s="217" t="s">
        <v>82</v>
      </c>
      <c r="AY145" s="19" t="s">
        <v>213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80</v>
      </c>
      <c r="BK145" s="218">
        <f>ROUND(I145*H145,2)</f>
        <v>0</v>
      </c>
      <c r="BL145" s="19" t="s">
        <v>220</v>
      </c>
      <c r="BM145" s="217" t="s">
        <v>1195</v>
      </c>
    </row>
    <row r="146" s="2" customFormat="1">
      <c r="A146" s="40"/>
      <c r="B146" s="41"/>
      <c r="C146" s="42"/>
      <c r="D146" s="219" t="s">
        <v>222</v>
      </c>
      <c r="E146" s="42"/>
      <c r="F146" s="220" t="s">
        <v>373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222</v>
      </c>
      <c r="AU146" s="19" t="s">
        <v>82</v>
      </c>
    </row>
    <row r="147" s="2" customFormat="1" ht="16.5" customHeight="1">
      <c r="A147" s="40"/>
      <c r="B147" s="41"/>
      <c r="C147" s="236" t="s">
        <v>369</v>
      </c>
      <c r="D147" s="236" t="s">
        <v>241</v>
      </c>
      <c r="E147" s="237" t="s">
        <v>375</v>
      </c>
      <c r="F147" s="238" t="s">
        <v>376</v>
      </c>
      <c r="G147" s="239" t="s">
        <v>261</v>
      </c>
      <c r="H147" s="240">
        <v>60</v>
      </c>
      <c r="I147" s="241"/>
      <c r="J147" s="242">
        <f>ROUND(I147*H147,2)</f>
        <v>0</v>
      </c>
      <c r="K147" s="238" t="s">
        <v>219</v>
      </c>
      <c r="L147" s="243"/>
      <c r="M147" s="244" t="s">
        <v>19</v>
      </c>
      <c r="N147" s="245" t="s">
        <v>43</v>
      </c>
      <c r="O147" s="86"/>
      <c r="P147" s="215">
        <f>O147*H147</f>
        <v>0</v>
      </c>
      <c r="Q147" s="215">
        <v>0.0070899999999999999</v>
      </c>
      <c r="R147" s="215">
        <f>Q147*H147</f>
        <v>0.4254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245</v>
      </c>
      <c r="AT147" s="217" t="s">
        <v>241</v>
      </c>
      <c r="AU147" s="217" t="s">
        <v>82</v>
      </c>
      <c r="AY147" s="19" t="s">
        <v>213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80</v>
      </c>
      <c r="BK147" s="218">
        <f>ROUND(I147*H147,2)</f>
        <v>0</v>
      </c>
      <c r="BL147" s="19" t="s">
        <v>220</v>
      </c>
      <c r="BM147" s="217" t="s">
        <v>377</v>
      </c>
    </row>
    <row r="148" s="2" customFormat="1" ht="16.5" customHeight="1">
      <c r="A148" s="40"/>
      <c r="B148" s="41"/>
      <c r="C148" s="206" t="s">
        <v>374</v>
      </c>
      <c r="D148" s="206" t="s">
        <v>215</v>
      </c>
      <c r="E148" s="207" t="s">
        <v>379</v>
      </c>
      <c r="F148" s="208" t="s">
        <v>380</v>
      </c>
      <c r="G148" s="209" t="s">
        <v>261</v>
      </c>
      <c r="H148" s="210">
        <v>2213</v>
      </c>
      <c r="I148" s="211"/>
      <c r="J148" s="212">
        <f>ROUND(I148*H148,2)</f>
        <v>0</v>
      </c>
      <c r="K148" s="208" t="s">
        <v>219</v>
      </c>
      <c r="L148" s="46"/>
      <c r="M148" s="213" t="s">
        <v>19</v>
      </c>
      <c r="N148" s="214" t="s">
        <v>43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220</v>
      </c>
      <c r="AT148" s="217" t="s">
        <v>215</v>
      </c>
      <c r="AU148" s="217" t="s">
        <v>82</v>
      </c>
      <c r="AY148" s="19" t="s">
        <v>213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80</v>
      </c>
      <c r="BK148" s="218">
        <f>ROUND(I148*H148,2)</f>
        <v>0</v>
      </c>
      <c r="BL148" s="19" t="s">
        <v>220</v>
      </c>
      <c r="BM148" s="217" t="s">
        <v>381</v>
      </c>
    </row>
    <row r="149" s="2" customFormat="1">
      <c r="A149" s="40"/>
      <c r="B149" s="41"/>
      <c r="C149" s="42"/>
      <c r="D149" s="219" t="s">
        <v>222</v>
      </c>
      <c r="E149" s="42"/>
      <c r="F149" s="220" t="s">
        <v>382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222</v>
      </c>
      <c r="AU149" s="19" t="s">
        <v>82</v>
      </c>
    </row>
    <row r="150" s="13" customFormat="1">
      <c r="A150" s="13"/>
      <c r="B150" s="224"/>
      <c r="C150" s="225"/>
      <c r="D150" s="226" t="s">
        <v>224</v>
      </c>
      <c r="E150" s="227" t="s">
        <v>19</v>
      </c>
      <c r="F150" s="228" t="s">
        <v>1196</v>
      </c>
      <c r="G150" s="225"/>
      <c r="H150" s="229">
        <v>2213</v>
      </c>
      <c r="I150" s="230"/>
      <c r="J150" s="225"/>
      <c r="K150" s="225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224</v>
      </c>
      <c r="AU150" s="235" t="s">
        <v>82</v>
      </c>
      <c r="AV150" s="13" t="s">
        <v>82</v>
      </c>
      <c r="AW150" s="13" t="s">
        <v>33</v>
      </c>
      <c r="AX150" s="13" t="s">
        <v>80</v>
      </c>
      <c r="AY150" s="235" t="s">
        <v>213</v>
      </c>
    </row>
    <row r="151" s="2" customFormat="1" ht="16.5" customHeight="1">
      <c r="A151" s="40"/>
      <c r="B151" s="41"/>
      <c r="C151" s="236" t="s">
        <v>378</v>
      </c>
      <c r="D151" s="236" t="s">
        <v>241</v>
      </c>
      <c r="E151" s="237" t="s">
        <v>385</v>
      </c>
      <c r="F151" s="238" t="s">
        <v>386</v>
      </c>
      <c r="G151" s="239" t="s">
        <v>244</v>
      </c>
      <c r="H151" s="240">
        <v>11.065</v>
      </c>
      <c r="I151" s="241"/>
      <c r="J151" s="242">
        <f>ROUND(I151*H151,2)</f>
        <v>0</v>
      </c>
      <c r="K151" s="238" t="s">
        <v>19</v>
      </c>
      <c r="L151" s="243"/>
      <c r="M151" s="244" t="s">
        <v>19</v>
      </c>
      <c r="N151" s="245" t="s">
        <v>43</v>
      </c>
      <c r="O151" s="86"/>
      <c r="P151" s="215">
        <f>O151*H151</f>
        <v>0</v>
      </c>
      <c r="Q151" s="215">
        <v>0.001</v>
      </c>
      <c r="R151" s="215">
        <f>Q151*H151</f>
        <v>0.011065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245</v>
      </c>
      <c r="AT151" s="217" t="s">
        <v>241</v>
      </c>
      <c r="AU151" s="217" t="s">
        <v>82</v>
      </c>
      <c r="AY151" s="19" t="s">
        <v>213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80</v>
      </c>
      <c r="BK151" s="218">
        <f>ROUND(I151*H151,2)</f>
        <v>0</v>
      </c>
      <c r="BL151" s="19" t="s">
        <v>220</v>
      </c>
      <c r="BM151" s="217" t="s">
        <v>387</v>
      </c>
    </row>
    <row r="152" s="2" customFormat="1">
      <c r="A152" s="40"/>
      <c r="B152" s="41"/>
      <c r="C152" s="42"/>
      <c r="D152" s="226" t="s">
        <v>388</v>
      </c>
      <c r="E152" s="42"/>
      <c r="F152" s="246" t="s">
        <v>389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388</v>
      </c>
      <c r="AU152" s="19" t="s">
        <v>82</v>
      </c>
    </row>
    <row r="153" s="13" customFormat="1">
      <c r="A153" s="13"/>
      <c r="B153" s="224"/>
      <c r="C153" s="225"/>
      <c r="D153" s="226" t="s">
        <v>224</v>
      </c>
      <c r="E153" s="227" t="s">
        <v>19</v>
      </c>
      <c r="F153" s="228" t="s">
        <v>1197</v>
      </c>
      <c r="G153" s="225"/>
      <c r="H153" s="229">
        <v>11.065</v>
      </c>
      <c r="I153" s="230"/>
      <c r="J153" s="225"/>
      <c r="K153" s="225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224</v>
      </c>
      <c r="AU153" s="235" t="s">
        <v>82</v>
      </c>
      <c r="AV153" s="13" t="s">
        <v>82</v>
      </c>
      <c r="AW153" s="13" t="s">
        <v>33</v>
      </c>
      <c r="AX153" s="13" t="s">
        <v>80</v>
      </c>
      <c r="AY153" s="235" t="s">
        <v>213</v>
      </c>
    </row>
    <row r="154" s="2" customFormat="1" ht="16.5" customHeight="1">
      <c r="A154" s="40"/>
      <c r="B154" s="41"/>
      <c r="C154" s="206" t="s">
        <v>384</v>
      </c>
      <c r="D154" s="206" t="s">
        <v>215</v>
      </c>
      <c r="E154" s="207" t="s">
        <v>392</v>
      </c>
      <c r="F154" s="208" t="s">
        <v>393</v>
      </c>
      <c r="G154" s="209" t="s">
        <v>261</v>
      </c>
      <c r="H154" s="210">
        <v>20</v>
      </c>
      <c r="I154" s="211"/>
      <c r="J154" s="212">
        <f>ROUND(I154*H154,2)</f>
        <v>0</v>
      </c>
      <c r="K154" s="208" t="s">
        <v>19</v>
      </c>
      <c r="L154" s="46"/>
      <c r="M154" s="213" t="s">
        <v>19</v>
      </c>
      <c r="N154" s="214" t="s">
        <v>43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220</v>
      </c>
      <c r="AT154" s="217" t="s">
        <v>215</v>
      </c>
      <c r="AU154" s="217" t="s">
        <v>82</v>
      </c>
      <c r="AY154" s="19" t="s">
        <v>213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80</v>
      </c>
      <c r="BK154" s="218">
        <f>ROUND(I154*H154,2)</f>
        <v>0</v>
      </c>
      <c r="BL154" s="19" t="s">
        <v>220</v>
      </c>
      <c r="BM154" s="217" t="s">
        <v>1198</v>
      </c>
    </row>
    <row r="155" s="2" customFormat="1" ht="16.5" customHeight="1">
      <c r="A155" s="40"/>
      <c r="B155" s="41"/>
      <c r="C155" s="236" t="s">
        <v>391</v>
      </c>
      <c r="D155" s="236" t="s">
        <v>241</v>
      </c>
      <c r="E155" s="237" t="s">
        <v>396</v>
      </c>
      <c r="F155" s="238" t="s">
        <v>397</v>
      </c>
      <c r="G155" s="239" t="s">
        <v>244</v>
      </c>
      <c r="H155" s="240">
        <v>2.3999999999999999</v>
      </c>
      <c r="I155" s="241"/>
      <c r="J155" s="242">
        <f>ROUND(I155*H155,2)</f>
        <v>0</v>
      </c>
      <c r="K155" s="238" t="s">
        <v>19</v>
      </c>
      <c r="L155" s="243"/>
      <c r="M155" s="244" t="s">
        <v>19</v>
      </c>
      <c r="N155" s="245" t="s">
        <v>43</v>
      </c>
      <c r="O155" s="86"/>
      <c r="P155" s="215">
        <f>O155*H155</f>
        <v>0</v>
      </c>
      <c r="Q155" s="215">
        <v>0.001</v>
      </c>
      <c r="R155" s="215">
        <f>Q155*H155</f>
        <v>0.0023999999999999998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245</v>
      </c>
      <c r="AT155" s="217" t="s">
        <v>241</v>
      </c>
      <c r="AU155" s="217" t="s">
        <v>82</v>
      </c>
      <c r="AY155" s="19" t="s">
        <v>213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80</v>
      </c>
      <c r="BK155" s="218">
        <f>ROUND(I155*H155,2)</f>
        <v>0</v>
      </c>
      <c r="BL155" s="19" t="s">
        <v>220</v>
      </c>
      <c r="BM155" s="217" t="s">
        <v>1199</v>
      </c>
    </row>
    <row r="156" s="2" customFormat="1">
      <c r="A156" s="40"/>
      <c r="B156" s="41"/>
      <c r="C156" s="42"/>
      <c r="D156" s="226" t="s">
        <v>388</v>
      </c>
      <c r="E156" s="42"/>
      <c r="F156" s="246" t="s">
        <v>389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388</v>
      </c>
      <c r="AU156" s="19" t="s">
        <v>82</v>
      </c>
    </row>
    <row r="157" s="13" customFormat="1">
      <c r="A157" s="13"/>
      <c r="B157" s="224"/>
      <c r="C157" s="225"/>
      <c r="D157" s="226" t="s">
        <v>224</v>
      </c>
      <c r="E157" s="227" t="s">
        <v>19</v>
      </c>
      <c r="F157" s="228" t="s">
        <v>399</v>
      </c>
      <c r="G157" s="225"/>
      <c r="H157" s="229">
        <v>2.3999999999999999</v>
      </c>
      <c r="I157" s="230"/>
      <c r="J157" s="225"/>
      <c r="K157" s="225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224</v>
      </c>
      <c r="AU157" s="235" t="s">
        <v>82</v>
      </c>
      <c r="AV157" s="13" t="s">
        <v>82</v>
      </c>
      <c r="AW157" s="13" t="s">
        <v>33</v>
      </c>
      <c r="AX157" s="13" t="s">
        <v>80</v>
      </c>
      <c r="AY157" s="235" t="s">
        <v>213</v>
      </c>
    </row>
    <row r="158" s="2" customFormat="1" ht="16.5" customHeight="1">
      <c r="A158" s="40"/>
      <c r="B158" s="41"/>
      <c r="C158" s="206" t="s">
        <v>395</v>
      </c>
      <c r="D158" s="206" t="s">
        <v>215</v>
      </c>
      <c r="E158" s="207" t="s">
        <v>401</v>
      </c>
      <c r="F158" s="208" t="s">
        <v>402</v>
      </c>
      <c r="G158" s="209" t="s">
        <v>261</v>
      </c>
      <c r="H158" s="210">
        <v>2213</v>
      </c>
      <c r="I158" s="211"/>
      <c r="J158" s="212">
        <f>ROUND(I158*H158,2)</f>
        <v>0</v>
      </c>
      <c r="K158" s="208" t="s">
        <v>219</v>
      </c>
      <c r="L158" s="46"/>
      <c r="M158" s="213" t="s">
        <v>19</v>
      </c>
      <c r="N158" s="214" t="s">
        <v>43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220</v>
      </c>
      <c r="AT158" s="217" t="s">
        <v>215</v>
      </c>
      <c r="AU158" s="217" t="s">
        <v>82</v>
      </c>
      <c r="AY158" s="19" t="s">
        <v>213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80</v>
      </c>
      <c r="BK158" s="218">
        <f>ROUND(I158*H158,2)</f>
        <v>0</v>
      </c>
      <c r="BL158" s="19" t="s">
        <v>220</v>
      </c>
      <c r="BM158" s="217" t="s">
        <v>403</v>
      </c>
    </row>
    <row r="159" s="2" customFormat="1">
      <c r="A159" s="40"/>
      <c r="B159" s="41"/>
      <c r="C159" s="42"/>
      <c r="D159" s="219" t="s">
        <v>222</v>
      </c>
      <c r="E159" s="42"/>
      <c r="F159" s="220" t="s">
        <v>404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222</v>
      </c>
      <c r="AU159" s="19" t="s">
        <v>82</v>
      </c>
    </row>
    <row r="160" s="13" customFormat="1">
      <c r="A160" s="13"/>
      <c r="B160" s="224"/>
      <c r="C160" s="225"/>
      <c r="D160" s="226" t="s">
        <v>224</v>
      </c>
      <c r="E160" s="227" t="s">
        <v>19</v>
      </c>
      <c r="F160" s="228" t="s">
        <v>1200</v>
      </c>
      <c r="G160" s="225"/>
      <c r="H160" s="229">
        <v>2213</v>
      </c>
      <c r="I160" s="230"/>
      <c r="J160" s="225"/>
      <c r="K160" s="225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224</v>
      </c>
      <c r="AU160" s="235" t="s">
        <v>82</v>
      </c>
      <c r="AV160" s="13" t="s">
        <v>82</v>
      </c>
      <c r="AW160" s="13" t="s">
        <v>33</v>
      </c>
      <c r="AX160" s="13" t="s">
        <v>80</v>
      </c>
      <c r="AY160" s="235" t="s">
        <v>213</v>
      </c>
    </row>
    <row r="161" s="2" customFormat="1" ht="16.5" customHeight="1">
      <c r="A161" s="40"/>
      <c r="B161" s="41"/>
      <c r="C161" s="236" t="s">
        <v>400</v>
      </c>
      <c r="D161" s="236" t="s">
        <v>241</v>
      </c>
      <c r="E161" s="237" t="s">
        <v>407</v>
      </c>
      <c r="F161" s="238" t="s">
        <v>408</v>
      </c>
      <c r="G161" s="239" t="s">
        <v>244</v>
      </c>
      <c r="H161" s="240">
        <v>110.65000000000001</v>
      </c>
      <c r="I161" s="241"/>
      <c r="J161" s="242">
        <f>ROUND(I161*H161,2)</f>
        <v>0</v>
      </c>
      <c r="K161" s="238" t="s">
        <v>219</v>
      </c>
      <c r="L161" s="243"/>
      <c r="M161" s="244" t="s">
        <v>19</v>
      </c>
      <c r="N161" s="245" t="s">
        <v>43</v>
      </c>
      <c r="O161" s="86"/>
      <c r="P161" s="215">
        <f>O161*H161</f>
        <v>0</v>
      </c>
      <c r="Q161" s="215">
        <v>0.001</v>
      </c>
      <c r="R161" s="215">
        <f>Q161*H161</f>
        <v>0.11065000000000001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245</v>
      </c>
      <c r="AT161" s="217" t="s">
        <v>241</v>
      </c>
      <c r="AU161" s="217" t="s">
        <v>82</v>
      </c>
      <c r="AY161" s="19" t="s">
        <v>213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80</v>
      </c>
      <c r="BK161" s="218">
        <f>ROUND(I161*H161,2)</f>
        <v>0</v>
      </c>
      <c r="BL161" s="19" t="s">
        <v>220</v>
      </c>
      <c r="BM161" s="217" t="s">
        <v>409</v>
      </c>
    </row>
    <row r="162" s="2" customFormat="1">
      <c r="A162" s="40"/>
      <c r="B162" s="41"/>
      <c r="C162" s="42"/>
      <c r="D162" s="226" t="s">
        <v>388</v>
      </c>
      <c r="E162" s="42"/>
      <c r="F162" s="246" t="s">
        <v>410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388</v>
      </c>
      <c r="AU162" s="19" t="s">
        <v>82</v>
      </c>
    </row>
    <row r="163" s="13" customFormat="1">
      <c r="A163" s="13"/>
      <c r="B163" s="224"/>
      <c r="C163" s="225"/>
      <c r="D163" s="226" t="s">
        <v>224</v>
      </c>
      <c r="E163" s="227" t="s">
        <v>19</v>
      </c>
      <c r="F163" s="228" t="s">
        <v>1201</v>
      </c>
      <c r="G163" s="225"/>
      <c r="H163" s="229">
        <v>110.65000000000001</v>
      </c>
      <c r="I163" s="230"/>
      <c r="J163" s="225"/>
      <c r="K163" s="225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224</v>
      </c>
      <c r="AU163" s="235" t="s">
        <v>82</v>
      </c>
      <c r="AV163" s="13" t="s">
        <v>82</v>
      </c>
      <c r="AW163" s="13" t="s">
        <v>33</v>
      </c>
      <c r="AX163" s="13" t="s">
        <v>80</v>
      </c>
      <c r="AY163" s="235" t="s">
        <v>213</v>
      </c>
    </row>
    <row r="164" s="2" customFormat="1" ht="16.5" customHeight="1">
      <c r="A164" s="40"/>
      <c r="B164" s="41"/>
      <c r="C164" s="206" t="s">
        <v>406</v>
      </c>
      <c r="D164" s="206" t="s">
        <v>215</v>
      </c>
      <c r="E164" s="207" t="s">
        <v>413</v>
      </c>
      <c r="F164" s="208" t="s">
        <v>414</v>
      </c>
      <c r="G164" s="209" t="s">
        <v>261</v>
      </c>
      <c r="H164" s="210">
        <v>2213</v>
      </c>
      <c r="I164" s="211"/>
      <c r="J164" s="212">
        <f>ROUND(I164*H164,2)</f>
        <v>0</v>
      </c>
      <c r="K164" s="208" t="s">
        <v>19</v>
      </c>
      <c r="L164" s="46"/>
      <c r="M164" s="213" t="s">
        <v>19</v>
      </c>
      <c r="N164" s="214" t="s">
        <v>43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220</v>
      </c>
      <c r="AT164" s="217" t="s">
        <v>215</v>
      </c>
      <c r="AU164" s="217" t="s">
        <v>82</v>
      </c>
      <c r="AY164" s="19" t="s">
        <v>213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80</v>
      </c>
      <c r="BK164" s="218">
        <f>ROUND(I164*H164,2)</f>
        <v>0</v>
      </c>
      <c r="BL164" s="19" t="s">
        <v>220</v>
      </c>
      <c r="BM164" s="217" t="s">
        <v>415</v>
      </c>
    </row>
    <row r="165" s="13" customFormat="1">
      <c r="A165" s="13"/>
      <c r="B165" s="224"/>
      <c r="C165" s="225"/>
      <c r="D165" s="226" t="s">
        <v>224</v>
      </c>
      <c r="E165" s="227" t="s">
        <v>19</v>
      </c>
      <c r="F165" s="228" t="s">
        <v>1196</v>
      </c>
      <c r="G165" s="225"/>
      <c r="H165" s="229">
        <v>2213</v>
      </c>
      <c r="I165" s="230"/>
      <c r="J165" s="225"/>
      <c r="K165" s="225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224</v>
      </c>
      <c r="AU165" s="235" t="s">
        <v>82</v>
      </c>
      <c r="AV165" s="13" t="s">
        <v>82</v>
      </c>
      <c r="AW165" s="13" t="s">
        <v>33</v>
      </c>
      <c r="AX165" s="13" t="s">
        <v>80</v>
      </c>
      <c r="AY165" s="235" t="s">
        <v>213</v>
      </c>
    </row>
    <row r="166" s="2" customFormat="1" ht="16.5" customHeight="1">
      <c r="A166" s="40"/>
      <c r="B166" s="41"/>
      <c r="C166" s="236" t="s">
        <v>412</v>
      </c>
      <c r="D166" s="236" t="s">
        <v>241</v>
      </c>
      <c r="E166" s="237" t="s">
        <v>417</v>
      </c>
      <c r="F166" s="238" t="s">
        <v>418</v>
      </c>
      <c r="G166" s="239" t="s">
        <v>244</v>
      </c>
      <c r="H166" s="240">
        <v>132.27000000000001</v>
      </c>
      <c r="I166" s="241"/>
      <c r="J166" s="242">
        <f>ROUND(I166*H166,2)</f>
        <v>0</v>
      </c>
      <c r="K166" s="238" t="s">
        <v>19</v>
      </c>
      <c r="L166" s="243"/>
      <c r="M166" s="244" t="s">
        <v>19</v>
      </c>
      <c r="N166" s="245" t="s">
        <v>43</v>
      </c>
      <c r="O166" s="86"/>
      <c r="P166" s="215">
        <f>O166*H166</f>
        <v>0</v>
      </c>
      <c r="Q166" s="215">
        <v>0.001</v>
      </c>
      <c r="R166" s="215">
        <f>Q166*H166</f>
        <v>0.13227000000000003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245</v>
      </c>
      <c r="AT166" s="217" t="s">
        <v>241</v>
      </c>
      <c r="AU166" s="217" t="s">
        <v>82</v>
      </c>
      <c r="AY166" s="19" t="s">
        <v>213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80</v>
      </c>
      <c r="BK166" s="218">
        <f>ROUND(I166*H166,2)</f>
        <v>0</v>
      </c>
      <c r="BL166" s="19" t="s">
        <v>220</v>
      </c>
      <c r="BM166" s="217" t="s">
        <v>419</v>
      </c>
    </row>
    <row r="167" s="2" customFormat="1">
      <c r="A167" s="40"/>
      <c r="B167" s="41"/>
      <c r="C167" s="42"/>
      <c r="D167" s="226" t="s">
        <v>388</v>
      </c>
      <c r="E167" s="42"/>
      <c r="F167" s="246" t="s">
        <v>389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388</v>
      </c>
      <c r="AU167" s="19" t="s">
        <v>82</v>
      </c>
    </row>
    <row r="168" s="13" customFormat="1">
      <c r="A168" s="13"/>
      <c r="B168" s="224"/>
      <c r="C168" s="225"/>
      <c r="D168" s="226" t="s">
        <v>224</v>
      </c>
      <c r="E168" s="227" t="s">
        <v>19</v>
      </c>
      <c r="F168" s="228" t="s">
        <v>1202</v>
      </c>
      <c r="G168" s="225"/>
      <c r="H168" s="229">
        <v>132.27000000000001</v>
      </c>
      <c r="I168" s="230"/>
      <c r="J168" s="225"/>
      <c r="K168" s="225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224</v>
      </c>
      <c r="AU168" s="235" t="s">
        <v>82</v>
      </c>
      <c r="AV168" s="13" t="s">
        <v>82</v>
      </c>
      <c r="AW168" s="13" t="s">
        <v>33</v>
      </c>
      <c r="AX168" s="13" t="s">
        <v>80</v>
      </c>
      <c r="AY168" s="235" t="s">
        <v>213</v>
      </c>
    </row>
    <row r="169" s="2" customFormat="1" ht="16.5" customHeight="1">
      <c r="A169" s="40"/>
      <c r="B169" s="41"/>
      <c r="C169" s="206" t="s">
        <v>416</v>
      </c>
      <c r="D169" s="206" t="s">
        <v>215</v>
      </c>
      <c r="E169" s="207" t="s">
        <v>422</v>
      </c>
      <c r="F169" s="208" t="s">
        <v>423</v>
      </c>
      <c r="G169" s="209" t="s">
        <v>218</v>
      </c>
      <c r="H169" s="210">
        <v>1657.2000000000001</v>
      </c>
      <c r="I169" s="211"/>
      <c r="J169" s="212">
        <f>ROUND(I169*H169,2)</f>
        <v>0</v>
      </c>
      <c r="K169" s="208" t="s">
        <v>219</v>
      </c>
      <c r="L169" s="46"/>
      <c r="M169" s="213" t="s">
        <v>19</v>
      </c>
      <c r="N169" s="214" t="s">
        <v>43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220</v>
      </c>
      <c r="AT169" s="217" t="s">
        <v>215</v>
      </c>
      <c r="AU169" s="217" t="s">
        <v>82</v>
      </c>
      <c r="AY169" s="19" t="s">
        <v>213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80</v>
      </c>
      <c r="BK169" s="218">
        <f>ROUND(I169*H169,2)</f>
        <v>0</v>
      </c>
      <c r="BL169" s="19" t="s">
        <v>220</v>
      </c>
      <c r="BM169" s="217" t="s">
        <v>424</v>
      </c>
    </row>
    <row r="170" s="2" customFormat="1">
      <c r="A170" s="40"/>
      <c r="B170" s="41"/>
      <c r="C170" s="42"/>
      <c r="D170" s="219" t="s">
        <v>222</v>
      </c>
      <c r="E170" s="42"/>
      <c r="F170" s="220" t="s">
        <v>425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222</v>
      </c>
      <c r="AU170" s="19" t="s">
        <v>82</v>
      </c>
    </row>
    <row r="171" s="13" customFormat="1">
      <c r="A171" s="13"/>
      <c r="B171" s="224"/>
      <c r="C171" s="225"/>
      <c r="D171" s="226" t="s">
        <v>224</v>
      </c>
      <c r="E171" s="227" t="s">
        <v>19</v>
      </c>
      <c r="F171" s="228" t="s">
        <v>1203</v>
      </c>
      <c r="G171" s="225"/>
      <c r="H171" s="229">
        <v>1657.2000000000001</v>
      </c>
      <c r="I171" s="230"/>
      <c r="J171" s="225"/>
      <c r="K171" s="225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224</v>
      </c>
      <c r="AU171" s="235" t="s">
        <v>82</v>
      </c>
      <c r="AV171" s="13" t="s">
        <v>82</v>
      </c>
      <c r="AW171" s="13" t="s">
        <v>33</v>
      </c>
      <c r="AX171" s="13" t="s">
        <v>80</v>
      </c>
      <c r="AY171" s="235" t="s">
        <v>213</v>
      </c>
    </row>
    <row r="172" s="2" customFormat="1" ht="16.5" customHeight="1">
      <c r="A172" s="40"/>
      <c r="B172" s="41"/>
      <c r="C172" s="236" t="s">
        <v>421</v>
      </c>
      <c r="D172" s="236" t="s">
        <v>241</v>
      </c>
      <c r="E172" s="237" t="s">
        <v>428</v>
      </c>
      <c r="F172" s="238" t="s">
        <v>429</v>
      </c>
      <c r="G172" s="239" t="s">
        <v>430</v>
      </c>
      <c r="H172" s="240">
        <v>165.72</v>
      </c>
      <c r="I172" s="241"/>
      <c r="J172" s="242">
        <f>ROUND(I172*H172,2)</f>
        <v>0</v>
      </c>
      <c r="K172" s="238" t="s">
        <v>219</v>
      </c>
      <c r="L172" s="243"/>
      <c r="M172" s="244" t="s">
        <v>19</v>
      </c>
      <c r="N172" s="245" t="s">
        <v>43</v>
      </c>
      <c r="O172" s="86"/>
      <c r="P172" s="215">
        <f>O172*H172</f>
        <v>0</v>
      </c>
      <c r="Q172" s="215">
        <v>0.20000000000000001</v>
      </c>
      <c r="R172" s="215">
        <f>Q172*H172</f>
        <v>33.143999999999998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245</v>
      </c>
      <c r="AT172" s="217" t="s">
        <v>241</v>
      </c>
      <c r="AU172" s="217" t="s">
        <v>82</v>
      </c>
      <c r="AY172" s="19" t="s">
        <v>213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80</v>
      </c>
      <c r="BK172" s="218">
        <f>ROUND(I172*H172,2)</f>
        <v>0</v>
      </c>
      <c r="BL172" s="19" t="s">
        <v>220</v>
      </c>
      <c r="BM172" s="217" t="s">
        <v>431</v>
      </c>
    </row>
    <row r="173" s="13" customFormat="1">
      <c r="A173" s="13"/>
      <c r="B173" s="224"/>
      <c r="C173" s="225"/>
      <c r="D173" s="226" t="s">
        <v>224</v>
      </c>
      <c r="E173" s="227" t="s">
        <v>19</v>
      </c>
      <c r="F173" s="228" t="s">
        <v>1204</v>
      </c>
      <c r="G173" s="225"/>
      <c r="H173" s="229">
        <v>165.72</v>
      </c>
      <c r="I173" s="230"/>
      <c r="J173" s="225"/>
      <c r="K173" s="225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224</v>
      </c>
      <c r="AU173" s="235" t="s">
        <v>82</v>
      </c>
      <c r="AV173" s="13" t="s">
        <v>82</v>
      </c>
      <c r="AW173" s="13" t="s">
        <v>33</v>
      </c>
      <c r="AX173" s="13" t="s">
        <v>80</v>
      </c>
      <c r="AY173" s="235" t="s">
        <v>213</v>
      </c>
    </row>
    <row r="174" s="2" customFormat="1" ht="16.5" customHeight="1">
      <c r="A174" s="40"/>
      <c r="B174" s="41"/>
      <c r="C174" s="206" t="s">
        <v>427</v>
      </c>
      <c r="D174" s="206" t="s">
        <v>215</v>
      </c>
      <c r="E174" s="207" t="s">
        <v>434</v>
      </c>
      <c r="F174" s="208" t="s">
        <v>435</v>
      </c>
      <c r="G174" s="209" t="s">
        <v>430</v>
      </c>
      <c r="H174" s="210">
        <v>33.710000000000001</v>
      </c>
      <c r="I174" s="211"/>
      <c r="J174" s="212">
        <f>ROUND(I174*H174,2)</f>
        <v>0</v>
      </c>
      <c r="K174" s="208" t="s">
        <v>219</v>
      </c>
      <c r="L174" s="46"/>
      <c r="M174" s="213" t="s">
        <v>19</v>
      </c>
      <c r="N174" s="214" t="s">
        <v>43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220</v>
      </c>
      <c r="AT174" s="217" t="s">
        <v>215</v>
      </c>
      <c r="AU174" s="217" t="s">
        <v>82</v>
      </c>
      <c r="AY174" s="19" t="s">
        <v>213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80</v>
      </c>
      <c r="BK174" s="218">
        <f>ROUND(I174*H174,2)</f>
        <v>0</v>
      </c>
      <c r="BL174" s="19" t="s">
        <v>220</v>
      </c>
      <c r="BM174" s="217" t="s">
        <v>436</v>
      </c>
    </row>
    <row r="175" s="2" customFormat="1">
      <c r="A175" s="40"/>
      <c r="B175" s="41"/>
      <c r="C175" s="42"/>
      <c r="D175" s="219" t="s">
        <v>222</v>
      </c>
      <c r="E175" s="42"/>
      <c r="F175" s="220" t="s">
        <v>437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222</v>
      </c>
      <c r="AU175" s="19" t="s">
        <v>82</v>
      </c>
    </row>
    <row r="176" s="2" customFormat="1">
      <c r="A176" s="40"/>
      <c r="B176" s="41"/>
      <c r="C176" s="42"/>
      <c r="D176" s="226" t="s">
        <v>388</v>
      </c>
      <c r="E176" s="42"/>
      <c r="F176" s="246" t="s">
        <v>438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388</v>
      </c>
      <c r="AU176" s="19" t="s">
        <v>82</v>
      </c>
    </row>
    <row r="177" s="13" customFormat="1">
      <c r="A177" s="13"/>
      <c r="B177" s="224"/>
      <c r="C177" s="225"/>
      <c r="D177" s="226" t="s">
        <v>224</v>
      </c>
      <c r="E177" s="227" t="s">
        <v>19</v>
      </c>
      <c r="F177" s="228" t="s">
        <v>1205</v>
      </c>
      <c r="G177" s="225"/>
      <c r="H177" s="229">
        <v>33.710000000000001</v>
      </c>
      <c r="I177" s="230"/>
      <c r="J177" s="225"/>
      <c r="K177" s="225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224</v>
      </c>
      <c r="AU177" s="235" t="s">
        <v>82</v>
      </c>
      <c r="AV177" s="13" t="s">
        <v>82</v>
      </c>
      <c r="AW177" s="13" t="s">
        <v>33</v>
      </c>
      <c r="AX177" s="13" t="s">
        <v>80</v>
      </c>
      <c r="AY177" s="235" t="s">
        <v>213</v>
      </c>
    </row>
    <row r="178" s="2" customFormat="1" ht="16.5" customHeight="1">
      <c r="A178" s="40"/>
      <c r="B178" s="41"/>
      <c r="C178" s="206" t="s">
        <v>433</v>
      </c>
      <c r="D178" s="206" t="s">
        <v>215</v>
      </c>
      <c r="E178" s="207" t="s">
        <v>441</v>
      </c>
      <c r="F178" s="208" t="s">
        <v>442</v>
      </c>
      <c r="G178" s="209" t="s">
        <v>430</v>
      </c>
      <c r="H178" s="210">
        <v>33.710000000000001</v>
      </c>
      <c r="I178" s="211"/>
      <c r="J178" s="212">
        <f>ROUND(I178*H178,2)</f>
        <v>0</v>
      </c>
      <c r="K178" s="208" t="s">
        <v>219</v>
      </c>
      <c r="L178" s="46"/>
      <c r="M178" s="213" t="s">
        <v>19</v>
      </c>
      <c r="N178" s="214" t="s">
        <v>43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220</v>
      </c>
      <c r="AT178" s="217" t="s">
        <v>215</v>
      </c>
      <c r="AU178" s="217" t="s">
        <v>82</v>
      </c>
      <c r="AY178" s="19" t="s">
        <v>213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80</v>
      </c>
      <c r="BK178" s="218">
        <f>ROUND(I178*H178,2)</f>
        <v>0</v>
      </c>
      <c r="BL178" s="19" t="s">
        <v>220</v>
      </c>
      <c r="BM178" s="217" t="s">
        <v>443</v>
      </c>
    </row>
    <row r="179" s="2" customFormat="1">
      <c r="A179" s="40"/>
      <c r="B179" s="41"/>
      <c r="C179" s="42"/>
      <c r="D179" s="219" t="s">
        <v>222</v>
      </c>
      <c r="E179" s="42"/>
      <c r="F179" s="220" t="s">
        <v>444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222</v>
      </c>
      <c r="AU179" s="19" t="s">
        <v>82</v>
      </c>
    </row>
    <row r="180" s="13" customFormat="1">
      <c r="A180" s="13"/>
      <c r="B180" s="224"/>
      <c r="C180" s="225"/>
      <c r="D180" s="226" t="s">
        <v>224</v>
      </c>
      <c r="E180" s="227" t="s">
        <v>19</v>
      </c>
      <c r="F180" s="228" t="s">
        <v>1205</v>
      </c>
      <c r="G180" s="225"/>
      <c r="H180" s="229">
        <v>33.710000000000001</v>
      </c>
      <c r="I180" s="230"/>
      <c r="J180" s="225"/>
      <c r="K180" s="225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224</v>
      </c>
      <c r="AU180" s="235" t="s">
        <v>82</v>
      </c>
      <c r="AV180" s="13" t="s">
        <v>82</v>
      </c>
      <c r="AW180" s="13" t="s">
        <v>33</v>
      </c>
      <c r="AX180" s="13" t="s">
        <v>80</v>
      </c>
      <c r="AY180" s="235" t="s">
        <v>213</v>
      </c>
    </row>
    <row r="181" s="2" customFormat="1" ht="16.5" customHeight="1">
      <c r="A181" s="40"/>
      <c r="B181" s="41"/>
      <c r="C181" s="236" t="s">
        <v>440</v>
      </c>
      <c r="D181" s="236" t="s">
        <v>241</v>
      </c>
      <c r="E181" s="237" t="s">
        <v>446</v>
      </c>
      <c r="F181" s="238" t="s">
        <v>447</v>
      </c>
      <c r="G181" s="239" t="s">
        <v>430</v>
      </c>
      <c r="H181" s="240">
        <v>33.710000000000001</v>
      </c>
      <c r="I181" s="241"/>
      <c r="J181" s="242">
        <f>ROUND(I181*H181,2)</f>
        <v>0</v>
      </c>
      <c r="K181" s="238" t="s">
        <v>219</v>
      </c>
      <c r="L181" s="243"/>
      <c r="M181" s="244" t="s">
        <v>19</v>
      </c>
      <c r="N181" s="245" t="s">
        <v>43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245</v>
      </c>
      <c r="AT181" s="217" t="s">
        <v>241</v>
      </c>
      <c r="AU181" s="217" t="s">
        <v>82</v>
      </c>
      <c r="AY181" s="19" t="s">
        <v>213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80</v>
      </c>
      <c r="BK181" s="218">
        <f>ROUND(I181*H181,2)</f>
        <v>0</v>
      </c>
      <c r="BL181" s="19" t="s">
        <v>220</v>
      </c>
      <c r="BM181" s="217" t="s">
        <v>448</v>
      </c>
    </row>
    <row r="182" s="2" customFormat="1">
      <c r="A182" s="40"/>
      <c r="B182" s="41"/>
      <c r="C182" s="42"/>
      <c r="D182" s="226" t="s">
        <v>388</v>
      </c>
      <c r="E182" s="42"/>
      <c r="F182" s="246" t="s">
        <v>449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388</v>
      </c>
      <c r="AU182" s="19" t="s">
        <v>82</v>
      </c>
    </row>
    <row r="183" s="13" customFormat="1">
      <c r="A183" s="13"/>
      <c r="B183" s="224"/>
      <c r="C183" s="225"/>
      <c r="D183" s="226" t="s">
        <v>224</v>
      </c>
      <c r="E183" s="227" t="s">
        <v>19</v>
      </c>
      <c r="F183" s="228" t="s">
        <v>1205</v>
      </c>
      <c r="G183" s="225"/>
      <c r="H183" s="229">
        <v>33.710000000000001</v>
      </c>
      <c r="I183" s="230"/>
      <c r="J183" s="225"/>
      <c r="K183" s="225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224</v>
      </c>
      <c r="AU183" s="235" t="s">
        <v>82</v>
      </c>
      <c r="AV183" s="13" t="s">
        <v>82</v>
      </c>
      <c r="AW183" s="13" t="s">
        <v>33</v>
      </c>
      <c r="AX183" s="13" t="s">
        <v>80</v>
      </c>
      <c r="AY183" s="235" t="s">
        <v>213</v>
      </c>
    </row>
    <row r="184" s="12" customFormat="1" ht="22.8" customHeight="1">
      <c r="A184" s="12"/>
      <c r="B184" s="190"/>
      <c r="C184" s="191"/>
      <c r="D184" s="192" t="s">
        <v>71</v>
      </c>
      <c r="E184" s="204" t="s">
        <v>230</v>
      </c>
      <c r="F184" s="204" t="s">
        <v>450</v>
      </c>
      <c r="G184" s="191"/>
      <c r="H184" s="191"/>
      <c r="I184" s="194"/>
      <c r="J184" s="205">
        <f>BK184</f>
        <v>0</v>
      </c>
      <c r="K184" s="191"/>
      <c r="L184" s="196"/>
      <c r="M184" s="197"/>
      <c r="N184" s="198"/>
      <c r="O184" s="198"/>
      <c r="P184" s="199">
        <f>SUM(P185:P201)</f>
        <v>0</v>
      </c>
      <c r="Q184" s="198"/>
      <c r="R184" s="199">
        <f>SUM(R185:R201)</f>
        <v>10.5412854</v>
      </c>
      <c r="S184" s="198"/>
      <c r="T184" s="200">
        <f>SUM(T185:T201)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1" t="s">
        <v>80</v>
      </c>
      <c r="AT184" s="202" t="s">
        <v>71</v>
      </c>
      <c r="AU184" s="202" t="s">
        <v>80</v>
      </c>
      <c r="AY184" s="201" t="s">
        <v>213</v>
      </c>
      <c r="BK184" s="203">
        <f>SUM(BK185:BK201)</f>
        <v>0</v>
      </c>
    </row>
    <row r="185" s="2" customFormat="1" ht="24.15" customHeight="1">
      <c r="A185" s="40"/>
      <c r="B185" s="41"/>
      <c r="C185" s="206" t="s">
        <v>445</v>
      </c>
      <c r="D185" s="206" t="s">
        <v>215</v>
      </c>
      <c r="E185" s="207" t="s">
        <v>452</v>
      </c>
      <c r="F185" s="208" t="s">
        <v>453</v>
      </c>
      <c r="G185" s="209" t="s">
        <v>261</v>
      </c>
      <c r="H185" s="210">
        <v>34</v>
      </c>
      <c r="I185" s="211"/>
      <c r="J185" s="212">
        <f>ROUND(I185*H185,2)</f>
        <v>0</v>
      </c>
      <c r="K185" s="208" t="s">
        <v>19</v>
      </c>
      <c r="L185" s="46"/>
      <c r="M185" s="213" t="s">
        <v>19</v>
      </c>
      <c r="N185" s="214" t="s">
        <v>43</v>
      </c>
      <c r="O185" s="86"/>
      <c r="P185" s="215">
        <f>O185*H185</f>
        <v>0</v>
      </c>
      <c r="Q185" s="215">
        <v>2.0000000000000002E-05</v>
      </c>
      <c r="R185" s="215">
        <f>Q185*H185</f>
        <v>0.00068000000000000005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220</v>
      </c>
      <c r="AT185" s="217" t="s">
        <v>215</v>
      </c>
      <c r="AU185" s="217" t="s">
        <v>82</v>
      </c>
      <c r="AY185" s="19" t="s">
        <v>213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80</v>
      </c>
      <c r="BK185" s="218">
        <f>ROUND(I185*H185,2)</f>
        <v>0</v>
      </c>
      <c r="BL185" s="19" t="s">
        <v>220</v>
      </c>
      <c r="BM185" s="217" t="s">
        <v>454</v>
      </c>
    </row>
    <row r="186" s="2" customFormat="1">
      <c r="A186" s="40"/>
      <c r="B186" s="41"/>
      <c r="C186" s="42"/>
      <c r="D186" s="226" t="s">
        <v>388</v>
      </c>
      <c r="E186" s="42"/>
      <c r="F186" s="246" t="s">
        <v>455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388</v>
      </c>
      <c r="AU186" s="19" t="s">
        <v>82</v>
      </c>
    </row>
    <row r="187" s="13" customFormat="1">
      <c r="A187" s="13"/>
      <c r="B187" s="224"/>
      <c r="C187" s="225"/>
      <c r="D187" s="226" t="s">
        <v>224</v>
      </c>
      <c r="E187" s="227" t="s">
        <v>19</v>
      </c>
      <c r="F187" s="228" t="s">
        <v>369</v>
      </c>
      <c r="G187" s="225"/>
      <c r="H187" s="229">
        <v>34</v>
      </c>
      <c r="I187" s="230"/>
      <c r="J187" s="225"/>
      <c r="K187" s="225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224</v>
      </c>
      <c r="AU187" s="235" t="s">
        <v>82</v>
      </c>
      <c r="AV187" s="13" t="s">
        <v>82</v>
      </c>
      <c r="AW187" s="13" t="s">
        <v>33</v>
      </c>
      <c r="AX187" s="13" t="s">
        <v>80</v>
      </c>
      <c r="AY187" s="235" t="s">
        <v>213</v>
      </c>
    </row>
    <row r="188" s="2" customFormat="1" ht="16.5" customHeight="1">
      <c r="A188" s="40"/>
      <c r="B188" s="41"/>
      <c r="C188" s="236" t="s">
        <v>451</v>
      </c>
      <c r="D188" s="236" t="s">
        <v>241</v>
      </c>
      <c r="E188" s="237" t="s">
        <v>457</v>
      </c>
      <c r="F188" s="238" t="s">
        <v>458</v>
      </c>
      <c r="G188" s="239" t="s">
        <v>261</v>
      </c>
      <c r="H188" s="240">
        <v>34</v>
      </c>
      <c r="I188" s="241"/>
      <c r="J188" s="242">
        <f>ROUND(I188*H188,2)</f>
        <v>0</v>
      </c>
      <c r="K188" s="238" t="s">
        <v>19</v>
      </c>
      <c r="L188" s="243"/>
      <c r="M188" s="244" t="s">
        <v>19</v>
      </c>
      <c r="N188" s="245" t="s">
        <v>43</v>
      </c>
      <c r="O188" s="86"/>
      <c r="P188" s="215">
        <f>O188*H188</f>
        <v>0</v>
      </c>
      <c r="Q188" s="215">
        <v>0.0051500000000000001</v>
      </c>
      <c r="R188" s="215">
        <f>Q188*H188</f>
        <v>0.17510000000000001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245</v>
      </c>
      <c r="AT188" s="217" t="s">
        <v>241</v>
      </c>
      <c r="AU188" s="217" t="s">
        <v>82</v>
      </c>
      <c r="AY188" s="19" t="s">
        <v>213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80</v>
      </c>
      <c r="BK188" s="218">
        <f>ROUND(I188*H188,2)</f>
        <v>0</v>
      </c>
      <c r="BL188" s="19" t="s">
        <v>220</v>
      </c>
      <c r="BM188" s="217" t="s">
        <v>459</v>
      </c>
    </row>
    <row r="189" s="13" customFormat="1">
      <c r="A189" s="13"/>
      <c r="B189" s="224"/>
      <c r="C189" s="225"/>
      <c r="D189" s="226" t="s">
        <v>224</v>
      </c>
      <c r="E189" s="227" t="s">
        <v>19</v>
      </c>
      <c r="F189" s="228" t="s">
        <v>369</v>
      </c>
      <c r="G189" s="225"/>
      <c r="H189" s="229">
        <v>34</v>
      </c>
      <c r="I189" s="230"/>
      <c r="J189" s="225"/>
      <c r="K189" s="225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224</v>
      </c>
      <c r="AU189" s="235" t="s">
        <v>82</v>
      </c>
      <c r="AV189" s="13" t="s">
        <v>82</v>
      </c>
      <c r="AW189" s="13" t="s">
        <v>33</v>
      </c>
      <c r="AX189" s="13" t="s">
        <v>80</v>
      </c>
      <c r="AY189" s="235" t="s">
        <v>213</v>
      </c>
    </row>
    <row r="190" s="2" customFormat="1" ht="16.5" customHeight="1">
      <c r="A190" s="40"/>
      <c r="B190" s="41"/>
      <c r="C190" s="206" t="s">
        <v>456</v>
      </c>
      <c r="D190" s="206" t="s">
        <v>215</v>
      </c>
      <c r="E190" s="207" t="s">
        <v>461</v>
      </c>
      <c r="F190" s="208" t="s">
        <v>462</v>
      </c>
      <c r="G190" s="209" t="s">
        <v>261</v>
      </c>
      <c r="H190" s="210">
        <v>10</v>
      </c>
      <c r="I190" s="211"/>
      <c r="J190" s="212">
        <f>ROUND(I190*H190,2)</f>
        <v>0</v>
      </c>
      <c r="K190" s="208" t="s">
        <v>219</v>
      </c>
      <c r="L190" s="46"/>
      <c r="M190" s="213" t="s">
        <v>19</v>
      </c>
      <c r="N190" s="214" t="s">
        <v>43</v>
      </c>
      <c r="O190" s="86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220</v>
      </c>
      <c r="AT190" s="217" t="s">
        <v>215</v>
      </c>
      <c r="AU190" s="217" t="s">
        <v>82</v>
      </c>
      <c r="AY190" s="19" t="s">
        <v>213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80</v>
      </c>
      <c r="BK190" s="218">
        <f>ROUND(I190*H190,2)</f>
        <v>0</v>
      </c>
      <c r="BL190" s="19" t="s">
        <v>220</v>
      </c>
      <c r="BM190" s="217" t="s">
        <v>463</v>
      </c>
    </row>
    <row r="191" s="2" customFormat="1">
      <c r="A191" s="40"/>
      <c r="B191" s="41"/>
      <c r="C191" s="42"/>
      <c r="D191" s="219" t="s">
        <v>222</v>
      </c>
      <c r="E191" s="42"/>
      <c r="F191" s="220" t="s">
        <v>464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222</v>
      </c>
      <c r="AU191" s="19" t="s">
        <v>82</v>
      </c>
    </row>
    <row r="192" s="13" customFormat="1">
      <c r="A192" s="13"/>
      <c r="B192" s="224"/>
      <c r="C192" s="225"/>
      <c r="D192" s="226" t="s">
        <v>224</v>
      </c>
      <c r="E192" s="227" t="s">
        <v>19</v>
      </c>
      <c r="F192" s="228" t="s">
        <v>465</v>
      </c>
      <c r="G192" s="225"/>
      <c r="H192" s="229">
        <v>10</v>
      </c>
      <c r="I192" s="230"/>
      <c r="J192" s="225"/>
      <c r="K192" s="225"/>
      <c r="L192" s="231"/>
      <c r="M192" s="232"/>
      <c r="N192" s="233"/>
      <c r="O192" s="233"/>
      <c r="P192" s="233"/>
      <c r="Q192" s="233"/>
      <c r="R192" s="233"/>
      <c r="S192" s="233"/>
      <c r="T192" s="23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224</v>
      </c>
      <c r="AU192" s="235" t="s">
        <v>82</v>
      </c>
      <c r="AV192" s="13" t="s">
        <v>82</v>
      </c>
      <c r="AW192" s="13" t="s">
        <v>33</v>
      </c>
      <c r="AX192" s="13" t="s">
        <v>80</v>
      </c>
      <c r="AY192" s="235" t="s">
        <v>213</v>
      </c>
    </row>
    <row r="193" s="2" customFormat="1" ht="16.5" customHeight="1">
      <c r="A193" s="40"/>
      <c r="B193" s="41"/>
      <c r="C193" s="236" t="s">
        <v>460</v>
      </c>
      <c r="D193" s="236" t="s">
        <v>241</v>
      </c>
      <c r="E193" s="237" t="s">
        <v>467</v>
      </c>
      <c r="F193" s="238" t="s">
        <v>468</v>
      </c>
      <c r="G193" s="239" t="s">
        <v>261</v>
      </c>
      <c r="H193" s="240">
        <v>10</v>
      </c>
      <c r="I193" s="241"/>
      <c r="J193" s="242">
        <f>ROUND(I193*H193,2)</f>
        <v>0</v>
      </c>
      <c r="K193" s="238" t="s">
        <v>219</v>
      </c>
      <c r="L193" s="243"/>
      <c r="M193" s="244" t="s">
        <v>19</v>
      </c>
      <c r="N193" s="245" t="s">
        <v>43</v>
      </c>
      <c r="O193" s="86"/>
      <c r="P193" s="215">
        <f>O193*H193</f>
        <v>0</v>
      </c>
      <c r="Q193" s="215">
        <v>0.051529999999999999</v>
      </c>
      <c r="R193" s="215">
        <f>Q193*H193</f>
        <v>0.51529999999999998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245</v>
      </c>
      <c r="AT193" s="217" t="s">
        <v>241</v>
      </c>
      <c r="AU193" s="217" t="s">
        <v>82</v>
      </c>
      <c r="AY193" s="19" t="s">
        <v>213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80</v>
      </c>
      <c r="BK193" s="218">
        <f>ROUND(I193*H193,2)</f>
        <v>0</v>
      </c>
      <c r="BL193" s="19" t="s">
        <v>220</v>
      </c>
      <c r="BM193" s="217" t="s">
        <v>469</v>
      </c>
    </row>
    <row r="194" s="13" customFormat="1">
      <c r="A194" s="13"/>
      <c r="B194" s="224"/>
      <c r="C194" s="225"/>
      <c r="D194" s="226" t="s">
        <v>224</v>
      </c>
      <c r="E194" s="227" t="s">
        <v>19</v>
      </c>
      <c r="F194" s="228" t="s">
        <v>465</v>
      </c>
      <c r="G194" s="225"/>
      <c r="H194" s="229">
        <v>10</v>
      </c>
      <c r="I194" s="230"/>
      <c r="J194" s="225"/>
      <c r="K194" s="225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224</v>
      </c>
      <c r="AU194" s="235" t="s">
        <v>82</v>
      </c>
      <c r="AV194" s="13" t="s">
        <v>82</v>
      </c>
      <c r="AW194" s="13" t="s">
        <v>33</v>
      </c>
      <c r="AX194" s="13" t="s">
        <v>80</v>
      </c>
      <c r="AY194" s="235" t="s">
        <v>213</v>
      </c>
    </row>
    <row r="195" s="2" customFormat="1" ht="24.15" customHeight="1">
      <c r="A195" s="40"/>
      <c r="B195" s="41"/>
      <c r="C195" s="206" t="s">
        <v>466</v>
      </c>
      <c r="D195" s="206" t="s">
        <v>215</v>
      </c>
      <c r="E195" s="207" t="s">
        <v>471</v>
      </c>
      <c r="F195" s="208" t="s">
        <v>472</v>
      </c>
      <c r="G195" s="209" t="s">
        <v>473</v>
      </c>
      <c r="H195" s="210">
        <v>1758.3199999999999</v>
      </c>
      <c r="I195" s="211"/>
      <c r="J195" s="212">
        <f>ROUND(I195*H195,2)</f>
        <v>0</v>
      </c>
      <c r="K195" s="208" t="s">
        <v>219</v>
      </c>
      <c r="L195" s="46"/>
      <c r="M195" s="213" t="s">
        <v>19</v>
      </c>
      <c r="N195" s="214" t="s">
        <v>43</v>
      </c>
      <c r="O195" s="86"/>
      <c r="P195" s="215">
        <f>O195*H195</f>
        <v>0</v>
      </c>
      <c r="Q195" s="215">
        <v>0.0011574999999999999</v>
      </c>
      <c r="R195" s="215">
        <f>Q195*H195</f>
        <v>2.0352553999999996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220</v>
      </c>
      <c r="AT195" s="217" t="s">
        <v>215</v>
      </c>
      <c r="AU195" s="217" t="s">
        <v>82</v>
      </c>
      <c r="AY195" s="19" t="s">
        <v>213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80</v>
      </c>
      <c r="BK195" s="218">
        <f>ROUND(I195*H195,2)</f>
        <v>0</v>
      </c>
      <c r="BL195" s="19" t="s">
        <v>220</v>
      </c>
      <c r="BM195" s="217" t="s">
        <v>474</v>
      </c>
    </row>
    <row r="196" s="2" customFormat="1">
      <c r="A196" s="40"/>
      <c r="B196" s="41"/>
      <c r="C196" s="42"/>
      <c r="D196" s="219" t="s">
        <v>222</v>
      </c>
      <c r="E196" s="42"/>
      <c r="F196" s="220" t="s">
        <v>475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222</v>
      </c>
      <c r="AU196" s="19" t="s">
        <v>82</v>
      </c>
    </row>
    <row r="197" s="13" customFormat="1">
      <c r="A197" s="13"/>
      <c r="B197" s="224"/>
      <c r="C197" s="225"/>
      <c r="D197" s="226" t="s">
        <v>224</v>
      </c>
      <c r="E197" s="227" t="s">
        <v>19</v>
      </c>
      <c r="F197" s="228" t="s">
        <v>1206</v>
      </c>
      <c r="G197" s="225"/>
      <c r="H197" s="229">
        <v>1758.3199999999999</v>
      </c>
      <c r="I197" s="230"/>
      <c r="J197" s="225"/>
      <c r="K197" s="225"/>
      <c r="L197" s="231"/>
      <c r="M197" s="232"/>
      <c r="N197" s="233"/>
      <c r="O197" s="233"/>
      <c r="P197" s="233"/>
      <c r="Q197" s="233"/>
      <c r="R197" s="233"/>
      <c r="S197" s="233"/>
      <c r="T197" s="23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5" t="s">
        <v>224</v>
      </c>
      <c r="AU197" s="235" t="s">
        <v>82</v>
      </c>
      <c r="AV197" s="13" t="s">
        <v>82</v>
      </c>
      <c r="AW197" s="13" t="s">
        <v>33</v>
      </c>
      <c r="AX197" s="13" t="s">
        <v>80</v>
      </c>
      <c r="AY197" s="235" t="s">
        <v>213</v>
      </c>
    </row>
    <row r="198" s="2" customFormat="1" ht="16.5" customHeight="1">
      <c r="A198" s="40"/>
      <c r="B198" s="41"/>
      <c r="C198" s="236" t="s">
        <v>470</v>
      </c>
      <c r="D198" s="236" t="s">
        <v>241</v>
      </c>
      <c r="E198" s="237" t="s">
        <v>478</v>
      </c>
      <c r="F198" s="238" t="s">
        <v>479</v>
      </c>
      <c r="G198" s="239" t="s">
        <v>430</v>
      </c>
      <c r="H198" s="240">
        <v>12.023</v>
      </c>
      <c r="I198" s="241"/>
      <c r="J198" s="242">
        <f>ROUND(I198*H198,2)</f>
        <v>0</v>
      </c>
      <c r="K198" s="238" t="s">
        <v>219</v>
      </c>
      <c r="L198" s="243"/>
      <c r="M198" s="244" t="s">
        <v>19</v>
      </c>
      <c r="N198" s="245" t="s">
        <v>43</v>
      </c>
      <c r="O198" s="86"/>
      <c r="P198" s="215">
        <f>O198*H198</f>
        <v>0</v>
      </c>
      <c r="Q198" s="215">
        <v>0.65000000000000002</v>
      </c>
      <c r="R198" s="215">
        <f>Q198*H198</f>
        <v>7.8149500000000005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245</v>
      </c>
      <c r="AT198" s="217" t="s">
        <v>241</v>
      </c>
      <c r="AU198" s="217" t="s">
        <v>82</v>
      </c>
      <c r="AY198" s="19" t="s">
        <v>213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80</v>
      </c>
      <c r="BK198" s="218">
        <f>ROUND(I198*H198,2)</f>
        <v>0</v>
      </c>
      <c r="BL198" s="19" t="s">
        <v>220</v>
      </c>
      <c r="BM198" s="217" t="s">
        <v>480</v>
      </c>
    </row>
    <row r="199" s="13" customFormat="1">
      <c r="A199" s="13"/>
      <c r="B199" s="224"/>
      <c r="C199" s="225"/>
      <c r="D199" s="226" t="s">
        <v>224</v>
      </c>
      <c r="E199" s="227" t="s">
        <v>19</v>
      </c>
      <c r="F199" s="228" t="s">
        <v>1207</v>
      </c>
      <c r="G199" s="225"/>
      <c r="H199" s="229">
        <v>8.7919999999999998</v>
      </c>
      <c r="I199" s="230"/>
      <c r="J199" s="225"/>
      <c r="K199" s="225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224</v>
      </c>
      <c r="AU199" s="235" t="s">
        <v>82</v>
      </c>
      <c r="AV199" s="13" t="s">
        <v>82</v>
      </c>
      <c r="AW199" s="13" t="s">
        <v>33</v>
      </c>
      <c r="AX199" s="13" t="s">
        <v>72</v>
      </c>
      <c r="AY199" s="235" t="s">
        <v>213</v>
      </c>
    </row>
    <row r="200" s="13" customFormat="1">
      <c r="A200" s="13"/>
      <c r="B200" s="224"/>
      <c r="C200" s="225"/>
      <c r="D200" s="226" t="s">
        <v>224</v>
      </c>
      <c r="E200" s="227" t="s">
        <v>19</v>
      </c>
      <c r="F200" s="228" t="s">
        <v>1208</v>
      </c>
      <c r="G200" s="225"/>
      <c r="H200" s="229">
        <v>3.2309999999999999</v>
      </c>
      <c r="I200" s="230"/>
      <c r="J200" s="225"/>
      <c r="K200" s="225"/>
      <c r="L200" s="231"/>
      <c r="M200" s="232"/>
      <c r="N200" s="233"/>
      <c r="O200" s="233"/>
      <c r="P200" s="233"/>
      <c r="Q200" s="233"/>
      <c r="R200" s="233"/>
      <c r="S200" s="233"/>
      <c r="T200" s="23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224</v>
      </c>
      <c r="AU200" s="235" t="s">
        <v>82</v>
      </c>
      <c r="AV200" s="13" t="s">
        <v>82</v>
      </c>
      <c r="AW200" s="13" t="s">
        <v>33</v>
      </c>
      <c r="AX200" s="13" t="s">
        <v>72</v>
      </c>
      <c r="AY200" s="235" t="s">
        <v>213</v>
      </c>
    </row>
    <row r="201" s="14" customFormat="1">
      <c r="A201" s="14"/>
      <c r="B201" s="247"/>
      <c r="C201" s="248"/>
      <c r="D201" s="226" t="s">
        <v>224</v>
      </c>
      <c r="E201" s="249" t="s">
        <v>19</v>
      </c>
      <c r="F201" s="250" t="s">
        <v>483</v>
      </c>
      <c r="G201" s="248"/>
      <c r="H201" s="251">
        <v>12.023</v>
      </c>
      <c r="I201" s="252"/>
      <c r="J201" s="248"/>
      <c r="K201" s="248"/>
      <c r="L201" s="253"/>
      <c r="M201" s="254"/>
      <c r="N201" s="255"/>
      <c r="O201" s="255"/>
      <c r="P201" s="255"/>
      <c r="Q201" s="255"/>
      <c r="R201" s="255"/>
      <c r="S201" s="255"/>
      <c r="T201" s="25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7" t="s">
        <v>224</v>
      </c>
      <c r="AU201" s="257" t="s">
        <v>82</v>
      </c>
      <c r="AV201" s="14" t="s">
        <v>220</v>
      </c>
      <c r="AW201" s="14" t="s">
        <v>33</v>
      </c>
      <c r="AX201" s="14" t="s">
        <v>80</v>
      </c>
      <c r="AY201" s="257" t="s">
        <v>213</v>
      </c>
    </row>
    <row r="202" s="12" customFormat="1" ht="22.8" customHeight="1">
      <c r="A202" s="12"/>
      <c r="B202" s="190"/>
      <c r="C202" s="191"/>
      <c r="D202" s="192" t="s">
        <v>71</v>
      </c>
      <c r="E202" s="204" t="s">
        <v>484</v>
      </c>
      <c r="F202" s="204" t="s">
        <v>485</v>
      </c>
      <c r="G202" s="191"/>
      <c r="H202" s="191"/>
      <c r="I202" s="194"/>
      <c r="J202" s="205">
        <f>BK202</f>
        <v>0</v>
      </c>
      <c r="K202" s="191"/>
      <c r="L202" s="196"/>
      <c r="M202" s="197"/>
      <c r="N202" s="198"/>
      <c r="O202" s="198"/>
      <c r="P202" s="199">
        <f>SUM(P203:P204)</f>
        <v>0</v>
      </c>
      <c r="Q202" s="198"/>
      <c r="R202" s="199">
        <f>SUM(R203:R204)</f>
        <v>0</v>
      </c>
      <c r="S202" s="198"/>
      <c r="T202" s="200">
        <f>SUM(T203:T204)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1" t="s">
        <v>80</v>
      </c>
      <c r="AT202" s="202" t="s">
        <v>71</v>
      </c>
      <c r="AU202" s="202" t="s">
        <v>80</v>
      </c>
      <c r="AY202" s="201" t="s">
        <v>213</v>
      </c>
      <c r="BK202" s="203">
        <f>SUM(BK203:BK204)</f>
        <v>0</v>
      </c>
    </row>
    <row r="203" s="2" customFormat="1" ht="16.5" customHeight="1">
      <c r="A203" s="40"/>
      <c r="B203" s="41"/>
      <c r="C203" s="206" t="s">
        <v>477</v>
      </c>
      <c r="D203" s="206" t="s">
        <v>215</v>
      </c>
      <c r="E203" s="207" t="s">
        <v>487</v>
      </c>
      <c r="F203" s="208" t="s">
        <v>488</v>
      </c>
      <c r="G203" s="209" t="s">
        <v>489</v>
      </c>
      <c r="H203" s="210">
        <v>50.917000000000002</v>
      </c>
      <c r="I203" s="211"/>
      <c r="J203" s="212">
        <f>ROUND(I203*H203,2)</f>
        <v>0</v>
      </c>
      <c r="K203" s="208" t="s">
        <v>219</v>
      </c>
      <c r="L203" s="46"/>
      <c r="M203" s="213" t="s">
        <v>19</v>
      </c>
      <c r="N203" s="214" t="s">
        <v>43</v>
      </c>
      <c r="O203" s="86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220</v>
      </c>
      <c r="AT203" s="217" t="s">
        <v>215</v>
      </c>
      <c r="AU203" s="217" t="s">
        <v>82</v>
      </c>
      <c r="AY203" s="19" t="s">
        <v>213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80</v>
      </c>
      <c r="BK203" s="218">
        <f>ROUND(I203*H203,2)</f>
        <v>0</v>
      </c>
      <c r="BL203" s="19" t="s">
        <v>220</v>
      </c>
      <c r="BM203" s="217" t="s">
        <v>490</v>
      </c>
    </row>
    <row r="204" s="2" customFormat="1">
      <c r="A204" s="40"/>
      <c r="B204" s="41"/>
      <c r="C204" s="42"/>
      <c r="D204" s="219" t="s">
        <v>222</v>
      </c>
      <c r="E204" s="42"/>
      <c r="F204" s="220" t="s">
        <v>491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222</v>
      </c>
      <c r="AU204" s="19" t="s">
        <v>82</v>
      </c>
    </row>
    <row r="205" s="12" customFormat="1" ht="25.92" customHeight="1">
      <c r="A205" s="12"/>
      <c r="B205" s="190"/>
      <c r="C205" s="191"/>
      <c r="D205" s="192" t="s">
        <v>71</v>
      </c>
      <c r="E205" s="193" t="s">
        <v>492</v>
      </c>
      <c r="F205" s="193" t="s">
        <v>493</v>
      </c>
      <c r="G205" s="191"/>
      <c r="H205" s="191"/>
      <c r="I205" s="194"/>
      <c r="J205" s="195">
        <f>BK205</f>
        <v>0</v>
      </c>
      <c r="K205" s="191"/>
      <c r="L205" s="196"/>
      <c r="M205" s="197"/>
      <c r="N205" s="198"/>
      <c r="O205" s="198"/>
      <c r="P205" s="199">
        <f>P206+P219+P223+P227+P234+P238</f>
        <v>0</v>
      </c>
      <c r="Q205" s="198"/>
      <c r="R205" s="199">
        <f>R206+R219+R223+R227+R234+R238</f>
        <v>0</v>
      </c>
      <c r="S205" s="198"/>
      <c r="T205" s="200">
        <f>T206+T219+T223+T227+T234+T238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1" t="s">
        <v>240</v>
      </c>
      <c r="AT205" s="202" t="s">
        <v>71</v>
      </c>
      <c r="AU205" s="202" t="s">
        <v>72</v>
      </c>
      <c r="AY205" s="201" t="s">
        <v>213</v>
      </c>
      <c r="BK205" s="203">
        <f>BK206+BK219+BK223+BK227+BK234+BK238</f>
        <v>0</v>
      </c>
    </row>
    <row r="206" s="12" customFormat="1" ht="22.8" customHeight="1">
      <c r="A206" s="12"/>
      <c r="B206" s="190"/>
      <c r="C206" s="191"/>
      <c r="D206" s="192" t="s">
        <v>71</v>
      </c>
      <c r="E206" s="204" t="s">
        <v>494</v>
      </c>
      <c r="F206" s="204" t="s">
        <v>495</v>
      </c>
      <c r="G206" s="191"/>
      <c r="H206" s="191"/>
      <c r="I206" s="194"/>
      <c r="J206" s="205">
        <f>BK206</f>
        <v>0</v>
      </c>
      <c r="K206" s="191"/>
      <c r="L206" s="196"/>
      <c r="M206" s="197"/>
      <c r="N206" s="198"/>
      <c r="O206" s="198"/>
      <c r="P206" s="199">
        <f>SUM(P207:P218)</f>
        <v>0</v>
      </c>
      <c r="Q206" s="198"/>
      <c r="R206" s="199">
        <f>SUM(R207:R218)</f>
        <v>0</v>
      </c>
      <c r="S206" s="198"/>
      <c r="T206" s="200">
        <f>SUM(T207:T218)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1" t="s">
        <v>240</v>
      </c>
      <c r="AT206" s="202" t="s">
        <v>71</v>
      </c>
      <c r="AU206" s="202" t="s">
        <v>80</v>
      </c>
      <c r="AY206" s="201" t="s">
        <v>213</v>
      </c>
      <c r="BK206" s="203">
        <f>SUM(BK207:BK218)</f>
        <v>0</v>
      </c>
    </row>
    <row r="207" s="2" customFormat="1" ht="16.5" customHeight="1">
      <c r="A207" s="40"/>
      <c r="B207" s="41"/>
      <c r="C207" s="206" t="s">
        <v>486</v>
      </c>
      <c r="D207" s="206" t="s">
        <v>215</v>
      </c>
      <c r="E207" s="207" t="s">
        <v>497</v>
      </c>
      <c r="F207" s="208" t="s">
        <v>498</v>
      </c>
      <c r="G207" s="209" t="s">
        <v>499</v>
      </c>
      <c r="H207" s="210">
        <v>1</v>
      </c>
      <c r="I207" s="211"/>
      <c r="J207" s="212">
        <f>ROUND(I207*H207,2)</f>
        <v>0</v>
      </c>
      <c r="K207" s="208" t="s">
        <v>219</v>
      </c>
      <c r="L207" s="46"/>
      <c r="M207" s="213" t="s">
        <v>19</v>
      </c>
      <c r="N207" s="214" t="s">
        <v>43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500</v>
      </c>
      <c r="AT207" s="217" t="s">
        <v>215</v>
      </c>
      <c r="AU207" s="217" t="s">
        <v>82</v>
      </c>
      <c r="AY207" s="19" t="s">
        <v>213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80</v>
      </c>
      <c r="BK207" s="218">
        <f>ROUND(I207*H207,2)</f>
        <v>0</v>
      </c>
      <c r="BL207" s="19" t="s">
        <v>500</v>
      </c>
      <c r="BM207" s="217" t="s">
        <v>501</v>
      </c>
    </row>
    <row r="208" s="2" customFormat="1">
      <c r="A208" s="40"/>
      <c r="B208" s="41"/>
      <c r="C208" s="42"/>
      <c r="D208" s="219" t="s">
        <v>222</v>
      </c>
      <c r="E208" s="42"/>
      <c r="F208" s="220" t="s">
        <v>620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222</v>
      </c>
      <c r="AU208" s="19" t="s">
        <v>82</v>
      </c>
    </row>
    <row r="209" s="2" customFormat="1">
      <c r="A209" s="40"/>
      <c r="B209" s="41"/>
      <c r="C209" s="42"/>
      <c r="D209" s="226" t="s">
        <v>388</v>
      </c>
      <c r="E209" s="42"/>
      <c r="F209" s="246" t="s">
        <v>502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388</v>
      </c>
      <c r="AU209" s="19" t="s">
        <v>82</v>
      </c>
    </row>
    <row r="210" s="2" customFormat="1" ht="16.5" customHeight="1">
      <c r="A210" s="40"/>
      <c r="B210" s="41"/>
      <c r="C210" s="206" t="s">
        <v>496</v>
      </c>
      <c r="D210" s="206" t="s">
        <v>215</v>
      </c>
      <c r="E210" s="207" t="s">
        <v>622</v>
      </c>
      <c r="F210" s="208" t="s">
        <v>505</v>
      </c>
      <c r="G210" s="209" t="s">
        <v>499</v>
      </c>
      <c r="H210" s="210">
        <v>1</v>
      </c>
      <c r="I210" s="211"/>
      <c r="J210" s="212">
        <f>ROUND(I210*H210,2)</f>
        <v>0</v>
      </c>
      <c r="K210" s="208" t="s">
        <v>219</v>
      </c>
      <c r="L210" s="46"/>
      <c r="M210" s="213" t="s">
        <v>19</v>
      </c>
      <c r="N210" s="214" t="s">
        <v>43</v>
      </c>
      <c r="O210" s="86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500</v>
      </c>
      <c r="AT210" s="217" t="s">
        <v>215</v>
      </c>
      <c r="AU210" s="217" t="s">
        <v>82</v>
      </c>
      <c r="AY210" s="19" t="s">
        <v>213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80</v>
      </c>
      <c r="BK210" s="218">
        <f>ROUND(I210*H210,2)</f>
        <v>0</v>
      </c>
      <c r="BL210" s="19" t="s">
        <v>500</v>
      </c>
      <c r="BM210" s="217" t="s">
        <v>1099</v>
      </c>
    </row>
    <row r="211" s="2" customFormat="1">
      <c r="A211" s="40"/>
      <c r="B211" s="41"/>
      <c r="C211" s="42"/>
      <c r="D211" s="219" t="s">
        <v>222</v>
      </c>
      <c r="E211" s="42"/>
      <c r="F211" s="220" t="s">
        <v>624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222</v>
      </c>
      <c r="AU211" s="19" t="s">
        <v>82</v>
      </c>
    </row>
    <row r="212" s="2" customFormat="1">
      <c r="A212" s="40"/>
      <c r="B212" s="41"/>
      <c r="C212" s="42"/>
      <c r="D212" s="226" t="s">
        <v>388</v>
      </c>
      <c r="E212" s="42"/>
      <c r="F212" s="246" t="s">
        <v>507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388</v>
      </c>
      <c r="AU212" s="19" t="s">
        <v>82</v>
      </c>
    </row>
    <row r="213" s="2" customFormat="1" ht="16.5" customHeight="1">
      <c r="A213" s="40"/>
      <c r="B213" s="41"/>
      <c r="C213" s="206" t="s">
        <v>715</v>
      </c>
      <c r="D213" s="206" t="s">
        <v>215</v>
      </c>
      <c r="E213" s="207" t="s">
        <v>626</v>
      </c>
      <c r="F213" s="208" t="s">
        <v>510</v>
      </c>
      <c r="G213" s="209" t="s">
        <v>499</v>
      </c>
      <c r="H213" s="210">
        <v>1</v>
      </c>
      <c r="I213" s="211"/>
      <c r="J213" s="212">
        <f>ROUND(I213*H213,2)</f>
        <v>0</v>
      </c>
      <c r="K213" s="208" t="s">
        <v>219</v>
      </c>
      <c r="L213" s="46"/>
      <c r="M213" s="213" t="s">
        <v>19</v>
      </c>
      <c r="N213" s="214" t="s">
        <v>43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500</v>
      </c>
      <c r="AT213" s="217" t="s">
        <v>215</v>
      </c>
      <c r="AU213" s="217" t="s">
        <v>82</v>
      </c>
      <c r="AY213" s="19" t="s">
        <v>213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80</v>
      </c>
      <c r="BK213" s="218">
        <f>ROUND(I213*H213,2)</f>
        <v>0</v>
      </c>
      <c r="BL213" s="19" t="s">
        <v>500</v>
      </c>
      <c r="BM213" s="217" t="s">
        <v>1100</v>
      </c>
    </row>
    <row r="214" s="2" customFormat="1">
      <c r="A214" s="40"/>
      <c r="B214" s="41"/>
      <c r="C214" s="42"/>
      <c r="D214" s="219" t="s">
        <v>222</v>
      </c>
      <c r="E214" s="42"/>
      <c r="F214" s="220" t="s">
        <v>628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222</v>
      </c>
      <c r="AU214" s="19" t="s">
        <v>82</v>
      </c>
    </row>
    <row r="215" s="2" customFormat="1">
      <c r="A215" s="40"/>
      <c r="B215" s="41"/>
      <c r="C215" s="42"/>
      <c r="D215" s="226" t="s">
        <v>388</v>
      </c>
      <c r="E215" s="42"/>
      <c r="F215" s="246" t="s">
        <v>507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388</v>
      </c>
      <c r="AU215" s="19" t="s">
        <v>82</v>
      </c>
    </row>
    <row r="216" s="2" customFormat="1" ht="16.5" customHeight="1">
      <c r="A216" s="40"/>
      <c r="B216" s="41"/>
      <c r="C216" s="206" t="s">
        <v>717</v>
      </c>
      <c r="D216" s="206" t="s">
        <v>215</v>
      </c>
      <c r="E216" s="207" t="s">
        <v>630</v>
      </c>
      <c r="F216" s="208" t="s">
        <v>514</v>
      </c>
      <c r="G216" s="209" t="s">
        <v>499</v>
      </c>
      <c r="H216" s="210">
        <v>1</v>
      </c>
      <c r="I216" s="211"/>
      <c r="J216" s="212">
        <f>ROUND(I216*H216,2)</f>
        <v>0</v>
      </c>
      <c r="K216" s="208" t="s">
        <v>219</v>
      </c>
      <c r="L216" s="46"/>
      <c r="M216" s="213" t="s">
        <v>19</v>
      </c>
      <c r="N216" s="214" t="s">
        <v>43</v>
      </c>
      <c r="O216" s="86"/>
      <c r="P216" s="215">
        <f>O216*H216</f>
        <v>0</v>
      </c>
      <c r="Q216" s="215">
        <v>0</v>
      </c>
      <c r="R216" s="215">
        <f>Q216*H216</f>
        <v>0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500</v>
      </c>
      <c r="AT216" s="217" t="s">
        <v>215</v>
      </c>
      <c r="AU216" s="217" t="s">
        <v>82</v>
      </c>
      <c r="AY216" s="19" t="s">
        <v>213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80</v>
      </c>
      <c r="BK216" s="218">
        <f>ROUND(I216*H216,2)</f>
        <v>0</v>
      </c>
      <c r="BL216" s="19" t="s">
        <v>500</v>
      </c>
      <c r="BM216" s="217" t="s">
        <v>1101</v>
      </c>
    </row>
    <row r="217" s="2" customFormat="1">
      <c r="A217" s="40"/>
      <c r="B217" s="41"/>
      <c r="C217" s="42"/>
      <c r="D217" s="219" t="s">
        <v>222</v>
      </c>
      <c r="E217" s="42"/>
      <c r="F217" s="220" t="s">
        <v>632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222</v>
      </c>
      <c r="AU217" s="19" t="s">
        <v>82</v>
      </c>
    </row>
    <row r="218" s="2" customFormat="1">
      <c r="A218" s="40"/>
      <c r="B218" s="41"/>
      <c r="C218" s="42"/>
      <c r="D218" s="226" t="s">
        <v>388</v>
      </c>
      <c r="E218" s="42"/>
      <c r="F218" s="246" t="s">
        <v>516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388</v>
      </c>
      <c r="AU218" s="19" t="s">
        <v>82</v>
      </c>
    </row>
    <row r="219" s="12" customFormat="1" ht="22.8" customHeight="1">
      <c r="A219" s="12"/>
      <c r="B219" s="190"/>
      <c r="C219" s="191"/>
      <c r="D219" s="192" t="s">
        <v>71</v>
      </c>
      <c r="E219" s="204" t="s">
        <v>517</v>
      </c>
      <c r="F219" s="204" t="s">
        <v>518</v>
      </c>
      <c r="G219" s="191"/>
      <c r="H219" s="191"/>
      <c r="I219" s="194"/>
      <c r="J219" s="205">
        <f>BK219</f>
        <v>0</v>
      </c>
      <c r="K219" s="191"/>
      <c r="L219" s="196"/>
      <c r="M219" s="197"/>
      <c r="N219" s="198"/>
      <c r="O219" s="198"/>
      <c r="P219" s="199">
        <f>SUM(P220:P222)</f>
        <v>0</v>
      </c>
      <c r="Q219" s="198"/>
      <c r="R219" s="199">
        <f>SUM(R220:R222)</f>
        <v>0</v>
      </c>
      <c r="S219" s="198"/>
      <c r="T219" s="200">
        <f>SUM(T220:T222)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1" t="s">
        <v>240</v>
      </c>
      <c r="AT219" s="202" t="s">
        <v>71</v>
      </c>
      <c r="AU219" s="202" t="s">
        <v>80</v>
      </c>
      <c r="AY219" s="201" t="s">
        <v>213</v>
      </c>
      <c r="BK219" s="203">
        <f>SUM(BK220:BK222)</f>
        <v>0</v>
      </c>
    </row>
    <row r="220" s="2" customFormat="1" ht="16.5" customHeight="1">
      <c r="A220" s="40"/>
      <c r="B220" s="41"/>
      <c r="C220" s="206" t="s">
        <v>719</v>
      </c>
      <c r="D220" s="206" t="s">
        <v>215</v>
      </c>
      <c r="E220" s="207" t="s">
        <v>634</v>
      </c>
      <c r="F220" s="208" t="s">
        <v>518</v>
      </c>
      <c r="G220" s="209" t="s">
        <v>499</v>
      </c>
      <c r="H220" s="210">
        <v>1</v>
      </c>
      <c r="I220" s="211"/>
      <c r="J220" s="212">
        <f>ROUND(I220*H220,2)</f>
        <v>0</v>
      </c>
      <c r="K220" s="208" t="s">
        <v>219</v>
      </c>
      <c r="L220" s="46"/>
      <c r="M220" s="213" t="s">
        <v>19</v>
      </c>
      <c r="N220" s="214" t="s">
        <v>43</v>
      </c>
      <c r="O220" s="86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500</v>
      </c>
      <c r="AT220" s="217" t="s">
        <v>215</v>
      </c>
      <c r="AU220" s="217" t="s">
        <v>82</v>
      </c>
      <c r="AY220" s="19" t="s">
        <v>213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80</v>
      </c>
      <c r="BK220" s="218">
        <f>ROUND(I220*H220,2)</f>
        <v>0</v>
      </c>
      <c r="BL220" s="19" t="s">
        <v>500</v>
      </c>
      <c r="BM220" s="217" t="s">
        <v>1102</v>
      </c>
    </row>
    <row r="221" s="2" customFormat="1">
      <c r="A221" s="40"/>
      <c r="B221" s="41"/>
      <c r="C221" s="42"/>
      <c r="D221" s="219" t="s">
        <v>222</v>
      </c>
      <c r="E221" s="42"/>
      <c r="F221" s="220" t="s">
        <v>636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222</v>
      </c>
      <c r="AU221" s="19" t="s">
        <v>82</v>
      </c>
    </row>
    <row r="222" s="2" customFormat="1">
      <c r="A222" s="40"/>
      <c r="B222" s="41"/>
      <c r="C222" s="42"/>
      <c r="D222" s="226" t="s">
        <v>388</v>
      </c>
      <c r="E222" s="42"/>
      <c r="F222" s="246" t="s">
        <v>507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388</v>
      </c>
      <c r="AU222" s="19" t="s">
        <v>82</v>
      </c>
    </row>
    <row r="223" s="12" customFormat="1" ht="22.8" customHeight="1">
      <c r="A223" s="12"/>
      <c r="B223" s="190"/>
      <c r="C223" s="191"/>
      <c r="D223" s="192" t="s">
        <v>71</v>
      </c>
      <c r="E223" s="204" t="s">
        <v>522</v>
      </c>
      <c r="F223" s="204" t="s">
        <v>523</v>
      </c>
      <c r="G223" s="191"/>
      <c r="H223" s="191"/>
      <c r="I223" s="194"/>
      <c r="J223" s="205">
        <f>BK223</f>
        <v>0</v>
      </c>
      <c r="K223" s="191"/>
      <c r="L223" s="196"/>
      <c r="M223" s="197"/>
      <c r="N223" s="198"/>
      <c r="O223" s="198"/>
      <c r="P223" s="199">
        <f>SUM(P224:P226)</f>
        <v>0</v>
      </c>
      <c r="Q223" s="198"/>
      <c r="R223" s="199">
        <f>SUM(R224:R226)</f>
        <v>0</v>
      </c>
      <c r="S223" s="198"/>
      <c r="T223" s="200">
        <f>SUM(T224:T226)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1" t="s">
        <v>240</v>
      </c>
      <c r="AT223" s="202" t="s">
        <v>71</v>
      </c>
      <c r="AU223" s="202" t="s">
        <v>80</v>
      </c>
      <c r="AY223" s="201" t="s">
        <v>213</v>
      </c>
      <c r="BK223" s="203">
        <f>SUM(BK224:BK226)</f>
        <v>0</v>
      </c>
    </row>
    <row r="224" s="2" customFormat="1" ht="16.5" customHeight="1">
      <c r="A224" s="40"/>
      <c r="B224" s="41"/>
      <c r="C224" s="206" t="s">
        <v>721</v>
      </c>
      <c r="D224" s="206" t="s">
        <v>215</v>
      </c>
      <c r="E224" s="207" t="s">
        <v>638</v>
      </c>
      <c r="F224" s="208" t="s">
        <v>523</v>
      </c>
      <c r="G224" s="209" t="s">
        <v>499</v>
      </c>
      <c r="H224" s="210">
        <v>1</v>
      </c>
      <c r="I224" s="211"/>
      <c r="J224" s="212">
        <f>ROUND(I224*H224,2)</f>
        <v>0</v>
      </c>
      <c r="K224" s="208" t="s">
        <v>219</v>
      </c>
      <c r="L224" s="46"/>
      <c r="M224" s="213" t="s">
        <v>19</v>
      </c>
      <c r="N224" s="214" t="s">
        <v>43</v>
      </c>
      <c r="O224" s="86"/>
      <c r="P224" s="215">
        <f>O224*H224</f>
        <v>0</v>
      </c>
      <c r="Q224" s="215">
        <v>0</v>
      </c>
      <c r="R224" s="215">
        <f>Q224*H224</f>
        <v>0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500</v>
      </c>
      <c r="AT224" s="217" t="s">
        <v>215</v>
      </c>
      <c r="AU224" s="217" t="s">
        <v>82</v>
      </c>
      <c r="AY224" s="19" t="s">
        <v>213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80</v>
      </c>
      <c r="BK224" s="218">
        <f>ROUND(I224*H224,2)</f>
        <v>0</v>
      </c>
      <c r="BL224" s="19" t="s">
        <v>500</v>
      </c>
      <c r="BM224" s="217" t="s">
        <v>1103</v>
      </c>
    </row>
    <row r="225" s="2" customFormat="1">
      <c r="A225" s="40"/>
      <c r="B225" s="41"/>
      <c r="C225" s="42"/>
      <c r="D225" s="219" t="s">
        <v>222</v>
      </c>
      <c r="E225" s="42"/>
      <c r="F225" s="220" t="s">
        <v>640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222</v>
      </c>
      <c r="AU225" s="19" t="s">
        <v>82</v>
      </c>
    </row>
    <row r="226" s="2" customFormat="1">
      <c r="A226" s="40"/>
      <c r="B226" s="41"/>
      <c r="C226" s="42"/>
      <c r="D226" s="226" t="s">
        <v>388</v>
      </c>
      <c r="E226" s="42"/>
      <c r="F226" s="246" t="s">
        <v>527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388</v>
      </c>
      <c r="AU226" s="19" t="s">
        <v>82</v>
      </c>
    </row>
    <row r="227" s="12" customFormat="1" ht="22.8" customHeight="1">
      <c r="A227" s="12"/>
      <c r="B227" s="190"/>
      <c r="C227" s="191"/>
      <c r="D227" s="192" t="s">
        <v>71</v>
      </c>
      <c r="E227" s="204" t="s">
        <v>528</v>
      </c>
      <c r="F227" s="204" t="s">
        <v>529</v>
      </c>
      <c r="G227" s="191"/>
      <c r="H227" s="191"/>
      <c r="I227" s="194"/>
      <c r="J227" s="205">
        <f>BK227</f>
        <v>0</v>
      </c>
      <c r="K227" s="191"/>
      <c r="L227" s="196"/>
      <c r="M227" s="197"/>
      <c r="N227" s="198"/>
      <c r="O227" s="198"/>
      <c r="P227" s="199">
        <f>SUM(P228:P233)</f>
        <v>0</v>
      </c>
      <c r="Q227" s="198"/>
      <c r="R227" s="199">
        <f>SUM(R228:R233)</f>
        <v>0</v>
      </c>
      <c r="S227" s="198"/>
      <c r="T227" s="200">
        <f>SUM(T228:T233)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01" t="s">
        <v>240</v>
      </c>
      <c r="AT227" s="202" t="s">
        <v>71</v>
      </c>
      <c r="AU227" s="202" t="s">
        <v>80</v>
      </c>
      <c r="AY227" s="201" t="s">
        <v>213</v>
      </c>
      <c r="BK227" s="203">
        <f>SUM(BK228:BK233)</f>
        <v>0</v>
      </c>
    </row>
    <row r="228" s="2" customFormat="1" ht="16.5" customHeight="1">
      <c r="A228" s="40"/>
      <c r="B228" s="41"/>
      <c r="C228" s="206" t="s">
        <v>723</v>
      </c>
      <c r="D228" s="206" t="s">
        <v>215</v>
      </c>
      <c r="E228" s="207" t="s">
        <v>642</v>
      </c>
      <c r="F228" s="208" t="s">
        <v>529</v>
      </c>
      <c r="G228" s="209" t="s">
        <v>499</v>
      </c>
      <c r="H228" s="210">
        <v>1</v>
      </c>
      <c r="I228" s="211"/>
      <c r="J228" s="212">
        <f>ROUND(I228*H228,2)</f>
        <v>0</v>
      </c>
      <c r="K228" s="208" t="s">
        <v>219</v>
      </c>
      <c r="L228" s="46"/>
      <c r="M228" s="213" t="s">
        <v>19</v>
      </c>
      <c r="N228" s="214" t="s">
        <v>43</v>
      </c>
      <c r="O228" s="86"/>
      <c r="P228" s="215">
        <f>O228*H228</f>
        <v>0</v>
      </c>
      <c r="Q228" s="215">
        <v>0</v>
      </c>
      <c r="R228" s="215">
        <f>Q228*H228</f>
        <v>0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500</v>
      </c>
      <c r="AT228" s="217" t="s">
        <v>215</v>
      </c>
      <c r="AU228" s="217" t="s">
        <v>82</v>
      </c>
      <c r="AY228" s="19" t="s">
        <v>213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80</v>
      </c>
      <c r="BK228" s="218">
        <f>ROUND(I228*H228,2)</f>
        <v>0</v>
      </c>
      <c r="BL228" s="19" t="s">
        <v>500</v>
      </c>
      <c r="BM228" s="217" t="s">
        <v>1104</v>
      </c>
    </row>
    <row r="229" s="2" customFormat="1">
      <c r="A229" s="40"/>
      <c r="B229" s="41"/>
      <c r="C229" s="42"/>
      <c r="D229" s="219" t="s">
        <v>222</v>
      </c>
      <c r="E229" s="42"/>
      <c r="F229" s="220" t="s">
        <v>644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222</v>
      </c>
      <c r="AU229" s="19" t="s">
        <v>82</v>
      </c>
    </row>
    <row r="230" s="2" customFormat="1">
      <c r="A230" s="40"/>
      <c r="B230" s="41"/>
      <c r="C230" s="42"/>
      <c r="D230" s="226" t="s">
        <v>388</v>
      </c>
      <c r="E230" s="42"/>
      <c r="F230" s="246" t="s">
        <v>507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388</v>
      </c>
      <c r="AU230" s="19" t="s">
        <v>82</v>
      </c>
    </row>
    <row r="231" s="2" customFormat="1" ht="16.5" customHeight="1">
      <c r="A231" s="40"/>
      <c r="B231" s="41"/>
      <c r="C231" s="206" t="s">
        <v>725</v>
      </c>
      <c r="D231" s="206" t="s">
        <v>215</v>
      </c>
      <c r="E231" s="207" t="s">
        <v>646</v>
      </c>
      <c r="F231" s="208" t="s">
        <v>535</v>
      </c>
      <c r="G231" s="209" t="s">
        <v>499</v>
      </c>
      <c r="H231" s="210">
        <v>1</v>
      </c>
      <c r="I231" s="211"/>
      <c r="J231" s="212">
        <f>ROUND(I231*H231,2)</f>
        <v>0</v>
      </c>
      <c r="K231" s="208" t="s">
        <v>219</v>
      </c>
      <c r="L231" s="46"/>
      <c r="M231" s="213" t="s">
        <v>19</v>
      </c>
      <c r="N231" s="214" t="s">
        <v>43</v>
      </c>
      <c r="O231" s="86"/>
      <c r="P231" s="215">
        <f>O231*H231</f>
        <v>0</v>
      </c>
      <c r="Q231" s="215">
        <v>0</v>
      </c>
      <c r="R231" s="215">
        <f>Q231*H231</f>
        <v>0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500</v>
      </c>
      <c r="AT231" s="217" t="s">
        <v>215</v>
      </c>
      <c r="AU231" s="217" t="s">
        <v>82</v>
      </c>
      <c r="AY231" s="19" t="s">
        <v>213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80</v>
      </c>
      <c r="BK231" s="218">
        <f>ROUND(I231*H231,2)</f>
        <v>0</v>
      </c>
      <c r="BL231" s="19" t="s">
        <v>500</v>
      </c>
      <c r="BM231" s="217" t="s">
        <v>1105</v>
      </c>
    </row>
    <row r="232" s="2" customFormat="1">
      <c r="A232" s="40"/>
      <c r="B232" s="41"/>
      <c r="C232" s="42"/>
      <c r="D232" s="219" t="s">
        <v>222</v>
      </c>
      <c r="E232" s="42"/>
      <c r="F232" s="220" t="s">
        <v>648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222</v>
      </c>
      <c r="AU232" s="19" t="s">
        <v>82</v>
      </c>
    </row>
    <row r="233" s="2" customFormat="1">
      <c r="A233" s="40"/>
      <c r="B233" s="41"/>
      <c r="C233" s="42"/>
      <c r="D233" s="226" t="s">
        <v>388</v>
      </c>
      <c r="E233" s="42"/>
      <c r="F233" s="246" t="s">
        <v>537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388</v>
      </c>
      <c r="AU233" s="19" t="s">
        <v>82</v>
      </c>
    </row>
    <row r="234" s="12" customFormat="1" ht="22.8" customHeight="1">
      <c r="A234" s="12"/>
      <c r="B234" s="190"/>
      <c r="C234" s="191"/>
      <c r="D234" s="192" t="s">
        <v>71</v>
      </c>
      <c r="E234" s="204" t="s">
        <v>538</v>
      </c>
      <c r="F234" s="204" t="s">
        <v>539</v>
      </c>
      <c r="G234" s="191"/>
      <c r="H234" s="191"/>
      <c r="I234" s="194"/>
      <c r="J234" s="205">
        <f>BK234</f>
        <v>0</v>
      </c>
      <c r="K234" s="191"/>
      <c r="L234" s="196"/>
      <c r="M234" s="197"/>
      <c r="N234" s="198"/>
      <c r="O234" s="198"/>
      <c r="P234" s="199">
        <f>SUM(P235:P237)</f>
        <v>0</v>
      </c>
      <c r="Q234" s="198"/>
      <c r="R234" s="199">
        <f>SUM(R235:R237)</f>
        <v>0</v>
      </c>
      <c r="S234" s="198"/>
      <c r="T234" s="200">
        <f>SUM(T235:T237)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01" t="s">
        <v>240</v>
      </c>
      <c r="AT234" s="202" t="s">
        <v>71</v>
      </c>
      <c r="AU234" s="202" t="s">
        <v>80</v>
      </c>
      <c r="AY234" s="201" t="s">
        <v>213</v>
      </c>
      <c r="BK234" s="203">
        <f>SUM(BK235:BK237)</f>
        <v>0</v>
      </c>
    </row>
    <row r="235" s="2" customFormat="1" ht="16.5" customHeight="1">
      <c r="A235" s="40"/>
      <c r="B235" s="41"/>
      <c r="C235" s="206" t="s">
        <v>727</v>
      </c>
      <c r="D235" s="206" t="s">
        <v>215</v>
      </c>
      <c r="E235" s="207" t="s">
        <v>650</v>
      </c>
      <c r="F235" s="208" t="s">
        <v>539</v>
      </c>
      <c r="G235" s="209" t="s">
        <v>499</v>
      </c>
      <c r="H235" s="210">
        <v>1</v>
      </c>
      <c r="I235" s="211"/>
      <c r="J235" s="212">
        <f>ROUND(I235*H235,2)</f>
        <v>0</v>
      </c>
      <c r="K235" s="208" t="s">
        <v>219</v>
      </c>
      <c r="L235" s="46"/>
      <c r="M235" s="213" t="s">
        <v>19</v>
      </c>
      <c r="N235" s="214" t="s">
        <v>43</v>
      </c>
      <c r="O235" s="86"/>
      <c r="P235" s="215">
        <f>O235*H235</f>
        <v>0</v>
      </c>
      <c r="Q235" s="215">
        <v>0</v>
      </c>
      <c r="R235" s="215">
        <f>Q235*H235</f>
        <v>0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500</v>
      </c>
      <c r="AT235" s="217" t="s">
        <v>215</v>
      </c>
      <c r="AU235" s="217" t="s">
        <v>82</v>
      </c>
      <c r="AY235" s="19" t="s">
        <v>213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80</v>
      </c>
      <c r="BK235" s="218">
        <f>ROUND(I235*H235,2)</f>
        <v>0</v>
      </c>
      <c r="BL235" s="19" t="s">
        <v>500</v>
      </c>
      <c r="BM235" s="217" t="s">
        <v>1106</v>
      </c>
    </row>
    <row r="236" s="2" customFormat="1">
      <c r="A236" s="40"/>
      <c r="B236" s="41"/>
      <c r="C236" s="42"/>
      <c r="D236" s="219" t="s">
        <v>222</v>
      </c>
      <c r="E236" s="42"/>
      <c r="F236" s="220" t="s">
        <v>652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222</v>
      </c>
      <c r="AU236" s="19" t="s">
        <v>82</v>
      </c>
    </row>
    <row r="237" s="2" customFormat="1">
      <c r="A237" s="40"/>
      <c r="B237" s="41"/>
      <c r="C237" s="42"/>
      <c r="D237" s="226" t="s">
        <v>388</v>
      </c>
      <c r="E237" s="42"/>
      <c r="F237" s="246" t="s">
        <v>507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388</v>
      </c>
      <c r="AU237" s="19" t="s">
        <v>82</v>
      </c>
    </row>
    <row r="238" s="12" customFormat="1" ht="22.8" customHeight="1">
      <c r="A238" s="12"/>
      <c r="B238" s="190"/>
      <c r="C238" s="191"/>
      <c r="D238" s="192" t="s">
        <v>71</v>
      </c>
      <c r="E238" s="204" t="s">
        <v>543</v>
      </c>
      <c r="F238" s="204" t="s">
        <v>544</v>
      </c>
      <c r="G238" s="191"/>
      <c r="H238" s="191"/>
      <c r="I238" s="194"/>
      <c r="J238" s="205">
        <f>BK238</f>
        <v>0</v>
      </c>
      <c r="K238" s="191"/>
      <c r="L238" s="196"/>
      <c r="M238" s="197"/>
      <c r="N238" s="198"/>
      <c r="O238" s="198"/>
      <c r="P238" s="199">
        <f>SUM(P239:P241)</f>
        <v>0</v>
      </c>
      <c r="Q238" s="198"/>
      <c r="R238" s="199">
        <f>SUM(R239:R241)</f>
        <v>0</v>
      </c>
      <c r="S238" s="198"/>
      <c r="T238" s="200">
        <f>SUM(T239:T241)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01" t="s">
        <v>240</v>
      </c>
      <c r="AT238" s="202" t="s">
        <v>71</v>
      </c>
      <c r="AU238" s="202" t="s">
        <v>80</v>
      </c>
      <c r="AY238" s="201" t="s">
        <v>213</v>
      </c>
      <c r="BK238" s="203">
        <f>SUM(BK239:BK241)</f>
        <v>0</v>
      </c>
    </row>
    <row r="239" s="2" customFormat="1" ht="16.5" customHeight="1">
      <c r="A239" s="40"/>
      <c r="B239" s="41"/>
      <c r="C239" s="206" t="s">
        <v>729</v>
      </c>
      <c r="D239" s="206" t="s">
        <v>215</v>
      </c>
      <c r="E239" s="207" t="s">
        <v>654</v>
      </c>
      <c r="F239" s="208" t="s">
        <v>544</v>
      </c>
      <c r="G239" s="209" t="s">
        <v>499</v>
      </c>
      <c r="H239" s="210">
        <v>1</v>
      </c>
      <c r="I239" s="211"/>
      <c r="J239" s="212">
        <f>ROUND(I239*H239,2)</f>
        <v>0</v>
      </c>
      <c r="K239" s="208" t="s">
        <v>219</v>
      </c>
      <c r="L239" s="46"/>
      <c r="M239" s="213" t="s">
        <v>19</v>
      </c>
      <c r="N239" s="214" t="s">
        <v>43</v>
      </c>
      <c r="O239" s="86"/>
      <c r="P239" s="215">
        <f>O239*H239</f>
        <v>0</v>
      </c>
      <c r="Q239" s="215">
        <v>0</v>
      </c>
      <c r="R239" s="215">
        <f>Q239*H239</f>
        <v>0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500</v>
      </c>
      <c r="AT239" s="217" t="s">
        <v>215</v>
      </c>
      <c r="AU239" s="217" t="s">
        <v>82</v>
      </c>
      <c r="AY239" s="19" t="s">
        <v>213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80</v>
      </c>
      <c r="BK239" s="218">
        <f>ROUND(I239*H239,2)</f>
        <v>0</v>
      </c>
      <c r="BL239" s="19" t="s">
        <v>500</v>
      </c>
      <c r="BM239" s="217" t="s">
        <v>1107</v>
      </c>
    </row>
    <row r="240" s="2" customFormat="1">
      <c r="A240" s="40"/>
      <c r="B240" s="41"/>
      <c r="C240" s="42"/>
      <c r="D240" s="219" t="s">
        <v>222</v>
      </c>
      <c r="E240" s="42"/>
      <c r="F240" s="220" t="s">
        <v>656</v>
      </c>
      <c r="G240" s="42"/>
      <c r="H240" s="42"/>
      <c r="I240" s="221"/>
      <c r="J240" s="42"/>
      <c r="K240" s="42"/>
      <c r="L240" s="46"/>
      <c r="M240" s="222"/>
      <c r="N240" s="223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222</v>
      </c>
      <c r="AU240" s="19" t="s">
        <v>82</v>
      </c>
    </row>
    <row r="241" s="2" customFormat="1">
      <c r="A241" s="40"/>
      <c r="B241" s="41"/>
      <c r="C241" s="42"/>
      <c r="D241" s="226" t="s">
        <v>388</v>
      </c>
      <c r="E241" s="42"/>
      <c r="F241" s="246" t="s">
        <v>507</v>
      </c>
      <c r="G241" s="42"/>
      <c r="H241" s="42"/>
      <c r="I241" s="221"/>
      <c r="J241" s="42"/>
      <c r="K241" s="42"/>
      <c r="L241" s="46"/>
      <c r="M241" s="258"/>
      <c r="N241" s="259"/>
      <c r="O241" s="260"/>
      <c r="P241" s="260"/>
      <c r="Q241" s="260"/>
      <c r="R241" s="260"/>
      <c r="S241" s="260"/>
      <c r="T241" s="261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388</v>
      </c>
      <c r="AU241" s="19" t="s">
        <v>82</v>
      </c>
    </row>
    <row r="242" s="2" customFormat="1" ht="6.96" customHeight="1">
      <c r="A242" s="40"/>
      <c r="B242" s="61"/>
      <c r="C242" s="62"/>
      <c r="D242" s="62"/>
      <c r="E242" s="62"/>
      <c r="F242" s="62"/>
      <c r="G242" s="62"/>
      <c r="H242" s="62"/>
      <c r="I242" s="62"/>
      <c r="J242" s="62"/>
      <c r="K242" s="62"/>
      <c r="L242" s="46"/>
      <c r="M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</row>
  </sheetData>
  <sheetProtection sheet="1" autoFilter="0" formatColumns="0" formatRows="0" objects="1" scenarios="1" spinCount="100000" saltValue="tGrfmEPghRH+oz+Swet+BmSrtsuitHWhOAscEymhWhRSXBY5zUsYSBqo77i8y+nebC+Ytzym5Oym7rnZlzk5gQ==" hashValue="rPRAMx3ssxVbmw6FCM53fynbfkP5PMq9WZVvgGqK4sE24O5Axoc4TfROwYyE3B1k20knIlmjzUZ5g8xlMqDjqQ==" algorithmName="SHA-512" password="CC35"/>
  <autoFilter ref="C89:K241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5_02/183403112"/>
    <hyperlink ref="F97" r:id="rId2" display="https://podminky.urs.cz/item/CS_URS_2025_02/183403151"/>
    <hyperlink ref="F100" r:id="rId3" display="https://podminky.urs.cz/item/CS_URS_2025_02/183403152"/>
    <hyperlink ref="F103" r:id="rId4" display="https://podminky.urs.cz/item/CS_URS_2025_02/181451121"/>
    <hyperlink ref="F110" r:id="rId5" display="https://podminky.urs.cz/item/CS_URS_2025_02/119005131"/>
    <hyperlink ref="F113" r:id="rId6" display="https://podminky.urs.cz/item/CS_URS_2025_02/183111114"/>
    <hyperlink ref="F116" r:id="rId7" display="https://podminky.urs.cz/item/CS_URS_2025_02/183101114"/>
    <hyperlink ref="F119" r:id="rId8" display="https://podminky.urs.cz/item/CS_URS_2025_02/184102111"/>
    <hyperlink ref="F131" r:id="rId9" display="https://podminky.urs.cz/item/CS_URS_2025_02/184102113"/>
    <hyperlink ref="F146" r:id="rId10" display="https://podminky.urs.cz/item/CS_URS_2025_02/184215133"/>
    <hyperlink ref="F149" r:id="rId11" display="https://podminky.urs.cz/item/CS_URS_2025_02/184808211"/>
    <hyperlink ref="F159" r:id="rId12" display="https://podminky.urs.cz/item/CS_URS_2025_02/184816111"/>
    <hyperlink ref="F170" r:id="rId13" display="https://podminky.urs.cz/item/CS_URS_2025_02/184911421"/>
    <hyperlink ref="F175" r:id="rId14" display="https://podminky.urs.cz/item/CS_URS_2025_02/185804312"/>
    <hyperlink ref="F179" r:id="rId15" display="https://podminky.urs.cz/item/CS_URS_2025_02/185851121"/>
    <hyperlink ref="F191" r:id="rId16" display="https://podminky.urs.cz/item/CS_URS_2025_02/348101320"/>
    <hyperlink ref="F196" r:id="rId17" display="https://podminky.urs.cz/item/CS_URS_2025_02/348951256"/>
    <hyperlink ref="F204" r:id="rId18" display="https://podminky.urs.cz/item/CS_URS_2025_02/998231311"/>
    <hyperlink ref="F208" r:id="rId19" display="https://podminky.urs.cz/item/CS_URS_2025_02/011002000"/>
    <hyperlink ref="F211" r:id="rId20" display="https://podminky.urs.cz/item/CS_URS_2025_02/011324000"/>
    <hyperlink ref="F214" r:id="rId21" display="https://podminky.urs.cz/item/CS_URS_2025_02/012002000"/>
    <hyperlink ref="F217" r:id="rId22" display="https://podminky.urs.cz/item/CS_URS_2025_02/013254000"/>
    <hyperlink ref="F221" r:id="rId23" display="https://podminky.urs.cz/item/CS_URS_2025_02/020001000"/>
    <hyperlink ref="F225" r:id="rId24" display="https://podminky.urs.cz/item/CS_URS_2025_02/030001000"/>
    <hyperlink ref="F229" r:id="rId25" display="https://podminky.urs.cz/item/CS_URS_2025_02/040001000"/>
    <hyperlink ref="F232" r:id="rId26" display="https://podminky.urs.cz/item/CS_URS_2025_02/045002000"/>
    <hyperlink ref="F236" r:id="rId27" display="https://podminky.urs.cz/item/CS_URS_2025_02/060001000"/>
    <hyperlink ref="F240" r:id="rId28" display="https://podminky.urs.cz/item/CS_URS_2025_02/07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9"/>
</worksheet>
</file>

<file path=xl/worksheets/sheet4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180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Realizace větrolamu v k.ú. Moravský Žižkov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181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1209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17. 9. 2025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ROUND((SUM(BE82:BE102)),  2)</f>
        <v>0</v>
      </c>
      <c r="G33" s="40"/>
      <c r="H33" s="40"/>
      <c r="I33" s="150">
        <v>0.20999999999999999</v>
      </c>
      <c r="J33" s="149">
        <f>ROUND(((SUM(BE82:BE102))*I33),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ROUND((SUM(BF82:BF102)),  2)</f>
        <v>0</v>
      </c>
      <c r="G34" s="40"/>
      <c r="H34" s="40"/>
      <c r="I34" s="150">
        <v>0.12</v>
      </c>
      <c r="J34" s="149">
        <f>ROUND(((SUM(BF82:BF102))*I34),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ROUND((SUM(BG82:BG102)),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ROUND((SUM(BH82:BH102)),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ROUND((SUM(BI82:BI102)),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183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Realizace větrolamu v k.ú. Moravský Žižkov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181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11.1 - 1. rok rozvojové péče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Moravský Žižkov</v>
      </c>
      <c r="G52" s="42"/>
      <c r="H52" s="42"/>
      <c r="I52" s="34" t="s">
        <v>23</v>
      </c>
      <c r="J52" s="74" t="str">
        <f>IF(J12="","",J12)</f>
        <v>17. 9. 2025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SPÚ, KPÚ pro JMK, pobočka Břeclav</v>
      </c>
      <c r="G54" s="42"/>
      <c r="H54" s="42"/>
      <c r="I54" s="34" t="s">
        <v>31</v>
      </c>
      <c r="J54" s="38" t="str">
        <f>E21</f>
        <v>Ing. Michal Pochop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Výzkumný ústav meliorací a ochrany půdy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184</v>
      </c>
      <c r="D57" s="164"/>
      <c r="E57" s="164"/>
      <c r="F57" s="164"/>
      <c r="G57" s="164"/>
      <c r="H57" s="164"/>
      <c r="I57" s="164"/>
      <c r="J57" s="165" t="s">
        <v>185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186</v>
      </c>
    </row>
    <row r="60" s="9" customFormat="1" ht="24.96" customHeight="1">
      <c r="A60" s="9"/>
      <c r="B60" s="167"/>
      <c r="C60" s="168"/>
      <c r="D60" s="169" t="s">
        <v>187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188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190</v>
      </c>
      <c r="E62" s="176"/>
      <c r="F62" s="176"/>
      <c r="G62" s="176"/>
      <c r="H62" s="176"/>
      <c r="I62" s="176"/>
      <c r="J62" s="177">
        <f>J100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198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Realizace větrolamu v k.ú. Moravský Žižkov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181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SO 11.1 - 1. rok rozvojové péče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Moravský Žižkov</v>
      </c>
      <c r="G76" s="42"/>
      <c r="H76" s="42"/>
      <c r="I76" s="34" t="s">
        <v>23</v>
      </c>
      <c r="J76" s="74" t="str">
        <f>IF(J12="","",J12)</f>
        <v>17. 9. 2025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SPÚ, KPÚ pro JMK, pobočka Břeclav</v>
      </c>
      <c r="G78" s="42"/>
      <c r="H78" s="42"/>
      <c r="I78" s="34" t="s">
        <v>31</v>
      </c>
      <c r="J78" s="38" t="str">
        <f>E21</f>
        <v>Ing. Michal Pochop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40.05" customHeight="1">
      <c r="A79" s="40"/>
      <c r="B79" s="41"/>
      <c r="C79" s="34" t="s">
        <v>29</v>
      </c>
      <c r="D79" s="42"/>
      <c r="E79" s="42"/>
      <c r="F79" s="29" t="str">
        <f>IF(E18="","",E18)</f>
        <v>Vyplň údaj</v>
      </c>
      <c r="G79" s="42"/>
      <c r="H79" s="42"/>
      <c r="I79" s="34" t="s">
        <v>34</v>
      </c>
      <c r="J79" s="38" t="str">
        <f>E24</f>
        <v>Výzkumný ústav meliorací a ochrany půdy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199</v>
      </c>
      <c r="D81" s="182" t="s">
        <v>57</v>
      </c>
      <c r="E81" s="182" t="s">
        <v>53</v>
      </c>
      <c r="F81" s="182" t="s">
        <v>54</v>
      </c>
      <c r="G81" s="182" t="s">
        <v>200</v>
      </c>
      <c r="H81" s="182" t="s">
        <v>201</v>
      </c>
      <c r="I81" s="182" t="s">
        <v>202</v>
      </c>
      <c r="J81" s="182" t="s">
        <v>185</v>
      </c>
      <c r="K81" s="183" t="s">
        <v>203</v>
      </c>
      <c r="L81" s="184"/>
      <c r="M81" s="94" t="s">
        <v>19</v>
      </c>
      <c r="N81" s="95" t="s">
        <v>42</v>
      </c>
      <c r="O81" s="95" t="s">
        <v>204</v>
      </c>
      <c r="P81" s="95" t="s">
        <v>205</v>
      </c>
      <c r="Q81" s="95" t="s">
        <v>206</v>
      </c>
      <c r="R81" s="95" t="s">
        <v>207</v>
      </c>
      <c r="S81" s="95" t="s">
        <v>208</v>
      </c>
      <c r="T81" s="96" t="s">
        <v>209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210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337.10000000000002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71</v>
      </c>
      <c r="AU82" s="19" t="s">
        <v>186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71</v>
      </c>
      <c r="E83" s="193" t="s">
        <v>211</v>
      </c>
      <c r="F83" s="193" t="s">
        <v>212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P84+P100</f>
        <v>0</v>
      </c>
      <c r="Q83" s="198"/>
      <c r="R83" s="199">
        <f>R84+R100</f>
        <v>337.10000000000002</v>
      </c>
      <c r="S83" s="198"/>
      <c r="T83" s="200">
        <f>T84+T100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80</v>
      </c>
      <c r="AT83" s="202" t="s">
        <v>71</v>
      </c>
      <c r="AU83" s="202" t="s">
        <v>72</v>
      </c>
      <c r="AY83" s="201" t="s">
        <v>213</v>
      </c>
      <c r="BK83" s="203">
        <f>BK84+BK100</f>
        <v>0</v>
      </c>
    </row>
    <row r="84" s="12" customFormat="1" ht="22.8" customHeight="1">
      <c r="A84" s="12"/>
      <c r="B84" s="190"/>
      <c r="C84" s="191"/>
      <c r="D84" s="192" t="s">
        <v>71</v>
      </c>
      <c r="E84" s="204" t="s">
        <v>80</v>
      </c>
      <c r="F84" s="204" t="s">
        <v>214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SUM(P85:P99)</f>
        <v>0</v>
      </c>
      <c r="Q84" s="198"/>
      <c r="R84" s="199">
        <f>SUM(R85:R99)</f>
        <v>337.10000000000002</v>
      </c>
      <c r="S84" s="198"/>
      <c r="T84" s="200">
        <f>SUM(T85:T99)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80</v>
      </c>
      <c r="AT84" s="202" t="s">
        <v>71</v>
      </c>
      <c r="AU84" s="202" t="s">
        <v>80</v>
      </c>
      <c r="AY84" s="201" t="s">
        <v>213</v>
      </c>
      <c r="BK84" s="203">
        <f>SUM(BK85:BK99)</f>
        <v>0</v>
      </c>
    </row>
    <row r="85" s="2" customFormat="1" ht="21.75" customHeight="1">
      <c r="A85" s="40"/>
      <c r="B85" s="41"/>
      <c r="C85" s="206" t="s">
        <v>80</v>
      </c>
      <c r="D85" s="206" t="s">
        <v>215</v>
      </c>
      <c r="E85" s="207" t="s">
        <v>549</v>
      </c>
      <c r="F85" s="208" t="s">
        <v>550</v>
      </c>
      <c r="G85" s="209" t="s">
        <v>218</v>
      </c>
      <c r="H85" s="210">
        <v>9030.6000000000004</v>
      </c>
      <c r="I85" s="211"/>
      <c r="J85" s="212">
        <f>ROUND(I85*H85,2)</f>
        <v>0</v>
      </c>
      <c r="K85" s="208" t="s">
        <v>219</v>
      </c>
      <c r="L85" s="46"/>
      <c r="M85" s="213" t="s">
        <v>19</v>
      </c>
      <c r="N85" s="214" t="s">
        <v>43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220</v>
      </c>
      <c r="AT85" s="217" t="s">
        <v>215</v>
      </c>
      <c r="AU85" s="217" t="s">
        <v>82</v>
      </c>
      <c r="AY85" s="19" t="s">
        <v>213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80</v>
      </c>
      <c r="BK85" s="218">
        <f>ROUND(I85*H85,2)</f>
        <v>0</v>
      </c>
      <c r="BL85" s="19" t="s">
        <v>220</v>
      </c>
      <c r="BM85" s="217" t="s">
        <v>551</v>
      </c>
    </row>
    <row r="86" s="2" customFormat="1">
      <c r="A86" s="40"/>
      <c r="B86" s="41"/>
      <c r="C86" s="42"/>
      <c r="D86" s="219" t="s">
        <v>222</v>
      </c>
      <c r="E86" s="42"/>
      <c r="F86" s="220" t="s">
        <v>552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222</v>
      </c>
      <c r="AU86" s="19" t="s">
        <v>82</v>
      </c>
    </row>
    <row r="87" s="13" customFormat="1">
      <c r="A87" s="13"/>
      <c r="B87" s="224"/>
      <c r="C87" s="225"/>
      <c r="D87" s="226" t="s">
        <v>224</v>
      </c>
      <c r="E87" s="227" t="s">
        <v>19</v>
      </c>
      <c r="F87" s="228" t="s">
        <v>1210</v>
      </c>
      <c r="G87" s="225"/>
      <c r="H87" s="229">
        <v>9030.6000000000004</v>
      </c>
      <c r="I87" s="230"/>
      <c r="J87" s="225"/>
      <c r="K87" s="225"/>
      <c r="L87" s="231"/>
      <c r="M87" s="232"/>
      <c r="N87" s="233"/>
      <c r="O87" s="233"/>
      <c r="P87" s="233"/>
      <c r="Q87" s="233"/>
      <c r="R87" s="233"/>
      <c r="S87" s="233"/>
      <c r="T87" s="234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5" t="s">
        <v>224</v>
      </c>
      <c r="AU87" s="235" t="s">
        <v>82</v>
      </c>
      <c r="AV87" s="13" t="s">
        <v>82</v>
      </c>
      <c r="AW87" s="13" t="s">
        <v>33</v>
      </c>
      <c r="AX87" s="13" t="s">
        <v>80</v>
      </c>
      <c r="AY87" s="235" t="s">
        <v>213</v>
      </c>
    </row>
    <row r="88" s="2" customFormat="1" ht="16.5" customHeight="1">
      <c r="A88" s="40"/>
      <c r="B88" s="41"/>
      <c r="C88" s="206" t="s">
        <v>82</v>
      </c>
      <c r="D88" s="206" t="s">
        <v>215</v>
      </c>
      <c r="E88" s="207" t="s">
        <v>554</v>
      </c>
      <c r="F88" s="208" t="s">
        <v>555</v>
      </c>
      <c r="G88" s="209" t="s">
        <v>218</v>
      </c>
      <c r="H88" s="210">
        <v>3319.5</v>
      </c>
      <c r="I88" s="211"/>
      <c r="J88" s="212">
        <f>ROUND(I88*H88,2)</f>
        <v>0</v>
      </c>
      <c r="K88" s="208" t="s">
        <v>219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220</v>
      </c>
      <c r="AT88" s="217" t="s">
        <v>215</v>
      </c>
      <c r="AU88" s="217" t="s">
        <v>82</v>
      </c>
      <c r="AY88" s="19" t="s">
        <v>213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220</v>
      </c>
      <c r="BM88" s="217" t="s">
        <v>556</v>
      </c>
    </row>
    <row r="89" s="2" customFormat="1">
      <c r="A89" s="40"/>
      <c r="B89" s="41"/>
      <c r="C89" s="42"/>
      <c r="D89" s="219" t="s">
        <v>222</v>
      </c>
      <c r="E89" s="42"/>
      <c r="F89" s="220" t="s">
        <v>557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222</v>
      </c>
      <c r="AU89" s="19" t="s">
        <v>82</v>
      </c>
    </row>
    <row r="90" s="13" customFormat="1">
      <c r="A90" s="13"/>
      <c r="B90" s="224"/>
      <c r="C90" s="225"/>
      <c r="D90" s="226" t="s">
        <v>224</v>
      </c>
      <c r="E90" s="227" t="s">
        <v>19</v>
      </c>
      <c r="F90" s="228" t="s">
        <v>1211</v>
      </c>
      <c r="G90" s="225"/>
      <c r="H90" s="229">
        <v>3319.5</v>
      </c>
      <c r="I90" s="230"/>
      <c r="J90" s="225"/>
      <c r="K90" s="225"/>
      <c r="L90" s="231"/>
      <c r="M90" s="232"/>
      <c r="N90" s="233"/>
      <c r="O90" s="233"/>
      <c r="P90" s="233"/>
      <c r="Q90" s="233"/>
      <c r="R90" s="233"/>
      <c r="S90" s="233"/>
      <c r="T90" s="23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5" t="s">
        <v>224</v>
      </c>
      <c r="AU90" s="235" t="s">
        <v>82</v>
      </c>
      <c r="AV90" s="13" t="s">
        <v>82</v>
      </c>
      <c r="AW90" s="13" t="s">
        <v>33</v>
      </c>
      <c r="AX90" s="13" t="s">
        <v>80</v>
      </c>
      <c r="AY90" s="235" t="s">
        <v>213</v>
      </c>
    </row>
    <row r="91" s="2" customFormat="1" ht="16.5" customHeight="1">
      <c r="A91" s="40"/>
      <c r="B91" s="41"/>
      <c r="C91" s="206" t="s">
        <v>265</v>
      </c>
      <c r="D91" s="206" t="s">
        <v>215</v>
      </c>
      <c r="E91" s="207" t="s">
        <v>434</v>
      </c>
      <c r="F91" s="208" t="s">
        <v>435</v>
      </c>
      <c r="G91" s="209" t="s">
        <v>430</v>
      </c>
      <c r="H91" s="210">
        <v>337.10000000000002</v>
      </c>
      <c r="I91" s="211"/>
      <c r="J91" s="212">
        <f>ROUND(I91*H91,2)</f>
        <v>0</v>
      </c>
      <c r="K91" s="208" t="s">
        <v>219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220</v>
      </c>
      <c r="AT91" s="217" t="s">
        <v>215</v>
      </c>
      <c r="AU91" s="217" t="s">
        <v>82</v>
      </c>
      <c r="AY91" s="19" t="s">
        <v>213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220</v>
      </c>
      <c r="BM91" s="217" t="s">
        <v>559</v>
      </c>
    </row>
    <row r="92" s="2" customFormat="1">
      <c r="A92" s="40"/>
      <c r="B92" s="41"/>
      <c r="C92" s="42"/>
      <c r="D92" s="219" t="s">
        <v>222</v>
      </c>
      <c r="E92" s="42"/>
      <c r="F92" s="220" t="s">
        <v>437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222</v>
      </c>
      <c r="AU92" s="19" t="s">
        <v>82</v>
      </c>
    </row>
    <row r="93" s="13" customFormat="1">
      <c r="A93" s="13"/>
      <c r="B93" s="224"/>
      <c r="C93" s="225"/>
      <c r="D93" s="226" t="s">
        <v>224</v>
      </c>
      <c r="E93" s="227" t="s">
        <v>19</v>
      </c>
      <c r="F93" s="228" t="s">
        <v>1212</v>
      </c>
      <c r="G93" s="225"/>
      <c r="H93" s="229">
        <v>337.10000000000002</v>
      </c>
      <c r="I93" s="230"/>
      <c r="J93" s="225"/>
      <c r="K93" s="225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224</v>
      </c>
      <c r="AU93" s="235" t="s">
        <v>82</v>
      </c>
      <c r="AV93" s="13" t="s">
        <v>82</v>
      </c>
      <c r="AW93" s="13" t="s">
        <v>33</v>
      </c>
      <c r="AX93" s="13" t="s">
        <v>80</v>
      </c>
      <c r="AY93" s="235" t="s">
        <v>213</v>
      </c>
    </row>
    <row r="94" s="2" customFormat="1" ht="16.5" customHeight="1">
      <c r="A94" s="40"/>
      <c r="B94" s="41"/>
      <c r="C94" s="206" t="s">
        <v>240</v>
      </c>
      <c r="D94" s="206" t="s">
        <v>215</v>
      </c>
      <c r="E94" s="207" t="s">
        <v>441</v>
      </c>
      <c r="F94" s="208" t="s">
        <v>442</v>
      </c>
      <c r="G94" s="209" t="s">
        <v>430</v>
      </c>
      <c r="H94" s="210">
        <v>337.10000000000002</v>
      </c>
      <c r="I94" s="211"/>
      <c r="J94" s="212">
        <f>ROUND(I94*H94,2)</f>
        <v>0</v>
      </c>
      <c r="K94" s="208" t="s">
        <v>219</v>
      </c>
      <c r="L94" s="46"/>
      <c r="M94" s="213" t="s">
        <v>19</v>
      </c>
      <c r="N94" s="214" t="s">
        <v>43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220</v>
      </c>
      <c r="AT94" s="217" t="s">
        <v>215</v>
      </c>
      <c r="AU94" s="217" t="s">
        <v>82</v>
      </c>
      <c r="AY94" s="19" t="s">
        <v>213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220</v>
      </c>
      <c r="BM94" s="217" t="s">
        <v>561</v>
      </c>
    </row>
    <row r="95" s="2" customFormat="1">
      <c r="A95" s="40"/>
      <c r="B95" s="41"/>
      <c r="C95" s="42"/>
      <c r="D95" s="219" t="s">
        <v>222</v>
      </c>
      <c r="E95" s="42"/>
      <c r="F95" s="220" t="s">
        <v>444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222</v>
      </c>
      <c r="AU95" s="19" t="s">
        <v>82</v>
      </c>
    </row>
    <row r="96" s="13" customFormat="1">
      <c r="A96" s="13"/>
      <c r="B96" s="224"/>
      <c r="C96" s="225"/>
      <c r="D96" s="226" t="s">
        <v>224</v>
      </c>
      <c r="E96" s="227" t="s">
        <v>19</v>
      </c>
      <c r="F96" s="228" t="s">
        <v>1212</v>
      </c>
      <c r="G96" s="225"/>
      <c r="H96" s="229">
        <v>337.10000000000002</v>
      </c>
      <c r="I96" s="230"/>
      <c r="J96" s="225"/>
      <c r="K96" s="225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224</v>
      </c>
      <c r="AU96" s="235" t="s">
        <v>82</v>
      </c>
      <c r="AV96" s="13" t="s">
        <v>82</v>
      </c>
      <c r="AW96" s="13" t="s">
        <v>33</v>
      </c>
      <c r="AX96" s="13" t="s">
        <v>80</v>
      </c>
      <c r="AY96" s="235" t="s">
        <v>213</v>
      </c>
    </row>
    <row r="97" s="2" customFormat="1" ht="16.5" customHeight="1">
      <c r="A97" s="40"/>
      <c r="B97" s="41"/>
      <c r="C97" s="236" t="s">
        <v>253</v>
      </c>
      <c r="D97" s="236" t="s">
        <v>241</v>
      </c>
      <c r="E97" s="237" t="s">
        <v>446</v>
      </c>
      <c r="F97" s="238" t="s">
        <v>447</v>
      </c>
      <c r="G97" s="239" t="s">
        <v>430</v>
      </c>
      <c r="H97" s="240">
        <v>337.10000000000002</v>
      </c>
      <c r="I97" s="241"/>
      <c r="J97" s="242">
        <f>ROUND(I97*H97,2)</f>
        <v>0</v>
      </c>
      <c r="K97" s="238" t="s">
        <v>219</v>
      </c>
      <c r="L97" s="243"/>
      <c r="M97" s="244" t="s">
        <v>19</v>
      </c>
      <c r="N97" s="245" t="s">
        <v>43</v>
      </c>
      <c r="O97" s="86"/>
      <c r="P97" s="215">
        <f>O97*H97</f>
        <v>0</v>
      </c>
      <c r="Q97" s="215">
        <v>1</v>
      </c>
      <c r="R97" s="215">
        <f>Q97*H97</f>
        <v>337.10000000000002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245</v>
      </c>
      <c r="AT97" s="217" t="s">
        <v>241</v>
      </c>
      <c r="AU97" s="217" t="s">
        <v>82</v>
      </c>
      <c r="AY97" s="19" t="s">
        <v>213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220</v>
      </c>
      <c r="BM97" s="217" t="s">
        <v>563</v>
      </c>
    </row>
    <row r="98" s="2" customFormat="1">
      <c r="A98" s="40"/>
      <c r="B98" s="41"/>
      <c r="C98" s="42"/>
      <c r="D98" s="226" t="s">
        <v>388</v>
      </c>
      <c r="E98" s="42"/>
      <c r="F98" s="246" t="s">
        <v>449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388</v>
      </c>
      <c r="AU98" s="19" t="s">
        <v>82</v>
      </c>
    </row>
    <row r="99" s="13" customFormat="1">
      <c r="A99" s="13"/>
      <c r="B99" s="224"/>
      <c r="C99" s="225"/>
      <c r="D99" s="226" t="s">
        <v>224</v>
      </c>
      <c r="E99" s="227" t="s">
        <v>19</v>
      </c>
      <c r="F99" s="228" t="s">
        <v>1212</v>
      </c>
      <c r="G99" s="225"/>
      <c r="H99" s="229">
        <v>337.10000000000002</v>
      </c>
      <c r="I99" s="230"/>
      <c r="J99" s="225"/>
      <c r="K99" s="225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224</v>
      </c>
      <c r="AU99" s="235" t="s">
        <v>82</v>
      </c>
      <c r="AV99" s="13" t="s">
        <v>82</v>
      </c>
      <c r="AW99" s="13" t="s">
        <v>33</v>
      </c>
      <c r="AX99" s="13" t="s">
        <v>80</v>
      </c>
      <c r="AY99" s="235" t="s">
        <v>213</v>
      </c>
    </row>
    <row r="100" s="12" customFormat="1" ht="22.8" customHeight="1">
      <c r="A100" s="12"/>
      <c r="B100" s="190"/>
      <c r="C100" s="191"/>
      <c r="D100" s="192" t="s">
        <v>71</v>
      </c>
      <c r="E100" s="204" t="s">
        <v>484</v>
      </c>
      <c r="F100" s="204" t="s">
        <v>485</v>
      </c>
      <c r="G100" s="191"/>
      <c r="H100" s="191"/>
      <c r="I100" s="194"/>
      <c r="J100" s="205">
        <f>BK100</f>
        <v>0</v>
      </c>
      <c r="K100" s="191"/>
      <c r="L100" s="196"/>
      <c r="M100" s="197"/>
      <c r="N100" s="198"/>
      <c r="O100" s="198"/>
      <c r="P100" s="199">
        <f>SUM(P101:P102)</f>
        <v>0</v>
      </c>
      <c r="Q100" s="198"/>
      <c r="R100" s="199">
        <f>SUM(R101:R102)</f>
        <v>0</v>
      </c>
      <c r="S100" s="198"/>
      <c r="T100" s="200">
        <f>SUM(T101:T102)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80</v>
      </c>
      <c r="AT100" s="202" t="s">
        <v>71</v>
      </c>
      <c r="AU100" s="202" t="s">
        <v>80</v>
      </c>
      <c r="AY100" s="201" t="s">
        <v>213</v>
      </c>
      <c r="BK100" s="203">
        <f>SUM(BK101:BK102)</f>
        <v>0</v>
      </c>
    </row>
    <row r="101" s="2" customFormat="1" ht="16.5" customHeight="1">
      <c r="A101" s="40"/>
      <c r="B101" s="41"/>
      <c r="C101" s="206" t="s">
        <v>245</v>
      </c>
      <c r="D101" s="206" t="s">
        <v>215</v>
      </c>
      <c r="E101" s="207" t="s">
        <v>487</v>
      </c>
      <c r="F101" s="208" t="s">
        <v>488</v>
      </c>
      <c r="G101" s="209" t="s">
        <v>489</v>
      </c>
      <c r="H101" s="210">
        <v>337.10000000000002</v>
      </c>
      <c r="I101" s="211"/>
      <c r="J101" s="212">
        <f>ROUND(I101*H101,2)</f>
        <v>0</v>
      </c>
      <c r="K101" s="208" t="s">
        <v>219</v>
      </c>
      <c r="L101" s="46"/>
      <c r="M101" s="213" t="s">
        <v>19</v>
      </c>
      <c r="N101" s="214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220</v>
      </c>
      <c r="AT101" s="217" t="s">
        <v>215</v>
      </c>
      <c r="AU101" s="217" t="s">
        <v>82</v>
      </c>
      <c r="AY101" s="19" t="s">
        <v>213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220</v>
      </c>
      <c r="BM101" s="217" t="s">
        <v>564</v>
      </c>
    </row>
    <row r="102" s="2" customFormat="1">
      <c r="A102" s="40"/>
      <c r="B102" s="41"/>
      <c r="C102" s="42"/>
      <c r="D102" s="219" t="s">
        <v>222</v>
      </c>
      <c r="E102" s="42"/>
      <c r="F102" s="220" t="s">
        <v>491</v>
      </c>
      <c r="G102" s="42"/>
      <c r="H102" s="42"/>
      <c r="I102" s="221"/>
      <c r="J102" s="42"/>
      <c r="K102" s="42"/>
      <c r="L102" s="46"/>
      <c r="M102" s="258"/>
      <c r="N102" s="259"/>
      <c r="O102" s="260"/>
      <c r="P102" s="260"/>
      <c r="Q102" s="260"/>
      <c r="R102" s="260"/>
      <c r="S102" s="260"/>
      <c r="T102" s="261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222</v>
      </c>
      <c r="AU102" s="19" t="s">
        <v>82</v>
      </c>
    </row>
    <row r="103" s="2" customFormat="1" ht="6.96" customHeight="1">
      <c r="A103" s="40"/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46"/>
      <c r="M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</sheetData>
  <sheetProtection sheet="1" autoFilter="0" formatColumns="0" formatRows="0" objects="1" scenarios="1" spinCount="100000" saltValue="4UZy2DZmF1ap0jb2QbrysfBC6EFpZujHuzG/5FwR/fxfRFBjVRTG9nYlPg8Tpo/IZVoHi+kpP9IFLjYeTnD7dw==" hashValue="uKTXowfNMg7qn3Fb6luDFmJ5MlEzTvZQMU64Yl82tafi3DGmdVgrv5NIXeQmxu1jAMsbTEe3aLFEtyOL4hxUtA==" algorithmName="SHA-512" password="CC35"/>
  <autoFilter ref="C81:K102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5_02/111151231"/>
    <hyperlink ref="F89" r:id="rId2" display="https://podminky.urs.cz/item/CS_URS_2025_02/184801131"/>
    <hyperlink ref="F92" r:id="rId3" display="https://podminky.urs.cz/item/CS_URS_2025_02/185804312"/>
    <hyperlink ref="F95" r:id="rId4" display="https://podminky.urs.cz/item/CS_URS_2025_02/185851121"/>
    <hyperlink ref="F102" r:id="rId5" display="https://podminky.urs.cz/item/CS_URS_2025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4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180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Realizace větrolamu v k.ú. Moravský Žižkov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181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1213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17. 9. 2025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ROUND((SUM(BE82:BE102)),  2)</f>
        <v>0</v>
      </c>
      <c r="G33" s="40"/>
      <c r="H33" s="40"/>
      <c r="I33" s="150">
        <v>0.20999999999999999</v>
      </c>
      <c r="J33" s="149">
        <f>ROUND(((SUM(BE82:BE102))*I33),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ROUND((SUM(BF82:BF102)),  2)</f>
        <v>0</v>
      </c>
      <c r="G34" s="40"/>
      <c r="H34" s="40"/>
      <c r="I34" s="150">
        <v>0.12</v>
      </c>
      <c r="J34" s="149">
        <f>ROUND(((SUM(BF82:BF102))*I34),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ROUND((SUM(BG82:BG102)),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ROUND((SUM(BH82:BH102)),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ROUND((SUM(BI82:BI102)),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183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Realizace větrolamu v k.ú. Moravský Žižkov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181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11.2 - 2. rok rozvojové péče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Moravský Žižkov</v>
      </c>
      <c r="G52" s="42"/>
      <c r="H52" s="42"/>
      <c r="I52" s="34" t="s">
        <v>23</v>
      </c>
      <c r="J52" s="74" t="str">
        <f>IF(J12="","",J12)</f>
        <v>17. 9. 2025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SPÚ, KPÚ pro JMK, pobočka Břeclav</v>
      </c>
      <c r="G54" s="42"/>
      <c r="H54" s="42"/>
      <c r="I54" s="34" t="s">
        <v>31</v>
      </c>
      <c r="J54" s="38" t="str">
        <f>E21</f>
        <v>Ing. Michal Pochop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Výzkumný ústav meliorací a ochrany půdy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184</v>
      </c>
      <c r="D57" s="164"/>
      <c r="E57" s="164"/>
      <c r="F57" s="164"/>
      <c r="G57" s="164"/>
      <c r="H57" s="164"/>
      <c r="I57" s="164"/>
      <c r="J57" s="165" t="s">
        <v>185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186</v>
      </c>
    </row>
    <row r="60" s="9" customFormat="1" ht="24.96" customHeight="1">
      <c r="A60" s="9"/>
      <c r="B60" s="167"/>
      <c r="C60" s="168"/>
      <c r="D60" s="169" t="s">
        <v>187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188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190</v>
      </c>
      <c r="E62" s="176"/>
      <c r="F62" s="176"/>
      <c r="G62" s="176"/>
      <c r="H62" s="176"/>
      <c r="I62" s="176"/>
      <c r="J62" s="177">
        <f>J100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198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Realizace větrolamu v k.ú. Moravský Žižkov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181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SO 11.2 - 2. rok rozvojové péče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Moravský Žižkov</v>
      </c>
      <c r="G76" s="42"/>
      <c r="H76" s="42"/>
      <c r="I76" s="34" t="s">
        <v>23</v>
      </c>
      <c r="J76" s="74" t="str">
        <f>IF(J12="","",J12)</f>
        <v>17. 9. 2025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SPÚ, KPÚ pro JMK, pobočka Břeclav</v>
      </c>
      <c r="G78" s="42"/>
      <c r="H78" s="42"/>
      <c r="I78" s="34" t="s">
        <v>31</v>
      </c>
      <c r="J78" s="38" t="str">
        <f>E21</f>
        <v>Ing. Michal Pochop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40.05" customHeight="1">
      <c r="A79" s="40"/>
      <c r="B79" s="41"/>
      <c r="C79" s="34" t="s">
        <v>29</v>
      </c>
      <c r="D79" s="42"/>
      <c r="E79" s="42"/>
      <c r="F79" s="29" t="str">
        <f>IF(E18="","",E18)</f>
        <v>Vyplň údaj</v>
      </c>
      <c r="G79" s="42"/>
      <c r="H79" s="42"/>
      <c r="I79" s="34" t="s">
        <v>34</v>
      </c>
      <c r="J79" s="38" t="str">
        <f>E24</f>
        <v>Výzkumný ústav meliorací a ochrany půdy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199</v>
      </c>
      <c r="D81" s="182" t="s">
        <v>57</v>
      </c>
      <c r="E81" s="182" t="s">
        <v>53</v>
      </c>
      <c r="F81" s="182" t="s">
        <v>54</v>
      </c>
      <c r="G81" s="182" t="s">
        <v>200</v>
      </c>
      <c r="H81" s="182" t="s">
        <v>201</v>
      </c>
      <c r="I81" s="182" t="s">
        <v>202</v>
      </c>
      <c r="J81" s="182" t="s">
        <v>185</v>
      </c>
      <c r="K81" s="183" t="s">
        <v>203</v>
      </c>
      <c r="L81" s="184"/>
      <c r="M81" s="94" t="s">
        <v>19</v>
      </c>
      <c r="N81" s="95" t="s">
        <v>42</v>
      </c>
      <c r="O81" s="95" t="s">
        <v>204</v>
      </c>
      <c r="P81" s="95" t="s">
        <v>205</v>
      </c>
      <c r="Q81" s="95" t="s">
        <v>206</v>
      </c>
      <c r="R81" s="95" t="s">
        <v>207</v>
      </c>
      <c r="S81" s="95" t="s">
        <v>208</v>
      </c>
      <c r="T81" s="96" t="s">
        <v>209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210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269.68000000000001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71</v>
      </c>
      <c r="AU82" s="19" t="s">
        <v>186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71</v>
      </c>
      <c r="E83" s="193" t="s">
        <v>211</v>
      </c>
      <c r="F83" s="193" t="s">
        <v>212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P84+P100</f>
        <v>0</v>
      </c>
      <c r="Q83" s="198"/>
      <c r="R83" s="199">
        <f>R84+R100</f>
        <v>269.68000000000001</v>
      </c>
      <c r="S83" s="198"/>
      <c r="T83" s="200">
        <f>T84+T100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80</v>
      </c>
      <c r="AT83" s="202" t="s">
        <v>71</v>
      </c>
      <c r="AU83" s="202" t="s">
        <v>72</v>
      </c>
      <c r="AY83" s="201" t="s">
        <v>213</v>
      </c>
      <c r="BK83" s="203">
        <f>BK84+BK100</f>
        <v>0</v>
      </c>
    </row>
    <row r="84" s="12" customFormat="1" ht="22.8" customHeight="1">
      <c r="A84" s="12"/>
      <c r="B84" s="190"/>
      <c r="C84" s="191"/>
      <c r="D84" s="192" t="s">
        <v>71</v>
      </c>
      <c r="E84" s="204" t="s">
        <v>80</v>
      </c>
      <c r="F84" s="204" t="s">
        <v>214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SUM(P85:P99)</f>
        <v>0</v>
      </c>
      <c r="Q84" s="198"/>
      <c r="R84" s="199">
        <f>SUM(R85:R99)</f>
        <v>269.68000000000001</v>
      </c>
      <c r="S84" s="198"/>
      <c r="T84" s="200">
        <f>SUM(T85:T99)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80</v>
      </c>
      <c r="AT84" s="202" t="s">
        <v>71</v>
      </c>
      <c r="AU84" s="202" t="s">
        <v>80</v>
      </c>
      <c r="AY84" s="201" t="s">
        <v>213</v>
      </c>
      <c r="BK84" s="203">
        <f>SUM(BK85:BK99)</f>
        <v>0</v>
      </c>
    </row>
    <row r="85" s="2" customFormat="1" ht="21.75" customHeight="1">
      <c r="A85" s="40"/>
      <c r="B85" s="41"/>
      <c r="C85" s="206" t="s">
        <v>80</v>
      </c>
      <c r="D85" s="206" t="s">
        <v>215</v>
      </c>
      <c r="E85" s="207" t="s">
        <v>549</v>
      </c>
      <c r="F85" s="208" t="s">
        <v>550</v>
      </c>
      <c r="G85" s="209" t="s">
        <v>218</v>
      </c>
      <c r="H85" s="210">
        <v>9030.6000000000004</v>
      </c>
      <c r="I85" s="211"/>
      <c r="J85" s="212">
        <f>ROUND(I85*H85,2)</f>
        <v>0</v>
      </c>
      <c r="K85" s="208" t="s">
        <v>219</v>
      </c>
      <c r="L85" s="46"/>
      <c r="M85" s="213" t="s">
        <v>19</v>
      </c>
      <c r="N85" s="214" t="s">
        <v>43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220</v>
      </c>
      <c r="AT85" s="217" t="s">
        <v>215</v>
      </c>
      <c r="AU85" s="217" t="s">
        <v>82</v>
      </c>
      <c r="AY85" s="19" t="s">
        <v>213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80</v>
      </c>
      <c r="BK85" s="218">
        <f>ROUND(I85*H85,2)</f>
        <v>0</v>
      </c>
      <c r="BL85" s="19" t="s">
        <v>220</v>
      </c>
      <c r="BM85" s="217" t="s">
        <v>1214</v>
      </c>
    </row>
    <row r="86" s="2" customFormat="1">
      <c r="A86" s="40"/>
      <c r="B86" s="41"/>
      <c r="C86" s="42"/>
      <c r="D86" s="219" t="s">
        <v>222</v>
      </c>
      <c r="E86" s="42"/>
      <c r="F86" s="220" t="s">
        <v>552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222</v>
      </c>
      <c r="AU86" s="19" t="s">
        <v>82</v>
      </c>
    </row>
    <row r="87" s="13" customFormat="1">
      <c r="A87" s="13"/>
      <c r="B87" s="224"/>
      <c r="C87" s="225"/>
      <c r="D87" s="226" t="s">
        <v>224</v>
      </c>
      <c r="E87" s="227" t="s">
        <v>19</v>
      </c>
      <c r="F87" s="228" t="s">
        <v>1215</v>
      </c>
      <c r="G87" s="225"/>
      <c r="H87" s="229">
        <v>9030.6000000000004</v>
      </c>
      <c r="I87" s="230"/>
      <c r="J87" s="225"/>
      <c r="K87" s="225"/>
      <c r="L87" s="231"/>
      <c r="M87" s="232"/>
      <c r="N87" s="233"/>
      <c r="O87" s="233"/>
      <c r="P87" s="233"/>
      <c r="Q87" s="233"/>
      <c r="R87" s="233"/>
      <c r="S87" s="233"/>
      <c r="T87" s="234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5" t="s">
        <v>224</v>
      </c>
      <c r="AU87" s="235" t="s">
        <v>82</v>
      </c>
      <c r="AV87" s="13" t="s">
        <v>82</v>
      </c>
      <c r="AW87" s="13" t="s">
        <v>33</v>
      </c>
      <c r="AX87" s="13" t="s">
        <v>80</v>
      </c>
      <c r="AY87" s="235" t="s">
        <v>213</v>
      </c>
    </row>
    <row r="88" s="2" customFormat="1" ht="16.5" customHeight="1">
      <c r="A88" s="40"/>
      <c r="B88" s="41"/>
      <c r="C88" s="206" t="s">
        <v>82</v>
      </c>
      <c r="D88" s="206" t="s">
        <v>215</v>
      </c>
      <c r="E88" s="207" t="s">
        <v>554</v>
      </c>
      <c r="F88" s="208" t="s">
        <v>555</v>
      </c>
      <c r="G88" s="209" t="s">
        <v>218</v>
      </c>
      <c r="H88" s="210">
        <v>3319.5</v>
      </c>
      <c r="I88" s="211"/>
      <c r="J88" s="212">
        <f>ROUND(I88*H88,2)</f>
        <v>0</v>
      </c>
      <c r="K88" s="208" t="s">
        <v>219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220</v>
      </c>
      <c r="AT88" s="217" t="s">
        <v>215</v>
      </c>
      <c r="AU88" s="217" t="s">
        <v>82</v>
      </c>
      <c r="AY88" s="19" t="s">
        <v>213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220</v>
      </c>
      <c r="BM88" s="217" t="s">
        <v>1216</v>
      </c>
    </row>
    <row r="89" s="2" customFormat="1">
      <c r="A89" s="40"/>
      <c r="B89" s="41"/>
      <c r="C89" s="42"/>
      <c r="D89" s="219" t="s">
        <v>222</v>
      </c>
      <c r="E89" s="42"/>
      <c r="F89" s="220" t="s">
        <v>557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222</v>
      </c>
      <c r="AU89" s="19" t="s">
        <v>82</v>
      </c>
    </row>
    <row r="90" s="13" customFormat="1">
      <c r="A90" s="13"/>
      <c r="B90" s="224"/>
      <c r="C90" s="225"/>
      <c r="D90" s="226" t="s">
        <v>224</v>
      </c>
      <c r="E90" s="227" t="s">
        <v>19</v>
      </c>
      <c r="F90" s="228" t="s">
        <v>1211</v>
      </c>
      <c r="G90" s="225"/>
      <c r="H90" s="229">
        <v>3319.5</v>
      </c>
      <c r="I90" s="230"/>
      <c r="J90" s="225"/>
      <c r="K90" s="225"/>
      <c r="L90" s="231"/>
      <c r="M90" s="232"/>
      <c r="N90" s="233"/>
      <c r="O90" s="233"/>
      <c r="P90" s="233"/>
      <c r="Q90" s="233"/>
      <c r="R90" s="233"/>
      <c r="S90" s="233"/>
      <c r="T90" s="23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5" t="s">
        <v>224</v>
      </c>
      <c r="AU90" s="235" t="s">
        <v>82</v>
      </c>
      <c r="AV90" s="13" t="s">
        <v>82</v>
      </c>
      <c r="AW90" s="13" t="s">
        <v>33</v>
      </c>
      <c r="AX90" s="13" t="s">
        <v>80</v>
      </c>
      <c r="AY90" s="235" t="s">
        <v>213</v>
      </c>
    </row>
    <row r="91" s="2" customFormat="1" ht="16.5" customHeight="1">
      <c r="A91" s="40"/>
      <c r="B91" s="41"/>
      <c r="C91" s="206" t="s">
        <v>240</v>
      </c>
      <c r="D91" s="206" t="s">
        <v>215</v>
      </c>
      <c r="E91" s="207" t="s">
        <v>434</v>
      </c>
      <c r="F91" s="208" t="s">
        <v>435</v>
      </c>
      <c r="G91" s="209" t="s">
        <v>430</v>
      </c>
      <c r="H91" s="210">
        <v>269.68000000000001</v>
      </c>
      <c r="I91" s="211"/>
      <c r="J91" s="212">
        <f>ROUND(I91*H91,2)</f>
        <v>0</v>
      </c>
      <c r="K91" s="208" t="s">
        <v>219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220</v>
      </c>
      <c r="AT91" s="217" t="s">
        <v>215</v>
      </c>
      <c r="AU91" s="217" t="s">
        <v>82</v>
      </c>
      <c r="AY91" s="19" t="s">
        <v>213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220</v>
      </c>
      <c r="BM91" s="217" t="s">
        <v>1217</v>
      </c>
    </row>
    <row r="92" s="2" customFormat="1">
      <c r="A92" s="40"/>
      <c r="B92" s="41"/>
      <c r="C92" s="42"/>
      <c r="D92" s="219" t="s">
        <v>222</v>
      </c>
      <c r="E92" s="42"/>
      <c r="F92" s="220" t="s">
        <v>437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222</v>
      </c>
      <c r="AU92" s="19" t="s">
        <v>82</v>
      </c>
    </row>
    <row r="93" s="13" customFormat="1">
      <c r="A93" s="13"/>
      <c r="B93" s="224"/>
      <c r="C93" s="225"/>
      <c r="D93" s="226" t="s">
        <v>224</v>
      </c>
      <c r="E93" s="227" t="s">
        <v>19</v>
      </c>
      <c r="F93" s="228" t="s">
        <v>1218</v>
      </c>
      <c r="G93" s="225"/>
      <c r="H93" s="229">
        <v>269.68000000000001</v>
      </c>
      <c r="I93" s="230"/>
      <c r="J93" s="225"/>
      <c r="K93" s="225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224</v>
      </c>
      <c r="AU93" s="235" t="s">
        <v>82</v>
      </c>
      <c r="AV93" s="13" t="s">
        <v>82</v>
      </c>
      <c r="AW93" s="13" t="s">
        <v>33</v>
      </c>
      <c r="AX93" s="13" t="s">
        <v>80</v>
      </c>
      <c r="AY93" s="235" t="s">
        <v>213</v>
      </c>
    </row>
    <row r="94" s="2" customFormat="1" ht="16.5" customHeight="1">
      <c r="A94" s="40"/>
      <c r="B94" s="41"/>
      <c r="C94" s="206" t="s">
        <v>248</v>
      </c>
      <c r="D94" s="206" t="s">
        <v>215</v>
      </c>
      <c r="E94" s="207" t="s">
        <v>441</v>
      </c>
      <c r="F94" s="208" t="s">
        <v>442</v>
      </c>
      <c r="G94" s="209" t="s">
        <v>430</v>
      </c>
      <c r="H94" s="210">
        <v>269.68000000000001</v>
      </c>
      <c r="I94" s="211"/>
      <c r="J94" s="212">
        <f>ROUND(I94*H94,2)</f>
        <v>0</v>
      </c>
      <c r="K94" s="208" t="s">
        <v>219</v>
      </c>
      <c r="L94" s="46"/>
      <c r="M94" s="213" t="s">
        <v>19</v>
      </c>
      <c r="N94" s="214" t="s">
        <v>43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220</v>
      </c>
      <c r="AT94" s="217" t="s">
        <v>215</v>
      </c>
      <c r="AU94" s="217" t="s">
        <v>82</v>
      </c>
      <c r="AY94" s="19" t="s">
        <v>213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220</v>
      </c>
      <c r="BM94" s="217" t="s">
        <v>1219</v>
      </c>
    </row>
    <row r="95" s="2" customFormat="1">
      <c r="A95" s="40"/>
      <c r="B95" s="41"/>
      <c r="C95" s="42"/>
      <c r="D95" s="219" t="s">
        <v>222</v>
      </c>
      <c r="E95" s="42"/>
      <c r="F95" s="220" t="s">
        <v>444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222</v>
      </c>
      <c r="AU95" s="19" t="s">
        <v>82</v>
      </c>
    </row>
    <row r="96" s="13" customFormat="1">
      <c r="A96" s="13"/>
      <c r="B96" s="224"/>
      <c r="C96" s="225"/>
      <c r="D96" s="226" t="s">
        <v>224</v>
      </c>
      <c r="E96" s="227" t="s">
        <v>19</v>
      </c>
      <c r="F96" s="228" t="s">
        <v>1218</v>
      </c>
      <c r="G96" s="225"/>
      <c r="H96" s="229">
        <v>269.68000000000001</v>
      </c>
      <c r="I96" s="230"/>
      <c r="J96" s="225"/>
      <c r="K96" s="225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224</v>
      </c>
      <c r="AU96" s="235" t="s">
        <v>82</v>
      </c>
      <c r="AV96" s="13" t="s">
        <v>82</v>
      </c>
      <c r="AW96" s="13" t="s">
        <v>33</v>
      </c>
      <c r="AX96" s="13" t="s">
        <v>80</v>
      </c>
      <c r="AY96" s="235" t="s">
        <v>213</v>
      </c>
    </row>
    <row r="97" s="2" customFormat="1" ht="16.5" customHeight="1">
      <c r="A97" s="40"/>
      <c r="B97" s="41"/>
      <c r="C97" s="236" t="s">
        <v>253</v>
      </c>
      <c r="D97" s="236" t="s">
        <v>241</v>
      </c>
      <c r="E97" s="237" t="s">
        <v>446</v>
      </c>
      <c r="F97" s="238" t="s">
        <v>447</v>
      </c>
      <c r="G97" s="239" t="s">
        <v>430</v>
      </c>
      <c r="H97" s="240">
        <v>269.68000000000001</v>
      </c>
      <c r="I97" s="241"/>
      <c r="J97" s="242">
        <f>ROUND(I97*H97,2)</f>
        <v>0</v>
      </c>
      <c r="K97" s="238" t="s">
        <v>219</v>
      </c>
      <c r="L97" s="243"/>
      <c r="M97" s="244" t="s">
        <v>19</v>
      </c>
      <c r="N97" s="245" t="s">
        <v>43</v>
      </c>
      <c r="O97" s="86"/>
      <c r="P97" s="215">
        <f>O97*H97</f>
        <v>0</v>
      </c>
      <c r="Q97" s="215">
        <v>1</v>
      </c>
      <c r="R97" s="215">
        <f>Q97*H97</f>
        <v>269.68000000000001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245</v>
      </c>
      <c r="AT97" s="217" t="s">
        <v>241</v>
      </c>
      <c r="AU97" s="217" t="s">
        <v>82</v>
      </c>
      <c r="AY97" s="19" t="s">
        <v>213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220</v>
      </c>
      <c r="BM97" s="217" t="s">
        <v>1220</v>
      </c>
    </row>
    <row r="98" s="2" customFormat="1">
      <c r="A98" s="40"/>
      <c r="B98" s="41"/>
      <c r="C98" s="42"/>
      <c r="D98" s="226" t="s">
        <v>388</v>
      </c>
      <c r="E98" s="42"/>
      <c r="F98" s="246" t="s">
        <v>449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388</v>
      </c>
      <c r="AU98" s="19" t="s">
        <v>82</v>
      </c>
    </row>
    <row r="99" s="13" customFormat="1">
      <c r="A99" s="13"/>
      <c r="B99" s="224"/>
      <c r="C99" s="225"/>
      <c r="D99" s="226" t="s">
        <v>224</v>
      </c>
      <c r="E99" s="227" t="s">
        <v>19</v>
      </c>
      <c r="F99" s="228" t="s">
        <v>1218</v>
      </c>
      <c r="G99" s="225"/>
      <c r="H99" s="229">
        <v>269.68000000000001</v>
      </c>
      <c r="I99" s="230"/>
      <c r="J99" s="225"/>
      <c r="K99" s="225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224</v>
      </c>
      <c r="AU99" s="235" t="s">
        <v>82</v>
      </c>
      <c r="AV99" s="13" t="s">
        <v>82</v>
      </c>
      <c r="AW99" s="13" t="s">
        <v>33</v>
      </c>
      <c r="AX99" s="13" t="s">
        <v>80</v>
      </c>
      <c r="AY99" s="235" t="s">
        <v>213</v>
      </c>
    </row>
    <row r="100" s="12" customFormat="1" ht="22.8" customHeight="1">
      <c r="A100" s="12"/>
      <c r="B100" s="190"/>
      <c r="C100" s="191"/>
      <c r="D100" s="192" t="s">
        <v>71</v>
      </c>
      <c r="E100" s="204" t="s">
        <v>484</v>
      </c>
      <c r="F100" s="204" t="s">
        <v>485</v>
      </c>
      <c r="G100" s="191"/>
      <c r="H100" s="191"/>
      <c r="I100" s="194"/>
      <c r="J100" s="205">
        <f>BK100</f>
        <v>0</v>
      </c>
      <c r="K100" s="191"/>
      <c r="L100" s="196"/>
      <c r="M100" s="197"/>
      <c r="N100" s="198"/>
      <c r="O100" s="198"/>
      <c r="P100" s="199">
        <f>SUM(P101:P102)</f>
        <v>0</v>
      </c>
      <c r="Q100" s="198"/>
      <c r="R100" s="199">
        <f>SUM(R101:R102)</f>
        <v>0</v>
      </c>
      <c r="S100" s="198"/>
      <c r="T100" s="200">
        <f>SUM(T101:T102)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80</v>
      </c>
      <c r="AT100" s="202" t="s">
        <v>71</v>
      </c>
      <c r="AU100" s="202" t="s">
        <v>80</v>
      </c>
      <c r="AY100" s="201" t="s">
        <v>213</v>
      </c>
      <c r="BK100" s="203">
        <f>SUM(BK101:BK102)</f>
        <v>0</v>
      </c>
    </row>
    <row r="101" s="2" customFormat="1" ht="16.5" customHeight="1">
      <c r="A101" s="40"/>
      <c r="B101" s="41"/>
      <c r="C101" s="206" t="s">
        <v>245</v>
      </c>
      <c r="D101" s="206" t="s">
        <v>215</v>
      </c>
      <c r="E101" s="207" t="s">
        <v>487</v>
      </c>
      <c r="F101" s="208" t="s">
        <v>488</v>
      </c>
      <c r="G101" s="209" t="s">
        <v>489</v>
      </c>
      <c r="H101" s="210">
        <v>269.68000000000001</v>
      </c>
      <c r="I101" s="211"/>
      <c r="J101" s="212">
        <f>ROUND(I101*H101,2)</f>
        <v>0</v>
      </c>
      <c r="K101" s="208" t="s">
        <v>219</v>
      </c>
      <c r="L101" s="46"/>
      <c r="M101" s="213" t="s">
        <v>19</v>
      </c>
      <c r="N101" s="214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220</v>
      </c>
      <c r="AT101" s="217" t="s">
        <v>215</v>
      </c>
      <c r="AU101" s="217" t="s">
        <v>82</v>
      </c>
      <c r="AY101" s="19" t="s">
        <v>213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220</v>
      </c>
      <c r="BM101" s="217" t="s">
        <v>1221</v>
      </c>
    </row>
    <row r="102" s="2" customFormat="1">
      <c r="A102" s="40"/>
      <c r="B102" s="41"/>
      <c r="C102" s="42"/>
      <c r="D102" s="219" t="s">
        <v>222</v>
      </c>
      <c r="E102" s="42"/>
      <c r="F102" s="220" t="s">
        <v>491</v>
      </c>
      <c r="G102" s="42"/>
      <c r="H102" s="42"/>
      <c r="I102" s="221"/>
      <c r="J102" s="42"/>
      <c r="K102" s="42"/>
      <c r="L102" s="46"/>
      <c r="M102" s="258"/>
      <c r="N102" s="259"/>
      <c r="O102" s="260"/>
      <c r="P102" s="260"/>
      <c r="Q102" s="260"/>
      <c r="R102" s="260"/>
      <c r="S102" s="260"/>
      <c r="T102" s="261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222</v>
      </c>
      <c r="AU102" s="19" t="s">
        <v>82</v>
      </c>
    </row>
    <row r="103" s="2" customFormat="1" ht="6.96" customHeight="1">
      <c r="A103" s="40"/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46"/>
      <c r="M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</sheetData>
  <sheetProtection sheet="1" autoFilter="0" formatColumns="0" formatRows="0" objects="1" scenarios="1" spinCount="100000" saltValue="a6dWFU+g4S0RwAJaTRVn1EVHmyLQT2WrbtUW0/cVPN/a85Jy7aP939P/2XNNaESSrfDh5x0U+BxvmpqvxAmUCA==" hashValue="PrlRfE2niDCqPf/d6i8rx2fNG95HSga0/sH8Ckxfc1mSNh7ZoZjN9fJzissyd/ajSKSvTeSY9u6FVnyQY6IHMA==" algorithmName="SHA-512" password="CC35"/>
  <autoFilter ref="C81:K102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5_02/111151231"/>
    <hyperlink ref="F89" r:id="rId2" display="https://podminky.urs.cz/item/CS_URS_2025_02/184801131"/>
    <hyperlink ref="F92" r:id="rId3" display="https://podminky.urs.cz/item/CS_URS_2025_02/185804312"/>
    <hyperlink ref="F95" r:id="rId4" display="https://podminky.urs.cz/item/CS_URS_2025_02/185851121"/>
    <hyperlink ref="F102" r:id="rId5" display="https://podminky.urs.cz/item/CS_URS_2025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4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180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Realizace větrolamu v k.ú. Moravský Žižkov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181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1222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17. 9. 2025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ROUND((SUM(BE82:BE102)),  2)</f>
        <v>0</v>
      </c>
      <c r="G33" s="40"/>
      <c r="H33" s="40"/>
      <c r="I33" s="150">
        <v>0.20999999999999999</v>
      </c>
      <c r="J33" s="149">
        <f>ROUND(((SUM(BE82:BE102))*I33),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ROUND((SUM(BF82:BF102)),  2)</f>
        <v>0</v>
      </c>
      <c r="G34" s="40"/>
      <c r="H34" s="40"/>
      <c r="I34" s="150">
        <v>0.12</v>
      </c>
      <c r="J34" s="149">
        <f>ROUND(((SUM(BF82:BF102))*I34),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ROUND((SUM(BG82:BG102)),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ROUND((SUM(BH82:BH102)),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ROUND((SUM(BI82:BI102)),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183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Realizace větrolamu v k.ú. Moravský Žižkov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181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11.3 - 3. rok rozvojové péče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Moravský Žižkov</v>
      </c>
      <c r="G52" s="42"/>
      <c r="H52" s="42"/>
      <c r="I52" s="34" t="s">
        <v>23</v>
      </c>
      <c r="J52" s="74" t="str">
        <f>IF(J12="","",J12)</f>
        <v>17. 9. 2025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SPÚ, KPÚ pro JMK, pobočka Břeclav</v>
      </c>
      <c r="G54" s="42"/>
      <c r="H54" s="42"/>
      <c r="I54" s="34" t="s">
        <v>31</v>
      </c>
      <c r="J54" s="38" t="str">
        <f>E21</f>
        <v>Ing. Michal Pochop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Výzkumný ústav meliorací a ochrany půdy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184</v>
      </c>
      <c r="D57" s="164"/>
      <c r="E57" s="164"/>
      <c r="F57" s="164"/>
      <c r="G57" s="164"/>
      <c r="H57" s="164"/>
      <c r="I57" s="164"/>
      <c r="J57" s="165" t="s">
        <v>185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186</v>
      </c>
    </row>
    <row r="60" s="9" customFormat="1" ht="24.96" customHeight="1">
      <c r="A60" s="9"/>
      <c r="B60" s="167"/>
      <c r="C60" s="168"/>
      <c r="D60" s="169" t="s">
        <v>187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188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190</v>
      </c>
      <c r="E62" s="176"/>
      <c r="F62" s="176"/>
      <c r="G62" s="176"/>
      <c r="H62" s="176"/>
      <c r="I62" s="176"/>
      <c r="J62" s="177">
        <f>J100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198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Realizace větrolamu v k.ú. Moravský Žižkov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181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SO 11.3 - 3. rok rozvojové péče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Moravský Žižkov</v>
      </c>
      <c r="G76" s="42"/>
      <c r="H76" s="42"/>
      <c r="I76" s="34" t="s">
        <v>23</v>
      </c>
      <c r="J76" s="74" t="str">
        <f>IF(J12="","",J12)</f>
        <v>17. 9. 2025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SPÚ, KPÚ pro JMK, pobočka Břeclav</v>
      </c>
      <c r="G78" s="42"/>
      <c r="H78" s="42"/>
      <c r="I78" s="34" t="s">
        <v>31</v>
      </c>
      <c r="J78" s="38" t="str">
        <f>E21</f>
        <v>Ing. Michal Pochop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40.05" customHeight="1">
      <c r="A79" s="40"/>
      <c r="B79" s="41"/>
      <c r="C79" s="34" t="s">
        <v>29</v>
      </c>
      <c r="D79" s="42"/>
      <c r="E79" s="42"/>
      <c r="F79" s="29" t="str">
        <f>IF(E18="","",E18)</f>
        <v>Vyplň údaj</v>
      </c>
      <c r="G79" s="42"/>
      <c r="H79" s="42"/>
      <c r="I79" s="34" t="s">
        <v>34</v>
      </c>
      <c r="J79" s="38" t="str">
        <f>E24</f>
        <v>Výzkumný ústav meliorací a ochrany půdy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199</v>
      </c>
      <c r="D81" s="182" t="s">
        <v>57</v>
      </c>
      <c r="E81" s="182" t="s">
        <v>53</v>
      </c>
      <c r="F81" s="182" t="s">
        <v>54</v>
      </c>
      <c r="G81" s="182" t="s">
        <v>200</v>
      </c>
      <c r="H81" s="182" t="s">
        <v>201</v>
      </c>
      <c r="I81" s="182" t="s">
        <v>202</v>
      </c>
      <c r="J81" s="182" t="s">
        <v>185</v>
      </c>
      <c r="K81" s="183" t="s">
        <v>203</v>
      </c>
      <c r="L81" s="184"/>
      <c r="M81" s="94" t="s">
        <v>19</v>
      </c>
      <c r="N81" s="95" t="s">
        <v>42</v>
      </c>
      <c r="O81" s="95" t="s">
        <v>204</v>
      </c>
      <c r="P81" s="95" t="s">
        <v>205</v>
      </c>
      <c r="Q81" s="95" t="s">
        <v>206</v>
      </c>
      <c r="R81" s="95" t="s">
        <v>207</v>
      </c>
      <c r="S81" s="95" t="s">
        <v>208</v>
      </c>
      <c r="T81" s="96" t="s">
        <v>209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210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202.25999999999999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71</v>
      </c>
      <c r="AU82" s="19" t="s">
        <v>186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71</v>
      </c>
      <c r="E83" s="193" t="s">
        <v>211</v>
      </c>
      <c r="F83" s="193" t="s">
        <v>212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P84+P100</f>
        <v>0</v>
      </c>
      <c r="Q83" s="198"/>
      <c r="R83" s="199">
        <f>R84+R100</f>
        <v>202.25999999999999</v>
      </c>
      <c r="S83" s="198"/>
      <c r="T83" s="200">
        <f>T84+T100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80</v>
      </c>
      <c r="AT83" s="202" t="s">
        <v>71</v>
      </c>
      <c r="AU83" s="202" t="s">
        <v>72</v>
      </c>
      <c r="AY83" s="201" t="s">
        <v>213</v>
      </c>
      <c r="BK83" s="203">
        <f>BK84+BK100</f>
        <v>0</v>
      </c>
    </row>
    <row r="84" s="12" customFormat="1" ht="22.8" customHeight="1">
      <c r="A84" s="12"/>
      <c r="B84" s="190"/>
      <c r="C84" s="191"/>
      <c r="D84" s="192" t="s">
        <v>71</v>
      </c>
      <c r="E84" s="204" t="s">
        <v>80</v>
      </c>
      <c r="F84" s="204" t="s">
        <v>214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SUM(P85:P99)</f>
        <v>0</v>
      </c>
      <c r="Q84" s="198"/>
      <c r="R84" s="199">
        <f>SUM(R85:R99)</f>
        <v>202.25999999999999</v>
      </c>
      <c r="S84" s="198"/>
      <c r="T84" s="200">
        <f>SUM(T85:T99)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80</v>
      </c>
      <c r="AT84" s="202" t="s">
        <v>71</v>
      </c>
      <c r="AU84" s="202" t="s">
        <v>80</v>
      </c>
      <c r="AY84" s="201" t="s">
        <v>213</v>
      </c>
      <c r="BK84" s="203">
        <f>SUM(BK85:BK99)</f>
        <v>0</v>
      </c>
    </row>
    <row r="85" s="2" customFormat="1" ht="21.75" customHeight="1">
      <c r="A85" s="40"/>
      <c r="B85" s="41"/>
      <c r="C85" s="206" t="s">
        <v>80</v>
      </c>
      <c r="D85" s="206" t="s">
        <v>215</v>
      </c>
      <c r="E85" s="207" t="s">
        <v>549</v>
      </c>
      <c r="F85" s="208" t="s">
        <v>550</v>
      </c>
      <c r="G85" s="209" t="s">
        <v>218</v>
      </c>
      <c r="H85" s="210">
        <v>9030</v>
      </c>
      <c r="I85" s="211"/>
      <c r="J85" s="212">
        <f>ROUND(I85*H85,2)</f>
        <v>0</v>
      </c>
      <c r="K85" s="208" t="s">
        <v>219</v>
      </c>
      <c r="L85" s="46"/>
      <c r="M85" s="213" t="s">
        <v>19</v>
      </c>
      <c r="N85" s="214" t="s">
        <v>43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220</v>
      </c>
      <c r="AT85" s="217" t="s">
        <v>215</v>
      </c>
      <c r="AU85" s="217" t="s">
        <v>82</v>
      </c>
      <c r="AY85" s="19" t="s">
        <v>213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80</v>
      </c>
      <c r="BK85" s="218">
        <f>ROUND(I85*H85,2)</f>
        <v>0</v>
      </c>
      <c r="BL85" s="19" t="s">
        <v>220</v>
      </c>
      <c r="BM85" s="217" t="s">
        <v>1223</v>
      </c>
    </row>
    <row r="86" s="2" customFormat="1">
      <c r="A86" s="40"/>
      <c r="B86" s="41"/>
      <c r="C86" s="42"/>
      <c r="D86" s="219" t="s">
        <v>222</v>
      </c>
      <c r="E86" s="42"/>
      <c r="F86" s="220" t="s">
        <v>552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222</v>
      </c>
      <c r="AU86" s="19" t="s">
        <v>82</v>
      </c>
    </row>
    <row r="87" s="13" customFormat="1">
      <c r="A87" s="13"/>
      <c r="B87" s="224"/>
      <c r="C87" s="225"/>
      <c r="D87" s="226" t="s">
        <v>224</v>
      </c>
      <c r="E87" s="227" t="s">
        <v>19</v>
      </c>
      <c r="F87" s="228" t="s">
        <v>1224</v>
      </c>
      <c r="G87" s="225"/>
      <c r="H87" s="229">
        <v>9030</v>
      </c>
      <c r="I87" s="230"/>
      <c r="J87" s="225"/>
      <c r="K87" s="225"/>
      <c r="L87" s="231"/>
      <c r="M87" s="232"/>
      <c r="N87" s="233"/>
      <c r="O87" s="233"/>
      <c r="P87" s="233"/>
      <c r="Q87" s="233"/>
      <c r="R87" s="233"/>
      <c r="S87" s="233"/>
      <c r="T87" s="234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5" t="s">
        <v>224</v>
      </c>
      <c r="AU87" s="235" t="s">
        <v>82</v>
      </c>
      <c r="AV87" s="13" t="s">
        <v>82</v>
      </c>
      <c r="AW87" s="13" t="s">
        <v>33</v>
      </c>
      <c r="AX87" s="13" t="s">
        <v>80</v>
      </c>
      <c r="AY87" s="235" t="s">
        <v>213</v>
      </c>
    </row>
    <row r="88" s="2" customFormat="1" ht="16.5" customHeight="1">
      <c r="A88" s="40"/>
      <c r="B88" s="41"/>
      <c r="C88" s="206" t="s">
        <v>82</v>
      </c>
      <c r="D88" s="206" t="s">
        <v>215</v>
      </c>
      <c r="E88" s="207" t="s">
        <v>554</v>
      </c>
      <c r="F88" s="208" t="s">
        <v>555</v>
      </c>
      <c r="G88" s="209" t="s">
        <v>218</v>
      </c>
      <c r="H88" s="210">
        <v>3319.5</v>
      </c>
      <c r="I88" s="211"/>
      <c r="J88" s="212">
        <f>ROUND(I88*H88,2)</f>
        <v>0</v>
      </c>
      <c r="K88" s="208" t="s">
        <v>219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220</v>
      </c>
      <c r="AT88" s="217" t="s">
        <v>215</v>
      </c>
      <c r="AU88" s="217" t="s">
        <v>82</v>
      </c>
      <c r="AY88" s="19" t="s">
        <v>213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220</v>
      </c>
      <c r="BM88" s="217" t="s">
        <v>1225</v>
      </c>
    </row>
    <row r="89" s="2" customFormat="1">
      <c r="A89" s="40"/>
      <c r="B89" s="41"/>
      <c r="C89" s="42"/>
      <c r="D89" s="219" t="s">
        <v>222</v>
      </c>
      <c r="E89" s="42"/>
      <c r="F89" s="220" t="s">
        <v>557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222</v>
      </c>
      <c r="AU89" s="19" t="s">
        <v>82</v>
      </c>
    </row>
    <row r="90" s="13" customFormat="1">
      <c r="A90" s="13"/>
      <c r="B90" s="224"/>
      <c r="C90" s="225"/>
      <c r="D90" s="226" t="s">
        <v>224</v>
      </c>
      <c r="E90" s="227" t="s">
        <v>19</v>
      </c>
      <c r="F90" s="228" t="s">
        <v>1211</v>
      </c>
      <c r="G90" s="225"/>
      <c r="H90" s="229">
        <v>3319.5</v>
      </c>
      <c r="I90" s="230"/>
      <c r="J90" s="225"/>
      <c r="K90" s="225"/>
      <c r="L90" s="231"/>
      <c r="M90" s="232"/>
      <c r="N90" s="233"/>
      <c r="O90" s="233"/>
      <c r="P90" s="233"/>
      <c r="Q90" s="233"/>
      <c r="R90" s="233"/>
      <c r="S90" s="233"/>
      <c r="T90" s="23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5" t="s">
        <v>224</v>
      </c>
      <c r="AU90" s="235" t="s">
        <v>82</v>
      </c>
      <c r="AV90" s="13" t="s">
        <v>82</v>
      </c>
      <c r="AW90" s="13" t="s">
        <v>33</v>
      </c>
      <c r="AX90" s="13" t="s">
        <v>80</v>
      </c>
      <c r="AY90" s="235" t="s">
        <v>213</v>
      </c>
    </row>
    <row r="91" s="2" customFormat="1" ht="16.5" customHeight="1">
      <c r="A91" s="40"/>
      <c r="B91" s="41"/>
      <c r="C91" s="206" t="s">
        <v>240</v>
      </c>
      <c r="D91" s="206" t="s">
        <v>215</v>
      </c>
      <c r="E91" s="207" t="s">
        <v>434</v>
      </c>
      <c r="F91" s="208" t="s">
        <v>435</v>
      </c>
      <c r="G91" s="209" t="s">
        <v>430</v>
      </c>
      <c r="H91" s="210">
        <v>202.25999999999999</v>
      </c>
      <c r="I91" s="211"/>
      <c r="J91" s="212">
        <f>ROUND(I91*H91,2)</f>
        <v>0</v>
      </c>
      <c r="K91" s="208" t="s">
        <v>219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220</v>
      </c>
      <c r="AT91" s="217" t="s">
        <v>215</v>
      </c>
      <c r="AU91" s="217" t="s">
        <v>82</v>
      </c>
      <c r="AY91" s="19" t="s">
        <v>213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220</v>
      </c>
      <c r="BM91" s="217" t="s">
        <v>1226</v>
      </c>
    </row>
    <row r="92" s="2" customFormat="1">
      <c r="A92" s="40"/>
      <c r="B92" s="41"/>
      <c r="C92" s="42"/>
      <c r="D92" s="219" t="s">
        <v>222</v>
      </c>
      <c r="E92" s="42"/>
      <c r="F92" s="220" t="s">
        <v>437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222</v>
      </c>
      <c r="AU92" s="19" t="s">
        <v>82</v>
      </c>
    </row>
    <row r="93" s="13" customFormat="1">
      <c r="A93" s="13"/>
      <c r="B93" s="224"/>
      <c r="C93" s="225"/>
      <c r="D93" s="226" t="s">
        <v>224</v>
      </c>
      <c r="E93" s="227" t="s">
        <v>19</v>
      </c>
      <c r="F93" s="228" t="s">
        <v>1227</v>
      </c>
      <c r="G93" s="225"/>
      <c r="H93" s="229">
        <v>202.25999999999999</v>
      </c>
      <c r="I93" s="230"/>
      <c r="J93" s="225"/>
      <c r="K93" s="225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224</v>
      </c>
      <c r="AU93" s="235" t="s">
        <v>82</v>
      </c>
      <c r="AV93" s="13" t="s">
        <v>82</v>
      </c>
      <c r="AW93" s="13" t="s">
        <v>33</v>
      </c>
      <c r="AX93" s="13" t="s">
        <v>80</v>
      </c>
      <c r="AY93" s="235" t="s">
        <v>213</v>
      </c>
    </row>
    <row r="94" s="2" customFormat="1" ht="16.5" customHeight="1">
      <c r="A94" s="40"/>
      <c r="B94" s="41"/>
      <c r="C94" s="206" t="s">
        <v>248</v>
      </c>
      <c r="D94" s="206" t="s">
        <v>215</v>
      </c>
      <c r="E94" s="207" t="s">
        <v>441</v>
      </c>
      <c r="F94" s="208" t="s">
        <v>442</v>
      </c>
      <c r="G94" s="209" t="s">
        <v>430</v>
      </c>
      <c r="H94" s="210">
        <v>202.25999999999999</v>
      </c>
      <c r="I94" s="211"/>
      <c r="J94" s="212">
        <f>ROUND(I94*H94,2)</f>
        <v>0</v>
      </c>
      <c r="K94" s="208" t="s">
        <v>219</v>
      </c>
      <c r="L94" s="46"/>
      <c r="M94" s="213" t="s">
        <v>19</v>
      </c>
      <c r="N94" s="214" t="s">
        <v>43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220</v>
      </c>
      <c r="AT94" s="217" t="s">
        <v>215</v>
      </c>
      <c r="AU94" s="217" t="s">
        <v>82</v>
      </c>
      <c r="AY94" s="19" t="s">
        <v>213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220</v>
      </c>
      <c r="BM94" s="217" t="s">
        <v>1228</v>
      </c>
    </row>
    <row r="95" s="2" customFormat="1">
      <c r="A95" s="40"/>
      <c r="B95" s="41"/>
      <c r="C95" s="42"/>
      <c r="D95" s="219" t="s">
        <v>222</v>
      </c>
      <c r="E95" s="42"/>
      <c r="F95" s="220" t="s">
        <v>444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222</v>
      </c>
      <c r="AU95" s="19" t="s">
        <v>82</v>
      </c>
    </row>
    <row r="96" s="13" customFormat="1">
      <c r="A96" s="13"/>
      <c r="B96" s="224"/>
      <c r="C96" s="225"/>
      <c r="D96" s="226" t="s">
        <v>224</v>
      </c>
      <c r="E96" s="227" t="s">
        <v>19</v>
      </c>
      <c r="F96" s="228" t="s">
        <v>1229</v>
      </c>
      <c r="G96" s="225"/>
      <c r="H96" s="229">
        <v>202.25999999999999</v>
      </c>
      <c r="I96" s="230"/>
      <c r="J96" s="225"/>
      <c r="K96" s="225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224</v>
      </c>
      <c r="AU96" s="235" t="s">
        <v>82</v>
      </c>
      <c r="AV96" s="13" t="s">
        <v>82</v>
      </c>
      <c r="AW96" s="13" t="s">
        <v>33</v>
      </c>
      <c r="AX96" s="13" t="s">
        <v>80</v>
      </c>
      <c r="AY96" s="235" t="s">
        <v>213</v>
      </c>
    </row>
    <row r="97" s="2" customFormat="1" ht="16.5" customHeight="1">
      <c r="A97" s="40"/>
      <c r="B97" s="41"/>
      <c r="C97" s="236" t="s">
        <v>253</v>
      </c>
      <c r="D97" s="236" t="s">
        <v>241</v>
      </c>
      <c r="E97" s="237" t="s">
        <v>446</v>
      </c>
      <c r="F97" s="238" t="s">
        <v>447</v>
      </c>
      <c r="G97" s="239" t="s">
        <v>430</v>
      </c>
      <c r="H97" s="240">
        <v>202.25999999999999</v>
      </c>
      <c r="I97" s="241"/>
      <c r="J97" s="242">
        <f>ROUND(I97*H97,2)</f>
        <v>0</v>
      </c>
      <c r="K97" s="238" t="s">
        <v>219</v>
      </c>
      <c r="L97" s="243"/>
      <c r="M97" s="244" t="s">
        <v>19</v>
      </c>
      <c r="N97" s="245" t="s">
        <v>43</v>
      </c>
      <c r="O97" s="86"/>
      <c r="P97" s="215">
        <f>O97*H97</f>
        <v>0</v>
      </c>
      <c r="Q97" s="215">
        <v>1</v>
      </c>
      <c r="R97" s="215">
        <f>Q97*H97</f>
        <v>202.25999999999999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245</v>
      </c>
      <c r="AT97" s="217" t="s">
        <v>241</v>
      </c>
      <c r="AU97" s="217" t="s">
        <v>82</v>
      </c>
      <c r="AY97" s="19" t="s">
        <v>213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220</v>
      </c>
      <c r="BM97" s="217" t="s">
        <v>1230</v>
      </c>
    </row>
    <row r="98" s="2" customFormat="1">
      <c r="A98" s="40"/>
      <c r="B98" s="41"/>
      <c r="C98" s="42"/>
      <c r="D98" s="226" t="s">
        <v>388</v>
      </c>
      <c r="E98" s="42"/>
      <c r="F98" s="246" t="s">
        <v>449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388</v>
      </c>
      <c r="AU98" s="19" t="s">
        <v>82</v>
      </c>
    </row>
    <row r="99" s="13" customFormat="1">
      <c r="A99" s="13"/>
      <c r="B99" s="224"/>
      <c r="C99" s="225"/>
      <c r="D99" s="226" t="s">
        <v>224</v>
      </c>
      <c r="E99" s="227" t="s">
        <v>19</v>
      </c>
      <c r="F99" s="228" t="s">
        <v>1229</v>
      </c>
      <c r="G99" s="225"/>
      <c r="H99" s="229">
        <v>202.25999999999999</v>
      </c>
      <c r="I99" s="230"/>
      <c r="J99" s="225"/>
      <c r="K99" s="225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224</v>
      </c>
      <c r="AU99" s="235" t="s">
        <v>82</v>
      </c>
      <c r="AV99" s="13" t="s">
        <v>82</v>
      </c>
      <c r="AW99" s="13" t="s">
        <v>33</v>
      </c>
      <c r="AX99" s="13" t="s">
        <v>80</v>
      </c>
      <c r="AY99" s="235" t="s">
        <v>213</v>
      </c>
    </row>
    <row r="100" s="12" customFormat="1" ht="22.8" customHeight="1">
      <c r="A100" s="12"/>
      <c r="B100" s="190"/>
      <c r="C100" s="191"/>
      <c r="D100" s="192" t="s">
        <v>71</v>
      </c>
      <c r="E100" s="204" t="s">
        <v>484</v>
      </c>
      <c r="F100" s="204" t="s">
        <v>485</v>
      </c>
      <c r="G100" s="191"/>
      <c r="H100" s="191"/>
      <c r="I100" s="194"/>
      <c r="J100" s="205">
        <f>BK100</f>
        <v>0</v>
      </c>
      <c r="K100" s="191"/>
      <c r="L100" s="196"/>
      <c r="M100" s="197"/>
      <c r="N100" s="198"/>
      <c r="O100" s="198"/>
      <c r="P100" s="199">
        <f>SUM(P101:P102)</f>
        <v>0</v>
      </c>
      <c r="Q100" s="198"/>
      <c r="R100" s="199">
        <f>SUM(R101:R102)</f>
        <v>0</v>
      </c>
      <c r="S100" s="198"/>
      <c r="T100" s="200">
        <f>SUM(T101:T102)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80</v>
      </c>
      <c r="AT100" s="202" t="s">
        <v>71</v>
      </c>
      <c r="AU100" s="202" t="s">
        <v>80</v>
      </c>
      <c r="AY100" s="201" t="s">
        <v>213</v>
      </c>
      <c r="BK100" s="203">
        <f>SUM(BK101:BK102)</f>
        <v>0</v>
      </c>
    </row>
    <row r="101" s="2" customFormat="1" ht="16.5" customHeight="1">
      <c r="A101" s="40"/>
      <c r="B101" s="41"/>
      <c r="C101" s="206" t="s">
        <v>245</v>
      </c>
      <c r="D101" s="206" t="s">
        <v>215</v>
      </c>
      <c r="E101" s="207" t="s">
        <v>487</v>
      </c>
      <c r="F101" s="208" t="s">
        <v>488</v>
      </c>
      <c r="G101" s="209" t="s">
        <v>489</v>
      </c>
      <c r="H101" s="210">
        <v>202.25999999999999</v>
      </c>
      <c r="I101" s="211"/>
      <c r="J101" s="212">
        <f>ROUND(I101*H101,2)</f>
        <v>0</v>
      </c>
      <c r="K101" s="208" t="s">
        <v>219</v>
      </c>
      <c r="L101" s="46"/>
      <c r="M101" s="213" t="s">
        <v>19</v>
      </c>
      <c r="N101" s="214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220</v>
      </c>
      <c r="AT101" s="217" t="s">
        <v>215</v>
      </c>
      <c r="AU101" s="217" t="s">
        <v>82</v>
      </c>
      <c r="AY101" s="19" t="s">
        <v>213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220</v>
      </c>
      <c r="BM101" s="217" t="s">
        <v>1231</v>
      </c>
    </row>
    <row r="102" s="2" customFormat="1">
      <c r="A102" s="40"/>
      <c r="B102" s="41"/>
      <c r="C102" s="42"/>
      <c r="D102" s="219" t="s">
        <v>222</v>
      </c>
      <c r="E102" s="42"/>
      <c r="F102" s="220" t="s">
        <v>491</v>
      </c>
      <c r="G102" s="42"/>
      <c r="H102" s="42"/>
      <c r="I102" s="221"/>
      <c r="J102" s="42"/>
      <c r="K102" s="42"/>
      <c r="L102" s="46"/>
      <c r="M102" s="258"/>
      <c r="N102" s="259"/>
      <c r="O102" s="260"/>
      <c r="P102" s="260"/>
      <c r="Q102" s="260"/>
      <c r="R102" s="260"/>
      <c r="S102" s="260"/>
      <c r="T102" s="261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222</v>
      </c>
      <c r="AU102" s="19" t="s">
        <v>82</v>
      </c>
    </row>
    <row r="103" s="2" customFormat="1" ht="6.96" customHeight="1">
      <c r="A103" s="40"/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46"/>
      <c r="M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</sheetData>
  <sheetProtection sheet="1" autoFilter="0" formatColumns="0" formatRows="0" objects="1" scenarios="1" spinCount="100000" saltValue="E6v8TtmJ2hfNuEwwHjyGiHWAdlkGUTK+M9EKqNcmDpz37V2qCeYQxJZxUq8IufVa8E/ZZQlZ0Pab7AuH3102LQ==" hashValue="YSlAALs98XgSBCnU4JKdb/FJceicJloBe4X0CKwHr2Bod2C923VoGwkiAiwwuVzMUqrw5ROx2uvL5v87xDo7xA==" algorithmName="SHA-512" password="CC35"/>
  <autoFilter ref="C81:K102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5_02/111151231"/>
    <hyperlink ref="F89" r:id="rId2" display="https://podminky.urs.cz/item/CS_URS_2025_02/184801131"/>
    <hyperlink ref="F92" r:id="rId3" display="https://podminky.urs.cz/item/CS_URS_2025_02/185804312"/>
    <hyperlink ref="F95" r:id="rId4" display="https://podminky.urs.cz/item/CS_URS_2025_02/185851121"/>
    <hyperlink ref="F102" r:id="rId5" display="https://podminky.urs.cz/item/CS_URS_2025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4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180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Realizace větrolamu v k.ú. Moravský Žižkov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181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1232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17. 9. 2025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ROUND((SUM(BE90:BE241)),  2)</f>
        <v>0</v>
      </c>
      <c r="G33" s="40"/>
      <c r="H33" s="40"/>
      <c r="I33" s="150">
        <v>0.20999999999999999</v>
      </c>
      <c r="J33" s="149">
        <f>ROUND(((SUM(BE90:BE241))*I33),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ROUND((SUM(BF90:BF241)),  2)</f>
        <v>0</v>
      </c>
      <c r="G34" s="40"/>
      <c r="H34" s="40"/>
      <c r="I34" s="150">
        <v>0.12</v>
      </c>
      <c r="J34" s="149">
        <f>ROUND(((SUM(BF90:BF241))*I34),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ROUND((SUM(BG90:BG241)),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ROUND((SUM(BH90:BH241)),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ROUND((SUM(BI90:BI241)),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183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Realizace větrolamu v k.ú. Moravský Žižkov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181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12 - Větrolam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Moravský Žižkov</v>
      </c>
      <c r="G52" s="42"/>
      <c r="H52" s="42"/>
      <c r="I52" s="34" t="s">
        <v>23</v>
      </c>
      <c r="J52" s="74" t="str">
        <f>IF(J12="","",J12)</f>
        <v>17. 9. 2025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SPÚ, KPÚ pro JMK, pobočka Břeclav</v>
      </c>
      <c r="G54" s="42"/>
      <c r="H54" s="42"/>
      <c r="I54" s="34" t="s">
        <v>31</v>
      </c>
      <c r="J54" s="38" t="str">
        <f>E21</f>
        <v>Ing. Michal Pochop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Výzkumný ústav meliorací a ochrany půdy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184</v>
      </c>
      <c r="D57" s="164"/>
      <c r="E57" s="164"/>
      <c r="F57" s="164"/>
      <c r="G57" s="164"/>
      <c r="H57" s="164"/>
      <c r="I57" s="164"/>
      <c r="J57" s="165" t="s">
        <v>185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186</v>
      </c>
    </row>
    <row r="60" s="9" customFormat="1" ht="24.96" customHeight="1">
      <c r="A60" s="9"/>
      <c r="B60" s="167"/>
      <c r="C60" s="168"/>
      <c r="D60" s="169" t="s">
        <v>187</v>
      </c>
      <c r="E60" s="170"/>
      <c r="F60" s="170"/>
      <c r="G60" s="170"/>
      <c r="H60" s="170"/>
      <c r="I60" s="170"/>
      <c r="J60" s="171">
        <f>J91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188</v>
      </c>
      <c r="E61" s="176"/>
      <c r="F61" s="176"/>
      <c r="G61" s="176"/>
      <c r="H61" s="176"/>
      <c r="I61" s="176"/>
      <c r="J61" s="177">
        <f>J92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189</v>
      </c>
      <c r="E62" s="176"/>
      <c r="F62" s="176"/>
      <c r="G62" s="176"/>
      <c r="H62" s="176"/>
      <c r="I62" s="176"/>
      <c r="J62" s="177">
        <f>J184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190</v>
      </c>
      <c r="E63" s="176"/>
      <c r="F63" s="176"/>
      <c r="G63" s="176"/>
      <c r="H63" s="176"/>
      <c r="I63" s="176"/>
      <c r="J63" s="177">
        <f>J202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7"/>
      <c r="C64" s="168"/>
      <c r="D64" s="169" t="s">
        <v>191</v>
      </c>
      <c r="E64" s="170"/>
      <c r="F64" s="170"/>
      <c r="G64" s="170"/>
      <c r="H64" s="170"/>
      <c r="I64" s="170"/>
      <c r="J64" s="171">
        <f>J235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3"/>
      <c r="C65" s="174"/>
      <c r="D65" s="175" t="s">
        <v>192</v>
      </c>
      <c r="E65" s="176"/>
      <c r="F65" s="176"/>
      <c r="G65" s="176"/>
      <c r="H65" s="176"/>
      <c r="I65" s="176"/>
      <c r="J65" s="177">
        <f>J236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193</v>
      </c>
      <c r="E66" s="176"/>
      <c r="F66" s="176"/>
      <c r="G66" s="176"/>
      <c r="H66" s="176"/>
      <c r="I66" s="176"/>
      <c r="J66" s="177">
        <f>J237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194</v>
      </c>
      <c r="E67" s="176"/>
      <c r="F67" s="176"/>
      <c r="G67" s="176"/>
      <c r="H67" s="176"/>
      <c r="I67" s="176"/>
      <c r="J67" s="177">
        <f>J238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195</v>
      </c>
      <c r="E68" s="176"/>
      <c r="F68" s="176"/>
      <c r="G68" s="176"/>
      <c r="H68" s="176"/>
      <c r="I68" s="176"/>
      <c r="J68" s="177">
        <f>J239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196</v>
      </c>
      <c r="E69" s="176"/>
      <c r="F69" s="176"/>
      <c r="G69" s="176"/>
      <c r="H69" s="176"/>
      <c r="I69" s="176"/>
      <c r="J69" s="177">
        <f>J240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197</v>
      </c>
      <c r="E70" s="176"/>
      <c r="F70" s="176"/>
      <c r="G70" s="176"/>
      <c r="H70" s="176"/>
      <c r="I70" s="176"/>
      <c r="J70" s="177">
        <f>J241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198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62" t="str">
        <f>E7</f>
        <v>Realizace větrolamu v k.ú. Moravský Žižkov</v>
      </c>
      <c r="F80" s="34"/>
      <c r="G80" s="34"/>
      <c r="H80" s="34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181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E9</f>
        <v>SO 12 - Větrolam</v>
      </c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F12</f>
        <v>Moravský Žižkov</v>
      </c>
      <c r="G84" s="42"/>
      <c r="H84" s="42"/>
      <c r="I84" s="34" t="s">
        <v>23</v>
      </c>
      <c r="J84" s="74" t="str">
        <f>IF(J12="","",J12)</f>
        <v>17. 9. 2025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E15</f>
        <v>SPÚ, KPÚ pro JMK, pobočka Břeclav</v>
      </c>
      <c r="G86" s="42"/>
      <c r="H86" s="42"/>
      <c r="I86" s="34" t="s">
        <v>31</v>
      </c>
      <c r="J86" s="38" t="str">
        <f>E21</f>
        <v>Ing. Michal Pochop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40.05" customHeight="1">
      <c r="A87" s="40"/>
      <c r="B87" s="41"/>
      <c r="C87" s="34" t="s">
        <v>29</v>
      </c>
      <c r="D87" s="42"/>
      <c r="E87" s="42"/>
      <c r="F87" s="29" t="str">
        <f>IF(E18="","",E18)</f>
        <v>Vyplň údaj</v>
      </c>
      <c r="G87" s="42"/>
      <c r="H87" s="42"/>
      <c r="I87" s="34" t="s">
        <v>34</v>
      </c>
      <c r="J87" s="38" t="str">
        <f>E24</f>
        <v>Výzkumný ústav meliorací a ochrany půdy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79"/>
      <c r="B89" s="180"/>
      <c r="C89" s="181" t="s">
        <v>199</v>
      </c>
      <c r="D89" s="182" t="s">
        <v>57</v>
      </c>
      <c r="E89" s="182" t="s">
        <v>53</v>
      </c>
      <c r="F89" s="182" t="s">
        <v>54</v>
      </c>
      <c r="G89" s="182" t="s">
        <v>200</v>
      </c>
      <c r="H89" s="182" t="s">
        <v>201</v>
      </c>
      <c r="I89" s="182" t="s">
        <v>202</v>
      </c>
      <c r="J89" s="182" t="s">
        <v>185</v>
      </c>
      <c r="K89" s="183" t="s">
        <v>203</v>
      </c>
      <c r="L89" s="184"/>
      <c r="M89" s="94" t="s">
        <v>19</v>
      </c>
      <c r="N89" s="95" t="s">
        <v>42</v>
      </c>
      <c r="O89" s="95" t="s">
        <v>204</v>
      </c>
      <c r="P89" s="95" t="s">
        <v>205</v>
      </c>
      <c r="Q89" s="95" t="s">
        <v>206</v>
      </c>
      <c r="R89" s="95" t="s">
        <v>207</v>
      </c>
      <c r="S89" s="95" t="s">
        <v>208</v>
      </c>
      <c r="T89" s="96" t="s">
        <v>209</v>
      </c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</row>
    <row r="90" s="2" customFormat="1" ht="22.8" customHeight="1">
      <c r="A90" s="40"/>
      <c r="B90" s="41"/>
      <c r="C90" s="101" t="s">
        <v>210</v>
      </c>
      <c r="D90" s="42"/>
      <c r="E90" s="42"/>
      <c r="F90" s="42"/>
      <c r="G90" s="42"/>
      <c r="H90" s="42"/>
      <c r="I90" s="42"/>
      <c r="J90" s="185">
        <f>BK90</f>
        <v>0</v>
      </c>
      <c r="K90" s="42"/>
      <c r="L90" s="46"/>
      <c r="M90" s="97"/>
      <c r="N90" s="186"/>
      <c r="O90" s="98"/>
      <c r="P90" s="187">
        <f>P91+P235</f>
        <v>0</v>
      </c>
      <c r="Q90" s="98"/>
      <c r="R90" s="187">
        <f>R91+R235</f>
        <v>88.031077525000001</v>
      </c>
      <c r="S90" s="98"/>
      <c r="T90" s="188">
        <f>T91+T235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71</v>
      </c>
      <c r="AU90" s="19" t="s">
        <v>186</v>
      </c>
      <c r="BK90" s="189">
        <f>BK91+BK235</f>
        <v>0</v>
      </c>
    </row>
    <row r="91" s="12" customFormat="1" ht="25.92" customHeight="1">
      <c r="A91" s="12"/>
      <c r="B91" s="190"/>
      <c r="C91" s="191"/>
      <c r="D91" s="192" t="s">
        <v>71</v>
      </c>
      <c r="E91" s="193" t="s">
        <v>211</v>
      </c>
      <c r="F91" s="193" t="s">
        <v>212</v>
      </c>
      <c r="G91" s="191"/>
      <c r="H91" s="191"/>
      <c r="I91" s="194"/>
      <c r="J91" s="195">
        <f>BK91</f>
        <v>0</v>
      </c>
      <c r="K91" s="191"/>
      <c r="L91" s="196"/>
      <c r="M91" s="197"/>
      <c r="N91" s="198"/>
      <c r="O91" s="198"/>
      <c r="P91" s="199">
        <f>P92+P184+P202</f>
        <v>0</v>
      </c>
      <c r="Q91" s="198"/>
      <c r="R91" s="199">
        <f>R92+R184+R202</f>
        <v>88.031077525000001</v>
      </c>
      <c r="S91" s="198"/>
      <c r="T91" s="200">
        <f>T92+T184+T202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80</v>
      </c>
      <c r="AT91" s="202" t="s">
        <v>71</v>
      </c>
      <c r="AU91" s="202" t="s">
        <v>72</v>
      </c>
      <c r="AY91" s="201" t="s">
        <v>213</v>
      </c>
      <c r="BK91" s="203">
        <f>BK92+BK184+BK202</f>
        <v>0</v>
      </c>
    </row>
    <row r="92" s="12" customFormat="1" ht="22.8" customHeight="1">
      <c r="A92" s="12"/>
      <c r="B92" s="190"/>
      <c r="C92" s="191"/>
      <c r="D92" s="192" t="s">
        <v>71</v>
      </c>
      <c r="E92" s="204" t="s">
        <v>80</v>
      </c>
      <c r="F92" s="204" t="s">
        <v>214</v>
      </c>
      <c r="G92" s="191"/>
      <c r="H92" s="191"/>
      <c r="I92" s="194"/>
      <c r="J92" s="205">
        <f>BK92</f>
        <v>0</v>
      </c>
      <c r="K92" s="191"/>
      <c r="L92" s="196"/>
      <c r="M92" s="197"/>
      <c r="N92" s="198"/>
      <c r="O92" s="198"/>
      <c r="P92" s="199">
        <f>SUM(P93:P183)</f>
        <v>0</v>
      </c>
      <c r="Q92" s="198"/>
      <c r="R92" s="199">
        <f>SUM(R93:R183)</f>
        <v>76.940511999999998</v>
      </c>
      <c r="S92" s="198"/>
      <c r="T92" s="200">
        <f>SUM(T93:T183)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80</v>
      </c>
      <c r="AT92" s="202" t="s">
        <v>71</v>
      </c>
      <c r="AU92" s="202" t="s">
        <v>80</v>
      </c>
      <c r="AY92" s="201" t="s">
        <v>213</v>
      </c>
      <c r="BK92" s="203">
        <f>SUM(BK93:BK183)</f>
        <v>0</v>
      </c>
    </row>
    <row r="93" s="2" customFormat="1" ht="16.5" customHeight="1">
      <c r="A93" s="40"/>
      <c r="B93" s="41"/>
      <c r="C93" s="206" t="s">
        <v>80</v>
      </c>
      <c r="D93" s="206" t="s">
        <v>215</v>
      </c>
      <c r="E93" s="207" t="s">
        <v>216</v>
      </c>
      <c r="F93" s="208" t="s">
        <v>217</v>
      </c>
      <c r="G93" s="209" t="s">
        <v>218</v>
      </c>
      <c r="H93" s="210">
        <v>6599.1000000000004</v>
      </c>
      <c r="I93" s="211"/>
      <c r="J93" s="212">
        <f>ROUND(I93*H93,2)</f>
        <v>0</v>
      </c>
      <c r="K93" s="208" t="s">
        <v>219</v>
      </c>
      <c r="L93" s="46"/>
      <c r="M93" s="213" t="s">
        <v>19</v>
      </c>
      <c r="N93" s="214" t="s">
        <v>43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220</v>
      </c>
      <c r="AT93" s="217" t="s">
        <v>215</v>
      </c>
      <c r="AU93" s="217" t="s">
        <v>82</v>
      </c>
      <c r="AY93" s="19" t="s">
        <v>213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80</v>
      </c>
      <c r="BK93" s="218">
        <f>ROUND(I93*H93,2)</f>
        <v>0</v>
      </c>
      <c r="BL93" s="19" t="s">
        <v>220</v>
      </c>
      <c r="BM93" s="217" t="s">
        <v>221</v>
      </c>
    </row>
    <row r="94" s="2" customFormat="1">
      <c r="A94" s="40"/>
      <c r="B94" s="41"/>
      <c r="C94" s="42"/>
      <c r="D94" s="219" t="s">
        <v>222</v>
      </c>
      <c r="E94" s="42"/>
      <c r="F94" s="220" t="s">
        <v>223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222</v>
      </c>
      <c r="AU94" s="19" t="s">
        <v>82</v>
      </c>
    </row>
    <row r="95" s="13" customFormat="1">
      <c r="A95" s="13"/>
      <c r="B95" s="224"/>
      <c r="C95" s="225"/>
      <c r="D95" s="226" t="s">
        <v>224</v>
      </c>
      <c r="E95" s="227" t="s">
        <v>19</v>
      </c>
      <c r="F95" s="228" t="s">
        <v>1233</v>
      </c>
      <c r="G95" s="225"/>
      <c r="H95" s="229">
        <v>6599.1000000000004</v>
      </c>
      <c r="I95" s="230"/>
      <c r="J95" s="225"/>
      <c r="K95" s="225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224</v>
      </c>
      <c r="AU95" s="235" t="s">
        <v>82</v>
      </c>
      <c r="AV95" s="13" t="s">
        <v>82</v>
      </c>
      <c r="AW95" s="13" t="s">
        <v>33</v>
      </c>
      <c r="AX95" s="13" t="s">
        <v>80</v>
      </c>
      <c r="AY95" s="235" t="s">
        <v>213</v>
      </c>
    </row>
    <row r="96" s="2" customFormat="1" ht="16.5" customHeight="1">
      <c r="A96" s="40"/>
      <c r="B96" s="41"/>
      <c r="C96" s="206" t="s">
        <v>82</v>
      </c>
      <c r="D96" s="206" t="s">
        <v>215</v>
      </c>
      <c r="E96" s="207" t="s">
        <v>226</v>
      </c>
      <c r="F96" s="208" t="s">
        <v>227</v>
      </c>
      <c r="G96" s="209" t="s">
        <v>218</v>
      </c>
      <c r="H96" s="210">
        <v>6599.1000000000004</v>
      </c>
      <c r="I96" s="211"/>
      <c r="J96" s="212">
        <f>ROUND(I96*H96,2)</f>
        <v>0</v>
      </c>
      <c r="K96" s="208" t="s">
        <v>219</v>
      </c>
      <c r="L96" s="46"/>
      <c r="M96" s="213" t="s">
        <v>19</v>
      </c>
      <c r="N96" s="214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220</v>
      </c>
      <c r="AT96" s="217" t="s">
        <v>215</v>
      </c>
      <c r="AU96" s="217" t="s">
        <v>82</v>
      </c>
      <c r="AY96" s="19" t="s">
        <v>213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80</v>
      </c>
      <c r="BK96" s="218">
        <f>ROUND(I96*H96,2)</f>
        <v>0</v>
      </c>
      <c r="BL96" s="19" t="s">
        <v>220</v>
      </c>
      <c r="BM96" s="217" t="s">
        <v>228</v>
      </c>
    </row>
    <row r="97" s="2" customFormat="1">
      <c r="A97" s="40"/>
      <c r="B97" s="41"/>
      <c r="C97" s="42"/>
      <c r="D97" s="219" t="s">
        <v>222</v>
      </c>
      <c r="E97" s="42"/>
      <c r="F97" s="220" t="s">
        <v>229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222</v>
      </c>
      <c r="AU97" s="19" t="s">
        <v>82</v>
      </c>
    </row>
    <row r="98" s="13" customFormat="1">
      <c r="A98" s="13"/>
      <c r="B98" s="224"/>
      <c r="C98" s="225"/>
      <c r="D98" s="226" t="s">
        <v>224</v>
      </c>
      <c r="E98" s="227" t="s">
        <v>19</v>
      </c>
      <c r="F98" s="228" t="s">
        <v>1233</v>
      </c>
      <c r="G98" s="225"/>
      <c r="H98" s="229">
        <v>6599.1000000000004</v>
      </c>
      <c r="I98" s="230"/>
      <c r="J98" s="225"/>
      <c r="K98" s="225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224</v>
      </c>
      <c r="AU98" s="235" t="s">
        <v>82</v>
      </c>
      <c r="AV98" s="13" t="s">
        <v>82</v>
      </c>
      <c r="AW98" s="13" t="s">
        <v>33</v>
      </c>
      <c r="AX98" s="13" t="s">
        <v>80</v>
      </c>
      <c r="AY98" s="235" t="s">
        <v>213</v>
      </c>
    </row>
    <row r="99" s="2" customFormat="1" ht="16.5" customHeight="1">
      <c r="A99" s="40"/>
      <c r="B99" s="41"/>
      <c r="C99" s="206" t="s">
        <v>230</v>
      </c>
      <c r="D99" s="206" t="s">
        <v>215</v>
      </c>
      <c r="E99" s="207" t="s">
        <v>231</v>
      </c>
      <c r="F99" s="208" t="s">
        <v>232</v>
      </c>
      <c r="G99" s="209" t="s">
        <v>218</v>
      </c>
      <c r="H99" s="210">
        <v>6599.1000000000004</v>
      </c>
      <c r="I99" s="211"/>
      <c r="J99" s="212">
        <f>ROUND(I99*H99,2)</f>
        <v>0</v>
      </c>
      <c r="K99" s="208" t="s">
        <v>219</v>
      </c>
      <c r="L99" s="46"/>
      <c r="M99" s="213" t="s">
        <v>19</v>
      </c>
      <c r="N99" s="214" t="s">
        <v>43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220</v>
      </c>
      <c r="AT99" s="217" t="s">
        <v>215</v>
      </c>
      <c r="AU99" s="217" t="s">
        <v>82</v>
      </c>
      <c r="AY99" s="19" t="s">
        <v>213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80</v>
      </c>
      <c r="BK99" s="218">
        <f>ROUND(I99*H99,2)</f>
        <v>0</v>
      </c>
      <c r="BL99" s="19" t="s">
        <v>220</v>
      </c>
      <c r="BM99" s="217" t="s">
        <v>233</v>
      </c>
    </row>
    <row r="100" s="2" customFormat="1">
      <c r="A100" s="40"/>
      <c r="B100" s="41"/>
      <c r="C100" s="42"/>
      <c r="D100" s="219" t="s">
        <v>222</v>
      </c>
      <c r="E100" s="42"/>
      <c r="F100" s="220" t="s">
        <v>234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222</v>
      </c>
      <c r="AU100" s="19" t="s">
        <v>82</v>
      </c>
    </row>
    <row r="101" s="13" customFormat="1">
      <c r="A101" s="13"/>
      <c r="B101" s="224"/>
      <c r="C101" s="225"/>
      <c r="D101" s="226" t="s">
        <v>224</v>
      </c>
      <c r="E101" s="227" t="s">
        <v>19</v>
      </c>
      <c r="F101" s="228" t="s">
        <v>1233</v>
      </c>
      <c r="G101" s="225"/>
      <c r="H101" s="229">
        <v>6599.1000000000004</v>
      </c>
      <c r="I101" s="230"/>
      <c r="J101" s="225"/>
      <c r="K101" s="225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224</v>
      </c>
      <c r="AU101" s="235" t="s">
        <v>82</v>
      </c>
      <c r="AV101" s="13" t="s">
        <v>82</v>
      </c>
      <c r="AW101" s="13" t="s">
        <v>33</v>
      </c>
      <c r="AX101" s="13" t="s">
        <v>80</v>
      </c>
      <c r="AY101" s="235" t="s">
        <v>213</v>
      </c>
    </row>
    <row r="102" s="2" customFormat="1" ht="24.15" customHeight="1">
      <c r="A102" s="40"/>
      <c r="B102" s="41"/>
      <c r="C102" s="206" t="s">
        <v>220</v>
      </c>
      <c r="D102" s="206" t="s">
        <v>215</v>
      </c>
      <c r="E102" s="207" t="s">
        <v>235</v>
      </c>
      <c r="F102" s="208" t="s">
        <v>236</v>
      </c>
      <c r="G102" s="209" t="s">
        <v>218</v>
      </c>
      <c r="H102" s="210">
        <v>4864.46</v>
      </c>
      <c r="I102" s="211"/>
      <c r="J102" s="212">
        <f>ROUND(I102*H102,2)</f>
        <v>0</v>
      </c>
      <c r="K102" s="208" t="s">
        <v>219</v>
      </c>
      <c r="L102" s="46"/>
      <c r="M102" s="213" t="s">
        <v>19</v>
      </c>
      <c r="N102" s="214" t="s">
        <v>43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220</v>
      </c>
      <c r="AT102" s="217" t="s">
        <v>215</v>
      </c>
      <c r="AU102" s="217" t="s">
        <v>82</v>
      </c>
      <c r="AY102" s="19" t="s">
        <v>213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80</v>
      </c>
      <c r="BK102" s="218">
        <f>ROUND(I102*H102,2)</f>
        <v>0</v>
      </c>
      <c r="BL102" s="19" t="s">
        <v>220</v>
      </c>
      <c r="BM102" s="217" t="s">
        <v>237</v>
      </c>
    </row>
    <row r="103" s="2" customFormat="1">
      <c r="A103" s="40"/>
      <c r="B103" s="41"/>
      <c r="C103" s="42"/>
      <c r="D103" s="219" t="s">
        <v>222</v>
      </c>
      <c r="E103" s="42"/>
      <c r="F103" s="220" t="s">
        <v>238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222</v>
      </c>
      <c r="AU103" s="19" t="s">
        <v>82</v>
      </c>
    </row>
    <row r="104" s="13" customFormat="1">
      <c r="A104" s="13"/>
      <c r="B104" s="224"/>
      <c r="C104" s="225"/>
      <c r="D104" s="226" t="s">
        <v>224</v>
      </c>
      <c r="E104" s="227" t="s">
        <v>19</v>
      </c>
      <c r="F104" s="228" t="s">
        <v>1234</v>
      </c>
      <c r="G104" s="225"/>
      <c r="H104" s="229">
        <v>4864.46</v>
      </c>
      <c r="I104" s="230"/>
      <c r="J104" s="225"/>
      <c r="K104" s="225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224</v>
      </c>
      <c r="AU104" s="235" t="s">
        <v>82</v>
      </c>
      <c r="AV104" s="13" t="s">
        <v>82</v>
      </c>
      <c r="AW104" s="13" t="s">
        <v>33</v>
      </c>
      <c r="AX104" s="13" t="s">
        <v>80</v>
      </c>
      <c r="AY104" s="235" t="s">
        <v>213</v>
      </c>
    </row>
    <row r="105" s="2" customFormat="1" ht="16.5" customHeight="1">
      <c r="A105" s="40"/>
      <c r="B105" s="41"/>
      <c r="C105" s="236" t="s">
        <v>240</v>
      </c>
      <c r="D105" s="236" t="s">
        <v>241</v>
      </c>
      <c r="E105" s="237" t="s">
        <v>242</v>
      </c>
      <c r="F105" s="238" t="s">
        <v>243</v>
      </c>
      <c r="G105" s="239" t="s">
        <v>244</v>
      </c>
      <c r="H105" s="240">
        <v>46.740000000000002</v>
      </c>
      <c r="I105" s="241"/>
      <c r="J105" s="242">
        <f>ROUND(I105*H105,2)</f>
        <v>0</v>
      </c>
      <c r="K105" s="238" t="s">
        <v>19</v>
      </c>
      <c r="L105" s="243"/>
      <c r="M105" s="244" t="s">
        <v>19</v>
      </c>
      <c r="N105" s="245" t="s">
        <v>43</v>
      </c>
      <c r="O105" s="86"/>
      <c r="P105" s="215">
        <f>O105*H105</f>
        <v>0</v>
      </c>
      <c r="Q105" s="215">
        <v>0.001</v>
      </c>
      <c r="R105" s="215">
        <f>Q105*H105</f>
        <v>0.046740000000000004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245</v>
      </c>
      <c r="AT105" s="217" t="s">
        <v>241</v>
      </c>
      <c r="AU105" s="217" t="s">
        <v>82</v>
      </c>
      <c r="AY105" s="19" t="s">
        <v>213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80</v>
      </c>
      <c r="BK105" s="218">
        <f>ROUND(I105*H105,2)</f>
        <v>0</v>
      </c>
      <c r="BL105" s="19" t="s">
        <v>220</v>
      </c>
      <c r="BM105" s="217" t="s">
        <v>246</v>
      </c>
    </row>
    <row r="106" s="13" customFormat="1">
      <c r="A106" s="13"/>
      <c r="B106" s="224"/>
      <c r="C106" s="225"/>
      <c r="D106" s="226" t="s">
        <v>224</v>
      </c>
      <c r="E106" s="227" t="s">
        <v>19</v>
      </c>
      <c r="F106" s="228" t="s">
        <v>1235</v>
      </c>
      <c r="G106" s="225"/>
      <c r="H106" s="229">
        <v>46.740000000000002</v>
      </c>
      <c r="I106" s="230"/>
      <c r="J106" s="225"/>
      <c r="K106" s="225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224</v>
      </c>
      <c r="AU106" s="235" t="s">
        <v>82</v>
      </c>
      <c r="AV106" s="13" t="s">
        <v>82</v>
      </c>
      <c r="AW106" s="13" t="s">
        <v>33</v>
      </c>
      <c r="AX106" s="13" t="s">
        <v>80</v>
      </c>
      <c r="AY106" s="235" t="s">
        <v>213</v>
      </c>
    </row>
    <row r="107" s="2" customFormat="1" ht="16.5" customHeight="1">
      <c r="A107" s="40"/>
      <c r="B107" s="41"/>
      <c r="C107" s="236" t="s">
        <v>248</v>
      </c>
      <c r="D107" s="236" t="s">
        <v>241</v>
      </c>
      <c r="E107" s="237" t="s">
        <v>249</v>
      </c>
      <c r="F107" s="238" t="s">
        <v>250</v>
      </c>
      <c r="G107" s="239" t="s">
        <v>244</v>
      </c>
      <c r="H107" s="240">
        <v>0.95199999999999996</v>
      </c>
      <c r="I107" s="241"/>
      <c r="J107" s="242">
        <f>ROUND(I107*H107,2)</f>
        <v>0</v>
      </c>
      <c r="K107" s="238" t="s">
        <v>19</v>
      </c>
      <c r="L107" s="243"/>
      <c r="M107" s="244" t="s">
        <v>19</v>
      </c>
      <c r="N107" s="245" t="s">
        <v>43</v>
      </c>
      <c r="O107" s="86"/>
      <c r="P107" s="215">
        <f>O107*H107</f>
        <v>0</v>
      </c>
      <c r="Q107" s="215">
        <v>0.001</v>
      </c>
      <c r="R107" s="215">
        <f>Q107*H107</f>
        <v>0.00095199999999999994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245</v>
      </c>
      <c r="AT107" s="217" t="s">
        <v>241</v>
      </c>
      <c r="AU107" s="217" t="s">
        <v>82</v>
      </c>
      <c r="AY107" s="19" t="s">
        <v>213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80</v>
      </c>
      <c r="BK107" s="218">
        <f>ROUND(I107*H107,2)</f>
        <v>0</v>
      </c>
      <c r="BL107" s="19" t="s">
        <v>220</v>
      </c>
      <c r="BM107" s="217" t="s">
        <v>251</v>
      </c>
    </row>
    <row r="108" s="13" customFormat="1">
      <c r="A108" s="13"/>
      <c r="B108" s="224"/>
      <c r="C108" s="225"/>
      <c r="D108" s="226" t="s">
        <v>224</v>
      </c>
      <c r="E108" s="227" t="s">
        <v>19</v>
      </c>
      <c r="F108" s="228" t="s">
        <v>1236</v>
      </c>
      <c r="G108" s="225"/>
      <c r="H108" s="229">
        <v>0.95199999999999996</v>
      </c>
      <c r="I108" s="230"/>
      <c r="J108" s="225"/>
      <c r="K108" s="225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224</v>
      </c>
      <c r="AU108" s="235" t="s">
        <v>82</v>
      </c>
      <c r="AV108" s="13" t="s">
        <v>82</v>
      </c>
      <c r="AW108" s="13" t="s">
        <v>33</v>
      </c>
      <c r="AX108" s="13" t="s">
        <v>80</v>
      </c>
      <c r="AY108" s="235" t="s">
        <v>213</v>
      </c>
    </row>
    <row r="109" s="2" customFormat="1" ht="24.15" customHeight="1">
      <c r="A109" s="40"/>
      <c r="B109" s="41"/>
      <c r="C109" s="206" t="s">
        <v>253</v>
      </c>
      <c r="D109" s="206" t="s">
        <v>215</v>
      </c>
      <c r="E109" s="207" t="s">
        <v>254</v>
      </c>
      <c r="F109" s="208" t="s">
        <v>255</v>
      </c>
      <c r="G109" s="209" t="s">
        <v>218</v>
      </c>
      <c r="H109" s="210">
        <v>3474</v>
      </c>
      <c r="I109" s="211"/>
      <c r="J109" s="212">
        <f>ROUND(I109*H109,2)</f>
        <v>0</v>
      </c>
      <c r="K109" s="208" t="s">
        <v>219</v>
      </c>
      <c r="L109" s="46"/>
      <c r="M109" s="213" t="s">
        <v>19</v>
      </c>
      <c r="N109" s="214" t="s">
        <v>43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220</v>
      </c>
      <c r="AT109" s="217" t="s">
        <v>215</v>
      </c>
      <c r="AU109" s="217" t="s">
        <v>82</v>
      </c>
      <c r="AY109" s="19" t="s">
        <v>213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80</v>
      </c>
      <c r="BK109" s="218">
        <f>ROUND(I109*H109,2)</f>
        <v>0</v>
      </c>
      <c r="BL109" s="19" t="s">
        <v>220</v>
      </c>
      <c r="BM109" s="217" t="s">
        <v>256</v>
      </c>
    </row>
    <row r="110" s="2" customFormat="1">
      <c r="A110" s="40"/>
      <c r="B110" s="41"/>
      <c r="C110" s="42"/>
      <c r="D110" s="219" t="s">
        <v>222</v>
      </c>
      <c r="E110" s="42"/>
      <c r="F110" s="220" t="s">
        <v>257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222</v>
      </c>
      <c r="AU110" s="19" t="s">
        <v>82</v>
      </c>
    </row>
    <row r="111" s="13" customFormat="1">
      <c r="A111" s="13"/>
      <c r="B111" s="224"/>
      <c r="C111" s="225"/>
      <c r="D111" s="226" t="s">
        <v>224</v>
      </c>
      <c r="E111" s="227" t="s">
        <v>19</v>
      </c>
      <c r="F111" s="228" t="s">
        <v>1237</v>
      </c>
      <c r="G111" s="225"/>
      <c r="H111" s="229">
        <v>3474</v>
      </c>
      <c r="I111" s="230"/>
      <c r="J111" s="225"/>
      <c r="K111" s="225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224</v>
      </c>
      <c r="AU111" s="235" t="s">
        <v>82</v>
      </c>
      <c r="AV111" s="13" t="s">
        <v>82</v>
      </c>
      <c r="AW111" s="13" t="s">
        <v>33</v>
      </c>
      <c r="AX111" s="13" t="s">
        <v>80</v>
      </c>
      <c r="AY111" s="235" t="s">
        <v>213</v>
      </c>
    </row>
    <row r="112" s="2" customFormat="1" ht="24.15" customHeight="1">
      <c r="A112" s="40"/>
      <c r="B112" s="41"/>
      <c r="C112" s="206" t="s">
        <v>245</v>
      </c>
      <c r="D112" s="206" t="s">
        <v>215</v>
      </c>
      <c r="E112" s="207" t="s">
        <v>259</v>
      </c>
      <c r="F112" s="208" t="s">
        <v>260</v>
      </c>
      <c r="G112" s="209" t="s">
        <v>261</v>
      </c>
      <c r="H112" s="210">
        <v>2296</v>
      </c>
      <c r="I112" s="211"/>
      <c r="J112" s="212">
        <f>ROUND(I112*H112,2)</f>
        <v>0</v>
      </c>
      <c r="K112" s="208" t="s">
        <v>219</v>
      </c>
      <c r="L112" s="46"/>
      <c r="M112" s="213" t="s">
        <v>19</v>
      </c>
      <c r="N112" s="214" t="s">
        <v>43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220</v>
      </c>
      <c r="AT112" s="217" t="s">
        <v>215</v>
      </c>
      <c r="AU112" s="217" t="s">
        <v>82</v>
      </c>
      <c r="AY112" s="19" t="s">
        <v>213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80</v>
      </c>
      <c r="BK112" s="218">
        <f>ROUND(I112*H112,2)</f>
        <v>0</v>
      </c>
      <c r="BL112" s="19" t="s">
        <v>220</v>
      </c>
      <c r="BM112" s="217" t="s">
        <v>262</v>
      </c>
    </row>
    <row r="113" s="2" customFormat="1">
      <c r="A113" s="40"/>
      <c r="B113" s="41"/>
      <c r="C113" s="42"/>
      <c r="D113" s="219" t="s">
        <v>222</v>
      </c>
      <c r="E113" s="42"/>
      <c r="F113" s="220" t="s">
        <v>263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222</v>
      </c>
      <c r="AU113" s="19" t="s">
        <v>82</v>
      </c>
    </row>
    <row r="114" s="13" customFormat="1">
      <c r="A114" s="13"/>
      <c r="B114" s="224"/>
      <c r="C114" s="225"/>
      <c r="D114" s="226" t="s">
        <v>224</v>
      </c>
      <c r="E114" s="227" t="s">
        <v>19</v>
      </c>
      <c r="F114" s="228" t="s">
        <v>1238</v>
      </c>
      <c r="G114" s="225"/>
      <c r="H114" s="229">
        <v>2296</v>
      </c>
      <c r="I114" s="230"/>
      <c r="J114" s="225"/>
      <c r="K114" s="225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224</v>
      </c>
      <c r="AU114" s="235" t="s">
        <v>82</v>
      </c>
      <c r="AV114" s="13" t="s">
        <v>82</v>
      </c>
      <c r="AW114" s="13" t="s">
        <v>33</v>
      </c>
      <c r="AX114" s="13" t="s">
        <v>80</v>
      </c>
      <c r="AY114" s="235" t="s">
        <v>213</v>
      </c>
    </row>
    <row r="115" s="2" customFormat="1" ht="24.15" customHeight="1">
      <c r="A115" s="40"/>
      <c r="B115" s="41"/>
      <c r="C115" s="206" t="s">
        <v>265</v>
      </c>
      <c r="D115" s="206" t="s">
        <v>215</v>
      </c>
      <c r="E115" s="207" t="s">
        <v>266</v>
      </c>
      <c r="F115" s="208" t="s">
        <v>267</v>
      </c>
      <c r="G115" s="209" t="s">
        <v>261</v>
      </c>
      <c r="H115" s="210">
        <v>20</v>
      </c>
      <c r="I115" s="211"/>
      <c r="J115" s="212">
        <f>ROUND(I115*H115,2)</f>
        <v>0</v>
      </c>
      <c r="K115" s="208" t="s">
        <v>219</v>
      </c>
      <c r="L115" s="46"/>
      <c r="M115" s="213" t="s">
        <v>19</v>
      </c>
      <c r="N115" s="214" t="s">
        <v>43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220</v>
      </c>
      <c r="AT115" s="217" t="s">
        <v>215</v>
      </c>
      <c r="AU115" s="217" t="s">
        <v>82</v>
      </c>
      <c r="AY115" s="19" t="s">
        <v>213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80</v>
      </c>
      <c r="BK115" s="218">
        <f>ROUND(I115*H115,2)</f>
        <v>0</v>
      </c>
      <c r="BL115" s="19" t="s">
        <v>220</v>
      </c>
      <c r="BM115" s="217" t="s">
        <v>268</v>
      </c>
    </row>
    <row r="116" s="2" customFormat="1">
      <c r="A116" s="40"/>
      <c r="B116" s="41"/>
      <c r="C116" s="42"/>
      <c r="D116" s="219" t="s">
        <v>222</v>
      </c>
      <c r="E116" s="42"/>
      <c r="F116" s="220" t="s">
        <v>269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222</v>
      </c>
      <c r="AU116" s="19" t="s">
        <v>82</v>
      </c>
    </row>
    <row r="117" s="13" customFormat="1">
      <c r="A117" s="13"/>
      <c r="B117" s="224"/>
      <c r="C117" s="225"/>
      <c r="D117" s="226" t="s">
        <v>224</v>
      </c>
      <c r="E117" s="227" t="s">
        <v>19</v>
      </c>
      <c r="F117" s="228" t="s">
        <v>1189</v>
      </c>
      <c r="G117" s="225"/>
      <c r="H117" s="229">
        <v>20</v>
      </c>
      <c r="I117" s="230"/>
      <c r="J117" s="225"/>
      <c r="K117" s="225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224</v>
      </c>
      <c r="AU117" s="235" t="s">
        <v>82</v>
      </c>
      <c r="AV117" s="13" t="s">
        <v>82</v>
      </c>
      <c r="AW117" s="13" t="s">
        <v>33</v>
      </c>
      <c r="AX117" s="13" t="s">
        <v>80</v>
      </c>
      <c r="AY117" s="235" t="s">
        <v>213</v>
      </c>
    </row>
    <row r="118" s="2" customFormat="1" ht="24.15" customHeight="1">
      <c r="A118" s="40"/>
      <c r="B118" s="41"/>
      <c r="C118" s="206" t="s">
        <v>271</v>
      </c>
      <c r="D118" s="206" t="s">
        <v>215</v>
      </c>
      <c r="E118" s="207" t="s">
        <v>272</v>
      </c>
      <c r="F118" s="208" t="s">
        <v>273</v>
      </c>
      <c r="G118" s="209" t="s">
        <v>261</v>
      </c>
      <c r="H118" s="210">
        <v>2296</v>
      </c>
      <c r="I118" s="211"/>
      <c r="J118" s="212">
        <f>ROUND(I118*H118,2)</f>
        <v>0</v>
      </c>
      <c r="K118" s="208" t="s">
        <v>219</v>
      </c>
      <c r="L118" s="46"/>
      <c r="M118" s="213" t="s">
        <v>19</v>
      </c>
      <c r="N118" s="214" t="s">
        <v>43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220</v>
      </c>
      <c r="AT118" s="217" t="s">
        <v>215</v>
      </c>
      <c r="AU118" s="217" t="s">
        <v>82</v>
      </c>
      <c r="AY118" s="19" t="s">
        <v>213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80</v>
      </c>
      <c r="BK118" s="218">
        <f>ROUND(I118*H118,2)</f>
        <v>0</v>
      </c>
      <c r="BL118" s="19" t="s">
        <v>220</v>
      </c>
      <c r="BM118" s="217" t="s">
        <v>274</v>
      </c>
    </row>
    <row r="119" s="2" customFormat="1">
      <c r="A119" s="40"/>
      <c r="B119" s="41"/>
      <c r="C119" s="42"/>
      <c r="D119" s="219" t="s">
        <v>222</v>
      </c>
      <c r="E119" s="42"/>
      <c r="F119" s="220" t="s">
        <v>275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222</v>
      </c>
      <c r="AU119" s="19" t="s">
        <v>82</v>
      </c>
    </row>
    <row r="120" s="13" customFormat="1">
      <c r="A120" s="13"/>
      <c r="B120" s="224"/>
      <c r="C120" s="225"/>
      <c r="D120" s="226" t="s">
        <v>224</v>
      </c>
      <c r="E120" s="227" t="s">
        <v>19</v>
      </c>
      <c r="F120" s="228" t="s">
        <v>1238</v>
      </c>
      <c r="G120" s="225"/>
      <c r="H120" s="229">
        <v>2296</v>
      </c>
      <c r="I120" s="230"/>
      <c r="J120" s="225"/>
      <c r="K120" s="225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224</v>
      </c>
      <c r="AU120" s="235" t="s">
        <v>82</v>
      </c>
      <c r="AV120" s="13" t="s">
        <v>82</v>
      </c>
      <c r="AW120" s="13" t="s">
        <v>33</v>
      </c>
      <c r="AX120" s="13" t="s">
        <v>80</v>
      </c>
      <c r="AY120" s="235" t="s">
        <v>213</v>
      </c>
    </row>
    <row r="121" s="2" customFormat="1" ht="16.5" customHeight="1">
      <c r="A121" s="40"/>
      <c r="B121" s="41"/>
      <c r="C121" s="236" t="s">
        <v>277</v>
      </c>
      <c r="D121" s="236" t="s">
        <v>241</v>
      </c>
      <c r="E121" s="237" t="s">
        <v>278</v>
      </c>
      <c r="F121" s="238" t="s">
        <v>279</v>
      </c>
      <c r="G121" s="239" t="s">
        <v>261</v>
      </c>
      <c r="H121" s="240">
        <v>126</v>
      </c>
      <c r="I121" s="241"/>
      <c r="J121" s="242">
        <f>ROUND(I121*H121,2)</f>
        <v>0</v>
      </c>
      <c r="K121" s="238" t="s">
        <v>19</v>
      </c>
      <c r="L121" s="243"/>
      <c r="M121" s="244" t="s">
        <v>19</v>
      </c>
      <c r="N121" s="245" t="s">
        <v>43</v>
      </c>
      <c r="O121" s="86"/>
      <c r="P121" s="215">
        <f>O121*H121</f>
        <v>0</v>
      </c>
      <c r="Q121" s="215">
        <v>0.001</v>
      </c>
      <c r="R121" s="215">
        <f>Q121*H121</f>
        <v>0.126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245</v>
      </c>
      <c r="AT121" s="217" t="s">
        <v>241</v>
      </c>
      <c r="AU121" s="217" t="s">
        <v>82</v>
      </c>
      <c r="AY121" s="19" t="s">
        <v>213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80</v>
      </c>
      <c r="BK121" s="218">
        <f>ROUND(I121*H121,2)</f>
        <v>0</v>
      </c>
      <c r="BL121" s="19" t="s">
        <v>220</v>
      </c>
      <c r="BM121" s="217" t="s">
        <v>280</v>
      </c>
    </row>
    <row r="122" s="2" customFormat="1" ht="16.5" customHeight="1">
      <c r="A122" s="40"/>
      <c r="B122" s="41"/>
      <c r="C122" s="236" t="s">
        <v>8</v>
      </c>
      <c r="D122" s="236" t="s">
        <v>241</v>
      </c>
      <c r="E122" s="237" t="s">
        <v>281</v>
      </c>
      <c r="F122" s="238" t="s">
        <v>282</v>
      </c>
      <c r="G122" s="239" t="s">
        <v>261</v>
      </c>
      <c r="H122" s="240">
        <v>181</v>
      </c>
      <c r="I122" s="241"/>
      <c r="J122" s="242">
        <f>ROUND(I122*H122,2)</f>
        <v>0</v>
      </c>
      <c r="K122" s="238" t="s">
        <v>19</v>
      </c>
      <c r="L122" s="243"/>
      <c r="M122" s="244" t="s">
        <v>19</v>
      </c>
      <c r="N122" s="245" t="s">
        <v>43</v>
      </c>
      <c r="O122" s="86"/>
      <c r="P122" s="215">
        <f>O122*H122</f>
        <v>0</v>
      </c>
      <c r="Q122" s="215">
        <v>0.001</v>
      </c>
      <c r="R122" s="215">
        <f>Q122*H122</f>
        <v>0.18099999999999999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245</v>
      </c>
      <c r="AT122" s="217" t="s">
        <v>241</v>
      </c>
      <c r="AU122" s="217" t="s">
        <v>82</v>
      </c>
      <c r="AY122" s="19" t="s">
        <v>213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80</v>
      </c>
      <c r="BK122" s="218">
        <f>ROUND(I122*H122,2)</f>
        <v>0</v>
      </c>
      <c r="BL122" s="19" t="s">
        <v>220</v>
      </c>
      <c r="BM122" s="217" t="s">
        <v>283</v>
      </c>
    </row>
    <row r="123" s="2" customFormat="1" ht="16.5" customHeight="1">
      <c r="A123" s="40"/>
      <c r="B123" s="41"/>
      <c r="C123" s="236" t="s">
        <v>284</v>
      </c>
      <c r="D123" s="236" t="s">
        <v>241</v>
      </c>
      <c r="E123" s="237" t="s">
        <v>285</v>
      </c>
      <c r="F123" s="238" t="s">
        <v>286</v>
      </c>
      <c r="G123" s="239" t="s">
        <v>261</v>
      </c>
      <c r="H123" s="240">
        <v>118</v>
      </c>
      <c r="I123" s="241"/>
      <c r="J123" s="242">
        <f>ROUND(I123*H123,2)</f>
        <v>0</v>
      </c>
      <c r="K123" s="238" t="s">
        <v>19</v>
      </c>
      <c r="L123" s="243"/>
      <c r="M123" s="244" t="s">
        <v>19</v>
      </c>
      <c r="N123" s="245" t="s">
        <v>43</v>
      </c>
      <c r="O123" s="86"/>
      <c r="P123" s="215">
        <f>O123*H123</f>
        <v>0</v>
      </c>
      <c r="Q123" s="215">
        <v>0.001</v>
      </c>
      <c r="R123" s="215">
        <f>Q123*H123</f>
        <v>0.11800000000000001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245</v>
      </c>
      <c r="AT123" s="217" t="s">
        <v>241</v>
      </c>
      <c r="AU123" s="217" t="s">
        <v>82</v>
      </c>
      <c r="AY123" s="19" t="s">
        <v>213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80</v>
      </c>
      <c r="BK123" s="218">
        <f>ROUND(I123*H123,2)</f>
        <v>0</v>
      </c>
      <c r="BL123" s="19" t="s">
        <v>220</v>
      </c>
      <c r="BM123" s="217" t="s">
        <v>287</v>
      </c>
    </row>
    <row r="124" s="2" customFormat="1" ht="16.5" customHeight="1">
      <c r="A124" s="40"/>
      <c r="B124" s="41"/>
      <c r="C124" s="236" t="s">
        <v>288</v>
      </c>
      <c r="D124" s="236" t="s">
        <v>241</v>
      </c>
      <c r="E124" s="237" t="s">
        <v>289</v>
      </c>
      <c r="F124" s="238" t="s">
        <v>290</v>
      </c>
      <c r="G124" s="239" t="s">
        <v>261</v>
      </c>
      <c r="H124" s="240">
        <v>76</v>
      </c>
      <c r="I124" s="241"/>
      <c r="J124" s="242">
        <f>ROUND(I124*H124,2)</f>
        <v>0</v>
      </c>
      <c r="K124" s="238" t="s">
        <v>19</v>
      </c>
      <c r="L124" s="243"/>
      <c r="M124" s="244" t="s">
        <v>19</v>
      </c>
      <c r="N124" s="245" t="s">
        <v>43</v>
      </c>
      <c r="O124" s="86"/>
      <c r="P124" s="215">
        <f>O124*H124</f>
        <v>0</v>
      </c>
      <c r="Q124" s="215">
        <v>0.001</v>
      </c>
      <c r="R124" s="215">
        <f>Q124*H124</f>
        <v>0.075999999999999998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245</v>
      </c>
      <c r="AT124" s="217" t="s">
        <v>241</v>
      </c>
      <c r="AU124" s="217" t="s">
        <v>82</v>
      </c>
      <c r="AY124" s="19" t="s">
        <v>213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80</v>
      </c>
      <c r="BK124" s="218">
        <f>ROUND(I124*H124,2)</f>
        <v>0</v>
      </c>
      <c r="BL124" s="19" t="s">
        <v>220</v>
      </c>
      <c r="BM124" s="217" t="s">
        <v>291</v>
      </c>
    </row>
    <row r="125" s="2" customFormat="1" ht="16.5" customHeight="1">
      <c r="A125" s="40"/>
      <c r="B125" s="41"/>
      <c r="C125" s="236" t="s">
        <v>292</v>
      </c>
      <c r="D125" s="236" t="s">
        <v>241</v>
      </c>
      <c r="E125" s="237" t="s">
        <v>293</v>
      </c>
      <c r="F125" s="238" t="s">
        <v>294</v>
      </c>
      <c r="G125" s="239" t="s">
        <v>261</v>
      </c>
      <c r="H125" s="240">
        <v>142</v>
      </c>
      <c r="I125" s="241"/>
      <c r="J125" s="242">
        <f>ROUND(I125*H125,2)</f>
        <v>0</v>
      </c>
      <c r="K125" s="238" t="s">
        <v>19</v>
      </c>
      <c r="L125" s="243"/>
      <c r="M125" s="244" t="s">
        <v>19</v>
      </c>
      <c r="N125" s="245" t="s">
        <v>43</v>
      </c>
      <c r="O125" s="86"/>
      <c r="P125" s="215">
        <f>O125*H125</f>
        <v>0</v>
      </c>
      <c r="Q125" s="215">
        <v>0.001</v>
      </c>
      <c r="R125" s="215">
        <f>Q125*H125</f>
        <v>0.14200000000000002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245</v>
      </c>
      <c r="AT125" s="217" t="s">
        <v>241</v>
      </c>
      <c r="AU125" s="217" t="s">
        <v>82</v>
      </c>
      <c r="AY125" s="19" t="s">
        <v>213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80</v>
      </c>
      <c r="BK125" s="218">
        <f>ROUND(I125*H125,2)</f>
        <v>0</v>
      </c>
      <c r="BL125" s="19" t="s">
        <v>220</v>
      </c>
      <c r="BM125" s="217" t="s">
        <v>295</v>
      </c>
    </row>
    <row r="126" s="2" customFormat="1" ht="16.5" customHeight="1">
      <c r="A126" s="40"/>
      <c r="B126" s="41"/>
      <c r="C126" s="236" t="s">
        <v>296</v>
      </c>
      <c r="D126" s="236" t="s">
        <v>241</v>
      </c>
      <c r="E126" s="237" t="s">
        <v>297</v>
      </c>
      <c r="F126" s="238" t="s">
        <v>298</v>
      </c>
      <c r="G126" s="239" t="s">
        <v>261</v>
      </c>
      <c r="H126" s="240">
        <v>171</v>
      </c>
      <c r="I126" s="241"/>
      <c r="J126" s="242">
        <f>ROUND(I126*H126,2)</f>
        <v>0</v>
      </c>
      <c r="K126" s="238" t="s">
        <v>19</v>
      </c>
      <c r="L126" s="243"/>
      <c r="M126" s="244" t="s">
        <v>19</v>
      </c>
      <c r="N126" s="245" t="s">
        <v>43</v>
      </c>
      <c r="O126" s="86"/>
      <c r="P126" s="215">
        <f>O126*H126</f>
        <v>0</v>
      </c>
      <c r="Q126" s="215">
        <v>0.001</v>
      </c>
      <c r="R126" s="215">
        <f>Q126*H126</f>
        <v>0.17100000000000001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245</v>
      </c>
      <c r="AT126" s="217" t="s">
        <v>241</v>
      </c>
      <c r="AU126" s="217" t="s">
        <v>82</v>
      </c>
      <c r="AY126" s="19" t="s">
        <v>213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80</v>
      </c>
      <c r="BK126" s="218">
        <f>ROUND(I126*H126,2)</f>
        <v>0</v>
      </c>
      <c r="BL126" s="19" t="s">
        <v>220</v>
      </c>
      <c r="BM126" s="217" t="s">
        <v>299</v>
      </c>
    </row>
    <row r="127" s="2" customFormat="1" ht="16.5" customHeight="1">
      <c r="A127" s="40"/>
      <c r="B127" s="41"/>
      <c r="C127" s="236" t="s">
        <v>300</v>
      </c>
      <c r="D127" s="236" t="s">
        <v>241</v>
      </c>
      <c r="E127" s="237" t="s">
        <v>301</v>
      </c>
      <c r="F127" s="238" t="s">
        <v>302</v>
      </c>
      <c r="G127" s="239" t="s">
        <v>261</v>
      </c>
      <c r="H127" s="240">
        <v>4</v>
      </c>
      <c r="I127" s="241"/>
      <c r="J127" s="242">
        <f>ROUND(I127*H127,2)</f>
        <v>0</v>
      </c>
      <c r="K127" s="238" t="s">
        <v>19</v>
      </c>
      <c r="L127" s="243"/>
      <c r="M127" s="244" t="s">
        <v>19</v>
      </c>
      <c r="N127" s="245" t="s">
        <v>43</v>
      </c>
      <c r="O127" s="86"/>
      <c r="P127" s="215">
        <f>O127*H127</f>
        <v>0</v>
      </c>
      <c r="Q127" s="215">
        <v>0.001</v>
      </c>
      <c r="R127" s="215">
        <f>Q127*H127</f>
        <v>0.0040000000000000001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245</v>
      </c>
      <c r="AT127" s="217" t="s">
        <v>241</v>
      </c>
      <c r="AU127" s="217" t="s">
        <v>82</v>
      </c>
      <c r="AY127" s="19" t="s">
        <v>213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80</v>
      </c>
      <c r="BK127" s="218">
        <f>ROUND(I127*H127,2)</f>
        <v>0</v>
      </c>
      <c r="BL127" s="19" t="s">
        <v>220</v>
      </c>
      <c r="BM127" s="217" t="s">
        <v>303</v>
      </c>
    </row>
    <row r="128" s="2" customFormat="1" ht="16.5" customHeight="1">
      <c r="A128" s="40"/>
      <c r="B128" s="41"/>
      <c r="C128" s="236" t="s">
        <v>304</v>
      </c>
      <c r="D128" s="236" t="s">
        <v>241</v>
      </c>
      <c r="E128" s="237" t="s">
        <v>305</v>
      </c>
      <c r="F128" s="238" t="s">
        <v>306</v>
      </c>
      <c r="G128" s="239" t="s">
        <v>261</v>
      </c>
      <c r="H128" s="240">
        <v>184</v>
      </c>
      <c r="I128" s="241"/>
      <c r="J128" s="242">
        <f>ROUND(I128*H128,2)</f>
        <v>0</v>
      </c>
      <c r="K128" s="238" t="s">
        <v>19</v>
      </c>
      <c r="L128" s="243"/>
      <c r="M128" s="244" t="s">
        <v>19</v>
      </c>
      <c r="N128" s="245" t="s">
        <v>43</v>
      </c>
      <c r="O128" s="86"/>
      <c r="P128" s="215">
        <f>O128*H128</f>
        <v>0</v>
      </c>
      <c r="Q128" s="215">
        <v>0.001</v>
      </c>
      <c r="R128" s="215">
        <f>Q128*H128</f>
        <v>0.184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245</v>
      </c>
      <c r="AT128" s="217" t="s">
        <v>241</v>
      </c>
      <c r="AU128" s="217" t="s">
        <v>82</v>
      </c>
      <c r="AY128" s="19" t="s">
        <v>213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80</v>
      </c>
      <c r="BK128" s="218">
        <f>ROUND(I128*H128,2)</f>
        <v>0</v>
      </c>
      <c r="BL128" s="19" t="s">
        <v>220</v>
      </c>
      <c r="BM128" s="217" t="s">
        <v>307</v>
      </c>
    </row>
    <row r="129" s="2" customFormat="1" ht="16.5" customHeight="1">
      <c r="A129" s="40"/>
      <c r="B129" s="41"/>
      <c r="C129" s="236" t="s">
        <v>308</v>
      </c>
      <c r="D129" s="236" t="s">
        <v>241</v>
      </c>
      <c r="E129" s="237" t="s">
        <v>309</v>
      </c>
      <c r="F129" s="238" t="s">
        <v>310</v>
      </c>
      <c r="G129" s="239" t="s">
        <v>261</v>
      </c>
      <c r="H129" s="240">
        <v>94</v>
      </c>
      <c r="I129" s="241"/>
      <c r="J129" s="242">
        <f>ROUND(I129*H129,2)</f>
        <v>0</v>
      </c>
      <c r="K129" s="238" t="s">
        <v>19</v>
      </c>
      <c r="L129" s="243"/>
      <c r="M129" s="244" t="s">
        <v>19</v>
      </c>
      <c r="N129" s="245" t="s">
        <v>43</v>
      </c>
      <c r="O129" s="86"/>
      <c r="P129" s="215">
        <f>O129*H129</f>
        <v>0</v>
      </c>
      <c r="Q129" s="215">
        <v>0.001</v>
      </c>
      <c r="R129" s="215">
        <f>Q129*H129</f>
        <v>0.094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245</v>
      </c>
      <c r="AT129" s="217" t="s">
        <v>241</v>
      </c>
      <c r="AU129" s="217" t="s">
        <v>82</v>
      </c>
      <c r="AY129" s="19" t="s">
        <v>213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80</v>
      </c>
      <c r="BK129" s="218">
        <f>ROUND(I129*H129,2)</f>
        <v>0</v>
      </c>
      <c r="BL129" s="19" t="s">
        <v>220</v>
      </c>
      <c r="BM129" s="217" t="s">
        <v>311</v>
      </c>
    </row>
    <row r="130" s="2" customFormat="1" ht="24.15" customHeight="1">
      <c r="A130" s="40"/>
      <c r="B130" s="41"/>
      <c r="C130" s="206" t="s">
        <v>312</v>
      </c>
      <c r="D130" s="206" t="s">
        <v>215</v>
      </c>
      <c r="E130" s="207" t="s">
        <v>313</v>
      </c>
      <c r="F130" s="208" t="s">
        <v>314</v>
      </c>
      <c r="G130" s="209" t="s">
        <v>261</v>
      </c>
      <c r="H130" s="210">
        <v>20</v>
      </c>
      <c r="I130" s="211"/>
      <c r="J130" s="212">
        <f>ROUND(I130*H130,2)</f>
        <v>0</v>
      </c>
      <c r="K130" s="208" t="s">
        <v>219</v>
      </c>
      <c r="L130" s="46"/>
      <c r="M130" s="213" t="s">
        <v>19</v>
      </c>
      <c r="N130" s="214" t="s">
        <v>43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220</v>
      </c>
      <c r="AT130" s="217" t="s">
        <v>215</v>
      </c>
      <c r="AU130" s="217" t="s">
        <v>82</v>
      </c>
      <c r="AY130" s="19" t="s">
        <v>213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80</v>
      </c>
      <c r="BK130" s="218">
        <f>ROUND(I130*H130,2)</f>
        <v>0</v>
      </c>
      <c r="BL130" s="19" t="s">
        <v>220</v>
      </c>
      <c r="BM130" s="217" t="s">
        <v>315</v>
      </c>
    </row>
    <row r="131" s="2" customFormat="1">
      <c r="A131" s="40"/>
      <c r="B131" s="41"/>
      <c r="C131" s="42"/>
      <c r="D131" s="219" t="s">
        <v>222</v>
      </c>
      <c r="E131" s="42"/>
      <c r="F131" s="220" t="s">
        <v>316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222</v>
      </c>
      <c r="AU131" s="19" t="s">
        <v>82</v>
      </c>
    </row>
    <row r="132" s="13" customFormat="1">
      <c r="A132" s="13"/>
      <c r="B132" s="224"/>
      <c r="C132" s="225"/>
      <c r="D132" s="226" t="s">
        <v>224</v>
      </c>
      <c r="E132" s="227" t="s">
        <v>19</v>
      </c>
      <c r="F132" s="228" t="s">
        <v>1189</v>
      </c>
      <c r="G132" s="225"/>
      <c r="H132" s="229">
        <v>20</v>
      </c>
      <c r="I132" s="230"/>
      <c r="J132" s="225"/>
      <c r="K132" s="225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224</v>
      </c>
      <c r="AU132" s="235" t="s">
        <v>82</v>
      </c>
      <c r="AV132" s="13" t="s">
        <v>82</v>
      </c>
      <c r="AW132" s="13" t="s">
        <v>33</v>
      </c>
      <c r="AX132" s="13" t="s">
        <v>80</v>
      </c>
      <c r="AY132" s="235" t="s">
        <v>213</v>
      </c>
    </row>
    <row r="133" s="2" customFormat="1" ht="16.5" customHeight="1">
      <c r="A133" s="40"/>
      <c r="B133" s="41"/>
      <c r="C133" s="236" t="s">
        <v>7</v>
      </c>
      <c r="D133" s="236" t="s">
        <v>241</v>
      </c>
      <c r="E133" s="237" t="s">
        <v>318</v>
      </c>
      <c r="F133" s="238" t="s">
        <v>319</v>
      </c>
      <c r="G133" s="239" t="s">
        <v>261</v>
      </c>
      <c r="H133" s="240">
        <v>63</v>
      </c>
      <c r="I133" s="241"/>
      <c r="J133" s="242">
        <f>ROUND(I133*H133,2)</f>
        <v>0</v>
      </c>
      <c r="K133" s="238" t="s">
        <v>19</v>
      </c>
      <c r="L133" s="243"/>
      <c r="M133" s="244" t="s">
        <v>19</v>
      </c>
      <c r="N133" s="245" t="s">
        <v>43</v>
      </c>
      <c r="O133" s="86"/>
      <c r="P133" s="215">
        <f>O133*H133</f>
        <v>0</v>
      </c>
      <c r="Q133" s="215">
        <v>0.0050000000000000001</v>
      </c>
      <c r="R133" s="215">
        <f>Q133*H133</f>
        <v>0.315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245</v>
      </c>
      <c r="AT133" s="217" t="s">
        <v>241</v>
      </c>
      <c r="AU133" s="217" t="s">
        <v>82</v>
      </c>
      <c r="AY133" s="19" t="s">
        <v>213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80</v>
      </c>
      <c r="BK133" s="218">
        <f>ROUND(I133*H133,2)</f>
        <v>0</v>
      </c>
      <c r="BL133" s="19" t="s">
        <v>220</v>
      </c>
      <c r="BM133" s="217" t="s">
        <v>320</v>
      </c>
    </row>
    <row r="134" s="2" customFormat="1" ht="16.5" customHeight="1">
      <c r="A134" s="40"/>
      <c r="B134" s="41"/>
      <c r="C134" s="236" t="s">
        <v>321</v>
      </c>
      <c r="D134" s="236" t="s">
        <v>241</v>
      </c>
      <c r="E134" s="237" t="s">
        <v>322</v>
      </c>
      <c r="F134" s="238" t="s">
        <v>323</v>
      </c>
      <c r="G134" s="239" t="s">
        <v>261</v>
      </c>
      <c r="H134" s="240">
        <v>6</v>
      </c>
      <c r="I134" s="241"/>
      <c r="J134" s="242">
        <f>ROUND(I134*H134,2)</f>
        <v>0</v>
      </c>
      <c r="K134" s="238" t="s">
        <v>19</v>
      </c>
      <c r="L134" s="243"/>
      <c r="M134" s="244" t="s">
        <v>19</v>
      </c>
      <c r="N134" s="245" t="s">
        <v>43</v>
      </c>
      <c r="O134" s="86"/>
      <c r="P134" s="215">
        <f>O134*H134</f>
        <v>0</v>
      </c>
      <c r="Q134" s="215">
        <v>0.0050000000000000001</v>
      </c>
      <c r="R134" s="215">
        <f>Q134*H134</f>
        <v>0.029999999999999999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245</v>
      </c>
      <c r="AT134" s="217" t="s">
        <v>241</v>
      </c>
      <c r="AU134" s="217" t="s">
        <v>82</v>
      </c>
      <c r="AY134" s="19" t="s">
        <v>213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80</v>
      </c>
      <c r="BK134" s="218">
        <f>ROUND(I134*H134,2)</f>
        <v>0</v>
      </c>
      <c r="BL134" s="19" t="s">
        <v>220</v>
      </c>
      <c r="BM134" s="217" t="s">
        <v>1239</v>
      </c>
    </row>
    <row r="135" s="2" customFormat="1" ht="16.5" customHeight="1">
      <c r="A135" s="40"/>
      <c r="B135" s="41"/>
      <c r="C135" s="236" t="s">
        <v>325</v>
      </c>
      <c r="D135" s="236" t="s">
        <v>241</v>
      </c>
      <c r="E135" s="237" t="s">
        <v>326</v>
      </c>
      <c r="F135" s="238" t="s">
        <v>327</v>
      </c>
      <c r="G135" s="239" t="s">
        <v>261</v>
      </c>
      <c r="H135" s="240">
        <v>87</v>
      </c>
      <c r="I135" s="241"/>
      <c r="J135" s="242">
        <f>ROUND(I135*H135,2)</f>
        <v>0</v>
      </c>
      <c r="K135" s="238" t="s">
        <v>19</v>
      </c>
      <c r="L135" s="243"/>
      <c r="M135" s="244" t="s">
        <v>19</v>
      </c>
      <c r="N135" s="245" t="s">
        <v>43</v>
      </c>
      <c r="O135" s="86"/>
      <c r="P135" s="215">
        <f>O135*H135</f>
        <v>0</v>
      </c>
      <c r="Q135" s="215">
        <v>0.0050000000000000001</v>
      </c>
      <c r="R135" s="215">
        <f>Q135*H135</f>
        <v>0.435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245</v>
      </c>
      <c r="AT135" s="217" t="s">
        <v>241</v>
      </c>
      <c r="AU135" s="217" t="s">
        <v>82</v>
      </c>
      <c r="AY135" s="19" t="s">
        <v>213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80</v>
      </c>
      <c r="BK135" s="218">
        <f>ROUND(I135*H135,2)</f>
        <v>0</v>
      </c>
      <c r="BL135" s="19" t="s">
        <v>220</v>
      </c>
      <c r="BM135" s="217" t="s">
        <v>328</v>
      </c>
    </row>
    <row r="136" s="2" customFormat="1" ht="16.5" customHeight="1">
      <c r="A136" s="40"/>
      <c r="B136" s="41"/>
      <c r="C136" s="236" t="s">
        <v>329</v>
      </c>
      <c r="D136" s="236" t="s">
        <v>241</v>
      </c>
      <c r="E136" s="237" t="s">
        <v>330</v>
      </c>
      <c r="F136" s="238" t="s">
        <v>331</v>
      </c>
      <c r="G136" s="239" t="s">
        <v>261</v>
      </c>
      <c r="H136" s="240">
        <v>172</v>
      </c>
      <c r="I136" s="241"/>
      <c r="J136" s="242">
        <f>ROUND(I136*H136,2)</f>
        <v>0</v>
      </c>
      <c r="K136" s="238" t="s">
        <v>19</v>
      </c>
      <c r="L136" s="243"/>
      <c r="M136" s="244" t="s">
        <v>19</v>
      </c>
      <c r="N136" s="245" t="s">
        <v>43</v>
      </c>
      <c r="O136" s="86"/>
      <c r="P136" s="215">
        <f>O136*H136</f>
        <v>0</v>
      </c>
      <c r="Q136" s="215">
        <v>0.0050000000000000001</v>
      </c>
      <c r="R136" s="215">
        <f>Q136*H136</f>
        <v>0.85999999999999999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245</v>
      </c>
      <c r="AT136" s="217" t="s">
        <v>241</v>
      </c>
      <c r="AU136" s="217" t="s">
        <v>82</v>
      </c>
      <c r="AY136" s="19" t="s">
        <v>213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80</v>
      </c>
      <c r="BK136" s="218">
        <f>ROUND(I136*H136,2)</f>
        <v>0</v>
      </c>
      <c r="BL136" s="19" t="s">
        <v>220</v>
      </c>
      <c r="BM136" s="217" t="s">
        <v>332</v>
      </c>
    </row>
    <row r="137" s="2" customFormat="1" ht="16.5" customHeight="1">
      <c r="A137" s="40"/>
      <c r="B137" s="41"/>
      <c r="C137" s="236" t="s">
        <v>333</v>
      </c>
      <c r="D137" s="236" t="s">
        <v>241</v>
      </c>
      <c r="E137" s="237" t="s">
        <v>334</v>
      </c>
      <c r="F137" s="238" t="s">
        <v>335</v>
      </c>
      <c r="G137" s="239" t="s">
        <v>261</v>
      </c>
      <c r="H137" s="240">
        <v>97</v>
      </c>
      <c r="I137" s="241"/>
      <c r="J137" s="242">
        <f>ROUND(I137*H137,2)</f>
        <v>0</v>
      </c>
      <c r="K137" s="238" t="s">
        <v>19</v>
      </c>
      <c r="L137" s="243"/>
      <c r="M137" s="244" t="s">
        <v>19</v>
      </c>
      <c r="N137" s="245" t="s">
        <v>43</v>
      </c>
      <c r="O137" s="86"/>
      <c r="P137" s="215">
        <f>O137*H137</f>
        <v>0</v>
      </c>
      <c r="Q137" s="215">
        <v>0.0050000000000000001</v>
      </c>
      <c r="R137" s="215">
        <f>Q137*H137</f>
        <v>0.48499999999999999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245</v>
      </c>
      <c r="AT137" s="217" t="s">
        <v>241</v>
      </c>
      <c r="AU137" s="217" t="s">
        <v>82</v>
      </c>
      <c r="AY137" s="19" t="s">
        <v>213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80</v>
      </c>
      <c r="BK137" s="218">
        <f>ROUND(I137*H137,2)</f>
        <v>0</v>
      </c>
      <c r="BL137" s="19" t="s">
        <v>220</v>
      </c>
      <c r="BM137" s="217" t="s">
        <v>336</v>
      </c>
    </row>
    <row r="138" s="2" customFormat="1" ht="16.5" customHeight="1">
      <c r="A138" s="40"/>
      <c r="B138" s="41"/>
      <c r="C138" s="236" t="s">
        <v>337</v>
      </c>
      <c r="D138" s="236" t="s">
        <v>241</v>
      </c>
      <c r="E138" s="237" t="s">
        <v>342</v>
      </c>
      <c r="F138" s="238" t="s">
        <v>343</v>
      </c>
      <c r="G138" s="239" t="s">
        <v>261</v>
      </c>
      <c r="H138" s="240">
        <v>171</v>
      </c>
      <c r="I138" s="241"/>
      <c r="J138" s="242">
        <f>ROUND(I138*H138,2)</f>
        <v>0</v>
      </c>
      <c r="K138" s="238" t="s">
        <v>19</v>
      </c>
      <c r="L138" s="243"/>
      <c r="M138" s="244" t="s">
        <v>19</v>
      </c>
      <c r="N138" s="245" t="s">
        <v>43</v>
      </c>
      <c r="O138" s="86"/>
      <c r="P138" s="215">
        <f>O138*H138</f>
        <v>0</v>
      </c>
      <c r="Q138" s="215">
        <v>0.0050000000000000001</v>
      </c>
      <c r="R138" s="215">
        <f>Q138*H138</f>
        <v>0.85499999999999998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245</v>
      </c>
      <c r="AT138" s="217" t="s">
        <v>241</v>
      </c>
      <c r="AU138" s="217" t="s">
        <v>82</v>
      </c>
      <c r="AY138" s="19" t="s">
        <v>213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80</v>
      </c>
      <c r="BK138" s="218">
        <f>ROUND(I138*H138,2)</f>
        <v>0</v>
      </c>
      <c r="BL138" s="19" t="s">
        <v>220</v>
      </c>
      <c r="BM138" s="217" t="s">
        <v>597</v>
      </c>
    </row>
    <row r="139" s="2" customFormat="1" ht="16.5" customHeight="1">
      <c r="A139" s="40"/>
      <c r="B139" s="41"/>
      <c r="C139" s="236" t="s">
        <v>341</v>
      </c>
      <c r="D139" s="236" t="s">
        <v>241</v>
      </c>
      <c r="E139" s="237" t="s">
        <v>346</v>
      </c>
      <c r="F139" s="238" t="s">
        <v>347</v>
      </c>
      <c r="G139" s="239" t="s">
        <v>261</v>
      </c>
      <c r="H139" s="240">
        <v>170</v>
      </c>
      <c r="I139" s="241"/>
      <c r="J139" s="242">
        <f>ROUND(I139*H139,2)</f>
        <v>0</v>
      </c>
      <c r="K139" s="238" t="s">
        <v>19</v>
      </c>
      <c r="L139" s="243"/>
      <c r="M139" s="244" t="s">
        <v>19</v>
      </c>
      <c r="N139" s="245" t="s">
        <v>43</v>
      </c>
      <c r="O139" s="86"/>
      <c r="P139" s="215">
        <f>O139*H139</f>
        <v>0</v>
      </c>
      <c r="Q139" s="215">
        <v>0.0050000000000000001</v>
      </c>
      <c r="R139" s="215">
        <f>Q139*H139</f>
        <v>0.84999999999999998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245</v>
      </c>
      <c r="AT139" s="217" t="s">
        <v>241</v>
      </c>
      <c r="AU139" s="217" t="s">
        <v>82</v>
      </c>
      <c r="AY139" s="19" t="s">
        <v>213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80</v>
      </c>
      <c r="BK139" s="218">
        <f>ROUND(I139*H139,2)</f>
        <v>0</v>
      </c>
      <c r="BL139" s="19" t="s">
        <v>220</v>
      </c>
      <c r="BM139" s="217" t="s">
        <v>348</v>
      </c>
    </row>
    <row r="140" s="2" customFormat="1" ht="16.5" customHeight="1">
      <c r="A140" s="40"/>
      <c r="B140" s="41"/>
      <c r="C140" s="236" t="s">
        <v>345</v>
      </c>
      <c r="D140" s="236" t="s">
        <v>241</v>
      </c>
      <c r="E140" s="237" t="s">
        <v>350</v>
      </c>
      <c r="F140" s="238" t="s">
        <v>351</v>
      </c>
      <c r="G140" s="239" t="s">
        <v>261</v>
      </c>
      <c r="H140" s="240">
        <v>140</v>
      </c>
      <c r="I140" s="241"/>
      <c r="J140" s="242">
        <f>ROUND(I140*H140,2)</f>
        <v>0</v>
      </c>
      <c r="K140" s="238" t="s">
        <v>19</v>
      </c>
      <c r="L140" s="243"/>
      <c r="M140" s="244" t="s">
        <v>19</v>
      </c>
      <c r="N140" s="245" t="s">
        <v>43</v>
      </c>
      <c r="O140" s="86"/>
      <c r="P140" s="215">
        <f>O140*H140</f>
        <v>0</v>
      </c>
      <c r="Q140" s="215">
        <v>0.0050000000000000001</v>
      </c>
      <c r="R140" s="215">
        <f>Q140*H140</f>
        <v>0.70000000000000007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245</v>
      </c>
      <c r="AT140" s="217" t="s">
        <v>241</v>
      </c>
      <c r="AU140" s="217" t="s">
        <v>82</v>
      </c>
      <c r="AY140" s="19" t="s">
        <v>213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80</v>
      </c>
      <c r="BK140" s="218">
        <f>ROUND(I140*H140,2)</f>
        <v>0</v>
      </c>
      <c r="BL140" s="19" t="s">
        <v>220</v>
      </c>
      <c r="BM140" s="217" t="s">
        <v>352</v>
      </c>
    </row>
    <row r="141" s="2" customFormat="1" ht="16.5" customHeight="1">
      <c r="A141" s="40"/>
      <c r="B141" s="41"/>
      <c r="C141" s="236" t="s">
        <v>349</v>
      </c>
      <c r="D141" s="236" t="s">
        <v>241</v>
      </c>
      <c r="E141" s="237" t="s">
        <v>354</v>
      </c>
      <c r="F141" s="238" t="s">
        <v>355</v>
      </c>
      <c r="G141" s="239" t="s">
        <v>261</v>
      </c>
      <c r="H141" s="240">
        <v>62</v>
      </c>
      <c r="I141" s="241"/>
      <c r="J141" s="242">
        <f>ROUND(I141*H141,2)</f>
        <v>0</v>
      </c>
      <c r="K141" s="238" t="s">
        <v>19</v>
      </c>
      <c r="L141" s="243"/>
      <c r="M141" s="244" t="s">
        <v>19</v>
      </c>
      <c r="N141" s="245" t="s">
        <v>43</v>
      </c>
      <c r="O141" s="86"/>
      <c r="P141" s="215">
        <f>O141*H141</f>
        <v>0</v>
      </c>
      <c r="Q141" s="215">
        <v>0.0050000000000000001</v>
      </c>
      <c r="R141" s="215">
        <f>Q141*H141</f>
        <v>0.31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245</v>
      </c>
      <c r="AT141" s="217" t="s">
        <v>241</v>
      </c>
      <c r="AU141" s="217" t="s">
        <v>82</v>
      </c>
      <c r="AY141" s="19" t="s">
        <v>213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80</v>
      </c>
      <c r="BK141" s="218">
        <f>ROUND(I141*H141,2)</f>
        <v>0</v>
      </c>
      <c r="BL141" s="19" t="s">
        <v>220</v>
      </c>
      <c r="BM141" s="217" t="s">
        <v>356</v>
      </c>
    </row>
    <row r="142" s="2" customFormat="1" ht="16.5" customHeight="1">
      <c r="A142" s="40"/>
      <c r="B142" s="41"/>
      <c r="C142" s="236" t="s">
        <v>353</v>
      </c>
      <c r="D142" s="236" t="s">
        <v>241</v>
      </c>
      <c r="E142" s="237" t="s">
        <v>358</v>
      </c>
      <c r="F142" s="238" t="s">
        <v>359</v>
      </c>
      <c r="G142" s="239" t="s">
        <v>261</v>
      </c>
      <c r="H142" s="240">
        <v>2</v>
      </c>
      <c r="I142" s="241"/>
      <c r="J142" s="242">
        <f>ROUND(I142*H142,2)</f>
        <v>0</v>
      </c>
      <c r="K142" s="238" t="s">
        <v>19</v>
      </c>
      <c r="L142" s="243"/>
      <c r="M142" s="244" t="s">
        <v>19</v>
      </c>
      <c r="N142" s="245" t="s">
        <v>43</v>
      </c>
      <c r="O142" s="86"/>
      <c r="P142" s="215">
        <f>O142*H142</f>
        <v>0</v>
      </c>
      <c r="Q142" s="215">
        <v>0.0050000000000000001</v>
      </c>
      <c r="R142" s="215">
        <f>Q142*H142</f>
        <v>0.01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245</v>
      </c>
      <c r="AT142" s="217" t="s">
        <v>241</v>
      </c>
      <c r="AU142" s="217" t="s">
        <v>82</v>
      </c>
      <c r="AY142" s="19" t="s">
        <v>213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80</v>
      </c>
      <c r="BK142" s="218">
        <f>ROUND(I142*H142,2)</f>
        <v>0</v>
      </c>
      <c r="BL142" s="19" t="s">
        <v>220</v>
      </c>
      <c r="BM142" s="217" t="s">
        <v>1240</v>
      </c>
    </row>
    <row r="143" s="2" customFormat="1" ht="16.5" customHeight="1">
      <c r="A143" s="40"/>
      <c r="B143" s="41"/>
      <c r="C143" s="236" t="s">
        <v>357</v>
      </c>
      <c r="D143" s="236" t="s">
        <v>241</v>
      </c>
      <c r="E143" s="237" t="s">
        <v>362</v>
      </c>
      <c r="F143" s="238" t="s">
        <v>363</v>
      </c>
      <c r="G143" s="239" t="s">
        <v>261</v>
      </c>
      <c r="H143" s="240">
        <v>48</v>
      </c>
      <c r="I143" s="241"/>
      <c r="J143" s="242">
        <f>ROUND(I143*H143,2)</f>
        <v>0</v>
      </c>
      <c r="K143" s="238" t="s">
        <v>19</v>
      </c>
      <c r="L143" s="243"/>
      <c r="M143" s="244" t="s">
        <v>19</v>
      </c>
      <c r="N143" s="245" t="s">
        <v>43</v>
      </c>
      <c r="O143" s="86"/>
      <c r="P143" s="215">
        <f>O143*H143</f>
        <v>0</v>
      </c>
      <c r="Q143" s="215">
        <v>0.0050000000000000001</v>
      </c>
      <c r="R143" s="215">
        <f>Q143*H143</f>
        <v>0.23999999999999999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245</v>
      </c>
      <c r="AT143" s="217" t="s">
        <v>241</v>
      </c>
      <c r="AU143" s="217" t="s">
        <v>82</v>
      </c>
      <c r="AY143" s="19" t="s">
        <v>213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80</v>
      </c>
      <c r="BK143" s="218">
        <f>ROUND(I143*H143,2)</f>
        <v>0</v>
      </c>
      <c r="BL143" s="19" t="s">
        <v>220</v>
      </c>
      <c r="BM143" s="217" t="s">
        <v>1241</v>
      </c>
    </row>
    <row r="144" s="2" customFormat="1" ht="16.5" customHeight="1">
      <c r="A144" s="40"/>
      <c r="B144" s="41"/>
      <c r="C144" s="236" t="s">
        <v>361</v>
      </c>
      <c r="D144" s="236" t="s">
        <v>241</v>
      </c>
      <c r="E144" s="237" t="s">
        <v>366</v>
      </c>
      <c r="F144" s="238" t="s">
        <v>367</v>
      </c>
      <c r="G144" s="239" t="s">
        <v>261</v>
      </c>
      <c r="H144" s="240">
        <v>12</v>
      </c>
      <c r="I144" s="241"/>
      <c r="J144" s="242">
        <f>ROUND(I144*H144,2)</f>
        <v>0</v>
      </c>
      <c r="K144" s="238" t="s">
        <v>19</v>
      </c>
      <c r="L144" s="243"/>
      <c r="M144" s="244" t="s">
        <v>19</v>
      </c>
      <c r="N144" s="245" t="s">
        <v>43</v>
      </c>
      <c r="O144" s="86"/>
      <c r="P144" s="215">
        <f>O144*H144</f>
        <v>0</v>
      </c>
      <c r="Q144" s="215">
        <v>0.0050000000000000001</v>
      </c>
      <c r="R144" s="215">
        <f>Q144*H144</f>
        <v>0.059999999999999998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245</v>
      </c>
      <c r="AT144" s="217" t="s">
        <v>241</v>
      </c>
      <c r="AU144" s="217" t="s">
        <v>82</v>
      </c>
      <c r="AY144" s="19" t="s">
        <v>213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80</v>
      </c>
      <c r="BK144" s="218">
        <f>ROUND(I144*H144,2)</f>
        <v>0</v>
      </c>
      <c r="BL144" s="19" t="s">
        <v>220</v>
      </c>
      <c r="BM144" s="217" t="s">
        <v>1242</v>
      </c>
    </row>
    <row r="145" s="2" customFormat="1" ht="16.5" customHeight="1">
      <c r="A145" s="40"/>
      <c r="B145" s="41"/>
      <c r="C145" s="206" t="s">
        <v>365</v>
      </c>
      <c r="D145" s="206" t="s">
        <v>215</v>
      </c>
      <c r="E145" s="207" t="s">
        <v>370</v>
      </c>
      <c r="F145" s="208" t="s">
        <v>371</v>
      </c>
      <c r="G145" s="209" t="s">
        <v>261</v>
      </c>
      <c r="H145" s="210">
        <v>20</v>
      </c>
      <c r="I145" s="211"/>
      <c r="J145" s="212">
        <f>ROUND(I145*H145,2)</f>
        <v>0</v>
      </c>
      <c r="K145" s="208" t="s">
        <v>219</v>
      </c>
      <c r="L145" s="46"/>
      <c r="M145" s="213" t="s">
        <v>19</v>
      </c>
      <c r="N145" s="214" t="s">
        <v>43</v>
      </c>
      <c r="O145" s="86"/>
      <c r="P145" s="215">
        <f>O145*H145</f>
        <v>0</v>
      </c>
      <c r="Q145" s="215">
        <v>5.8E-05</v>
      </c>
      <c r="R145" s="215">
        <f>Q145*H145</f>
        <v>0.00116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220</v>
      </c>
      <c r="AT145" s="217" t="s">
        <v>215</v>
      </c>
      <c r="AU145" s="217" t="s">
        <v>82</v>
      </c>
      <c r="AY145" s="19" t="s">
        <v>213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80</v>
      </c>
      <c r="BK145" s="218">
        <f>ROUND(I145*H145,2)</f>
        <v>0</v>
      </c>
      <c r="BL145" s="19" t="s">
        <v>220</v>
      </c>
      <c r="BM145" s="217" t="s">
        <v>1243</v>
      </c>
    </row>
    <row r="146" s="2" customFormat="1">
      <c r="A146" s="40"/>
      <c r="B146" s="41"/>
      <c r="C146" s="42"/>
      <c r="D146" s="219" t="s">
        <v>222</v>
      </c>
      <c r="E146" s="42"/>
      <c r="F146" s="220" t="s">
        <v>373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222</v>
      </c>
      <c r="AU146" s="19" t="s">
        <v>82</v>
      </c>
    </row>
    <row r="147" s="2" customFormat="1" ht="16.5" customHeight="1">
      <c r="A147" s="40"/>
      <c r="B147" s="41"/>
      <c r="C147" s="236" t="s">
        <v>369</v>
      </c>
      <c r="D147" s="236" t="s">
        <v>241</v>
      </c>
      <c r="E147" s="237" t="s">
        <v>375</v>
      </c>
      <c r="F147" s="238" t="s">
        <v>376</v>
      </c>
      <c r="G147" s="239" t="s">
        <v>261</v>
      </c>
      <c r="H147" s="240">
        <v>60</v>
      </c>
      <c r="I147" s="241"/>
      <c r="J147" s="242">
        <f>ROUND(I147*H147,2)</f>
        <v>0</v>
      </c>
      <c r="K147" s="238" t="s">
        <v>219</v>
      </c>
      <c r="L147" s="243"/>
      <c r="M147" s="244" t="s">
        <v>19</v>
      </c>
      <c r="N147" s="245" t="s">
        <v>43</v>
      </c>
      <c r="O147" s="86"/>
      <c r="P147" s="215">
        <f>O147*H147</f>
        <v>0</v>
      </c>
      <c r="Q147" s="215">
        <v>0.0070899999999999999</v>
      </c>
      <c r="R147" s="215">
        <f>Q147*H147</f>
        <v>0.4254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245</v>
      </c>
      <c r="AT147" s="217" t="s">
        <v>241</v>
      </c>
      <c r="AU147" s="217" t="s">
        <v>82</v>
      </c>
      <c r="AY147" s="19" t="s">
        <v>213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80</v>
      </c>
      <c r="BK147" s="218">
        <f>ROUND(I147*H147,2)</f>
        <v>0</v>
      </c>
      <c r="BL147" s="19" t="s">
        <v>220</v>
      </c>
      <c r="BM147" s="217" t="s">
        <v>377</v>
      </c>
    </row>
    <row r="148" s="2" customFormat="1" ht="16.5" customHeight="1">
      <c r="A148" s="40"/>
      <c r="B148" s="41"/>
      <c r="C148" s="206" t="s">
        <v>374</v>
      </c>
      <c r="D148" s="206" t="s">
        <v>215</v>
      </c>
      <c r="E148" s="207" t="s">
        <v>379</v>
      </c>
      <c r="F148" s="208" t="s">
        <v>380</v>
      </c>
      <c r="G148" s="209" t="s">
        <v>261</v>
      </c>
      <c r="H148" s="210">
        <v>2316</v>
      </c>
      <c r="I148" s="211"/>
      <c r="J148" s="212">
        <f>ROUND(I148*H148,2)</f>
        <v>0</v>
      </c>
      <c r="K148" s="208" t="s">
        <v>219</v>
      </c>
      <c r="L148" s="46"/>
      <c r="M148" s="213" t="s">
        <v>19</v>
      </c>
      <c r="N148" s="214" t="s">
        <v>43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220</v>
      </c>
      <c r="AT148" s="217" t="s">
        <v>215</v>
      </c>
      <c r="AU148" s="217" t="s">
        <v>82</v>
      </c>
      <c r="AY148" s="19" t="s">
        <v>213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80</v>
      </c>
      <c r="BK148" s="218">
        <f>ROUND(I148*H148,2)</f>
        <v>0</v>
      </c>
      <c r="BL148" s="19" t="s">
        <v>220</v>
      </c>
      <c r="BM148" s="217" t="s">
        <v>381</v>
      </c>
    </row>
    <row r="149" s="2" customFormat="1">
      <c r="A149" s="40"/>
      <c r="B149" s="41"/>
      <c r="C149" s="42"/>
      <c r="D149" s="219" t="s">
        <v>222</v>
      </c>
      <c r="E149" s="42"/>
      <c r="F149" s="220" t="s">
        <v>382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222</v>
      </c>
      <c r="AU149" s="19" t="s">
        <v>82</v>
      </c>
    </row>
    <row r="150" s="13" customFormat="1">
      <c r="A150" s="13"/>
      <c r="B150" s="224"/>
      <c r="C150" s="225"/>
      <c r="D150" s="226" t="s">
        <v>224</v>
      </c>
      <c r="E150" s="227" t="s">
        <v>19</v>
      </c>
      <c r="F150" s="228" t="s">
        <v>1244</v>
      </c>
      <c r="G150" s="225"/>
      <c r="H150" s="229">
        <v>2316</v>
      </c>
      <c r="I150" s="230"/>
      <c r="J150" s="225"/>
      <c r="K150" s="225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224</v>
      </c>
      <c r="AU150" s="235" t="s">
        <v>82</v>
      </c>
      <c r="AV150" s="13" t="s">
        <v>82</v>
      </c>
      <c r="AW150" s="13" t="s">
        <v>33</v>
      </c>
      <c r="AX150" s="13" t="s">
        <v>80</v>
      </c>
      <c r="AY150" s="235" t="s">
        <v>213</v>
      </c>
    </row>
    <row r="151" s="2" customFormat="1" ht="16.5" customHeight="1">
      <c r="A151" s="40"/>
      <c r="B151" s="41"/>
      <c r="C151" s="236" t="s">
        <v>378</v>
      </c>
      <c r="D151" s="236" t="s">
        <v>241</v>
      </c>
      <c r="E151" s="237" t="s">
        <v>385</v>
      </c>
      <c r="F151" s="238" t="s">
        <v>386</v>
      </c>
      <c r="G151" s="239" t="s">
        <v>244</v>
      </c>
      <c r="H151" s="240">
        <v>11.58</v>
      </c>
      <c r="I151" s="241"/>
      <c r="J151" s="242">
        <f>ROUND(I151*H151,2)</f>
        <v>0</v>
      </c>
      <c r="K151" s="238" t="s">
        <v>19</v>
      </c>
      <c r="L151" s="243"/>
      <c r="M151" s="244" t="s">
        <v>19</v>
      </c>
      <c r="N151" s="245" t="s">
        <v>43</v>
      </c>
      <c r="O151" s="86"/>
      <c r="P151" s="215">
        <f>O151*H151</f>
        <v>0</v>
      </c>
      <c r="Q151" s="215">
        <v>0.001</v>
      </c>
      <c r="R151" s="215">
        <f>Q151*H151</f>
        <v>0.01158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245</v>
      </c>
      <c r="AT151" s="217" t="s">
        <v>241</v>
      </c>
      <c r="AU151" s="217" t="s">
        <v>82</v>
      </c>
      <c r="AY151" s="19" t="s">
        <v>213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80</v>
      </c>
      <c r="BK151" s="218">
        <f>ROUND(I151*H151,2)</f>
        <v>0</v>
      </c>
      <c r="BL151" s="19" t="s">
        <v>220</v>
      </c>
      <c r="BM151" s="217" t="s">
        <v>387</v>
      </c>
    </row>
    <row r="152" s="2" customFormat="1">
      <c r="A152" s="40"/>
      <c r="B152" s="41"/>
      <c r="C152" s="42"/>
      <c r="D152" s="226" t="s">
        <v>388</v>
      </c>
      <c r="E152" s="42"/>
      <c r="F152" s="246" t="s">
        <v>389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388</v>
      </c>
      <c r="AU152" s="19" t="s">
        <v>82</v>
      </c>
    </row>
    <row r="153" s="13" customFormat="1">
      <c r="A153" s="13"/>
      <c r="B153" s="224"/>
      <c r="C153" s="225"/>
      <c r="D153" s="226" t="s">
        <v>224</v>
      </c>
      <c r="E153" s="227" t="s">
        <v>19</v>
      </c>
      <c r="F153" s="228" t="s">
        <v>1245</v>
      </c>
      <c r="G153" s="225"/>
      <c r="H153" s="229">
        <v>11.58</v>
      </c>
      <c r="I153" s="230"/>
      <c r="J153" s="225"/>
      <c r="K153" s="225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224</v>
      </c>
      <c r="AU153" s="235" t="s">
        <v>82</v>
      </c>
      <c r="AV153" s="13" t="s">
        <v>82</v>
      </c>
      <c r="AW153" s="13" t="s">
        <v>33</v>
      </c>
      <c r="AX153" s="13" t="s">
        <v>80</v>
      </c>
      <c r="AY153" s="235" t="s">
        <v>213</v>
      </c>
    </row>
    <row r="154" s="2" customFormat="1" ht="16.5" customHeight="1">
      <c r="A154" s="40"/>
      <c r="B154" s="41"/>
      <c r="C154" s="206" t="s">
        <v>384</v>
      </c>
      <c r="D154" s="206" t="s">
        <v>215</v>
      </c>
      <c r="E154" s="207" t="s">
        <v>392</v>
      </c>
      <c r="F154" s="208" t="s">
        <v>393</v>
      </c>
      <c r="G154" s="209" t="s">
        <v>261</v>
      </c>
      <c r="H154" s="210">
        <v>20</v>
      </c>
      <c r="I154" s="211"/>
      <c r="J154" s="212">
        <f>ROUND(I154*H154,2)</f>
        <v>0</v>
      </c>
      <c r="K154" s="208" t="s">
        <v>19</v>
      </c>
      <c r="L154" s="46"/>
      <c r="M154" s="213" t="s">
        <v>19</v>
      </c>
      <c r="N154" s="214" t="s">
        <v>43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220</v>
      </c>
      <c r="AT154" s="217" t="s">
        <v>215</v>
      </c>
      <c r="AU154" s="217" t="s">
        <v>82</v>
      </c>
      <c r="AY154" s="19" t="s">
        <v>213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80</v>
      </c>
      <c r="BK154" s="218">
        <f>ROUND(I154*H154,2)</f>
        <v>0</v>
      </c>
      <c r="BL154" s="19" t="s">
        <v>220</v>
      </c>
      <c r="BM154" s="217" t="s">
        <v>1246</v>
      </c>
    </row>
    <row r="155" s="2" customFormat="1" ht="16.5" customHeight="1">
      <c r="A155" s="40"/>
      <c r="B155" s="41"/>
      <c r="C155" s="236" t="s">
        <v>391</v>
      </c>
      <c r="D155" s="236" t="s">
        <v>241</v>
      </c>
      <c r="E155" s="237" t="s">
        <v>396</v>
      </c>
      <c r="F155" s="238" t="s">
        <v>397</v>
      </c>
      <c r="G155" s="239" t="s">
        <v>244</v>
      </c>
      <c r="H155" s="240">
        <v>2.3999999999999999</v>
      </c>
      <c r="I155" s="241"/>
      <c r="J155" s="242">
        <f>ROUND(I155*H155,2)</f>
        <v>0</v>
      </c>
      <c r="K155" s="238" t="s">
        <v>19</v>
      </c>
      <c r="L155" s="243"/>
      <c r="M155" s="244" t="s">
        <v>19</v>
      </c>
      <c r="N155" s="245" t="s">
        <v>43</v>
      </c>
      <c r="O155" s="86"/>
      <c r="P155" s="215">
        <f>O155*H155</f>
        <v>0</v>
      </c>
      <c r="Q155" s="215">
        <v>0.001</v>
      </c>
      <c r="R155" s="215">
        <f>Q155*H155</f>
        <v>0.0023999999999999998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245</v>
      </c>
      <c r="AT155" s="217" t="s">
        <v>241</v>
      </c>
      <c r="AU155" s="217" t="s">
        <v>82</v>
      </c>
      <c r="AY155" s="19" t="s">
        <v>213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80</v>
      </c>
      <c r="BK155" s="218">
        <f>ROUND(I155*H155,2)</f>
        <v>0</v>
      </c>
      <c r="BL155" s="19" t="s">
        <v>220</v>
      </c>
      <c r="BM155" s="217" t="s">
        <v>1247</v>
      </c>
    </row>
    <row r="156" s="2" customFormat="1">
      <c r="A156" s="40"/>
      <c r="B156" s="41"/>
      <c r="C156" s="42"/>
      <c r="D156" s="226" t="s">
        <v>388</v>
      </c>
      <c r="E156" s="42"/>
      <c r="F156" s="246" t="s">
        <v>389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388</v>
      </c>
      <c r="AU156" s="19" t="s">
        <v>82</v>
      </c>
    </row>
    <row r="157" s="13" customFormat="1">
      <c r="A157" s="13"/>
      <c r="B157" s="224"/>
      <c r="C157" s="225"/>
      <c r="D157" s="226" t="s">
        <v>224</v>
      </c>
      <c r="E157" s="227" t="s">
        <v>19</v>
      </c>
      <c r="F157" s="228" t="s">
        <v>399</v>
      </c>
      <c r="G157" s="225"/>
      <c r="H157" s="229">
        <v>2.3999999999999999</v>
      </c>
      <c r="I157" s="230"/>
      <c r="J157" s="225"/>
      <c r="K157" s="225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224</v>
      </c>
      <c r="AU157" s="235" t="s">
        <v>82</v>
      </c>
      <c r="AV157" s="13" t="s">
        <v>82</v>
      </c>
      <c r="AW157" s="13" t="s">
        <v>33</v>
      </c>
      <c r="AX157" s="13" t="s">
        <v>80</v>
      </c>
      <c r="AY157" s="235" t="s">
        <v>213</v>
      </c>
    </row>
    <row r="158" s="2" customFormat="1" ht="16.5" customHeight="1">
      <c r="A158" s="40"/>
      <c r="B158" s="41"/>
      <c r="C158" s="206" t="s">
        <v>395</v>
      </c>
      <c r="D158" s="206" t="s">
        <v>215</v>
      </c>
      <c r="E158" s="207" t="s">
        <v>401</v>
      </c>
      <c r="F158" s="208" t="s">
        <v>402</v>
      </c>
      <c r="G158" s="209" t="s">
        <v>261</v>
      </c>
      <c r="H158" s="210">
        <v>2316</v>
      </c>
      <c r="I158" s="211"/>
      <c r="J158" s="212">
        <f>ROUND(I158*H158,2)</f>
        <v>0</v>
      </c>
      <c r="K158" s="208" t="s">
        <v>219</v>
      </c>
      <c r="L158" s="46"/>
      <c r="M158" s="213" t="s">
        <v>19</v>
      </c>
      <c r="N158" s="214" t="s">
        <v>43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220</v>
      </c>
      <c r="AT158" s="217" t="s">
        <v>215</v>
      </c>
      <c r="AU158" s="217" t="s">
        <v>82</v>
      </c>
      <c r="AY158" s="19" t="s">
        <v>213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80</v>
      </c>
      <c r="BK158" s="218">
        <f>ROUND(I158*H158,2)</f>
        <v>0</v>
      </c>
      <c r="BL158" s="19" t="s">
        <v>220</v>
      </c>
      <c r="BM158" s="217" t="s">
        <v>403</v>
      </c>
    </row>
    <row r="159" s="2" customFormat="1">
      <c r="A159" s="40"/>
      <c r="B159" s="41"/>
      <c r="C159" s="42"/>
      <c r="D159" s="219" t="s">
        <v>222</v>
      </c>
      <c r="E159" s="42"/>
      <c r="F159" s="220" t="s">
        <v>404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222</v>
      </c>
      <c r="AU159" s="19" t="s">
        <v>82</v>
      </c>
    </row>
    <row r="160" s="13" customFormat="1">
      <c r="A160" s="13"/>
      <c r="B160" s="224"/>
      <c r="C160" s="225"/>
      <c r="D160" s="226" t="s">
        <v>224</v>
      </c>
      <c r="E160" s="227" t="s">
        <v>19</v>
      </c>
      <c r="F160" s="228" t="s">
        <v>1248</v>
      </c>
      <c r="G160" s="225"/>
      <c r="H160" s="229">
        <v>2316</v>
      </c>
      <c r="I160" s="230"/>
      <c r="J160" s="225"/>
      <c r="K160" s="225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224</v>
      </c>
      <c r="AU160" s="235" t="s">
        <v>82</v>
      </c>
      <c r="AV160" s="13" t="s">
        <v>82</v>
      </c>
      <c r="AW160" s="13" t="s">
        <v>33</v>
      </c>
      <c r="AX160" s="13" t="s">
        <v>80</v>
      </c>
      <c r="AY160" s="235" t="s">
        <v>213</v>
      </c>
    </row>
    <row r="161" s="2" customFormat="1" ht="16.5" customHeight="1">
      <c r="A161" s="40"/>
      <c r="B161" s="41"/>
      <c r="C161" s="236" t="s">
        <v>400</v>
      </c>
      <c r="D161" s="236" t="s">
        <v>241</v>
      </c>
      <c r="E161" s="237" t="s">
        <v>407</v>
      </c>
      <c r="F161" s="238" t="s">
        <v>408</v>
      </c>
      <c r="G161" s="239" t="s">
        <v>244</v>
      </c>
      <c r="H161" s="240">
        <v>115.8</v>
      </c>
      <c r="I161" s="241"/>
      <c r="J161" s="242">
        <f>ROUND(I161*H161,2)</f>
        <v>0</v>
      </c>
      <c r="K161" s="238" t="s">
        <v>219</v>
      </c>
      <c r="L161" s="243"/>
      <c r="M161" s="244" t="s">
        <v>19</v>
      </c>
      <c r="N161" s="245" t="s">
        <v>43</v>
      </c>
      <c r="O161" s="86"/>
      <c r="P161" s="215">
        <f>O161*H161</f>
        <v>0</v>
      </c>
      <c r="Q161" s="215">
        <v>0.001</v>
      </c>
      <c r="R161" s="215">
        <f>Q161*H161</f>
        <v>0.1158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245</v>
      </c>
      <c r="AT161" s="217" t="s">
        <v>241</v>
      </c>
      <c r="AU161" s="217" t="s">
        <v>82</v>
      </c>
      <c r="AY161" s="19" t="s">
        <v>213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80</v>
      </c>
      <c r="BK161" s="218">
        <f>ROUND(I161*H161,2)</f>
        <v>0</v>
      </c>
      <c r="BL161" s="19" t="s">
        <v>220</v>
      </c>
      <c r="BM161" s="217" t="s">
        <v>409</v>
      </c>
    </row>
    <row r="162" s="2" customFormat="1">
      <c r="A162" s="40"/>
      <c r="B162" s="41"/>
      <c r="C162" s="42"/>
      <c r="D162" s="226" t="s">
        <v>388</v>
      </c>
      <c r="E162" s="42"/>
      <c r="F162" s="246" t="s">
        <v>410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388</v>
      </c>
      <c r="AU162" s="19" t="s">
        <v>82</v>
      </c>
    </row>
    <row r="163" s="13" customFormat="1">
      <c r="A163" s="13"/>
      <c r="B163" s="224"/>
      <c r="C163" s="225"/>
      <c r="D163" s="226" t="s">
        <v>224</v>
      </c>
      <c r="E163" s="227" t="s">
        <v>19</v>
      </c>
      <c r="F163" s="228" t="s">
        <v>1249</v>
      </c>
      <c r="G163" s="225"/>
      <c r="H163" s="229">
        <v>115.8</v>
      </c>
      <c r="I163" s="230"/>
      <c r="J163" s="225"/>
      <c r="K163" s="225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224</v>
      </c>
      <c r="AU163" s="235" t="s">
        <v>82</v>
      </c>
      <c r="AV163" s="13" t="s">
        <v>82</v>
      </c>
      <c r="AW163" s="13" t="s">
        <v>33</v>
      </c>
      <c r="AX163" s="13" t="s">
        <v>80</v>
      </c>
      <c r="AY163" s="235" t="s">
        <v>213</v>
      </c>
    </row>
    <row r="164" s="2" customFormat="1" ht="16.5" customHeight="1">
      <c r="A164" s="40"/>
      <c r="B164" s="41"/>
      <c r="C164" s="206" t="s">
        <v>406</v>
      </c>
      <c r="D164" s="206" t="s">
        <v>215</v>
      </c>
      <c r="E164" s="207" t="s">
        <v>413</v>
      </c>
      <c r="F164" s="208" t="s">
        <v>414</v>
      </c>
      <c r="G164" s="209" t="s">
        <v>261</v>
      </c>
      <c r="H164" s="210">
        <v>2316</v>
      </c>
      <c r="I164" s="211"/>
      <c r="J164" s="212">
        <f>ROUND(I164*H164,2)</f>
        <v>0</v>
      </c>
      <c r="K164" s="208" t="s">
        <v>19</v>
      </c>
      <c r="L164" s="46"/>
      <c r="M164" s="213" t="s">
        <v>19</v>
      </c>
      <c r="N164" s="214" t="s">
        <v>43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220</v>
      </c>
      <c r="AT164" s="217" t="s">
        <v>215</v>
      </c>
      <c r="AU164" s="217" t="s">
        <v>82</v>
      </c>
      <c r="AY164" s="19" t="s">
        <v>213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80</v>
      </c>
      <c r="BK164" s="218">
        <f>ROUND(I164*H164,2)</f>
        <v>0</v>
      </c>
      <c r="BL164" s="19" t="s">
        <v>220</v>
      </c>
      <c r="BM164" s="217" t="s">
        <v>415</v>
      </c>
    </row>
    <row r="165" s="13" customFormat="1">
      <c r="A165" s="13"/>
      <c r="B165" s="224"/>
      <c r="C165" s="225"/>
      <c r="D165" s="226" t="s">
        <v>224</v>
      </c>
      <c r="E165" s="227" t="s">
        <v>19</v>
      </c>
      <c r="F165" s="228" t="s">
        <v>1244</v>
      </c>
      <c r="G165" s="225"/>
      <c r="H165" s="229">
        <v>2316</v>
      </c>
      <c r="I165" s="230"/>
      <c r="J165" s="225"/>
      <c r="K165" s="225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224</v>
      </c>
      <c r="AU165" s="235" t="s">
        <v>82</v>
      </c>
      <c r="AV165" s="13" t="s">
        <v>82</v>
      </c>
      <c r="AW165" s="13" t="s">
        <v>33</v>
      </c>
      <c r="AX165" s="13" t="s">
        <v>80</v>
      </c>
      <c r="AY165" s="235" t="s">
        <v>213</v>
      </c>
    </row>
    <row r="166" s="2" customFormat="1" ht="16.5" customHeight="1">
      <c r="A166" s="40"/>
      <c r="B166" s="41"/>
      <c r="C166" s="236" t="s">
        <v>412</v>
      </c>
      <c r="D166" s="236" t="s">
        <v>241</v>
      </c>
      <c r="E166" s="237" t="s">
        <v>417</v>
      </c>
      <c r="F166" s="238" t="s">
        <v>418</v>
      </c>
      <c r="G166" s="239" t="s">
        <v>244</v>
      </c>
      <c r="H166" s="240">
        <v>138.47999999999999</v>
      </c>
      <c r="I166" s="241"/>
      <c r="J166" s="242">
        <f>ROUND(I166*H166,2)</f>
        <v>0</v>
      </c>
      <c r="K166" s="238" t="s">
        <v>19</v>
      </c>
      <c r="L166" s="243"/>
      <c r="M166" s="244" t="s">
        <v>19</v>
      </c>
      <c r="N166" s="245" t="s">
        <v>43</v>
      </c>
      <c r="O166" s="86"/>
      <c r="P166" s="215">
        <f>O166*H166</f>
        <v>0</v>
      </c>
      <c r="Q166" s="215">
        <v>0.001</v>
      </c>
      <c r="R166" s="215">
        <f>Q166*H166</f>
        <v>0.13847999999999999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245</v>
      </c>
      <c r="AT166" s="217" t="s">
        <v>241</v>
      </c>
      <c r="AU166" s="217" t="s">
        <v>82</v>
      </c>
      <c r="AY166" s="19" t="s">
        <v>213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80</v>
      </c>
      <c r="BK166" s="218">
        <f>ROUND(I166*H166,2)</f>
        <v>0</v>
      </c>
      <c r="BL166" s="19" t="s">
        <v>220</v>
      </c>
      <c r="BM166" s="217" t="s">
        <v>419</v>
      </c>
    </row>
    <row r="167" s="2" customFormat="1">
      <c r="A167" s="40"/>
      <c r="B167" s="41"/>
      <c r="C167" s="42"/>
      <c r="D167" s="226" t="s">
        <v>388</v>
      </c>
      <c r="E167" s="42"/>
      <c r="F167" s="246" t="s">
        <v>389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388</v>
      </c>
      <c r="AU167" s="19" t="s">
        <v>82</v>
      </c>
    </row>
    <row r="168" s="13" customFormat="1">
      <c r="A168" s="13"/>
      <c r="B168" s="224"/>
      <c r="C168" s="225"/>
      <c r="D168" s="226" t="s">
        <v>224</v>
      </c>
      <c r="E168" s="227" t="s">
        <v>19</v>
      </c>
      <c r="F168" s="228" t="s">
        <v>1250</v>
      </c>
      <c r="G168" s="225"/>
      <c r="H168" s="229">
        <v>138.47999999999999</v>
      </c>
      <c r="I168" s="230"/>
      <c r="J168" s="225"/>
      <c r="K168" s="225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224</v>
      </c>
      <c r="AU168" s="235" t="s">
        <v>82</v>
      </c>
      <c r="AV168" s="13" t="s">
        <v>82</v>
      </c>
      <c r="AW168" s="13" t="s">
        <v>33</v>
      </c>
      <c r="AX168" s="13" t="s">
        <v>80</v>
      </c>
      <c r="AY168" s="235" t="s">
        <v>213</v>
      </c>
    </row>
    <row r="169" s="2" customFormat="1" ht="16.5" customHeight="1">
      <c r="A169" s="40"/>
      <c r="B169" s="41"/>
      <c r="C169" s="206" t="s">
        <v>416</v>
      </c>
      <c r="D169" s="206" t="s">
        <v>215</v>
      </c>
      <c r="E169" s="207" t="s">
        <v>422</v>
      </c>
      <c r="F169" s="208" t="s">
        <v>423</v>
      </c>
      <c r="G169" s="209" t="s">
        <v>218</v>
      </c>
      <c r="H169" s="210">
        <v>1734.5999999999999</v>
      </c>
      <c r="I169" s="211"/>
      <c r="J169" s="212">
        <f>ROUND(I169*H169,2)</f>
        <v>0</v>
      </c>
      <c r="K169" s="208" t="s">
        <v>219</v>
      </c>
      <c r="L169" s="46"/>
      <c r="M169" s="213" t="s">
        <v>19</v>
      </c>
      <c r="N169" s="214" t="s">
        <v>43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220</v>
      </c>
      <c r="AT169" s="217" t="s">
        <v>215</v>
      </c>
      <c r="AU169" s="217" t="s">
        <v>82</v>
      </c>
      <c r="AY169" s="19" t="s">
        <v>213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80</v>
      </c>
      <c r="BK169" s="218">
        <f>ROUND(I169*H169,2)</f>
        <v>0</v>
      </c>
      <c r="BL169" s="19" t="s">
        <v>220</v>
      </c>
      <c r="BM169" s="217" t="s">
        <v>424</v>
      </c>
    </row>
    <row r="170" s="2" customFormat="1">
      <c r="A170" s="40"/>
      <c r="B170" s="41"/>
      <c r="C170" s="42"/>
      <c r="D170" s="219" t="s">
        <v>222</v>
      </c>
      <c r="E170" s="42"/>
      <c r="F170" s="220" t="s">
        <v>425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222</v>
      </c>
      <c r="AU170" s="19" t="s">
        <v>82</v>
      </c>
    </row>
    <row r="171" s="13" customFormat="1">
      <c r="A171" s="13"/>
      <c r="B171" s="224"/>
      <c r="C171" s="225"/>
      <c r="D171" s="226" t="s">
        <v>224</v>
      </c>
      <c r="E171" s="227" t="s">
        <v>19</v>
      </c>
      <c r="F171" s="228" t="s">
        <v>1251</v>
      </c>
      <c r="G171" s="225"/>
      <c r="H171" s="229">
        <v>1734.5999999999999</v>
      </c>
      <c r="I171" s="230"/>
      <c r="J171" s="225"/>
      <c r="K171" s="225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224</v>
      </c>
      <c r="AU171" s="235" t="s">
        <v>82</v>
      </c>
      <c r="AV171" s="13" t="s">
        <v>82</v>
      </c>
      <c r="AW171" s="13" t="s">
        <v>33</v>
      </c>
      <c r="AX171" s="13" t="s">
        <v>80</v>
      </c>
      <c r="AY171" s="235" t="s">
        <v>213</v>
      </c>
    </row>
    <row r="172" s="2" customFormat="1" ht="16.5" customHeight="1">
      <c r="A172" s="40"/>
      <c r="B172" s="41"/>
      <c r="C172" s="236" t="s">
        <v>421</v>
      </c>
      <c r="D172" s="236" t="s">
        <v>241</v>
      </c>
      <c r="E172" s="237" t="s">
        <v>428</v>
      </c>
      <c r="F172" s="238" t="s">
        <v>429</v>
      </c>
      <c r="G172" s="239" t="s">
        <v>430</v>
      </c>
      <c r="H172" s="240">
        <v>173.46000000000001</v>
      </c>
      <c r="I172" s="241"/>
      <c r="J172" s="242">
        <f>ROUND(I172*H172,2)</f>
        <v>0</v>
      </c>
      <c r="K172" s="238" t="s">
        <v>219</v>
      </c>
      <c r="L172" s="243"/>
      <c r="M172" s="244" t="s">
        <v>19</v>
      </c>
      <c r="N172" s="245" t="s">
        <v>43</v>
      </c>
      <c r="O172" s="86"/>
      <c r="P172" s="215">
        <f>O172*H172</f>
        <v>0</v>
      </c>
      <c r="Q172" s="215">
        <v>0.20000000000000001</v>
      </c>
      <c r="R172" s="215">
        <f>Q172*H172</f>
        <v>34.692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245</v>
      </c>
      <c r="AT172" s="217" t="s">
        <v>241</v>
      </c>
      <c r="AU172" s="217" t="s">
        <v>82</v>
      </c>
      <c r="AY172" s="19" t="s">
        <v>213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80</v>
      </c>
      <c r="BK172" s="218">
        <f>ROUND(I172*H172,2)</f>
        <v>0</v>
      </c>
      <c r="BL172" s="19" t="s">
        <v>220</v>
      </c>
      <c r="BM172" s="217" t="s">
        <v>431</v>
      </c>
    </row>
    <row r="173" s="13" customFormat="1">
      <c r="A173" s="13"/>
      <c r="B173" s="224"/>
      <c r="C173" s="225"/>
      <c r="D173" s="226" t="s">
        <v>224</v>
      </c>
      <c r="E173" s="227" t="s">
        <v>19</v>
      </c>
      <c r="F173" s="228" t="s">
        <v>1252</v>
      </c>
      <c r="G173" s="225"/>
      <c r="H173" s="229">
        <v>173.46000000000001</v>
      </c>
      <c r="I173" s="230"/>
      <c r="J173" s="225"/>
      <c r="K173" s="225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224</v>
      </c>
      <c r="AU173" s="235" t="s">
        <v>82</v>
      </c>
      <c r="AV173" s="13" t="s">
        <v>82</v>
      </c>
      <c r="AW173" s="13" t="s">
        <v>33</v>
      </c>
      <c r="AX173" s="13" t="s">
        <v>80</v>
      </c>
      <c r="AY173" s="235" t="s">
        <v>213</v>
      </c>
    </row>
    <row r="174" s="2" customFormat="1" ht="16.5" customHeight="1">
      <c r="A174" s="40"/>
      <c r="B174" s="41"/>
      <c r="C174" s="206" t="s">
        <v>427</v>
      </c>
      <c r="D174" s="206" t="s">
        <v>215</v>
      </c>
      <c r="E174" s="207" t="s">
        <v>434</v>
      </c>
      <c r="F174" s="208" t="s">
        <v>435</v>
      </c>
      <c r="G174" s="209" t="s">
        <v>430</v>
      </c>
      <c r="H174" s="210">
        <v>35.259999999999998</v>
      </c>
      <c r="I174" s="211"/>
      <c r="J174" s="212">
        <f>ROUND(I174*H174,2)</f>
        <v>0</v>
      </c>
      <c r="K174" s="208" t="s">
        <v>219</v>
      </c>
      <c r="L174" s="46"/>
      <c r="M174" s="213" t="s">
        <v>19</v>
      </c>
      <c r="N174" s="214" t="s">
        <v>43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220</v>
      </c>
      <c r="AT174" s="217" t="s">
        <v>215</v>
      </c>
      <c r="AU174" s="217" t="s">
        <v>82</v>
      </c>
      <c r="AY174" s="19" t="s">
        <v>213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80</v>
      </c>
      <c r="BK174" s="218">
        <f>ROUND(I174*H174,2)</f>
        <v>0</v>
      </c>
      <c r="BL174" s="19" t="s">
        <v>220</v>
      </c>
      <c r="BM174" s="217" t="s">
        <v>436</v>
      </c>
    </row>
    <row r="175" s="2" customFormat="1">
      <c r="A175" s="40"/>
      <c r="B175" s="41"/>
      <c r="C175" s="42"/>
      <c r="D175" s="219" t="s">
        <v>222</v>
      </c>
      <c r="E175" s="42"/>
      <c r="F175" s="220" t="s">
        <v>437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222</v>
      </c>
      <c r="AU175" s="19" t="s">
        <v>82</v>
      </c>
    </row>
    <row r="176" s="2" customFormat="1">
      <c r="A176" s="40"/>
      <c r="B176" s="41"/>
      <c r="C176" s="42"/>
      <c r="D176" s="226" t="s">
        <v>388</v>
      </c>
      <c r="E176" s="42"/>
      <c r="F176" s="246" t="s">
        <v>438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388</v>
      </c>
      <c r="AU176" s="19" t="s">
        <v>82</v>
      </c>
    </row>
    <row r="177" s="13" customFormat="1">
      <c r="A177" s="13"/>
      <c r="B177" s="224"/>
      <c r="C177" s="225"/>
      <c r="D177" s="226" t="s">
        <v>224</v>
      </c>
      <c r="E177" s="227" t="s">
        <v>19</v>
      </c>
      <c r="F177" s="228" t="s">
        <v>1253</v>
      </c>
      <c r="G177" s="225"/>
      <c r="H177" s="229">
        <v>35.259999999999998</v>
      </c>
      <c r="I177" s="230"/>
      <c r="J177" s="225"/>
      <c r="K177" s="225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224</v>
      </c>
      <c r="AU177" s="235" t="s">
        <v>82</v>
      </c>
      <c r="AV177" s="13" t="s">
        <v>82</v>
      </c>
      <c r="AW177" s="13" t="s">
        <v>33</v>
      </c>
      <c r="AX177" s="13" t="s">
        <v>80</v>
      </c>
      <c r="AY177" s="235" t="s">
        <v>213</v>
      </c>
    </row>
    <row r="178" s="2" customFormat="1" ht="16.5" customHeight="1">
      <c r="A178" s="40"/>
      <c r="B178" s="41"/>
      <c r="C178" s="206" t="s">
        <v>433</v>
      </c>
      <c r="D178" s="206" t="s">
        <v>215</v>
      </c>
      <c r="E178" s="207" t="s">
        <v>441</v>
      </c>
      <c r="F178" s="208" t="s">
        <v>442</v>
      </c>
      <c r="G178" s="209" t="s">
        <v>430</v>
      </c>
      <c r="H178" s="210">
        <v>35.259999999999998</v>
      </c>
      <c r="I178" s="211"/>
      <c r="J178" s="212">
        <f>ROUND(I178*H178,2)</f>
        <v>0</v>
      </c>
      <c r="K178" s="208" t="s">
        <v>219</v>
      </c>
      <c r="L178" s="46"/>
      <c r="M178" s="213" t="s">
        <v>19</v>
      </c>
      <c r="N178" s="214" t="s">
        <v>43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220</v>
      </c>
      <c r="AT178" s="217" t="s">
        <v>215</v>
      </c>
      <c r="AU178" s="217" t="s">
        <v>82</v>
      </c>
      <c r="AY178" s="19" t="s">
        <v>213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80</v>
      </c>
      <c r="BK178" s="218">
        <f>ROUND(I178*H178,2)</f>
        <v>0</v>
      </c>
      <c r="BL178" s="19" t="s">
        <v>220</v>
      </c>
      <c r="BM178" s="217" t="s">
        <v>443</v>
      </c>
    </row>
    <row r="179" s="2" customFormat="1">
      <c r="A179" s="40"/>
      <c r="B179" s="41"/>
      <c r="C179" s="42"/>
      <c r="D179" s="219" t="s">
        <v>222</v>
      </c>
      <c r="E179" s="42"/>
      <c r="F179" s="220" t="s">
        <v>444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222</v>
      </c>
      <c r="AU179" s="19" t="s">
        <v>82</v>
      </c>
    </row>
    <row r="180" s="13" customFormat="1">
      <c r="A180" s="13"/>
      <c r="B180" s="224"/>
      <c r="C180" s="225"/>
      <c r="D180" s="226" t="s">
        <v>224</v>
      </c>
      <c r="E180" s="227" t="s">
        <v>19</v>
      </c>
      <c r="F180" s="228" t="s">
        <v>1254</v>
      </c>
      <c r="G180" s="225"/>
      <c r="H180" s="229">
        <v>35.259999999999998</v>
      </c>
      <c r="I180" s="230"/>
      <c r="J180" s="225"/>
      <c r="K180" s="225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224</v>
      </c>
      <c r="AU180" s="235" t="s">
        <v>82</v>
      </c>
      <c r="AV180" s="13" t="s">
        <v>82</v>
      </c>
      <c r="AW180" s="13" t="s">
        <v>33</v>
      </c>
      <c r="AX180" s="13" t="s">
        <v>80</v>
      </c>
      <c r="AY180" s="235" t="s">
        <v>213</v>
      </c>
    </row>
    <row r="181" s="2" customFormat="1" ht="16.5" customHeight="1">
      <c r="A181" s="40"/>
      <c r="B181" s="41"/>
      <c r="C181" s="236" t="s">
        <v>440</v>
      </c>
      <c r="D181" s="236" t="s">
        <v>241</v>
      </c>
      <c r="E181" s="237" t="s">
        <v>446</v>
      </c>
      <c r="F181" s="238" t="s">
        <v>447</v>
      </c>
      <c r="G181" s="239" t="s">
        <v>430</v>
      </c>
      <c r="H181" s="240">
        <v>35.259999999999998</v>
      </c>
      <c r="I181" s="241"/>
      <c r="J181" s="242">
        <f>ROUND(I181*H181,2)</f>
        <v>0</v>
      </c>
      <c r="K181" s="238" t="s">
        <v>219</v>
      </c>
      <c r="L181" s="243"/>
      <c r="M181" s="244" t="s">
        <v>19</v>
      </c>
      <c r="N181" s="245" t="s">
        <v>43</v>
      </c>
      <c r="O181" s="86"/>
      <c r="P181" s="215">
        <f>O181*H181</f>
        <v>0</v>
      </c>
      <c r="Q181" s="215">
        <v>1</v>
      </c>
      <c r="R181" s="215">
        <f>Q181*H181</f>
        <v>35.259999999999998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245</v>
      </c>
      <c r="AT181" s="217" t="s">
        <v>241</v>
      </c>
      <c r="AU181" s="217" t="s">
        <v>82</v>
      </c>
      <c r="AY181" s="19" t="s">
        <v>213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80</v>
      </c>
      <c r="BK181" s="218">
        <f>ROUND(I181*H181,2)</f>
        <v>0</v>
      </c>
      <c r="BL181" s="19" t="s">
        <v>220</v>
      </c>
      <c r="BM181" s="217" t="s">
        <v>448</v>
      </c>
    </row>
    <row r="182" s="2" customFormat="1">
      <c r="A182" s="40"/>
      <c r="B182" s="41"/>
      <c r="C182" s="42"/>
      <c r="D182" s="226" t="s">
        <v>388</v>
      </c>
      <c r="E182" s="42"/>
      <c r="F182" s="246" t="s">
        <v>449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388</v>
      </c>
      <c r="AU182" s="19" t="s">
        <v>82</v>
      </c>
    </row>
    <row r="183" s="13" customFormat="1">
      <c r="A183" s="13"/>
      <c r="B183" s="224"/>
      <c r="C183" s="225"/>
      <c r="D183" s="226" t="s">
        <v>224</v>
      </c>
      <c r="E183" s="227" t="s">
        <v>19</v>
      </c>
      <c r="F183" s="228" t="s">
        <v>1254</v>
      </c>
      <c r="G183" s="225"/>
      <c r="H183" s="229">
        <v>35.259999999999998</v>
      </c>
      <c r="I183" s="230"/>
      <c r="J183" s="225"/>
      <c r="K183" s="225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224</v>
      </c>
      <c r="AU183" s="235" t="s">
        <v>82</v>
      </c>
      <c r="AV183" s="13" t="s">
        <v>82</v>
      </c>
      <c r="AW183" s="13" t="s">
        <v>33</v>
      </c>
      <c r="AX183" s="13" t="s">
        <v>80</v>
      </c>
      <c r="AY183" s="235" t="s">
        <v>213</v>
      </c>
    </row>
    <row r="184" s="12" customFormat="1" ht="22.8" customHeight="1">
      <c r="A184" s="12"/>
      <c r="B184" s="190"/>
      <c r="C184" s="191"/>
      <c r="D184" s="192" t="s">
        <v>71</v>
      </c>
      <c r="E184" s="204" t="s">
        <v>230</v>
      </c>
      <c r="F184" s="204" t="s">
        <v>450</v>
      </c>
      <c r="G184" s="191"/>
      <c r="H184" s="191"/>
      <c r="I184" s="194"/>
      <c r="J184" s="205">
        <f>BK184</f>
        <v>0</v>
      </c>
      <c r="K184" s="191"/>
      <c r="L184" s="196"/>
      <c r="M184" s="197"/>
      <c r="N184" s="198"/>
      <c r="O184" s="198"/>
      <c r="P184" s="199">
        <f>SUM(P185:P201)</f>
        <v>0</v>
      </c>
      <c r="Q184" s="198"/>
      <c r="R184" s="199">
        <f>SUM(R185:R201)</f>
        <v>11.090565525000001</v>
      </c>
      <c r="S184" s="198"/>
      <c r="T184" s="200">
        <f>SUM(T185:T201)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1" t="s">
        <v>80</v>
      </c>
      <c r="AT184" s="202" t="s">
        <v>71</v>
      </c>
      <c r="AU184" s="202" t="s">
        <v>80</v>
      </c>
      <c r="AY184" s="201" t="s">
        <v>213</v>
      </c>
      <c r="BK184" s="203">
        <f>SUM(BK185:BK201)</f>
        <v>0</v>
      </c>
    </row>
    <row r="185" s="2" customFormat="1" ht="24.15" customHeight="1">
      <c r="A185" s="40"/>
      <c r="B185" s="41"/>
      <c r="C185" s="206" t="s">
        <v>445</v>
      </c>
      <c r="D185" s="206" t="s">
        <v>215</v>
      </c>
      <c r="E185" s="207" t="s">
        <v>452</v>
      </c>
      <c r="F185" s="208" t="s">
        <v>453</v>
      </c>
      <c r="G185" s="209" t="s">
        <v>261</v>
      </c>
      <c r="H185" s="210">
        <v>36</v>
      </c>
      <c r="I185" s="211"/>
      <c r="J185" s="212">
        <f>ROUND(I185*H185,2)</f>
        <v>0</v>
      </c>
      <c r="K185" s="208" t="s">
        <v>19</v>
      </c>
      <c r="L185" s="46"/>
      <c r="M185" s="213" t="s">
        <v>19</v>
      </c>
      <c r="N185" s="214" t="s">
        <v>43</v>
      </c>
      <c r="O185" s="86"/>
      <c r="P185" s="215">
        <f>O185*H185</f>
        <v>0</v>
      </c>
      <c r="Q185" s="215">
        <v>2.0000000000000002E-05</v>
      </c>
      <c r="R185" s="215">
        <f>Q185*H185</f>
        <v>0.00072000000000000005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220</v>
      </c>
      <c r="AT185" s="217" t="s">
        <v>215</v>
      </c>
      <c r="AU185" s="217" t="s">
        <v>82</v>
      </c>
      <c r="AY185" s="19" t="s">
        <v>213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80</v>
      </c>
      <c r="BK185" s="218">
        <f>ROUND(I185*H185,2)</f>
        <v>0</v>
      </c>
      <c r="BL185" s="19" t="s">
        <v>220</v>
      </c>
      <c r="BM185" s="217" t="s">
        <v>454</v>
      </c>
    </row>
    <row r="186" s="2" customFormat="1">
      <c r="A186" s="40"/>
      <c r="B186" s="41"/>
      <c r="C186" s="42"/>
      <c r="D186" s="226" t="s">
        <v>388</v>
      </c>
      <c r="E186" s="42"/>
      <c r="F186" s="246" t="s">
        <v>455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388</v>
      </c>
      <c r="AU186" s="19" t="s">
        <v>82</v>
      </c>
    </row>
    <row r="187" s="13" customFormat="1">
      <c r="A187" s="13"/>
      <c r="B187" s="224"/>
      <c r="C187" s="225"/>
      <c r="D187" s="226" t="s">
        <v>224</v>
      </c>
      <c r="E187" s="227" t="s">
        <v>19</v>
      </c>
      <c r="F187" s="228" t="s">
        <v>378</v>
      </c>
      <c r="G187" s="225"/>
      <c r="H187" s="229">
        <v>36</v>
      </c>
      <c r="I187" s="230"/>
      <c r="J187" s="225"/>
      <c r="K187" s="225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224</v>
      </c>
      <c r="AU187" s="235" t="s">
        <v>82</v>
      </c>
      <c r="AV187" s="13" t="s">
        <v>82</v>
      </c>
      <c r="AW187" s="13" t="s">
        <v>33</v>
      </c>
      <c r="AX187" s="13" t="s">
        <v>80</v>
      </c>
      <c r="AY187" s="235" t="s">
        <v>213</v>
      </c>
    </row>
    <row r="188" s="2" customFormat="1" ht="16.5" customHeight="1">
      <c r="A188" s="40"/>
      <c r="B188" s="41"/>
      <c r="C188" s="236" t="s">
        <v>451</v>
      </c>
      <c r="D188" s="236" t="s">
        <v>241</v>
      </c>
      <c r="E188" s="237" t="s">
        <v>457</v>
      </c>
      <c r="F188" s="238" t="s">
        <v>458</v>
      </c>
      <c r="G188" s="239" t="s">
        <v>261</v>
      </c>
      <c r="H188" s="240">
        <v>36</v>
      </c>
      <c r="I188" s="241"/>
      <c r="J188" s="242">
        <f>ROUND(I188*H188,2)</f>
        <v>0</v>
      </c>
      <c r="K188" s="238" t="s">
        <v>19</v>
      </c>
      <c r="L188" s="243"/>
      <c r="M188" s="244" t="s">
        <v>19</v>
      </c>
      <c r="N188" s="245" t="s">
        <v>43</v>
      </c>
      <c r="O188" s="86"/>
      <c r="P188" s="215">
        <f>O188*H188</f>
        <v>0</v>
      </c>
      <c r="Q188" s="215">
        <v>0.0051500000000000001</v>
      </c>
      <c r="R188" s="215">
        <f>Q188*H188</f>
        <v>0.18540000000000001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245</v>
      </c>
      <c r="AT188" s="217" t="s">
        <v>241</v>
      </c>
      <c r="AU188" s="217" t="s">
        <v>82</v>
      </c>
      <c r="AY188" s="19" t="s">
        <v>213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80</v>
      </c>
      <c r="BK188" s="218">
        <f>ROUND(I188*H188,2)</f>
        <v>0</v>
      </c>
      <c r="BL188" s="19" t="s">
        <v>220</v>
      </c>
      <c r="BM188" s="217" t="s">
        <v>459</v>
      </c>
    </row>
    <row r="189" s="13" customFormat="1">
      <c r="A189" s="13"/>
      <c r="B189" s="224"/>
      <c r="C189" s="225"/>
      <c r="D189" s="226" t="s">
        <v>224</v>
      </c>
      <c r="E189" s="227" t="s">
        <v>19</v>
      </c>
      <c r="F189" s="228" t="s">
        <v>378</v>
      </c>
      <c r="G189" s="225"/>
      <c r="H189" s="229">
        <v>36</v>
      </c>
      <c r="I189" s="230"/>
      <c r="J189" s="225"/>
      <c r="K189" s="225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224</v>
      </c>
      <c r="AU189" s="235" t="s">
        <v>82</v>
      </c>
      <c r="AV189" s="13" t="s">
        <v>82</v>
      </c>
      <c r="AW189" s="13" t="s">
        <v>33</v>
      </c>
      <c r="AX189" s="13" t="s">
        <v>80</v>
      </c>
      <c r="AY189" s="235" t="s">
        <v>213</v>
      </c>
    </row>
    <row r="190" s="2" customFormat="1" ht="16.5" customHeight="1">
      <c r="A190" s="40"/>
      <c r="B190" s="41"/>
      <c r="C190" s="206" t="s">
        <v>456</v>
      </c>
      <c r="D190" s="206" t="s">
        <v>215</v>
      </c>
      <c r="E190" s="207" t="s">
        <v>461</v>
      </c>
      <c r="F190" s="208" t="s">
        <v>462</v>
      </c>
      <c r="G190" s="209" t="s">
        <v>261</v>
      </c>
      <c r="H190" s="210">
        <v>10</v>
      </c>
      <c r="I190" s="211"/>
      <c r="J190" s="212">
        <f>ROUND(I190*H190,2)</f>
        <v>0</v>
      </c>
      <c r="K190" s="208" t="s">
        <v>219</v>
      </c>
      <c r="L190" s="46"/>
      <c r="M190" s="213" t="s">
        <v>19</v>
      </c>
      <c r="N190" s="214" t="s">
        <v>43</v>
      </c>
      <c r="O190" s="86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220</v>
      </c>
      <c r="AT190" s="217" t="s">
        <v>215</v>
      </c>
      <c r="AU190" s="217" t="s">
        <v>82</v>
      </c>
      <c r="AY190" s="19" t="s">
        <v>213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80</v>
      </c>
      <c r="BK190" s="218">
        <f>ROUND(I190*H190,2)</f>
        <v>0</v>
      </c>
      <c r="BL190" s="19" t="s">
        <v>220</v>
      </c>
      <c r="BM190" s="217" t="s">
        <v>463</v>
      </c>
    </row>
    <row r="191" s="2" customFormat="1">
      <c r="A191" s="40"/>
      <c r="B191" s="41"/>
      <c r="C191" s="42"/>
      <c r="D191" s="219" t="s">
        <v>222</v>
      </c>
      <c r="E191" s="42"/>
      <c r="F191" s="220" t="s">
        <v>464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222</v>
      </c>
      <c r="AU191" s="19" t="s">
        <v>82</v>
      </c>
    </row>
    <row r="192" s="13" customFormat="1">
      <c r="A192" s="13"/>
      <c r="B192" s="224"/>
      <c r="C192" s="225"/>
      <c r="D192" s="226" t="s">
        <v>224</v>
      </c>
      <c r="E192" s="227" t="s">
        <v>19</v>
      </c>
      <c r="F192" s="228" t="s">
        <v>465</v>
      </c>
      <c r="G192" s="225"/>
      <c r="H192" s="229">
        <v>10</v>
      </c>
      <c r="I192" s="230"/>
      <c r="J192" s="225"/>
      <c r="K192" s="225"/>
      <c r="L192" s="231"/>
      <c r="M192" s="232"/>
      <c r="N192" s="233"/>
      <c r="O192" s="233"/>
      <c r="P192" s="233"/>
      <c r="Q192" s="233"/>
      <c r="R192" s="233"/>
      <c r="S192" s="233"/>
      <c r="T192" s="23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224</v>
      </c>
      <c r="AU192" s="235" t="s">
        <v>82</v>
      </c>
      <c r="AV192" s="13" t="s">
        <v>82</v>
      </c>
      <c r="AW192" s="13" t="s">
        <v>33</v>
      </c>
      <c r="AX192" s="13" t="s">
        <v>80</v>
      </c>
      <c r="AY192" s="235" t="s">
        <v>213</v>
      </c>
    </row>
    <row r="193" s="2" customFormat="1" ht="16.5" customHeight="1">
      <c r="A193" s="40"/>
      <c r="B193" s="41"/>
      <c r="C193" s="236" t="s">
        <v>460</v>
      </c>
      <c r="D193" s="236" t="s">
        <v>241</v>
      </c>
      <c r="E193" s="237" t="s">
        <v>467</v>
      </c>
      <c r="F193" s="238" t="s">
        <v>468</v>
      </c>
      <c r="G193" s="239" t="s">
        <v>261</v>
      </c>
      <c r="H193" s="240">
        <v>10</v>
      </c>
      <c r="I193" s="241"/>
      <c r="J193" s="242">
        <f>ROUND(I193*H193,2)</f>
        <v>0</v>
      </c>
      <c r="K193" s="238" t="s">
        <v>219</v>
      </c>
      <c r="L193" s="243"/>
      <c r="M193" s="244" t="s">
        <v>19</v>
      </c>
      <c r="N193" s="245" t="s">
        <v>43</v>
      </c>
      <c r="O193" s="86"/>
      <c r="P193" s="215">
        <f>O193*H193</f>
        <v>0</v>
      </c>
      <c r="Q193" s="215">
        <v>0.051529999999999999</v>
      </c>
      <c r="R193" s="215">
        <f>Q193*H193</f>
        <v>0.51529999999999998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245</v>
      </c>
      <c r="AT193" s="217" t="s">
        <v>241</v>
      </c>
      <c r="AU193" s="217" t="s">
        <v>82</v>
      </c>
      <c r="AY193" s="19" t="s">
        <v>213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80</v>
      </c>
      <c r="BK193" s="218">
        <f>ROUND(I193*H193,2)</f>
        <v>0</v>
      </c>
      <c r="BL193" s="19" t="s">
        <v>220</v>
      </c>
      <c r="BM193" s="217" t="s">
        <v>469</v>
      </c>
    </row>
    <row r="194" s="13" customFormat="1">
      <c r="A194" s="13"/>
      <c r="B194" s="224"/>
      <c r="C194" s="225"/>
      <c r="D194" s="226" t="s">
        <v>224</v>
      </c>
      <c r="E194" s="227" t="s">
        <v>19</v>
      </c>
      <c r="F194" s="228" t="s">
        <v>465</v>
      </c>
      <c r="G194" s="225"/>
      <c r="H194" s="229">
        <v>10</v>
      </c>
      <c r="I194" s="230"/>
      <c r="J194" s="225"/>
      <c r="K194" s="225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224</v>
      </c>
      <c r="AU194" s="235" t="s">
        <v>82</v>
      </c>
      <c r="AV194" s="13" t="s">
        <v>82</v>
      </c>
      <c r="AW194" s="13" t="s">
        <v>33</v>
      </c>
      <c r="AX194" s="13" t="s">
        <v>80</v>
      </c>
      <c r="AY194" s="235" t="s">
        <v>213</v>
      </c>
    </row>
    <row r="195" s="2" customFormat="1" ht="24.15" customHeight="1">
      <c r="A195" s="40"/>
      <c r="B195" s="41"/>
      <c r="C195" s="206" t="s">
        <v>466</v>
      </c>
      <c r="D195" s="206" t="s">
        <v>215</v>
      </c>
      <c r="E195" s="207" t="s">
        <v>471</v>
      </c>
      <c r="F195" s="208" t="s">
        <v>472</v>
      </c>
      <c r="G195" s="209" t="s">
        <v>473</v>
      </c>
      <c r="H195" s="210">
        <v>1856.6700000000001</v>
      </c>
      <c r="I195" s="211"/>
      <c r="J195" s="212">
        <f>ROUND(I195*H195,2)</f>
        <v>0</v>
      </c>
      <c r="K195" s="208" t="s">
        <v>219</v>
      </c>
      <c r="L195" s="46"/>
      <c r="M195" s="213" t="s">
        <v>19</v>
      </c>
      <c r="N195" s="214" t="s">
        <v>43</v>
      </c>
      <c r="O195" s="86"/>
      <c r="P195" s="215">
        <f>O195*H195</f>
        <v>0</v>
      </c>
      <c r="Q195" s="215">
        <v>0.0011574999999999999</v>
      </c>
      <c r="R195" s="215">
        <f>Q195*H195</f>
        <v>2.1490955249999999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220</v>
      </c>
      <c r="AT195" s="217" t="s">
        <v>215</v>
      </c>
      <c r="AU195" s="217" t="s">
        <v>82</v>
      </c>
      <c r="AY195" s="19" t="s">
        <v>213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80</v>
      </c>
      <c r="BK195" s="218">
        <f>ROUND(I195*H195,2)</f>
        <v>0</v>
      </c>
      <c r="BL195" s="19" t="s">
        <v>220</v>
      </c>
      <c r="BM195" s="217" t="s">
        <v>474</v>
      </c>
    </row>
    <row r="196" s="2" customFormat="1">
      <c r="A196" s="40"/>
      <c r="B196" s="41"/>
      <c r="C196" s="42"/>
      <c r="D196" s="219" t="s">
        <v>222</v>
      </c>
      <c r="E196" s="42"/>
      <c r="F196" s="220" t="s">
        <v>475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222</v>
      </c>
      <c r="AU196" s="19" t="s">
        <v>82</v>
      </c>
    </row>
    <row r="197" s="13" customFormat="1">
      <c r="A197" s="13"/>
      <c r="B197" s="224"/>
      <c r="C197" s="225"/>
      <c r="D197" s="226" t="s">
        <v>224</v>
      </c>
      <c r="E197" s="227" t="s">
        <v>19</v>
      </c>
      <c r="F197" s="228" t="s">
        <v>1255</v>
      </c>
      <c r="G197" s="225"/>
      <c r="H197" s="229">
        <v>1856.6700000000001</v>
      </c>
      <c r="I197" s="230"/>
      <c r="J197" s="225"/>
      <c r="K197" s="225"/>
      <c r="L197" s="231"/>
      <c r="M197" s="232"/>
      <c r="N197" s="233"/>
      <c r="O197" s="233"/>
      <c r="P197" s="233"/>
      <c r="Q197" s="233"/>
      <c r="R197" s="233"/>
      <c r="S197" s="233"/>
      <c r="T197" s="23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5" t="s">
        <v>224</v>
      </c>
      <c r="AU197" s="235" t="s">
        <v>82</v>
      </c>
      <c r="AV197" s="13" t="s">
        <v>82</v>
      </c>
      <c r="AW197" s="13" t="s">
        <v>33</v>
      </c>
      <c r="AX197" s="13" t="s">
        <v>80</v>
      </c>
      <c r="AY197" s="235" t="s">
        <v>213</v>
      </c>
    </row>
    <row r="198" s="2" customFormat="1" ht="16.5" customHeight="1">
      <c r="A198" s="40"/>
      <c r="B198" s="41"/>
      <c r="C198" s="236" t="s">
        <v>470</v>
      </c>
      <c r="D198" s="236" t="s">
        <v>241</v>
      </c>
      <c r="E198" s="237" t="s">
        <v>478</v>
      </c>
      <c r="F198" s="238" t="s">
        <v>479</v>
      </c>
      <c r="G198" s="239" t="s">
        <v>430</v>
      </c>
      <c r="H198" s="240">
        <v>12.677</v>
      </c>
      <c r="I198" s="241"/>
      <c r="J198" s="242">
        <f>ROUND(I198*H198,2)</f>
        <v>0</v>
      </c>
      <c r="K198" s="238" t="s">
        <v>219</v>
      </c>
      <c r="L198" s="243"/>
      <c r="M198" s="244" t="s">
        <v>19</v>
      </c>
      <c r="N198" s="245" t="s">
        <v>43</v>
      </c>
      <c r="O198" s="86"/>
      <c r="P198" s="215">
        <f>O198*H198</f>
        <v>0</v>
      </c>
      <c r="Q198" s="215">
        <v>0.65000000000000002</v>
      </c>
      <c r="R198" s="215">
        <f>Q198*H198</f>
        <v>8.2400500000000001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245</v>
      </c>
      <c r="AT198" s="217" t="s">
        <v>241</v>
      </c>
      <c r="AU198" s="217" t="s">
        <v>82</v>
      </c>
      <c r="AY198" s="19" t="s">
        <v>213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80</v>
      </c>
      <c r="BK198" s="218">
        <f>ROUND(I198*H198,2)</f>
        <v>0</v>
      </c>
      <c r="BL198" s="19" t="s">
        <v>220</v>
      </c>
      <c r="BM198" s="217" t="s">
        <v>480</v>
      </c>
    </row>
    <row r="199" s="13" customFormat="1">
      <c r="A199" s="13"/>
      <c r="B199" s="224"/>
      <c r="C199" s="225"/>
      <c r="D199" s="226" t="s">
        <v>224</v>
      </c>
      <c r="E199" s="227" t="s">
        <v>19</v>
      </c>
      <c r="F199" s="228" t="s">
        <v>1256</v>
      </c>
      <c r="G199" s="225"/>
      <c r="H199" s="229">
        <v>9.2829999999999995</v>
      </c>
      <c r="I199" s="230"/>
      <c r="J199" s="225"/>
      <c r="K199" s="225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224</v>
      </c>
      <c r="AU199" s="235" t="s">
        <v>82</v>
      </c>
      <c r="AV199" s="13" t="s">
        <v>82</v>
      </c>
      <c r="AW199" s="13" t="s">
        <v>33</v>
      </c>
      <c r="AX199" s="13" t="s">
        <v>72</v>
      </c>
      <c r="AY199" s="235" t="s">
        <v>213</v>
      </c>
    </row>
    <row r="200" s="13" customFormat="1">
      <c r="A200" s="13"/>
      <c r="B200" s="224"/>
      <c r="C200" s="225"/>
      <c r="D200" s="226" t="s">
        <v>224</v>
      </c>
      <c r="E200" s="227" t="s">
        <v>19</v>
      </c>
      <c r="F200" s="228" t="s">
        <v>1257</v>
      </c>
      <c r="G200" s="225"/>
      <c r="H200" s="229">
        <v>3.3940000000000001</v>
      </c>
      <c r="I200" s="230"/>
      <c r="J200" s="225"/>
      <c r="K200" s="225"/>
      <c r="L200" s="231"/>
      <c r="M200" s="232"/>
      <c r="N200" s="233"/>
      <c r="O200" s="233"/>
      <c r="P200" s="233"/>
      <c r="Q200" s="233"/>
      <c r="R200" s="233"/>
      <c r="S200" s="233"/>
      <c r="T200" s="23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224</v>
      </c>
      <c r="AU200" s="235" t="s">
        <v>82</v>
      </c>
      <c r="AV200" s="13" t="s">
        <v>82</v>
      </c>
      <c r="AW200" s="13" t="s">
        <v>33</v>
      </c>
      <c r="AX200" s="13" t="s">
        <v>72</v>
      </c>
      <c r="AY200" s="235" t="s">
        <v>213</v>
      </c>
    </row>
    <row r="201" s="14" customFormat="1">
      <c r="A201" s="14"/>
      <c r="B201" s="247"/>
      <c r="C201" s="248"/>
      <c r="D201" s="226" t="s">
        <v>224</v>
      </c>
      <c r="E201" s="249" t="s">
        <v>19</v>
      </c>
      <c r="F201" s="250" t="s">
        <v>483</v>
      </c>
      <c r="G201" s="248"/>
      <c r="H201" s="251">
        <v>12.677</v>
      </c>
      <c r="I201" s="252"/>
      <c r="J201" s="248"/>
      <c r="K201" s="248"/>
      <c r="L201" s="253"/>
      <c r="M201" s="254"/>
      <c r="N201" s="255"/>
      <c r="O201" s="255"/>
      <c r="P201" s="255"/>
      <c r="Q201" s="255"/>
      <c r="R201" s="255"/>
      <c r="S201" s="255"/>
      <c r="T201" s="25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7" t="s">
        <v>224</v>
      </c>
      <c r="AU201" s="257" t="s">
        <v>82</v>
      </c>
      <c r="AV201" s="14" t="s">
        <v>220</v>
      </c>
      <c r="AW201" s="14" t="s">
        <v>33</v>
      </c>
      <c r="AX201" s="14" t="s">
        <v>80</v>
      </c>
      <c r="AY201" s="257" t="s">
        <v>213</v>
      </c>
    </row>
    <row r="202" s="12" customFormat="1" ht="22.8" customHeight="1">
      <c r="A202" s="12"/>
      <c r="B202" s="190"/>
      <c r="C202" s="191"/>
      <c r="D202" s="192" t="s">
        <v>71</v>
      </c>
      <c r="E202" s="204" t="s">
        <v>484</v>
      </c>
      <c r="F202" s="204" t="s">
        <v>485</v>
      </c>
      <c r="G202" s="191"/>
      <c r="H202" s="191"/>
      <c r="I202" s="194"/>
      <c r="J202" s="205">
        <f>BK202</f>
        <v>0</v>
      </c>
      <c r="K202" s="191"/>
      <c r="L202" s="196"/>
      <c r="M202" s="197"/>
      <c r="N202" s="198"/>
      <c r="O202" s="198"/>
      <c r="P202" s="199">
        <f>SUM(P203:P234)</f>
        <v>0</v>
      </c>
      <c r="Q202" s="198"/>
      <c r="R202" s="199">
        <f>SUM(R203:R234)</f>
        <v>0</v>
      </c>
      <c r="S202" s="198"/>
      <c r="T202" s="200">
        <f>SUM(T203:T234)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1" t="s">
        <v>80</v>
      </c>
      <c r="AT202" s="202" t="s">
        <v>71</v>
      </c>
      <c r="AU202" s="202" t="s">
        <v>80</v>
      </c>
      <c r="AY202" s="201" t="s">
        <v>213</v>
      </c>
      <c r="BK202" s="203">
        <f>SUM(BK203:BK234)</f>
        <v>0</v>
      </c>
    </row>
    <row r="203" s="2" customFormat="1" ht="16.5" customHeight="1">
      <c r="A203" s="40"/>
      <c r="B203" s="41"/>
      <c r="C203" s="206" t="s">
        <v>477</v>
      </c>
      <c r="D203" s="206" t="s">
        <v>215</v>
      </c>
      <c r="E203" s="207" t="s">
        <v>487</v>
      </c>
      <c r="F203" s="208" t="s">
        <v>488</v>
      </c>
      <c r="G203" s="209" t="s">
        <v>489</v>
      </c>
      <c r="H203" s="210">
        <v>88.031000000000006</v>
      </c>
      <c r="I203" s="211"/>
      <c r="J203" s="212">
        <f>ROUND(I203*H203,2)</f>
        <v>0</v>
      </c>
      <c r="K203" s="208" t="s">
        <v>219</v>
      </c>
      <c r="L203" s="46"/>
      <c r="M203" s="213" t="s">
        <v>19</v>
      </c>
      <c r="N203" s="214" t="s">
        <v>43</v>
      </c>
      <c r="O203" s="86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220</v>
      </c>
      <c r="AT203" s="217" t="s">
        <v>215</v>
      </c>
      <c r="AU203" s="217" t="s">
        <v>82</v>
      </c>
      <c r="AY203" s="19" t="s">
        <v>213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80</v>
      </c>
      <c r="BK203" s="218">
        <f>ROUND(I203*H203,2)</f>
        <v>0</v>
      </c>
      <c r="BL203" s="19" t="s">
        <v>220</v>
      </c>
      <c r="BM203" s="217" t="s">
        <v>490</v>
      </c>
    </row>
    <row r="204" s="2" customFormat="1">
      <c r="A204" s="40"/>
      <c r="B204" s="41"/>
      <c r="C204" s="42"/>
      <c r="D204" s="219" t="s">
        <v>222</v>
      </c>
      <c r="E204" s="42"/>
      <c r="F204" s="220" t="s">
        <v>491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222</v>
      </c>
      <c r="AU204" s="19" t="s">
        <v>82</v>
      </c>
    </row>
    <row r="205" s="2" customFormat="1" ht="16.5" customHeight="1">
      <c r="A205" s="40"/>
      <c r="B205" s="41"/>
      <c r="C205" s="206" t="s">
        <v>496</v>
      </c>
      <c r="D205" s="206" t="s">
        <v>215</v>
      </c>
      <c r="E205" s="207" t="s">
        <v>497</v>
      </c>
      <c r="F205" s="208" t="s">
        <v>498</v>
      </c>
      <c r="G205" s="209" t="s">
        <v>499</v>
      </c>
      <c r="H205" s="210">
        <v>1</v>
      </c>
      <c r="I205" s="211"/>
      <c r="J205" s="212">
        <f>ROUND(I205*H205,2)</f>
        <v>0</v>
      </c>
      <c r="K205" s="208" t="s">
        <v>219</v>
      </c>
      <c r="L205" s="46"/>
      <c r="M205" s="213" t="s">
        <v>19</v>
      </c>
      <c r="N205" s="214" t="s">
        <v>43</v>
      </c>
      <c r="O205" s="86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500</v>
      </c>
      <c r="AT205" s="217" t="s">
        <v>215</v>
      </c>
      <c r="AU205" s="217" t="s">
        <v>82</v>
      </c>
      <c r="AY205" s="19" t="s">
        <v>213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80</v>
      </c>
      <c r="BK205" s="218">
        <f>ROUND(I205*H205,2)</f>
        <v>0</v>
      </c>
      <c r="BL205" s="19" t="s">
        <v>500</v>
      </c>
      <c r="BM205" s="217" t="s">
        <v>1258</v>
      </c>
    </row>
    <row r="206" s="2" customFormat="1">
      <c r="A206" s="40"/>
      <c r="B206" s="41"/>
      <c r="C206" s="42"/>
      <c r="D206" s="219" t="s">
        <v>222</v>
      </c>
      <c r="E206" s="42"/>
      <c r="F206" s="220" t="s">
        <v>620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222</v>
      </c>
      <c r="AU206" s="19" t="s">
        <v>82</v>
      </c>
    </row>
    <row r="207" s="2" customFormat="1">
      <c r="A207" s="40"/>
      <c r="B207" s="41"/>
      <c r="C207" s="42"/>
      <c r="D207" s="226" t="s">
        <v>388</v>
      </c>
      <c r="E207" s="42"/>
      <c r="F207" s="246" t="s">
        <v>502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388</v>
      </c>
      <c r="AU207" s="19" t="s">
        <v>82</v>
      </c>
    </row>
    <row r="208" s="2" customFormat="1" ht="16.5" customHeight="1">
      <c r="A208" s="40"/>
      <c r="B208" s="41"/>
      <c r="C208" s="206" t="s">
        <v>715</v>
      </c>
      <c r="D208" s="206" t="s">
        <v>215</v>
      </c>
      <c r="E208" s="207" t="s">
        <v>622</v>
      </c>
      <c r="F208" s="208" t="s">
        <v>505</v>
      </c>
      <c r="G208" s="209" t="s">
        <v>499</v>
      </c>
      <c r="H208" s="210">
        <v>1</v>
      </c>
      <c r="I208" s="211"/>
      <c r="J208" s="212">
        <f>ROUND(I208*H208,2)</f>
        <v>0</v>
      </c>
      <c r="K208" s="208" t="s">
        <v>219</v>
      </c>
      <c r="L208" s="46"/>
      <c r="M208" s="213" t="s">
        <v>19</v>
      </c>
      <c r="N208" s="214" t="s">
        <v>43</v>
      </c>
      <c r="O208" s="86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500</v>
      </c>
      <c r="AT208" s="217" t="s">
        <v>215</v>
      </c>
      <c r="AU208" s="217" t="s">
        <v>82</v>
      </c>
      <c r="AY208" s="19" t="s">
        <v>213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80</v>
      </c>
      <c r="BK208" s="218">
        <f>ROUND(I208*H208,2)</f>
        <v>0</v>
      </c>
      <c r="BL208" s="19" t="s">
        <v>500</v>
      </c>
      <c r="BM208" s="217" t="s">
        <v>1259</v>
      </c>
    </row>
    <row r="209" s="2" customFormat="1">
      <c r="A209" s="40"/>
      <c r="B209" s="41"/>
      <c r="C209" s="42"/>
      <c r="D209" s="219" t="s">
        <v>222</v>
      </c>
      <c r="E209" s="42"/>
      <c r="F209" s="220" t="s">
        <v>624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222</v>
      </c>
      <c r="AU209" s="19" t="s">
        <v>82</v>
      </c>
    </row>
    <row r="210" s="2" customFormat="1">
      <c r="A210" s="40"/>
      <c r="B210" s="41"/>
      <c r="C210" s="42"/>
      <c r="D210" s="226" t="s">
        <v>388</v>
      </c>
      <c r="E210" s="42"/>
      <c r="F210" s="246" t="s">
        <v>507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388</v>
      </c>
      <c r="AU210" s="19" t="s">
        <v>82</v>
      </c>
    </row>
    <row r="211" s="2" customFormat="1" ht="16.5" customHeight="1">
      <c r="A211" s="40"/>
      <c r="B211" s="41"/>
      <c r="C211" s="206" t="s">
        <v>717</v>
      </c>
      <c r="D211" s="206" t="s">
        <v>215</v>
      </c>
      <c r="E211" s="207" t="s">
        <v>626</v>
      </c>
      <c r="F211" s="208" t="s">
        <v>510</v>
      </c>
      <c r="G211" s="209" t="s">
        <v>499</v>
      </c>
      <c r="H211" s="210">
        <v>1</v>
      </c>
      <c r="I211" s="211"/>
      <c r="J211" s="212">
        <f>ROUND(I211*H211,2)</f>
        <v>0</v>
      </c>
      <c r="K211" s="208" t="s">
        <v>219</v>
      </c>
      <c r="L211" s="46"/>
      <c r="M211" s="213" t="s">
        <v>19</v>
      </c>
      <c r="N211" s="214" t="s">
        <v>43</v>
      </c>
      <c r="O211" s="86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500</v>
      </c>
      <c r="AT211" s="217" t="s">
        <v>215</v>
      </c>
      <c r="AU211" s="217" t="s">
        <v>82</v>
      </c>
      <c r="AY211" s="19" t="s">
        <v>213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80</v>
      </c>
      <c r="BK211" s="218">
        <f>ROUND(I211*H211,2)</f>
        <v>0</v>
      </c>
      <c r="BL211" s="19" t="s">
        <v>500</v>
      </c>
      <c r="BM211" s="217" t="s">
        <v>1260</v>
      </c>
    </row>
    <row r="212" s="2" customFormat="1">
      <c r="A212" s="40"/>
      <c r="B212" s="41"/>
      <c r="C212" s="42"/>
      <c r="D212" s="219" t="s">
        <v>222</v>
      </c>
      <c r="E212" s="42"/>
      <c r="F212" s="220" t="s">
        <v>628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222</v>
      </c>
      <c r="AU212" s="19" t="s">
        <v>82</v>
      </c>
    </row>
    <row r="213" s="2" customFormat="1">
      <c r="A213" s="40"/>
      <c r="B213" s="41"/>
      <c r="C213" s="42"/>
      <c r="D213" s="226" t="s">
        <v>388</v>
      </c>
      <c r="E213" s="42"/>
      <c r="F213" s="246" t="s">
        <v>507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388</v>
      </c>
      <c r="AU213" s="19" t="s">
        <v>82</v>
      </c>
    </row>
    <row r="214" s="2" customFormat="1" ht="16.5" customHeight="1">
      <c r="A214" s="40"/>
      <c r="B214" s="41"/>
      <c r="C214" s="206" t="s">
        <v>719</v>
      </c>
      <c r="D214" s="206" t="s">
        <v>215</v>
      </c>
      <c r="E214" s="207" t="s">
        <v>630</v>
      </c>
      <c r="F214" s="208" t="s">
        <v>514</v>
      </c>
      <c r="G214" s="209" t="s">
        <v>499</v>
      </c>
      <c r="H214" s="210">
        <v>1</v>
      </c>
      <c r="I214" s="211"/>
      <c r="J214" s="212">
        <f>ROUND(I214*H214,2)</f>
        <v>0</v>
      </c>
      <c r="K214" s="208" t="s">
        <v>219</v>
      </c>
      <c r="L214" s="46"/>
      <c r="M214" s="213" t="s">
        <v>19</v>
      </c>
      <c r="N214" s="214" t="s">
        <v>43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500</v>
      </c>
      <c r="AT214" s="217" t="s">
        <v>215</v>
      </c>
      <c r="AU214" s="217" t="s">
        <v>82</v>
      </c>
      <c r="AY214" s="19" t="s">
        <v>213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80</v>
      </c>
      <c r="BK214" s="218">
        <f>ROUND(I214*H214,2)</f>
        <v>0</v>
      </c>
      <c r="BL214" s="19" t="s">
        <v>500</v>
      </c>
      <c r="BM214" s="217" t="s">
        <v>1261</v>
      </c>
    </row>
    <row r="215" s="2" customFormat="1">
      <c r="A215" s="40"/>
      <c r="B215" s="41"/>
      <c r="C215" s="42"/>
      <c r="D215" s="219" t="s">
        <v>222</v>
      </c>
      <c r="E215" s="42"/>
      <c r="F215" s="220" t="s">
        <v>632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222</v>
      </c>
      <c r="AU215" s="19" t="s">
        <v>82</v>
      </c>
    </row>
    <row r="216" s="2" customFormat="1">
      <c r="A216" s="40"/>
      <c r="B216" s="41"/>
      <c r="C216" s="42"/>
      <c r="D216" s="226" t="s">
        <v>388</v>
      </c>
      <c r="E216" s="42"/>
      <c r="F216" s="246" t="s">
        <v>516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388</v>
      </c>
      <c r="AU216" s="19" t="s">
        <v>82</v>
      </c>
    </row>
    <row r="217" s="2" customFormat="1" ht="16.5" customHeight="1">
      <c r="A217" s="40"/>
      <c r="B217" s="41"/>
      <c r="C217" s="206" t="s">
        <v>721</v>
      </c>
      <c r="D217" s="206" t="s">
        <v>215</v>
      </c>
      <c r="E217" s="207" t="s">
        <v>634</v>
      </c>
      <c r="F217" s="208" t="s">
        <v>518</v>
      </c>
      <c r="G217" s="209" t="s">
        <v>499</v>
      </c>
      <c r="H217" s="210">
        <v>1</v>
      </c>
      <c r="I217" s="211"/>
      <c r="J217" s="212">
        <f>ROUND(I217*H217,2)</f>
        <v>0</v>
      </c>
      <c r="K217" s="208" t="s">
        <v>219</v>
      </c>
      <c r="L217" s="46"/>
      <c r="M217" s="213" t="s">
        <v>19</v>
      </c>
      <c r="N217" s="214" t="s">
        <v>43</v>
      </c>
      <c r="O217" s="86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500</v>
      </c>
      <c r="AT217" s="217" t="s">
        <v>215</v>
      </c>
      <c r="AU217" s="217" t="s">
        <v>82</v>
      </c>
      <c r="AY217" s="19" t="s">
        <v>213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80</v>
      </c>
      <c r="BK217" s="218">
        <f>ROUND(I217*H217,2)</f>
        <v>0</v>
      </c>
      <c r="BL217" s="19" t="s">
        <v>500</v>
      </c>
      <c r="BM217" s="217" t="s">
        <v>1262</v>
      </c>
    </row>
    <row r="218" s="2" customFormat="1">
      <c r="A218" s="40"/>
      <c r="B218" s="41"/>
      <c r="C218" s="42"/>
      <c r="D218" s="219" t="s">
        <v>222</v>
      </c>
      <c r="E218" s="42"/>
      <c r="F218" s="220" t="s">
        <v>636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222</v>
      </c>
      <c r="AU218" s="19" t="s">
        <v>82</v>
      </c>
    </row>
    <row r="219" s="2" customFormat="1">
      <c r="A219" s="40"/>
      <c r="B219" s="41"/>
      <c r="C219" s="42"/>
      <c r="D219" s="226" t="s">
        <v>388</v>
      </c>
      <c r="E219" s="42"/>
      <c r="F219" s="246" t="s">
        <v>507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388</v>
      </c>
      <c r="AU219" s="19" t="s">
        <v>82</v>
      </c>
    </row>
    <row r="220" s="2" customFormat="1" ht="16.5" customHeight="1">
      <c r="A220" s="40"/>
      <c r="B220" s="41"/>
      <c r="C220" s="206" t="s">
        <v>723</v>
      </c>
      <c r="D220" s="206" t="s">
        <v>215</v>
      </c>
      <c r="E220" s="207" t="s">
        <v>638</v>
      </c>
      <c r="F220" s="208" t="s">
        <v>523</v>
      </c>
      <c r="G220" s="209" t="s">
        <v>499</v>
      </c>
      <c r="H220" s="210">
        <v>1</v>
      </c>
      <c r="I220" s="211"/>
      <c r="J220" s="212">
        <f>ROUND(I220*H220,2)</f>
        <v>0</v>
      </c>
      <c r="K220" s="208" t="s">
        <v>219</v>
      </c>
      <c r="L220" s="46"/>
      <c r="M220" s="213" t="s">
        <v>19</v>
      </c>
      <c r="N220" s="214" t="s">
        <v>43</v>
      </c>
      <c r="O220" s="86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500</v>
      </c>
      <c r="AT220" s="217" t="s">
        <v>215</v>
      </c>
      <c r="AU220" s="217" t="s">
        <v>82</v>
      </c>
      <c r="AY220" s="19" t="s">
        <v>213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80</v>
      </c>
      <c r="BK220" s="218">
        <f>ROUND(I220*H220,2)</f>
        <v>0</v>
      </c>
      <c r="BL220" s="19" t="s">
        <v>500</v>
      </c>
      <c r="BM220" s="217" t="s">
        <v>1263</v>
      </c>
    </row>
    <row r="221" s="2" customFormat="1">
      <c r="A221" s="40"/>
      <c r="B221" s="41"/>
      <c r="C221" s="42"/>
      <c r="D221" s="219" t="s">
        <v>222</v>
      </c>
      <c r="E221" s="42"/>
      <c r="F221" s="220" t="s">
        <v>640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222</v>
      </c>
      <c r="AU221" s="19" t="s">
        <v>82</v>
      </c>
    </row>
    <row r="222" s="2" customFormat="1">
      <c r="A222" s="40"/>
      <c r="B222" s="41"/>
      <c r="C222" s="42"/>
      <c r="D222" s="226" t="s">
        <v>388</v>
      </c>
      <c r="E222" s="42"/>
      <c r="F222" s="246" t="s">
        <v>527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388</v>
      </c>
      <c r="AU222" s="19" t="s">
        <v>82</v>
      </c>
    </row>
    <row r="223" s="2" customFormat="1" ht="16.5" customHeight="1">
      <c r="A223" s="40"/>
      <c r="B223" s="41"/>
      <c r="C223" s="206" t="s">
        <v>725</v>
      </c>
      <c r="D223" s="206" t="s">
        <v>215</v>
      </c>
      <c r="E223" s="207" t="s">
        <v>642</v>
      </c>
      <c r="F223" s="208" t="s">
        <v>529</v>
      </c>
      <c r="G223" s="209" t="s">
        <v>499</v>
      </c>
      <c r="H223" s="210">
        <v>1</v>
      </c>
      <c r="I223" s="211"/>
      <c r="J223" s="212">
        <f>ROUND(I223*H223,2)</f>
        <v>0</v>
      </c>
      <c r="K223" s="208" t="s">
        <v>219</v>
      </c>
      <c r="L223" s="46"/>
      <c r="M223" s="213" t="s">
        <v>19</v>
      </c>
      <c r="N223" s="214" t="s">
        <v>43</v>
      </c>
      <c r="O223" s="86"/>
      <c r="P223" s="215">
        <f>O223*H223</f>
        <v>0</v>
      </c>
      <c r="Q223" s="215">
        <v>0</v>
      </c>
      <c r="R223" s="215">
        <f>Q223*H223</f>
        <v>0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500</v>
      </c>
      <c r="AT223" s="217" t="s">
        <v>215</v>
      </c>
      <c r="AU223" s="217" t="s">
        <v>82</v>
      </c>
      <c r="AY223" s="19" t="s">
        <v>213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80</v>
      </c>
      <c r="BK223" s="218">
        <f>ROUND(I223*H223,2)</f>
        <v>0</v>
      </c>
      <c r="BL223" s="19" t="s">
        <v>500</v>
      </c>
      <c r="BM223" s="217" t="s">
        <v>1264</v>
      </c>
    </row>
    <row r="224" s="2" customFormat="1">
      <c r="A224" s="40"/>
      <c r="B224" s="41"/>
      <c r="C224" s="42"/>
      <c r="D224" s="219" t="s">
        <v>222</v>
      </c>
      <c r="E224" s="42"/>
      <c r="F224" s="220" t="s">
        <v>644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222</v>
      </c>
      <c r="AU224" s="19" t="s">
        <v>82</v>
      </c>
    </row>
    <row r="225" s="2" customFormat="1">
      <c r="A225" s="40"/>
      <c r="B225" s="41"/>
      <c r="C225" s="42"/>
      <c r="D225" s="226" t="s">
        <v>388</v>
      </c>
      <c r="E225" s="42"/>
      <c r="F225" s="246" t="s">
        <v>507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388</v>
      </c>
      <c r="AU225" s="19" t="s">
        <v>82</v>
      </c>
    </row>
    <row r="226" s="2" customFormat="1" ht="16.5" customHeight="1">
      <c r="A226" s="40"/>
      <c r="B226" s="41"/>
      <c r="C226" s="206" t="s">
        <v>727</v>
      </c>
      <c r="D226" s="206" t="s">
        <v>215</v>
      </c>
      <c r="E226" s="207" t="s">
        <v>646</v>
      </c>
      <c r="F226" s="208" t="s">
        <v>535</v>
      </c>
      <c r="G226" s="209" t="s">
        <v>499</v>
      </c>
      <c r="H226" s="210">
        <v>1</v>
      </c>
      <c r="I226" s="211"/>
      <c r="J226" s="212">
        <f>ROUND(I226*H226,2)</f>
        <v>0</v>
      </c>
      <c r="K226" s="208" t="s">
        <v>219</v>
      </c>
      <c r="L226" s="46"/>
      <c r="M226" s="213" t="s">
        <v>19</v>
      </c>
      <c r="N226" s="214" t="s">
        <v>43</v>
      </c>
      <c r="O226" s="86"/>
      <c r="P226" s="215">
        <f>O226*H226</f>
        <v>0</v>
      </c>
      <c r="Q226" s="215">
        <v>0</v>
      </c>
      <c r="R226" s="215">
        <f>Q226*H226</f>
        <v>0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500</v>
      </c>
      <c r="AT226" s="217" t="s">
        <v>215</v>
      </c>
      <c r="AU226" s="217" t="s">
        <v>82</v>
      </c>
      <c r="AY226" s="19" t="s">
        <v>213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80</v>
      </c>
      <c r="BK226" s="218">
        <f>ROUND(I226*H226,2)</f>
        <v>0</v>
      </c>
      <c r="BL226" s="19" t="s">
        <v>500</v>
      </c>
      <c r="BM226" s="217" t="s">
        <v>1265</v>
      </c>
    </row>
    <row r="227" s="2" customFormat="1">
      <c r="A227" s="40"/>
      <c r="B227" s="41"/>
      <c r="C227" s="42"/>
      <c r="D227" s="219" t="s">
        <v>222</v>
      </c>
      <c r="E227" s="42"/>
      <c r="F227" s="220" t="s">
        <v>648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222</v>
      </c>
      <c r="AU227" s="19" t="s">
        <v>82</v>
      </c>
    </row>
    <row r="228" s="2" customFormat="1">
      <c r="A228" s="40"/>
      <c r="B228" s="41"/>
      <c r="C228" s="42"/>
      <c r="D228" s="226" t="s">
        <v>388</v>
      </c>
      <c r="E228" s="42"/>
      <c r="F228" s="246" t="s">
        <v>537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388</v>
      </c>
      <c r="AU228" s="19" t="s">
        <v>82</v>
      </c>
    </row>
    <row r="229" s="2" customFormat="1" ht="16.5" customHeight="1">
      <c r="A229" s="40"/>
      <c r="B229" s="41"/>
      <c r="C229" s="206" t="s">
        <v>729</v>
      </c>
      <c r="D229" s="206" t="s">
        <v>215</v>
      </c>
      <c r="E229" s="207" t="s">
        <v>650</v>
      </c>
      <c r="F229" s="208" t="s">
        <v>539</v>
      </c>
      <c r="G229" s="209" t="s">
        <v>499</v>
      </c>
      <c r="H229" s="210">
        <v>1</v>
      </c>
      <c r="I229" s="211"/>
      <c r="J229" s="212">
        <f>ROUND(I229*H229,2)</f>
        <v>0</v>
      </c>
      <c r="K229" s="208" t="s">
        <v>219</v>
      </c>
      <c r="L229" s="46"/>
      <c r="M229" s="213" t="s">
        <v>19</v>
      </c>
      <c r="N229" s="214" t="s">
        <v>43</v>
      </c>
      <c r="O229" s="86"/>
      <c r="P229" s="215">
        <f>O229*H229</f>
        <v>0</v>
      </c>
      <c r="Q229" s="215">
        <v>0</v>
      </c>
      <c r="R229" s="215">
        <f>Q229*H229</f>
        <v>0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500</v>
      </c>
      <c r="AT229" s="217" t="s">
        <v>215</v>
      </c>
      <c r="AU229" s="217" t="s">
        <v>82</v>
      </c>
      <c r="AY229" s="19" t="s">
        <v>213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80</v>
      </c>
      <c r="BK229" s="218">
        <f>ROUND(I229*H229,2)</f>
        <v>0</v>
      </c>
      <c r="BL229" s="19" t="s">
        <v>500</v>
      </c>
      <c r="BM229" s="217" t="s">
        <v>1266</v>
      </c>
    </row>
    <row r="230" s="2" customFormat="1">
      <c r="A230" s="40"/>
      <c r="B230" s="41"/>
      <c r="C230" s="42"/>
      <c r="D230" s="219" t="s">
        <v>222</v>
      </c>
      <c r="E230" s="42"/>
      <c r="F230" s="220" t="s">
        <v>652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222</v>
      </c>
      <c r="AU230" s="19" t="s">
        <v>82</v>
      </c>
    </row>
    <row r="231" s="2" customFormat="1">
      <c r="A231" s="40"/>
      <c r="B231" s="41"/>
      <c r="C231" s="42"/>
      <c r="D231" s="226" t="s">
        <v>388</v>
      </c>
      <c r="E231" s="42"/>
      <c r="F231" s="246" t="s">
        <v>507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388</v>
      </c>
      <c r="AU231" s="19" t="s">
        <v>82</v>
      </c>
    </row>
    <row r="232" s="2" customFormat="1" ht="16.5" customHeight="1">
      <c r="A232" s="40"/>
      <c r="B232" s="41"/>
      <c r="C232" s="206" t="s">
        <v>708</v>
      </c>
      <c r="D232" s="206" t="s">
        <v>215</v>
      </c>
      <c r="E232" s="207" t="s">
        <v>654</v>
      </c>
      <c r="F232" s="208" t="s">
        <v>544</v>
      </c>
      <c r="G232" s="209" t="s">
        <v>499</v>
      </c>
      <c r="H232" s="210">
        <v>1</v>
      </c>
      <c r="I232" s="211"/>
      <c r="J232" s="212">
        <f>ROUND(I232*H232,2)</f>
        <v>0</v>
      </c>
      <c r="K232" s="208" t="s">
        <v>219</v>
      </c>
      <c r="L232" s="46"/>
      <c r="M232" s="213" t="s">
        <v>19</v>
      </c>
      <c r="N232" s="214" t="s">
        <v>43</v>
      </c>
      <c r="O232" s="86"/>
      <c r="P232" s="215">
        <f>O232*H232</f>
        <v>0</v>
      </c>
      <c r="Q232" s="215">
        <v>0</v>
      </c>
      <c r="R232" s="215">
        <f>Q232*H232</f>
        <v>0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500</v>
      </c>
      <c r="AT232" s="217" t="s">
        <v>215</v>
      </c>
      <c r="AU232" s="217" t="s">
        <v>82</v>
      </c>
      <c r="AY232" s="19" t="s">
        <v>213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80</v>
      </c>
      <c r="BK232" s="218">
        <f>ROUND(I232*H232,2)</f>
        <v>0</v>
      </c>
      <c r="BL232" s="19" t="s">
        <v>500</v>
      </c>
      <c r="BM232" s="217" t="s">
        <v>1267</v>
      </c>
    </row>
    <row r="233" s="2" customFormat="1">
      <c r="A233" s="40"/>
      <c r="B233" s="41"/>
      <c r="C233" s="42"/>
      <c r="D233" s="219" t="s">
        <v>222</v>
      </c>
      <c r="E233" s="42"/>
      <c r="F233" s="220" t="s">
        <v>656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222</v>
      </c>
      <c r="AU233" s="19" t="s">
        <v>82</v>
      </c>
    </row>
    <row r="234" s="2" customFormat="1">
      <c r="A234" s="40"/>
      <c r="B234" s="41"/>
      <c r="C234" s="42"/>
      <c r="D234" s="226" t="s">
        <v>388</v>
      </c>
      <c r="E234" s="42"/>
      <c r="F234" s="246" t="s">
        <v>507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388</v>
      </c>
      <c r="AU234" s="19" t="s">
        <v>82</v>
      </c>
    </row>
    <row r="235" s="12" customFormat="1" ht="25.92" customHeight="1">
      <c r="A235" s="12"/>
      <c r="B235" s="190"/>
      <c r="C235" s="191"/>
      <c r="D235" s="192" t="s">
        <v>71</v>
      </c>
      <c r="E235" s="193" t="s">
        <v>492</v>
      </c>
      <c r="F235" s="193" t="s">
        <v>493</v>
      </c>
      <c r="G235" s="191"/>
      <c r="H235" s="191"/>
      <c r="I235" s="194"/>
      <c r="J235" s="195">
        <f>BK235</f>
        <v>0</v>
      </c>
      <c r="K235" s="191"/>
      <c r="L235" s="196"/>
      <c r="M235" s="197"/>
      <c r="N235" s="198"/>
      <c r="O235" s="198"/>
      <c r="P235" s="199">
        <f>SUM(P236:P241)</f>
        <v>0</v>
      </c>
      <c r="Q235" s="198"/>
      <c r="R235" s="199">
        <f>SUM(R236:R241)</f>
        <v>0</v>
      </c>
      <c r="S235" s="198"/>
      <c r="T235" s="200">
        <f>SUM(T236:T241)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01" t="s">
        <v>240</v>
      </c>
      <c r="AT235" s="202" t="s">
        <v>71</v>
      </c>
      <c r="AU235" s="202" t="s">
        <v>72</v>
      </c>
      <c r="AY235" s="201" t="s">
        <v>213</v>
      </c>
      <c r="BK235" s="203">
        <f>SUM(BK236:BK241)</f>
        <v>0</v>
      </c>
    </row>
    <row r="236" s="12" customFormat="1" ht="22.8" customHeight="1">
      <c r="A236" s="12"/>
      <c r="B236" s="190"/>
      <c r="C236" s="191"/>
      <c r="D236" s="192" t="s">
        <v>71</v>
      </c>
      <c r="E236" s="204" t="s">
        <v>494</v>
      </c>
      <c r="F236" s="204" t="s">
        <v>495</v>
      </c>
      <c r="G236" s="191"/>
      <c r="H236" s="191"/>
      <c r="I236" s="194"/>
      <c r="J236" s="205">
        <f>BK236</f>
        <v>0</v>
      </c>
      <c r="K236" s="191"/>
      <c r="L236" s="196"/>
      <c r="M236" s="197"/>
      <c r="N236" s="198"/>
      <c r="O236" s="198"/>
      <c r="P236" s="199">
        <v>0</v>
      </c>
      <c r="Q236" s="198"/>
      <c r="R236" s="199">
        <v>0</v>
      </c>
      <c r="S236" s="198"/>
      <c r="T236" s="200"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01" t="s">
        <v>240</v>
      </c>
      <c r="AT236" s="202" t="s">
        <v>71</v>
      </c>
      <c r="AU236" s="202" t="s">
        <v>80</v>
      </c>
      <c r="AY236" s="201" t="s">
        <v>213</v>
      </c>
      <c r="BK236" s="203">
        <v>0</v>
      </c>
    </row>
    <row r="237" s="12" customFormat="1" ht="22.8" customHeight="1">
      <c r="A237" s="12"/>
      <c r="B237" s="190"/>
      <c r="C237" s="191"/>
      <c r="D237" s="192" t="s">
        <v>71</v>
      </c>
      <c r="E237" s="204" t="s">
        <v>517</v>
      </c>
      <c r="F237" s="204" t="s">
        <v>518</v>
      </c>
      <c r="G237" s="191"/>
      <c r="H237" s="191"/>
      <c r="I237" s="194"/>
      <c r="J237" s="205">
        <f>BK237</f>
        <v>0</v>
      </c>
      <c r="K237" s="191"/>
      <c r="L237" s="196"/>
      <c r="M237" s="197"/>
      <c r="N237" s="198"/>
      <c r="O237" s="198"/>
      <c r="P237" s="199">
        <v>0</v>
      </c>
      <c r="Q237" s="198"/>
      <c r="R237" s="199">
        <v>0</v>
      </c>
      <c r="S237" s="198"/>
      <c r="T237" s="200"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01" t="s">
        <v>240</v>
      </c>
      <c r="AT237" s="202" t="s">
        <v>71</v>
      </c>
      <c r="AU237" s="202" t="s">
        <v>80</v>
      </c>
      <c r="AY237" s="201" t="s">
        <v>213</v>
      </c>
      <c r="BK237" s="203">
        <v>0</v>
      </c>
    </row>
    <row r="238" s="12" customFormat="1" ht="22.8" customHeight="1">
      <c r="A238" s="12"/>
      <c r="B238" s="190"/>
      <c r="C238" s="191"/>
      <c r="D238" s="192" t="s">
        <v>71</v>
      </c>
      <c r="E238" s="204" t="s">
        <v>522</v>
      </c>
      <c r="F238" s="204" t="s">
        <v>523</v>
      </c>
      <c r="G238" s="191"/>
      <c r="H238" s="191"/>
      <c r="I238" s="194"/>
      <c r="J238" s="205">
        <f>BK238</f>
        <v>0</v>
      </c>
      <c r="K238" s="191"/>
      <c r="L238" s="196"/>
      <c r="M238" s="197"/>
      <c r="N238" s="198"/>
      <c r="O238" s="198"/>
      <c r="P238" s="199">
        <v>0</v>
      </c>
      <c r="Q238" s="198"/>
      <c r="R238" s="199">
        <v>0</v>
      </c>
      <c r="S238" s="198"/>
      <c r="T238" s="200"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01" t="s">
        <v>240</v>
      </c>
      <c r="AT238" s="202" t="s">
        <v>71</v>
      </c>
      <c r="AU238" s="202" t="s">
        <v>80</v>
      </c>
      <c r="AY238" s="201" t="s">
        <v>213</v>
      </c>
      <c r="BK238" s="203">
        <v>0</v>
      </c>
    </row>
    <row r="239" s="12" customFormat="1" ht="22.8" customHeight="1">
      <c r="A239" s="12"/>
      <c r="B239" s="190"/>
      <c r="C239" s="191"/>
      <c r="D239" s="192" t="s">
        <v>71</v>
      </c>
      <c r="E239" s="204" t="s">
        <v>528</v>
      </c>
      <c r="F239" s="204" t="s">
        <v>529</v>
      </c>
      <c r="G239" s="191"/>
      <c r="H239" s="191"/>
      <c r="I239" s="194"/>
      <c r="J239" s="205">
        <f>BK239</f>
        <v>0</v>
      </c>
      <c r="K239" s="191"/>
      <c r="L239" s="196"/>
      <c r="M239" s="197"/>
      <c r="N239" s="198"/>
      <c r="O239" s="198"/>
      <c r="P239" s="199">
        <v>0</v>
      </c>
      <c r="Q239" s="198"/>
      <c r="R239" s="199">
        <v>0</v>
      </c>
      <c r="S239" s="198"/>
      <c r="T239" s="200"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1" t="s">
        <v>240</v>
      </c>
      <c r="AT239" s="202" t="s">
        <v>71</v>
      </c>
      <c r="AU239" s="202" t="s">
        <v>80</v>
      </c>
      <c r="AY239" s="201" t="s">
        <v>213</v>
      </c>
      <c r="BK239" s="203">
        <v>0</v>
      </c>
    </row>
    <row r="240" s="12" customFormat="1" ht="22.8" customHeight="1">
      <c r="A240" s="12"/>
      <c r="B240" s="190"/>
      <c r="C240" s="191"/>
      <c r="D240" s="192" t="s">
        <v>71</v>
      </c>
      <c r="E240" s="204" t="s">
        <v>538</v>
      </c>
      <c r="F240" s="204" t="s">
        <v>539</v>
      </c>
      <c r="G240" s="191"/>
      <c r="H240" s="191"/>
      <c r="I240" s="194"/>
      <c r="J240" s="205">
        <f>BK240</f>
        <v>0</v>
      </c>
      <c r="K240" s="191"/>
      <c r="L240" s="196"/>
      <c r="M240" s="197"/>
      <c r="N240" s="198"/>
      <c r="O240" s="198"/>
      <c r="P240" s="199">
        <v>0</v>
      </c>
      <c r="Q240" s="198"/>
      <c r="R240" s="199">
        <v>0</v>
      </c>
      <c r="S240" s="198"/>
      <c r="T240" s="200"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1" t="s">
        <v>240</v>
      </c>
      <c r="AT240" s="202" t="s">
        <v>71</v>
      </c>
      <c r="AU240" s="202" t="s">
        <v>80</v>
      </c>
      <c r="AY240" s="201" t="s">
        <v>213</v>
      </c>
      <c r="BK240" s="203">
        <v>0</v>
      </c>
    </row>
    <row r="241" s="12" customFormat="1" ht="22.8" customHeight="1">
      <c r="A241" s="12"/>
      <c r="B241" s="190"/>
      <c r="C241" s="191"/>
      <c r="D241" s="192" t="s">
        <v>71</v>
      </c>
      <c r="E241" s="204" t="s">
        <v>543</v>
      </c>
      <c r="F241" s="204" t="s">
        <v>544</v>
      </c>
      <c r="G241" s="191"/>
      <c r="H241" s="191"/>
      <c r="I241" s="194"/>
      <c r="J241" s="205">
        <f>BK241</f>
        <v>0</v>
      </c>
      <c r="K241" s="191"/>
      <c r="L241" s="196"/>
      <c r="M241" s="272"/>
      <c r="N241" s="273"/>
      <c r="O241" s="273"/>
      <c r="P241" s="274">
        <v>0</v>
      </c>
      <c r="Q241" s="273"/>
      <c r="R241" s="274">
        <v>0</v>
      </c>
      <c r="S241" s="273"/>
      <c r="T241" s="275"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01" t="s">
        <v>240</v>
      </c>
      <c r="AT241" s="202" t="s">
        <v>71</v>
      </c>
      <c r="AU241" s="202" t="s">
        <v>80</v>
      </c>
      <c r="AY241" s="201" t="s">
        <v>213</v>
      </c>
      <c r="BK241" s="203">
        <v>0</v>
      </c>
    </row>
    <row r="242" s="2" customFormat="1" ht="6.96" customHeight="1">
      <c r="A242" s="40"/>
      <c r="B242" s="61"/>
      <c r="C242" s="62"/>
      <c r="D242" s="62"/>
      <c r="E242" s="62"/>
      <c r="F242" s="62"/>
      <c r="G242" s="62"/>
      <c r="H242" s="62"/>
      <c r="I242" s="62"/>
      <c r="J242" s="62"/>
      <c r="K242" s="62"/>
      <c r="L242" s="46"/>
      <c r="M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</row>
  </sheetData>
  <sheetProtection sheet="1" autoFilter="0" formatColumns="0" formatRows="0" objects="1" scenarios="1" spinCount="100000" saltValue="1UYfNm076WLy0uZ2mFNrNrFeSjTnJtaZxW8IdIZqyz0CE17GX2Y7TqFhapqTk6RR8lCgH8NEHaAYhcJC7hbo9A==" hashValue="Pf4Ru6BZnsBuFXZUAziuivE3P/8ebfBl9indqq/u3S0IbFBndb7VCdh/G5utaeFsUzZLMMAKF4DLAqttmGanhA==" algorithmName="SHA-512" password="CC35"/>
  <autoFilter ref="C89:K241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5_02/183403112"/>
    <hyperlink ref="F97" r:id="rId2" display="https://podminky.urs.cz/item/CS_URS_2025_02/183403151"/>
    <hyperlink ref="F100" r:id="rId3" display="https://podminky.urs.cz/item/CS_URS_2025_02/183403152"/>
    <hyperlink ref="F103" r:id="rId4" display="https://podminky.urs.cz/item/CS_URS_2025_02/181451121"/>
    <hyperlink ref="F110" r:id="rId5" display="https://podminky.urs.cz/item/CS_URS_2025_02/119005131"/>
    <hyperlink ref="F113" r:id="rId6" display="https://podminky.urs.cz/item/CS_URS_2025_02/183111114"/>
    <hyperlink ref="F116" r:id="rId7" display="https://podminky.urs.cz/item/CS_URS_2025_02/183101114"/>
    <hyperlink ref="F119" r:id="rId8" display="https://podminky.urs.cz/item/CS_URS_2025_02/184102111"/>
    <hyperlink ref="F131" r:id="rId9" display="https://podminky.urs.cz/item/CS_URS_2025_02/184102113"/>
    <hyperlink ref="F146" r:id="rId10" display="https://podminky.urs.cz/item/CS_URS_2025_02/184215133"/>
    <hyperlink ref="F149" r:id="rId11" display="https://podminky.urs.cz/item/CS_URS_2025_02/184808211"/>
    <hyperlink ref="F159" r:id="rId12" display="https://podminky.urs.cz/item/CS_URS_2025_02/184816111"/>
    <hyperlink ref="F170" r:id="rId13" display="https://podminky.urs.cz/item/CS_URS_2025_02/184911421"/>
    <hyperlink ref="F175" r:id="rId14" display="https://podminky.urs.cz/item/CS_URS_2025_02/185804312"/>
    <hyperlink ref="F179" r:id="rId15" display="https://podminky.urs.cz/item/CS_URS_2025_02/185851121"/>
    <hyperlink ref="F191" r:id="rId16" display="https://podminky.urs.cz/item/CS_URS_2025_02/348101320"/>
    <hyperlink ref="F196" r:id="rId17" display="https://podminky.urs.cz/item/CS_URS_2025_02/348951256"/>
    <hyperlink ref="F204" r:id="rId18" display="https://podminky.urs.cz/item/CS_URS_2025_02/998231311"/>
    <hyperlink ref="F206" r:id="rId19" display="https://podminky.urs.cz/item/CS_URS_2025_02/011002000"/>
    <hyperlink ref="F209" r:id="rId20" display="https://podminky.urs.cz/item/CS_URS_2025_02/011324000"/>
    <hyperlink ref="F212" r:id="rId21" display="https://podminky.urs.cz/item/CS_URS_2025_02/012002000"/>
    <hyperlink ref="F215" r:id="rId22" display="https://podminky.urs.cz/item/CS_URS_2025_02/013254000"/>
    <hyperlink ref="F218" r:id="rId23" display="https://podminky.urs.cz/item/CS_URS_2025_02/020001000"/>
    <hyperlink ref="F221" r:id="rId24" display="https://podminky.urs.cz/item/CS_URS_2025_02/030001000"/>
    <hyperlink ref="F224" r:id="rId25" display="https://podminky.urs.cz/item/CS_URS_2025_02/040001000"/>
    <hyperlink ref="F227" r:id="rId26" display="https://podminky.urs.cz/item/CS_URS_2025_02/045002000"/>
    <hyperlink ref="F230" r:id="rId27" display="https://podminky.urs.cz/item/CS_URS_2025_02/060001000"/>
    <hyperlink ref="F233" r:id="rId28" display="https://podminky.urs.cz/item/CS_URS_2025_02/07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9"/>
</worksheet>
</file>

<file path=xl/worksheets/sheet4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180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Realizace větrolamu v k.ú. Moravský Žižkov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181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1268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17. 9. 2025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ROUND((SUM(BE82:BE102)),  2)</f>
        <v>0</v>
      </c>
      <c r="G33" s="40"/>
      <c r="H33" s="40"/>
      <c r="I33" s="150">
        <v>0.20999999999999999</v>
      </c>
      <c r="J33" s="149">
        <f>ROUND(((SUM(BE82:BE102))*I33),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ROUND((SUM(BF82:BF102)),  2)</f>
        <v>0</v>
      </c>
      <c r="G34" s="40"/>
      <c r="H34" s="40"/>
      <c r="I34" s="150">
        <v>0.12</v>
      </c>
      <c r="J34" s="149">
        <f>ROUND(((SUM(BF82:BF102))*I34),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ROUND((SUM(BG82:BG102)),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ROUND((SUM(BH82:BH102)),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ROUND((SUM(BI82:BI102)),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183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Realizace větrolamu v k.ú. Moravský Žižkov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181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12.1 - 1. rok rozvojové péče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Moravský Žižkov</v>
      </c>
      <c r="G52" s="42"/>
      <c r="H52" s="42"/>
      <c r="I52" s="34" t="s">
        <v>23</v>
      </c>
      <c r="J52" s="74" t="str">
        <f>IF(J12="","",J12)</f>
        <v>17. 9. 2025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SPÚ, KPÚ pro JMK, pobočka Břeclav</v>
      </c>
      <c r="G54" s="42"/>
      <c r="H54" s="42"/>
      <c r="I54" s="34" t="s">
        <v>31</v>
      </c>
      <c r="J54" s="38" t="str">
        <f>E21</f>
        <v>Ing. Michal Pochop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Výzkumný ústav meliorací a ochrany půdy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184</v>
      </c>
      <c r="D57" s="164"/>
      <c r="E57" s="164"/>
      <c r="F57" s="164"/>
      <c r="G57" s="164"/>
      <c r="H57" s="164"/>
      <c r="I57" s="164"/>
      <c r="J57" s="165" t="s">
        <v>185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186</v>
      </c>
    </row>
    <row r="60" s="9" customFormat="1" ht="24.96" customHeight="1">
      <c r="A60" s="9"/>
      <c r="B60" s="167"/>
      <c r="C60" s="168"/>
      <c r="D60" s="169" t="s">
        <v>187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188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190</v>
      </c>
      <c r="E62" s="176"/>
      <c r="F62" s="176"/>
      <c r="G62" s="176"/>
      <c r="H62" s="176"/>
      <c r="I62" s="176"/>
      <c r="J62" s="177">
        <f>J100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198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Realizace větrolamu v k.ú. Moravský Žižkov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181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SO 12.1 - 1. rok rozvojové péče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Moravský Žižkov</v>
      </c>
      <c r="G76" s="42"/>
      <c r="H76" s="42"/>
      <c r="I76" s="34" t="s">
        <v>23</v>
      </c>
      <c r="J76" s="74" t="str">
        <f>IF(J12="","",J12)</f>
        <v>17. 9. 2025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SPÚ, KPÚ pro JMK, pobočka Břeclav</v>
      </c>
      <c r="G78" s="42"/>
      <c r="H78" s="42"/>
      <c r="I78" s="34" t="s">
        <v>31</v>
      </c>
      <c r="J78" s="38" t="str">
        <f>E21</f>
        <v>Ing. Michal Pochop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40.05" customHeight="1">
      <c r="A79" s="40"/>
      <c r="B79" s="41"/>
      <c r="C79" s="34" t="s">
        <v>29</v>
      </c>
      <c r="D79" s="42"/>
      <c r="E79" s="42"/>
      <c r="F79" s="29" t="str">
        <f>IF(E18="","",E18)</f>
        <v>Vyplň údaj</v>
      </c>
      <c r="G79" s="42"/>
      <c r="H79" s="42"/>
      <c r="I79" s="34" t="s">
        <v>34</v>
      </c>
      <c r="J79" s="38" t="str">
        <f>E24</f>
        <v>Výzkumný ústav meliorací a ochrany půdy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199</v>
      </c>
      <c r="D81" s="182" t="s">
        <v>57</v>
      </c>
      <c r="E81" s="182" t="s">
        <v>53</v>
      </c>
      <c r="F81" s="182" t="s">
        <v>54</v>
      </c>
      <c r="G81" s="182" t="s">
        <v>200</v>
      </c>
      <c r="H81" s="182" t="s">
        <v>201</v>
      </c>
      <c r="I81" s="182" t="s">
        <v>202</v>
      </c>
      <c r="J81" s="182" t="s">
        <v>185</v>
      </c>
      <c r="K81" s="183" t="s">
        <v>203</v>
      </c>
      <c r="L81" s="184"/>
      <c r="M81" s="94" t="s">
        <v>19</v>
      </c>
      <c r="N81" s="95" t="s">
        <v>42</v>
      </c>
      <c r="O81" s="95" t="s">
        <v>204</v>
      </c>
      <c r="P81" s="95" t="s">
        <v>205</v>
      </c>
      <c r="Q81" s="95" t="s">
        <v>206</v>
      </c>
      <c r="R81" s="95" t="s">
        <v>207</v>
      </c>
      <c r="S81" s="95" t="s">
        <v>208</v>
      </c>
      <c r="T81" s="96" t="s">
        <v>209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210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352.60000000000002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71</v>
      </c>
      <c r="AU82" s="19" t="s">
        <v>186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71</v>
      </c>
      <c r="E83" s="193" t="s">
        <v>211</v>
      </c>
      <c r="F83" s="193" t="s">
        <v>212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P84+P100</f>
        <v>0</v>
      </c>
      <c r="Q83" s="198"/>
      <c r="R83" s="199">
        <f>R84+R100</f>
        <v>352.60000000000002</v>
      </c>
      <c r="S83" s="198"/>
      <c r="T83" s="200">
        <f>T84+T100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80</v>
      </c>
      <c r="AT83" s="202" t="s">
        <v>71</v>
      </c>
      <c r="AU83" s="202" t="s">
        <v>72</v>
      </c>
      <c r="AY83" s="201" t="s">
        <v>213</v>
      </c>
      <c r="BK83" s="203">
        <f>BK84+BK100</f>
        <v>0</v>
      </c>
    </row>
    <row r="84" s="12" customFormat="1" ht="22.8" customHeight="1">
      <c r="A84" s="12"/>
      <c r="B84" s="190"/>
      <c r="C84" s="191"/>
      <c r="D84" s="192" t="s">
        <v>71</v>
      </c>
      <c r="E84" s="204" t="s">
        <v>80</v>
      </c>
      <c r="F84" s="204" t="s">
        <v>214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SUM(P85:P99)</f>
        <v>0</v>
      </c>
      <c r="Q84" s="198"/>
      <c r="R84" s="199">
        <f>SUM(R85:R99)</f>
        <v>352.60000000000002</v>
      </c>
      <c r="S84" s="198"/>
      <c r="T84" s="200">
        <f>SUM(T85:T99)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80</v>
      </c>
      <c r="AT84" s="202" t="s">
        <v>71</v>
      </c>
      <c r="AU84" s="202" t="s">
        <v>80</v>
      </c>
      <c r="AY84" s="201" t="s">
        <v>213</v>
      </c>
      <c r="BK84" s="203">
        <f>SUM(BK85:BK99)</f>
        <v>0</v>
      </c>
    </row>
    <row r="85" s="2" customFormat="1" ht="21.75" customHeight="1">
      <c r="A85" s="40"/>
      <c r="B85" s="41"/>
      <c r="C85" s="206" t="s">
        <v>80</v>
      </c>
      <c r="D85" s="206" t="s">
        <v>215</v>
      </c>
      <c r="E85" s="207" t="s">
        <v>549</v>
      </c>
      <c r="F85" s="208" t="s">
        <v>550</v>
      </c>
      <c r="G85" s="209" t="s">
        <v>218</v>
      </c>
      <c r="H85" s="210">
        <v>9728.9200000000001</v>
      </c>
      <c r="I85" s="211"/>
      <c r="J85" s="212">
        <f>ROUND(I85*H85,2)</f>
        <v>0</v>
      </c>
      <c r="K85" s="208" t="s">
        <v>219</v>
      </c>
      <c r="L85" s="46"/>
      <c r="M85" s="213" t="s">
        <v>19</v>
      </c>
      <c r="N85" s="214" t="s">
        <v>43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220</v>
      </c>
      <c r="AT85" s="217" t="s">
        <v>215</v>
      </c>
      <c r="AU85" s="217" t="s">
        <v>82</v>
      </c>
      <c r="AY85" s="19" t="s">
        <v>213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80</v>
      </c>
      <c r="BK85" s="218">
        <f>ROUND(I85*H85,2)</f>
        <v>0</v>
      </c>
      <c r="BL85" s="19" t="s">
        <v>220</v>
      </c>
      <c r="BM85" s="217" t="s">
        <v>551</v>
      </c>
    </row>
    <row r="86" s="2" customFormat="1">
      <c r="A86" s="40"/>
      <c r="B86" s="41"/>
      <c r="C86" s="42"/>
      <c r="D86" s="219" t="s">
        <v>222</v>
      </c>
      <c r="E86" s="42"/>
      <c r="F86" s="220" t="s">
        <v>552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222</v>
      </c>
      <c r="AU86" s="19" t="s">
        <v>82</v>
      </c>
    </row>
    <row r="87" s="13" customFormat="1">
      <c r="A87" s="13"/>
      <c r="B87" s="224"/>
      <c r="C87" s="225"/>
      <c r="D87" s="226" t="s">
        <v>224</v>
      </c>
      <c r="E87" s="227" t="s">
        <v>19</v>
      </c>
      <c r="F87" s="228" t="s">
        <v>1269</v>
      </c>
      <c r="G87" s="225"/>
      <c r="H87" s="229">
        <v>9728.9200000000001</v>
      </c>
      <c r="I87" s="230"/>
      <c r="J87" s="225"/>
      <c r="K87" s="225"/>
      <c r="L87" s="231"/>
      <c r="M87" s="232"/>
      <c r="N87" s="233"/>
      <c r="O87" s="233"/>
      <c r="P87" s="233"/>
      <c r="Q87" s="233"/>
      <c r="R87" s="233"/>
      <c r="S87" s="233"/>
      <c r="T87" s="234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5" t="s">
        <v>224</v>
      </c>
      <c r="AU87" s="235" t="s">
        <v>82</v>
      </c>
      <c r="AV87" s="13" t="s">
        <v>82</v>
      </c>
      <c r="AW87" s="13" t="s">
        <v>33</v>
      </c>
      <c r="AX87" s="13" t="s">
        <v>80</v>
      </c>
      <c r="AY87" s="235" t="s">
        <v>213</v>
      </c>
    </row>
    <row r="88" s="2" customFormat="1" ht="16.5" customHeight="1">
      <c r="A88" s="40"/>
      <c r="B88" s="41"/>
      <c r="C88" s="206" t="s">
        <v>82</v>
      </c>
      <c r="D88" s="206" t="s">
        <v>215</v>
      </c>
      <c r="E88" s="207" t="s">
        <v>554</v>
      </c>
      <c r="F88" s="208" t="s">
        <v>555</v>
      </c>
      <c r="G88" s="209" t="s">
        <v>218</v>
      </c>
      <c r="H88" s="210">
        <v>1734.5999999999999</v>
      </c>
      <c r="I88" s="211"/>
      <c r="J88" s="212">
        <f>ROUND(I88*H88,2)</f>
        <v>0</v>
      </c>
      <c r="K88" s="208" t="s">
        <v>219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220</v>
      </c>
      <c r="AT88" s="217" t="s">
        <v>215</v>
      </c>
      <c r="AU88" s="217" t="s">
        <v>82</v>
      </c>
      <c r="AY88" s="19" t="s">
        <v>213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220</v>
      </c>
      <c r="BM88" s="217" t="s">
        <v>556</v>
      </c>
    </row>
    <row r="89" s="2" customFormat="1">
      <c r="A89" s="40"/>
      <c r="B89" s="41"/>
      <c r="C89" s="42"/>
      <c r="D89" s="219" t="s">
        <v>222</v>
      </c>
      <c r="E89" s="42"/>
      <c r="F89" s="220" t="s">
        <v>557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222</v>
      </c>
      <c r="AU89" s="19" t="s">
        <v>82</v>
      </c>
    </row>
    <row r="90" s="13" customFormat="1">
      <c r="A90" s="13"/>
      <c r="B90" s="224"/>
      <c r="C90" s="225"/>
      <c r="D90" s="226" t="s">
        <v>224</v>
      </c>
      <c r="E90" s="227" t="s">
        <v>19</v>
      </c>
      <c r="F90" s="228" t="s">
        <v>1251</v>
      </c>
      <c r="G90" s="225"/>
      <c r="H90" s="229">
        <v>1734.5999999999999</v>
      </c>
      <c r="I90" s="230"/>
      <c r="J90" s="225"/>
      <c r="K90" s="225"/>
      <c r="L90" s="231"/>
      <c r="M90" s="232"/>
      <c r="N90" s="233"/>
      <c r="O90" s="233"/>
      <c r="P90" s="233"/>
      <c r="Q90" s="233"/>
      <c r="R90" s="233"/>
      <c r="S90" s="233"/>
      <c r="T90" s="23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5" t="s">
        <v>224</v>
      </c>
      <c r="AU90" s="235" t="s">
        <v>82</v>
      </c>
      <c r="AV90" s="13" t="s">
        <v>82</v>
      </c>
      <c r="AW90" s="13" t="s">
        <v>33</v>
      </c>
      <c r="AX90" s="13" t="s">
        <v>80</v>
      </c>
      <c r="AY90" s="235" t="s">
        <v>213</v>
      </c>
    </row>
    <row r="91" s="2" customFormat="1" ht="16.5" customHeight="1">
      <c r="A91" s="40"/>
      <c r="B91" s="41"/>
      <c r="C91" s="206" t="s">
        <v>265</v>
      </c>
      <c r="D91" s="206" t="s">
        <v>215</v>
      </c>
      <c r="E91" s="207" t="s">
        <v>434</v>
      </c>
      <c r="F91" s="208" t="s">
        <v>435</v>
      </c>
      <c r="G91" s="209" t="s">
        <v>430</v>
      </c>
      <c r="H91" s="210">
        <v>352.60000000000002</v>
      </c>
      <c r="I91" s="211"/>
      <c r="J91" s="212">
        <f>ROUND(I91*H91,2)</f>
        <v>0</v>
      </c>
      <c r="K91" s="208" t="s">
        <v>219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220</v>
      </c>
      <c r="AT91" s="217" t="s">
        <v>215</v>
      </c>
      <c r="AU91" s="217" t="s">
        <v>82</v>
      </c>
      <c r="AY91" s="19" t="s">
        <v>213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220</v>
      </c>
      <c r="BM91" s="217" t="s">
        <v>559</v>
      </c>
    </row>
    <row r="92" s="2" customFormat="1">
      <c r="A92" s="40"/>
      <c r="B92" s="41"/>
      <c r="C92" s="42"/>
      <c r="D92" s="219" t="s">
        <v>222</v>
      </c>
      <c r="E92" s="42"/>
      <c r="F92" s="220" t="s">
        <v>437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222</v>
      </c>
      <c r="AU92" s="19" t="s">
        <v>82</v>
      </c>
    </row>
    <row r="93" s="13" customFormat="1">
      <c r="A93" s="13"/>
      <c r="B93" s="224"/>
      <c r="C93" s="225"/>
      <c r="D93" s="226" t="s">
        <v>224</v>
      </c>
      <c r="E93" s="227" t="s">
        <v>19</v>
      </c>
      <c r="F93" s="228" t="s">
        <v>1270</v>
      </c>
      <c r="G93" s="225"/>
      <c r="H93" s="229">
        <v>352.60000000000002</v>
      </c>
      <c r="I93" s="230"/>
      <c r="J93" s="225"/>
      <c r="K93" s="225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224</v>
      </c>
      <c r="AU93" s="235" t="s">
        <v>82</v>
      </c>
      <c r="AV93" s="13" t="s">
        <v>82</v>
      </c>
      <c r="AW93" s="13" t="s">
        <v>33</v>
      </c>
      <c r="AX93" s="13" t="s">
        <v>80</v>
      </c>
      <c r="AY93" s="235" t="s">
        <v>213</v>
      </c>
    </row>
    <row r="94" s="2" customFormat="1" ht="16.5" customHeight="1">
      <c r="A94" s="40"/>
      <c r="B94" s="41"/>
      <c r="C94" s="206" t="s">
        <v>240</v>
      </c>
      <c r="D94" s="206" t="s">
        <v>215</v>
      </c>
      <c r="E94" s="207" t="s">
        <v>441</v>
      </c>
      <c r="F94" s="208" t="s">
        <v>442</v>
      </c>
      <c r="G94" s="209" t="s">
        <v>430</v>
      </c>
      <c r="H94" s="210">
        <v>352.60000000000002</v>
      </c>
      <c r="I94" s="211"/>
      <c r="J94" s="212">
        <f>ROUND(I94*H94,2)</f>
        <v>0</v>
      </c>
      <c r="K94" s="208" t="s">
        <v>219</v>
      </c>
      <c r="L94" s="46"/>
      <c r="M94" s="213" t="s">
        <v>19</v>
      </c>
      <c r="N94" s="214" t="s">
        <v>43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220</v>
      </c>
      <c r="AT94" s="217" t="s">
        <v>215</v>
      </c>
      <c r="AU94" s="217" t="s">
        <v>82</v>
      </c>
      <c r="AY94" s="19" t="s">
        <v>213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220</v>
      </c>
      <c r="BM94" s="217" t="s">
        <v>561</v>
      </c>
    </row>
    <row r="95" s="2" customFormat="1">
      <c r="A95" s="40"/>
      <c r="B95" s="41"/>
      <c r="C95" s="42"/>
      <c r="D95" s="219" t="s">
        <v>222</v>
      </c>
      <c r="E95" s="42"/>
      <c r="F95" s="220" t="s">
        <v>444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222</v>
      </c>
      <c r="AU95" s="19" t="s">
        <v>82</v>
      </c>
    </row>
    <row r="96" s="13" customFormat="1">
      <c r="A96" s="13"/>
      <c r="B96" s="224"/>
      <c r="C96" s="225"/>
      <c r="D96" s="226" t="s">
        <v>224</v>
      </c>
      <c r="E96" s="227" t="s">
        <v>19</v>
      </c>
      <c r="F96" s="228" t="s">
        <v>1271</v>
      </c>
      <c r="G96" s="225"/>
      <c r="H96" s="229">
        <v>352.60000000000002</v>
      </c>
      <c r="I96" s="230"/>
      <c r="J96" s="225"/>
      <c r="K96" s="225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224</v>
      </c>
      <c r="AU96" s="235" t="s">
        <v>82</v>
      </c>
      <c r="AV96" s="13" t="s">
        <v>82</v>
      </c>
      <c r="AW96" s="13" t="s">
        <v>33</v>
      </c>
      <c r="AX96" s="13" t="s">
        <v>80</v>
      </c>
      <c r="AY96" s="235" t="s">
        <v>213</v>
      </c>
    </row>
    <row r="97" s="2" customFormat="1" ht="16.5" customHeight="1">
      <c r="A97" s="40"/>
      <c r="B97" s="41"/>
      <c r="C97" s="236" t="s">
        <v>253</v>
      </c>
      <c r="D97" s="236" t="s">
        <v>241</v>
      </c>
      <c r="E97" s="237" t="s">
        <v>446</v>
      </c>
      <c r="F97" s="238" t="s">
        <v>447</v>
      </c>
      <c r="G97" s="239" t="s">
        <v>430</v>
      </c>
      <c r="H97" s="240">
        <v>352.60000000000002</v>
      </c>
      <c r="I97" s="241"/>
      <c r="J97" s="242">
        <f>ROUND(I97*H97,2)</f>
        <v>0</v>
      </c>
      <c r="K97" s="238" t="s">
        <v>219</v>
      </c>
      <c r="L97" s="243"/>
      <c r="M97" s="244" t="s">
        <v>19</v>
      </c>
      <c r="N97" s="245" t="s">
        <v>43</v>
      </c>
      <c r="O97" s="86"/>
      <c r="P97" s="215">
        <f>O97*H97</f>
        <v>0</v>
      </c>
      <c r="Q97" s="215">
        <v>1</v>
      </c>
      <c r="R97" s="215">
        <f>Q97*H97</f>
        <v>352.60000000000002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245</v>
      </c>
      <c r="AT97" s="217" t="s">
        <v>241</v>
      </c>
      <c r="AU97" s="217" t="s">
        <v>82</v>
      </c>
      <c r="AY97" s="19" t="s">
        <v>213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220</v>
      </c>
      <c r="BM97" s="217" t="s">
        <v>563</v>
      </c>
    </row>
    <row r="98" s="2" customFormat="1">
      <c r="A98" s="40"/>
      <c r="B98" s="41"/>
      <c r="C98" s="42"/>
      <c r="D98" s="226" t="s">
        <v>388</v>
      </c>
      <c r="E98" s="42"/>
      <c r="F98" s="246" t="s">
        <v>449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388</v>
      </c>
      <c r="AU98" s="19" t="s">
        <v>82</v>
      </c>
    </row>
    <row r="99" s="13" customFormat="1">
      <c r="A99" s="13"/>
      <c r="B99" s="224"/>
      <c r="C99" s="225"/>
      <c r="D99" s="226" t="s">
        <v>224</v>
      </c>
      <c r="E99" s="227" t="s">
        <v>19</v>
      </c>
      <c r="F99" s="228" t="s">
        <v>1271</v>
      </c>
      <c r="G99" s="225"/>
      <c r="H99" s="229">
        <v>352.60000000000002</v>
      </c>
      <c r="I99" s="230"/>
      <c r="J99" s="225"/>
      <c r="K99" s="225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224</v>
      </c>
      <c r="AU99" s="235" t="s">
        <v>82</v>
      </c>
      <c r="AV99" s="13" t="s">
        <v>82</v>
      </c>
      <c r="AW99" s="13" t="s">
        <v>33</v>
      </c>
      <c r="AX99" s="13" t="s">
        <v>80</v>
      </c>
      <c r="AY99" s="235" t="s">
        <v>213</v>
      </c>
    </row>
    <row r="100" s="12" customFormat="1" ht="22.8" customHeight="1">
      <c r="A100" s="12"/>
      <c r="B100" s="190"/>
      <c r="C100" s="191"/>
      <c r="D100" s="192" t="s">
        <v>71</v>
      </c>
      <c r="E100" s="204" t="s">
        <v>484</v>
      </c>
      <c r="F100" s="204" t="s">
        <v>485</v>
      </c>
      <c r="G100" s="191"/>
      <c r="H100" s="191"/>
      <c r="I100" s="194"/>
      <c r="J100" s="205">
        <f>BK100</f>
        <v>0</v>
      </c>
      <c r="K100" s="191"/>
      <c r="L100" s="196"/>
      <c r="M100" s="197"/>
      <c r="N100" s="198"/>
      <c r="O100" s="198"/>
      <c r="P100" s="199">
        <f>SUM(P101:P102)</f>
        <v>0</v>
      </c>
      <c r="Q100" s="198"/>
      <c r="R100" s="199">
        <f>SUM(R101:R102)</f>
        <v>0</v>
      </c>
      <c r="S100" s="198"/>
      <c r="T100" s="200">
        <f>SUM(T101:T102)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80</v>
      </c>
      <c r="AT100" s="202" t="s">
        <v>71</v>
      </c>
      <c r="AU100" s="202" t="s">
        <v>80</v>
      </c>
      <c r="AY100" s="201" t="s">
        <v>213</v>
      </c>
      <c r="BK100" s="203">
        <f>SUM(BK101:BK102)</f>
        <v>0</v>
      </c>
    </row>
    <row r="101" s="2" customFormat="1" ht="16.5" customHeight="1">
      <c r="A101" s="40"/>
      <c r="B101" s="41"/>
      <c r="C101" s="206" t="s">
        <v>245</v>
      </c>
      <c r="D101" s="206" t="s">
        <v>215</v>
      </c>
      <c r="E101" s="207" t="s">
        <v>487</v>
      </c>
      <c r="F101" s="208" t="s">
        <v>488</v>
      </c>
      <c r="G101" s="209" t="s">
        <v>489</v>
      </c>
      <c r="H101" s="210">
        <v>352.60000000000002</v>
      </c>
      <c r="I101" s="211"/>
      <c r="J101" s="212">
        <f>ROUND(I101*H101,2)</f>
        <v>0</v>
      </c>
      <c r="K101" s="208" t="s">
        <v>219</v>
      </c>
      <c r="L101" s="46"/>
      <c r="M101" s="213" t="s">
        <v>19</v>
      </c>
      <c r="N101" s="214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220</v>
      </c>
      <c r="AT101" s="217" t="s">
        <v>215</v>
      </c>
      <c r="AU101" s="217" t="s">
        <v>82</v>
      </c>
      <c r="AY101" s="19" t="s">
        <v>213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220</v>
      </c>
      <c r="BM101" s="217" t="s">
        <v>564</v>
      </c>
    </row>
    <row r="102" s="2" customFormat="1">
      <c r="A102" s="40"/>
      <c r="B102" s="41"/>
      <c r="C102" s="42"/>
      <c r="D102" s="219" t="s">
        <v>222</v>
      </c>
      <c r="E102" s="42"/>
      <c r="F102" s="220" t="s">
        <v>491</v>
      </c>
      <c r="G102" s="42"/>
      <c r="H102" s="42"/>
      <c r="I102" s="221"/>
      <c r="J102" s="42"/>
      <c r="K102" s="42"/>
      <c r="L102" s="46"/>
      <c r="M102" s="258"/>
      <c r="N102" s="259"/>
      <c r="O102" s="260"/>
      <c r="P102" s="260"/>
      <c r="Q102" s="260"/>
      <c r="R102" s="260"/>
      <c r="S102" s="260"/>
      <c r="T102" s="261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222</v>
      </c>
      <c r="AU102" s="19" t="s">
        <v>82</v>
      </c>
    </row>
    <row r="103" s="2" customFormat="1" ht="6.96" customHeight="1">
      <c r="A103" s="40"/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46"/>
      <c r="M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</sheetData>
  <sheetProtection sheet="1" autoFilter="0" formatColumns="0" formatRows="0" objects="1" scenarios="1" spinCount="100000" saltValue="wKH6SjH1/cNYInheWUZylp081/x0bTWRfMpiwk6Xi67/82zOfaRZjC/LEEwdDnN+IrMiJ12w+ozvV5Aft7t5NQ==" hashValue="zmuQ9RZ6Rqzc8rLQC2UPLY6kWPntcLzNdY5+47zX8+UbA+vTawMTiN0oRZqhYluKweLuxj5k+zrmw7fiu27m9g==" algorithmName="SHA-512" password="CC35"/>
  <autoFilter ref="C81:K102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5_02/111151231"/>
    <hyperlink ref="F89" r:id="rId2" display="https://podminky.urs.cz/item/CS_URS_2025_02/184801131"/>
    <hyperlink ref="F92" r:id="rId3" display="https://podminky.urs.cz/item/CS_URS_2025_02/185804312"/>
    <hyperlink ref="F95" r:id="rId4" display="https://podminky.urs.cz/item/CS_URS_2025_02/185851121"/>
    <hyperlink ref="F102" r:id="rId5" display="https://podminky.urs.cz/item/CS_URS_2025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4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180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Realizace větrolamu v k.ú. Moravský Žižkov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181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1272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17. 9. 2025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ROUND((SUM(BE82:BE102)),  2)</f>
        <v>0</v>
      </c>
      <c r="G33" s="40"/>
      <c r="H33" s="40"/>
      <c r="I33" s="150">
        <v>0.20999999999999999</v>
      </c>
      <c r="J33" s="149">
        <f>ROUND(((SUM(BE82:BE102))*I33),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ROUND((SUM(BF82:BF102)),  2)</f>
        <v>0</v>
      </c>
      <c r="G34" s="40"/>
      <c r="H34" s="40"/>
      <c r="I34" s="150">
        <v>0.12</v>
      </c>
      <c r="J34" s="149">
        <f>ROUND(((SUM(BF82:BF102))*I34),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ROUND((SUM(BG82:BG102)),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ROUND((SUM(BH82:BH102)),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ROUND((SUM(BI82:BI102)),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183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Realizace větrolamu v k.ú. Moravský Žižkov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181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12.2 - 2. rok rozvojové péče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Moravský Žižkov</v>
      </c>
      <c r="G52" s="42"/>
      <c r="H52" s="42"/>
      <c r="I52" s="34" t="s">
        <v>23</v>
      </c>
      <c r="J52" s="74" t="str">
        <f>IF(J12="","",J12)</f>
        <v>17. 9. 2025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SPÚ, KPÚ pro JMK, pobočka Břeclav</v>
      </c>
      <c r="G54" s="42"/>
      <c r="H54" s="42"/>
      <c r="I54" s="34" t="s">
        <v>31</v>
      </c>
      <c r="J54" s="38" t="str">
        <f>E21</f>
        <v>Ing. Michal Pochop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Výzkumný ústav meliorací a ochrany půdy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184</v>
      </c>
      <c r="D57" s="164"/>
      <c r="E57" s="164"/>
      <c r="F57" s="164"/>
      <c r="G57" s="164"/>
      <c r="H57" s="164"/>
      <c r="I57" s="164"/>
      <c r="J57" s="165" t="s">
        <v>185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186</v>
      </c>
    </row>
    <row r="60" s="9" customFormat="1" ht="24.96" customHeight="1">
      <c r="A60" s="9"/>
      <c r="B60" s="167"/>
      <c r="C60" s="168"/>
      <c r="D60" s="169" t="s">
        <v>187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188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190</v>
      </c>
      <c r="E62" s="176"/>
      <c r="F62" s="176"/>
      <c r="G62" s="176"/>
      <c r="H62" s="176"/>
      <c r="I62" s="176"/>
      <c r="J62" s="177">
        <f>J100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198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Realizace větrolamu v k.ú. Moravský Žižkov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181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SO 12.2 - 2. rok rozvojové péče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Moravský Žižkov</v>
      </c>
      <c r="G76" s="42"/>
      <c r="H76" s="42"/>
      <c r="I76" s="34" t="s">
        <v>23</v>
      </c>
      <c r="J76" s="74" t="str">
        <f>IF(J12="","",J12)</f>
        <v>17. 9. 2025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SPÚ, KPÚ pro JMK, pobočka Břeclav</v>
      </c>
      <c r="G78" s="42"/>
      <c r="H78" s="42"/>
      <c r="I78" s="34" t="s">
        <v>31</v>
      </c>
      <c r="J78" s="38" t="str">
        <f>E21</f>
        <v>Ing. Michal Pochop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40.05" customHeight="1">
      <c r="A79" s="40"/>
      <c r="B79" s="41"/>
      <c r="C79" s="34" t="s">
        <v>29</v>
      </c>
      <c r="D79" s="42"/>
      <c r="E79" s="42"/>
      <c r="F79" s="29" t="str">
        <f>IF(E18="","",E18)</f>
        <v>Vyplň údaj</v>
      </c>
      <c r="G79" s="42"/>
      <c r="H79" s="42"/>
      <c r="I79" s="34" t="s">
        <v>34</v>
      </c>
      <c r="J79" s="38" t="str">
        <f>E24</f>
        <v>Výzkumný ústav meliorací a ochrany půdy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199</v>
      </c>
      <c r="D81" s="182" t="s">
        <v>57</v>
      </c>
      <c r="E81" s="182" t="s">
        <v>53</v>
      </c>
      <c r="F81" s="182" t="s">
        <v>54</v>
      </c>
      <c r="G81" s="182" t="s">
        <v>200</v>
      </c>
      <c r="H81" s="182" t="s">
        <v>201</v>
      </c>
      <c r="I81" s="182" t="s">
        <v>202</v>
      </c>
      <c r="J81" s="182" t="s">
        <v>185</v>
      </c>
      <c r="K81" s="183" t="s">
        <v>203</v>
      </c>
      <c r="L81" s="184"/>
      <c r="M81" s="94" t="s">
        <v>19</v>
      </c>
      <c r="N81" s="95" t="s">
        <v>42</v>
      </c>
      <c r="O81" s="95" t="s">
        <v>204</v>
      </c>
      <c r="P81" s="95" t="s">
        <v>205</v>
      </c>
      <c r="Q81" s="95" t="s">
        <v>206</v>
      </c>
      <c r="R81" s="95" t="s">
        <v>207</v>
      </c>
      <c r="S81" s="95" t="s">
        <v>208</v>
      </c>
      <c r="T81" s="96" t="s">
        <v>209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210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282.07999999999998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71</v>
      </c>
      <c r="AU82" s="19" t="s">
        <v>186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71</v>
      </c>
      <c r="E83" s="193" t="s">
        <v>211</v>
      </c>
      <c r="F83" s="193" t="s">
        <v>212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P84+P100</f>
        <v>0</v>
      </c>
      <c r="Q83" s="198"/>
      <c r="R83" s="199">
        <f>R84+R100</f>
        <v>282.07999999999998</v>
      </c>
      <c r="S83" s="198"/>
      <c r="T83" s="200">
        <f>T84+T100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80</v>
      </c>
      <c r="AT83" s="202" t="s">
        <v>71</v>
      </c>
      <c r="AU83" s="202" t="s">
        <v>72</v>
      </c>
      <c r="AY83" s="201" t="s">
        <v>213</v>
      </c>
      <c r="BK83" s="203">
        <f>BK84+BK100</f>
        <v>0</v>
      </c>
    </row>
    <row r="84" s="12" customFormat="1" ht="22.8" customHeight="1">
      <c r="A84" s="12"/>
      <c r="B84" s="190"/>
      <c r="C84" s="191"/>
      <c r="D84" s="192" t="s">
        <v>71</v>
      </c>
      <c r="E84" s="204" t="s">
        <v>80</v>
      </c>
      <c r="F84" s="204" t="s">
        <v>214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SUM(P85:P99)</f>
        <v>0</v>
      </c>
      <c r="Q84" s="198"/>
      <c r="R84" s="199">
        <f>SUM(R85:R99)</f>
        <v>282.07999999999998</v>
      </c>
      <c r="S84" s="198"/>
      <c r="T84" s="200">
        <f>SUM(T85:T99)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80</v>
      </c>
      <c r="AT84" s="202" t="s">
        <v>71</v>
      </c>
      <c r="AU84" s="202" t="s">
        <v>80</v>
      </c>
      <c r="AY84" s="201" t="s">
        <v>213</v>
      </c>
      <c r="BK84" s="203">
        <f>SUM(BK85:BK99)</f>
        <v>0</v>
      </c>
    </row>
    <row r="85" s="2" customFormat="1" ht="21.75" customHeight="1">
      <c r="A85" s="40"/>
      <c r="B85" s="41"/>
      <c r="C85" s="206" t="s">
        <v>80</v>
      </c>
      <c r="D85" s="206" t="s">
        <v>215</v>
      </c>
      <c r="E85" s="207" t="s">
        <v>549</v>
      </c>
      <c r="F85" s="208" t="s">
        <v>550</v>
      </c>
      <c r="G85" s="209" t="s">
        <v>218</v>
      </c>
      <c r="H85" s="210">
        <v>9728.9200000000001</v>
      </c>
      <c r="I85" s="211"/>
      <c r="J85" s="212">
        <f>ROUND(I85*H85,2)</f>
        <v>0</v>
      </c>
      <c r="K85" s="208" t="s">
        <v>219</v>
      </c>
      <c r="L85" s="46"/>
      <c r="M85" s="213" t="s">
        <v>19</v>
      </c>
      <c r="N85" s="214" t="s">
        <v>43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220</v>
      </c>
      <c r="AT85" s="217" t="s">
        <v>215</v>
      </c>
      <c r="AU85" s="217" t="s">
        <v>82</v>
      </c>
      <c r="AY85" s="19" t="s">
        <v>213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80</v>
      </c>
      <c r="BK85" s="218">
        <f>ROUND(I85*H85,2)</f>
        <v>0</v>
      </c>
      <c r="BL85" s="19" t="s">
        <v>220</v>
      </c>
      <c r="BM85" s="217" t="s">
        <v>1273</v>
      </c>
    </row>
    <row r="86" s="2" customFormat="1">
      <c r="A86" s="40"/>
      <c r="B86" s="41"/>
      <c r="C86" s="42"/>
      <c r="D86" s="219" t="s">
        <v>222</v>
      </c>
      <c r="E86" s="42"/>
      <c r="F86" s="220" t="s">
        <v>552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222</v>
      </c>
      <c r="AU86" s="19" t="s">
        <v>82</v>
      </c>
    </row>
    <row r="87" s="13" customFormat="1">
      <c r="A87" s="13"/>
      <c r="B87" s="224"/>
      <c r="C87" s="225"/>
      <c r="D87" s="226" t="s">
        <v>224</v>
      </c>
      <c r="E87" s="227" t="s">
        <v>19</v>
      </c>
      <c r="F87" s="228" t="s">
        <v>1269</v>
      </c>
      <c r="G87" s="225"/>
      <c r="H87" s="229">
        <v>9728.9200000000001</v>
      </c>
      <c r="I87" s="230"/>
      <c r="J87" s="225"/>
      <c r="K87" s="225"/>
      <c r="L87" s="231"/>
      <c r="M87" s="232"/>
      <c r="N87" s="233"/>
      <c r="O87" s="233"/>
      <c r="P87" s="233"/>
      <c r="Q87" s="233"/>
      <c r="R87" s="233"/>
      <c r="S87" s="233"/>
      <c r="T87" s="234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5" t="s">
        <v>224</v>
      </c>
      <c r="AU87" s="235" t="s">
        <v>82</v>
      </c>
      <c r="AV87" s="13" t="s">
        <v>82</v>
      </c>
      <c r="AW87" s="13" t="s">
        <v>33</v>
      </c>
      <c r="AX87" s="13" t="s">
        <v>80</v>
      </c>
      <c r="AY87" s="235" t="s">
        <v>213</v>
      </c>
    </row>
    <row r="88" s="2" customFormat="1" ht="16.5" customHeight="1">
      <c r="A88" s="40"/>
      <c r="B88" s="41"/>
      <c r="C88" s="206" t="s">
        <v>82</v>
      </c>
      <c r="D88" s="206" t="s">
        <v>215</v>
      </c>
      <c r="E88" s="207" t="s">
        <v>554</v>
      </c>
      <c r="F88" s="208" t="s">
        <v>555</v>
      </c>
      <c r="G88" s="209" t="s">
        <v>218</v>
      </c>
      <c r="H88" s="210">
        <v>1734.5999999999999</v>
      </c>
      <c r="I88" s="211"/>
      <c r="J88" s="212">
        <f>ROUND(I88*H88,2)</f>
        <v>0</v>
      </c>
      <c r="K88" s="208" t="s">
        <v>219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220</v>
      </c>
      <c r="AT88" s="217" t="s">
        <v>215</v>
      </c>
      <c r="AU88" s="217" t="s">
        <v>82</v>
      </c>
      <c r="AY88" s="19" t="s">
        <v>213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220</v>
      </c>
      <c r="BM88" s="217" t="s">
        <v>1274</v>
      </c>
    </row>
    <row r="89" s="2" customFormat="1">
      <c r="A89" s="40"/>
      <c r="B89" s="41"/>
      <c r="C89" s="42"/>
      <c r="D89" s="219" t="s">
        <v>222</v>
      </c>
      <c r="E89" s="42"/>
      <c r="F89" s="220" t="s">
        <v>557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222</v>
      </c>
      <c r="AU89" s="19" t="s">
        <v>82</v>
      </c>
    </row>
    <row r="90" s="13" customFormat="1">
      <c r="A90" s="13"/>
      <c r="B90" s="224"/>
      <c r="C90" s="225"/>
      <c r="D90" s="226" t="s">
        <v>224</v>
      </c>
      <c r="E90" s="227" t="s">
        <v>19</v>
      </c>
      <c r="F90" s="228" t="s">
        <v>1251</v>
      </c>
      <c r="G90" s="225"/>
      <c r="H90" s="229">
        <v>1734.5999999999999</v>
      </c>
      <c r="I90" s="230"/>
      <c r="J90" s="225"/>
      <c r="K90" s="225"/>
      <c r="L90" s="231"/>
      <c r="M90" s="232"/>
      <c r="N90" s="233"/>
      <c r="O90" s="233"/>
      <c r="P90" s="233"/>
      <c r="Q90" s="233"/>
      <c r="R90" s="233"/>
      <c r="S90" s="233"/>
      <c r="T90" s="23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5" t="s">
        <v>224</v>
      </c>
      <c r="AU90" s="235" t="s">
        <v>82</v>
      </c>
      <c r="AV90" s="13" t="s">
        <v>82</v>
      </c>
      <c r="AW90" s="13" t="s">
        <v>33</v>
      </c>
      <c r="AX90" s="13" t="s">
        <v>80</v>
      </c>
      <c r="AY90" s="235" t="s">
        <v>213</v>
      </c>
    </row>
    <row r="91" s="2" customFormat="1" ht="16.5" customHeight="1">
      <c r="A91" s="40"/>
      <c r="B91" s="41"/>
      <c r="C91" s="206" t="s">
        <v>240</v>
      </c>
      <c r="D91" s="206" t="s">
        <v>215</v>
      </c>
      <c r="E91" s="207" t="s">
        <v>434</v>
      </c>
      <c r="F91" s="208" t="s">
        <v>435</v>
      </c>
      <c r="G91" s="209" t="s">
        <v>430</v>
      </c>
      <c r="H91" s="210">
        <v>282.07999999999998</v>
      </c>
      <c r="I91" s="211"/>
      <c r="J91" s="212">
        <f>ROUND(I91*H91,2)</f>
        <v>0</v>
      </c>
      <c r="K91" s="208" t="s">
        <v>219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220</v>
      </c>
      <c r="AT91" s="217" t="s">
        <v>215</v>
      </c>
      <c r="AU91" s="217" t="s">
        <v>82</v>
      </c>
      <c r="AY91" s="19" t="s">
        <v>213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220</v>
      </c>
      <c r="BM91" s="217" t="s">
        <v>1275</v>
      </c>
    </row>
    <row r="92" s="2" customFormat="1">
      <c r="A92" s="40"/>
      <c r="B92" s="41"/>
      <c r="C92" s="42"/>
      <c r="D92" s="219" t="s">
        <v>222</v>
      </c>
      <c r="E92" s="42"/>
      <c r="F92" s="220" t="s">
        <v>437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222</v>
      </c>
      <c r="AU92" s="19" t="s">
        <v>82</v>
      </c>
    </row>
    <row r="93" s="13" customFormat="1">
      <c r="A93" s="13"/>
      <c r="B93" s="224"/>
      <c r="C93" s="225"/>
      <c r="D93" s="226" t="s">
        <v>224</v>
      </c>
      <c r="E93" s="227" t="s">
        <v>19</v>
      </c>
      <c r="F93" s="228" t="s">
        <v>1276</v>
      </c>
      <c r="G93" s="225"/>
      <c r="H93" s="229">
        <v>282.07999999999998</v>
      </c>
      <c r="I93" s="230"/>
      <c r="J93" s="225"/>
      <c r="K93" s="225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224</v>
      </c>
      <c r="AU93" s="235" t="s">
        <v>82</v>
      </c>
      <c r="AV93" s="13" t="s">
        <v>82</v>
      </c>
      <c r="AW93" s="13" t="s">
        <v>33</v>
      </c>
      <c r="AX93" s="13" t="s">
        <v>80</v>
      </c>
      <c r="AY93" s="235" t="s">
        <v>213</v>
      </c>
    </row>
    <row r="94" s="2" customFormat="1" ht="16.5" customHeight="1">
      <c r="A94" s="40"/>
      <c r="B94" s="41"/>
      <c r="C94" s="206" t="s">
        <v>248</v>
      </c>
      <c r="D94" s="206" t="s">
        <v>215</v>
      </c>
      <c r="E94" s="207" t="s">
        <v>441</v>
      </c>
      <c r="F94" s="208" t="s">
        <v>442</v>
      </c>
      <c r="G94" s="209" t="s">
        <v>430</v>
      </c>
      <c r="H94" s="210">
        <v>282.07999999999998</v>
      </c>
      <c r="I94" s="211"/>
      <c r="J94" s="212">
        <f>ROUND(I94*H94,2)</f>
        <v>0</v>
      </c>
      <c r="K94" s="208" t="s">
        <v>219</v>
      </c>
      <c r="L94" s="46"/>
      <c r="M94" s="213" t="s">
        <v>19</v>
      </c>
      <c r="N94" s="214" t="s">
        <v>43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220</v>
      </c>
      <c r="AT94" s="217" t="s">
        <v>215</v>
      </c>
      <c r="AU94" s="217" t="s">
        <v>82</v>
      </c>
      <c r="AY94" s="19" t="s">
        <v>213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220</v>
      </c>
      <c r="BM94" s="217" t="s">
        <v>1277</v>
      </c>
    </row>
    <row r="95" s="2" customFormat="1">
      <c r="A95" s="40"/>
      <c r="B95" s="41"/>
      <c r="C95" s="42"/>
      <c r="D95" s="219" t="s">
        <v>222</v>
      </c>
      <c r="E95" s="42"/>
      <c r="F95" s="220" t="s">
        <v>444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222</v>
      </c>
      <c r="AU95" s="19" t="s">
        <v>82</v>
      </c>
    </row>
    <row r="96" s="13" customFormat="1">
      <c r="A96" s="13"/>
      <c r="B96" s="224"/>
      <c r="C96" s="225"/>
      <c r="D96" s="226" t="s">
        <v>224</v>
      </c>
      <c r="E96" s="227" t="s">
        <v>19</v>
      </c>
      <c r="F96" s="228" t="s">
        <v>1278</v>
      </c>
      <c r="G96" s="225"/>
      <c r="H96" s="229">
        <v>282.07999999999998</v>
      </c>
      <c r="I96" s="230"/>
      <c r="J96" s="225"/>
      <c r="K96" s="225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224</v>
      </c>
      <c r="AU96" s="235" t="s">
        <v>82</v>
      </c>
      <c r="AV96" s="13" t="s">
        <v>82</v>
      </c>
      <c r="AW96" s="13" t="s">
        <v>33</v>
      </c>
      <c r="AX96" s="13" t="s">
        <v>80</v>
      </c>
      <c r="AY96" s="235" t="s">
        <v>213</v>
      </c>
    </row>
    <row r="97" s="2" customFormat="1" ht="16.5" customHeight="1">
      <c r="A97" s="40"/>
      <c r="B97" s="41"/>
      <c r="C97" s="236" t="s">
        <v>253</v>
      </c>
      <c r="D97" s="236" t="s">
        <v>241</v>
      </c>
      <c r="E97" s="237" t="s">
        <v>446</v>
      </c>
      <c r="F97" s="238" t="s">
        <v>447</v>
      </c>
      <c r="G97" s="239" t="s">
        <v>430</v>
      </c>
      <c r="H97" s="240">
        <v>282.07999999999998</v>
      </c>
      <c r="I97" s="241"/>
      <c r="J97" s="242">
        <f>ROUND(I97*H97,2)</f>
        <v>0</v>
      </c>
      <c r="K97" s="238" t="s">
        <v>219</v>
      </c>
      <c r="L97" s="243"/>
      <c r="M97" s="244" t="s">
        <v>19</v>
      </c>
      <c r="N97" s="245" t="s">
        <v>43</v>
      </c>
      <c r="O97" s="86"/>
      <c r="P97" s="215">
        <f>O97*H97</f>
        <v>0</v>
      </c>
      <c r="Q97" s="215">
        <v>1</v>
      </c>
      <c r="R97" s="215">
        <f>Q97*H97</f>
        <v>282.07999999999998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245</v>
      </c>
      <c r="AT97" s="217" t="s">
        <v>241</v>
      </c>
      <c r="AU97" s="217" t="s">
        <v>82</v>
      </c>
      <c r="AY97" s="19" t="s">
        <v>213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220</v>
      </c>
      <c r="BM97" s="217" t="s">
        <v>1279</v>
      </c>
    </row>
    <row r="98" s="2" customFormat="1">
      <c r="A98" s="40"/>
      <c r="B98" s="41"/>
      <c r="C98" s="42"/>
      <c r="D98" s="226" t="s">
        <v>388</v>
      </c>
      <c r="E98" s="42"/>
      <c r="F98" s="246" t="s">
        <v>449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388</v>
      </c>
      <c r="AU98" s="19" t="s">
        <v>82</v>
      </c>
    </row>
    <row r="99" s="13" customFormat="1">
      <c r="A99" s="13"/>
      <c r="B99" s="224"/>
      <c r="C99" s="225"/>
      <c r="D99" s="226" t="s">
        <v>224</v>
      </c>
      <c r="E99" s="227" t="s">
        <v>19</v>
      </c>
      <c r="F99" s="228" t="s">
        <v>1278</v>
      </c>
      <c r="G99" s="225"/>
      <c r="H99" s="229">
        <v>282.07999999999998</v>
      </c>
      <c r="I99" s="230"/>
      <c r="J99" s="225"/>
      <c r="K99" s="225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224</v>
      </c>
      <c r="AU99" s="235" t="s">
        <v>82</v>
      </c>
      <c r="AV99" s="13" t="s">
        <v>82</v>
      </c>
      <c r="AW99" s="13" t="s">
        <v>33</v>
      </c>
      <c r="AX99" s="13" t="s">
        <v>80</v>
      </c>
      <c r="AY99" s="235" t="s">
        <v>213</v>
      </c>
    </row>
    <row r="100" s="12" customFormat="1" ht="22.8" customHeight="1">
      <c r="A100" s="12"/>
      <c r="B100" s="190"/>
      <c r="C100" s="191"/>
      <c r="D100" s="192" t="s">
        <v>71</v>
      </c>
      <c r="E100" s="204" t="s">
        <v>484</v>
      </c>
      <c r="F100" s="204" t="s">
        <v>485</v>
      </c>
      <c r="G100" s="191"/>
      <c r="H100" s="191"/>
      <c r="I100" s="194"/>
      <c r="J100" s="205">
        <f>BK100</f>
        <v>0</v>
      </c>
      <c r="K100" s="191"/>
      <c r="L100" s="196"/>
      <c r="M100" s="197"/>
      <c r="N100" s="198"/>
      <c r="O100" s="198"/>
      <c r="P100" s="199">
        <f>SUM(P101:P102)</f>
        <v>0</v>
      </c>
      <c r="Q100" s="198"/>
      <c r="R100" s="199">
        <f>SUM(R101:R102)</f>
        <v>0</v>
      </c>
      <c r="S100" s="198"/>
      <c r="T100" s="200">
        <f>SUM(T101:T102)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80</v>
      </c>
      <c r="AT100" s="202" t="s">
        <v>71</v>
      </c>
      <c r="AU100" s="202" t="s">
        <v>80</v>
      </c>
      <c r="AY100" s="201" t="s">
        <v>213</v>
      </c>
      <c r="BK100" s="203">
        <f>SUM(BK101:BK102)</f>
        <v>0</v>
      </c>
    </row>
    <row r="101" s="2" customFormat="1" ht="16.5" customHeight="1">
      <c r="A101" s="40"/>
      <c r="B101" s="41"/>
      <c r="C101" s="206" t="s">
        <v>245</v>
      </c>
      <c r="D101" s="206" t="s">
        <v>215</v>
      </c>
      <c r="E101" s="207" t="s">
        <v>487</v>
      </c>
      <c r="F101" s="208" t="s">
        <v>488</v>
      </c>
      <c r="G101" s="209" t="s">
        <v>489</v>
      </c>
      <c r="H101" s="210">
        <v>282.07999999999998</v>
      </c>
      <c r="I101" s="211"/>
      <c r="J101" s="212">
        <f>ROUND(I101*H101,2)</f>
        <v>0</v>
      </c>
      <c r="K101" s="208" t="s">
        <v>219</v>
      </c>
      <c r="L101" s="46"/>
      <c r="M101" s="213" t="s">
        <v>19</v>
      </c>
      <c r="N101" s="214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220</v>
      </c>
      <c r="AT101" s="217" t="s">
        <v>215</v>
      </c>
      <c r="AU101" s="217" t="s">
        <v>82</v>
      </c>
      <c r="AY101" s="19" t="s">
        <v>213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220</v>
      </c>
      <c r="BM101" s="217" t="s">
        <v>1280</v>
      </c>
    </row>
    <row r="102" s="2" customFormat="1">
      <c r="A102" s="40"/>
      <c r="B102" s="41"/>
      <c r="C102" s="42"/>
      <c r="D102" s="219" t="s">
        <v>222</v>
      </c>
      <c r="E102" s="42"/>
      <c r="F102" s="220" t="s">
        <v>491</v>
      </c>
      <c r="G102" s="42"/>
      <c r="H102" s="42"/>
      <c r="I102" s="221"/>
      <c r="J102" s="42"/>
      <c r="K102" s="42"/>
      <c r="L102" s="46"/>
      <c r="M102" s="258"/>
      <c r="N102" s="259"/>
      <c r="O102" s="260"/>
      <c r="P102" s="260"/>
      <c r="Q102" s="260"/>
      <c r="R102" s="260"/>
      <c r="S102" s="260"/>
      <c r="T102" s="261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222</v>
      </c>
      <c r="AU102" s="19" t="s">
        <v>82</v>
      </c>
    </row>
    <row r="103" s="2" customFormat="1" ht="6.96" customHeight="1">
      <c r="A103" s="40"/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46"/>
      <c r="M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</sheetData>
  <sheetProtection sheet="1" autoFilter="0" formatColumns="0" formatRows="0" objects="1" scenarios="1" spinCount="100000" saltValue="f/tjd9hBoDCfWk/LNpzXCQyiEdw/HOUHPAQJT+HWhmvKat8zloig+kwcRFq1Is0n/AHIr8KeqFWxeUy7h9/4QQ==" hashValue="8Yq9VELkb0XOZ7s1oEv+ER1T1o6Lsp1szruhMG9wRv958+J38ZbB2ziz8ypevsheSO9oWqWUOFcdLDsQ5r6B6A==" algorithmName="SHA-512" password="CC35"/>
  <autoFilter ref="C81:K102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5_02/111151231"/>
    <hyperlink ref="F89" r:id="rId2" display="https://podminky.urs.cz/item/CS_URS_2025_02/184801131"/>
    <hyperlink ref="F92" r:id="rId3" display="https://podminky.urs.cz/item/CS_URS_2025_02/185804312"/>
    <hyperlink ref="F95" r:id="rId4" display="https://podminky.urs.cz/item/CS_URS_2025_02/185851121"/>
    <hyperlink ref="F102" r:id="rId5" display="https://podminky.urs.cz/item/CS_URS_2025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4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180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Realizace větrolamu v k.ú. Moravský Žižkov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181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1281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17. 9. 2025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ROUND((SUM(BE82:BE102)),  2)</f>
        <v>0</v>
      </c>
      <c r="G33" s="40"/>
      <c r="H33" s="40"/>
      <c r="I33" s="150">
        <v>0.20999999999999999</v>
      </c>
      <c r="J33" s="149">
        <f>ROUND(((SUM(BE82:BE102))*I33),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ROUND((SUM(BF82:BF102)),  2)</f>
        <v>0</v>
      </c>
      <c r="G34" s="40"/>
      <c r="H34" s="40"/>
      <c r="I34" s="150">
        <v>0.12</v>
      </c>
      <c r="J34" s="149">
        <f>ROUND(((SUM(BF82:BF102))*I34),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ROUND((SUM(BG82:BG102)),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ROUND((SUM(BH82:BH102)),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ROUND((SUM(BI82:BI102)),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183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Realizace větrolamu v k.ú. Moravský Žižkov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181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12.3 - 3. rok rozvojové péče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Moravský Žižkov</v>
      </c>
      <c r="G52" s="42"/>
      <c r="H52" s="42"/>
      <c r="I52" s="34" t="s">
        <v>23</v>
      </c>
      <c r="J52" s="74" t="str">
        <f>IF(J12="","",J12)</f>
        <v>17. 9. 2025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SPÚ, KPÚ pro JMK, pobočka Břeclav</v>
      </c>
      <c r="G54" s="42"/>
      <c r="H54" s="42"/>
      <c r="I54" s="34" t="s">
        <v>31</v>
      </c>
      <c r="J54" s="38" t="str">
        <f>E21</f>
        <v>Ing. Michal Pochop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Výzkumný ústav meliorací a ochrany půdy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184</v>
      </c>
      <c r="D57" s="164"/>
      <c r="E57" s="164"/>
      <c r="F57" s="164"/>
      <c r="G57" s="164"/>
      <c r="H57" s="164"/>
      <c r="I57" s="164"/>
      <c r="J57" s="165" t="s">
        <v>185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186</v>
      </c>
    </row>
    <row r="60" s="9" customFormat="1" ht="24.96" customHeight="1">
      <c r="A60" s="9"/>
      <c r="B60" s="167"/>
      <c r="C60" s="168"/>
      <c r="D60" s="169" t="s">
        <v>187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188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190</v>
      </c>
      <c r="E62" s="176"/>
      <c r="F62" s="176"/>
      <c r="G62" s="176"/>
      <c r="H62" s="176"/>
      <c r="I62" s="176"/>
      <c r="J62" s="177">
        <f>J100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198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Realizace větrolamu v k.ú. Moravský Žižkov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181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SO 12.3 - 3. rok rozvojové péče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Moravský Žižkov</v>
      </c>
      <c r="G76" s="42"/>
      <c r="H76" s="42"/>
      <c r="I76" s="34" t="s">
        <v>23</v>
      </c>
      <c r="J76" s="74" t="str">
        <f>IF(J12="","",J12)</f>
        <v>17. 9. 2025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SPÚ, KPÚ pro JMK, pobočka Břeclav</v>
      </c>
      <c r="G78" s="42"/>
      <c r="H78" s="42"/>
      <c r="I78" s="34" t="s">
        <v>31</v>
      </c>
      <c r="J78" s="38" t="str">
        <f>E21</f>
        <v>Ing. Michal Pochop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40.05" customHeight="1">
      <c r="A79" s="40"/>
      <c r="B79" s="41"/>
      <c r="C79" s="34" t="s">
        <v>29</v>
      </c>
      <c r="D79" s="42"/>
      <c r="E79" s="42"/>
      <c r="F79" s="29" t="str">
        <f>IF(E18="","",E18)</f>
        <v>Vyplň údaj</v>
      </c>
      <c r="G79" s="42"/>
      <c r="H79" s="42"/>
      <c r="I79" s="34" t="s">
        <v>34</v>
      </c>
      <c r="J79" s="38" t="str">
        <f>E24</f>
        <v>Výzkumný ústav meliorací a ochrany půdy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199</v>
      </c>
      <c r="D81" s="182" t="s">
        <v>57</v>
      </c>
      <c r="E81" s="182" t="s">
        <v>53</v>
      </c>
      <c r="F81" s="182" t="s">
        <v>54</v>
      </c>
      <c r="G81" s="182" t="s">
        <v>200</v>
      </c>
      <c r="H81" s="182" t="s">
        <v>201</v>
      </c>
      <c r="I81" s="182" t="s">
        <v>202</v>
      </c>
      <c r="J81" s="182" t="s">
        <v>185</v>
      </c>
      <c r="K81" s="183" t="s">
        <v>203</v>
      </c>
      <c r="L81" s="184"/>
      <c r="M81" s="94" t="s">
        <v>19</v>
      </c>
      <c r="N81" s="95" t="s">
        <v>42</v>
      </c>
      <c r="O81" s="95" t="s">
        <v>204</v>
      </c>
      <c r="P81" s="95" t="s">
        <v>205</v>
      </c>
      <c r="Q81" s="95" t="s">
        <v>206</v>
      </c>
      <c r="R81" s="95" t="s">
        <v>207</v>
      </c>
      <c r="S81" s="95" t="s">
        <v>208</v>
      </c>
      <c r="T81" s="96" t="s">
        <v>209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210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211.56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71</v>
      </c>
      <c r="AU82" s="19" t="s">
        <v>186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71</v>
      </c>
      <c r="E83" s="193" t="s">
        <v>211</v>
      </c>
      <c r="F83" s="193" t="s">
        <v>212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P84+P100</f>
        <v>0</v>
      </c>
      <c r="Q83" s="198"/>
      <c r="R83" s="199">
        <f>R84+R100</f>
        <v>211.56</v>
      </c>
      <c r="S83" s="198"/>
      <c r="T83" s="200">
        <f>T84+T100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80</v>
      </c>
      <c r="AT83" s="202" t="s">
        <v>71</v>
      </c>
      <c r="AU83" s="202" t="s">
        <v>72</v>
      </c>
      <c r="AY83" s="201" t="s">
        <v>213</v>
      </c>
      <c r="BK83" s="203">
        <f>BK84+BK100</f>
        <v>0</v>
      </c>
    </row>
    <row r="84" s="12" customFormat="1" ht="22.8" customHeight="1">
      <c r="A84" s="12"/>
      <c r="B84" s="190"/>
      <c r="C84" s="191"/>
      <c r="D84" s="192" t="s">
        <v>71</v>
      </c>
      <c r="E84" s="204" t="s">
        <v>80</v>
      </c>
      <c r="F84" s="204" t="s">
        <v>214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SUM(P85:P99)</f>
        <v>0</v>
      </c>
      <c r="Q84" s="198"/>
      <c r="R84" s="199">
        <f>SUM(R85:R99)</f>
        <v>211.56</v>
      </c>
      <c r="S84" s="198"/>
      <c r="T84" s="200">
        <f>SUM(T85:T99)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80</v>
      </c>
      <c r="AT84" s="202" t="s">
        <v>71</v>
      </c>
      <c r="AU84" s="202" t="s">
        <v>80</v>
      </c>
      <c r="AY84" s="201" t="s">
        <v>213</v>
      </c>
      <c r="BK84" s="203">
        <f>SUM(BK85:BK99)</f>
        <v>0</v>
      </c>
    </row>
    <row r="85" s="2" customFormat="1" ht="21.75" customHeight="1">
      <c r="A85" s="40"/>
      <c r="B85" s="41"/>
      <c r="C85" s="206" t="s">
        <v>80</v>
      </c>
      <c r="D85" s="206" t="s">
        <v>215</v>
      </c>
      <c r="E85" s="207" t="s">
        <v>549</v>
      </c>
      <c r="F85" s="208" t="s">
        <v>550</v>
      </c>
      <c r="G85" s="209" t="s">
        <v>218</v>
      </c>
      <c r="H85" s="210">
        <v>9728.9200000000001</v>
      </c>
      <c r="I85" s="211"/>
      <c r="J85" s="212">
        <f>ROUND(I85*H85,2)</f>
        <v>0</v>
      </c>
      <c r="K85" s="208" t="s">
        <v>219</v>
      </c>
      <c r="L85" s="46"/>
      <c r="M85" s="213" t="s">
        <v>19</v>
      </c>
      <c r="N85" s="214" t="s">
        <v>43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220</v>
      </c>
      <c r="AT85" s="217" t="s">
        <v>215</v>
      </c>
      <c r="AU85" s="217" t="s">
        <v>82</v>
      </c>
      <c r="AY85" s="19" t="s">
        <v>213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80</v>
      </c>
      <c r="BK85" s="218">
        <f>ROUND(I85*H85,2)</f>
        <v>0</v>
      </c>
      <c r="BL85" s="19" t="s">
        <v>220</v>
      </c>
      <c r="BM85" s="217" t="s">
        <v>1282</v>
      </c>
    </row>
    <row r="86" s="2" customFormat="1">
      <c r="A86" s="40"/>
      <c r="B86" s="41"/>
      <c r="C86" s="42"/>
      <c r="D86" s="219" t="s">
        <v>222</v>
      </c>
      <c r="E86" s="42"/>
      <c r="F86" s="220" t="s">
        <v>552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222</v>
      </c>
      <c r="AU86" s="19" t="s">
        <v>82</v>
      </c>
    </row>
    <row r="87" s="13" customFormat="1">
      <c r="A87" s="13"/>
      <c r="B87" s="224"/>
      <c r="C87" s="225"/>
      <c r="D87" s="226" t="s">
        <v>224</v>
      </c>
      <c r="E87" s="227" t="s">
        <v>19</v>
      </c>
      <c r="F87" s="228" t="s">
        <v>1269</v>
      </c>
      <c r="G87" s="225"/>
      <c r="H87" s="229">
        <v>9728.9200000000001</v>
      </c>
      <c r="I87" s="230"/>
      <c r="J87" s="225"/>
      <c r="K87" s="225"/>
      <c r="L87" s="231"/>
      <c r="M87" s="232"/>
      <c r="N87" s="233"/>
      <c r="O87" s="233"/>
      <c r="P87" s="233"/>
      <c r="Q87" s="233"/>
      <c r="R87" s="233"/>
      <c r="S87" s="233"/>
      <c r="T87" s="234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5" t="s">
        <v>224</v>
      </c>
      <c r="AU87" s="235" t="s">
        <v>82</v>
      </c>
      <c r="AV87" s="13" t="s">
        <v>82</v>
      </c>
      <c r="AW87" s="13" t="s">
        <v>33</v>
      </c>
      <c r="AX87" s="13" t="s">
        <v>80</v>
      </c>
      <c r="AY87" s="235" t="s">
        <v>213</v>
      </c>
    </row>
    <row r="88" s="2" customFormat="1" ht="16.5" customHeight="1">
      <c r="A88" s="40"/>
      <c r="B88" s="41"/>
      <c r="C88" s="206" t="s">
        <v>82</v>
      </c>
      <c r="D88" s="206" t="s">
        <v>215</v>
      </c>
      <c r="E88" s="207" t="s">
        <v>554</v>
      </c>
      <c r="F88" s="208" t="s">
        <v>555</v>
      </c>
      <c r="G88" s="209" t="s">
        <v>218</v>
      </c>
      <c r="H88" s="210">
        <v>1734.5999999999999</v>
      </c>
      <c r="I88" s="211"/>
      <c r="J88" s="212">
        <f>ROUND(I88*H88,2)</f>
        <v>0</v>
      </c>
      <c r="K88" s="208" t="s">
        <v>219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220</v>
      </c>
      <c r="AT88" s="217" t="s">
        <v>215</v>
      </c>
      <c r="AU88" s="217" t="s">
        <v>82</v>
      </c>
      <c r="AY88" s="19" t="s">
        <v>213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220</v>
      </c>
      <c r="BM88" s="217" t="s">
        <v>1283</v>
      </c>
    </row>
    <row r="89" s="2" customFormat="1">
      <c r="A89" s="40"/>
      <c r="B89" s="41"/>
      <c r="C89" s="42"/>
      <c r="D89" s="219" t="s">
        <v>222</v>
      </c>
      <c r="E89" s="42"/>
      <c r="F89" s="220" t="s">
        <v>557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222</v>
      </c>
      <c r="AU89" s="19" t="s">
        <v>82</v>
      </c>
    </row>
    <row r="90" s="13" customFormat="1">
      <c r="A90" s="13"/>
      <c r="B90" s="224"/>
      <c r="C90" s="225"/>
      <c r="D90" s="226" t="s">
        <v>224</v>
      </c>
      <c r="E90" s="227" t="s">
        <v>19</v>
      </c>
      <c r="F90" s="228" t="s">
        <v>1251</v>
      </c>
      <c r="G90" s="225"/>
      <c r="H90" s="229">
        <v>1734.5999999999999</v>
      </c>
      <c r="I90" s="230"/>
      <c r="J90" s="225"/>
      <c r="K90" s="225"/>
      <c r="L90" s="231"/>
      <c r="M90" s="232"/>
      <c r="N90" s="233"/>
      <c r="O90" s="233"/>
      <c r="P90" s="233"/>
      <c r="Q90" s="233"/>
      <c r="R90" s="233"/>
      <c r="S90" s="233"/>
      <c r="T90" s="23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5" t="s">
        <v>224</v>
      </c>
      <c r="AU90" s="235" t="s">
        <v>82</v>
      </c>
      <c r="AV90" s="13" t="s">
        <v>82</v>
      </c>
      <c r="AW90" s="13" t="s">
        <v>33</v>
      </c>
      <c r="AX90" s="13" t="s">
        <v>80</v>
      </c>
      <c r="AY90" s="235" t="s">
        <v>213</v>
      </c>
    </row>
    <row r="91" s="2" customFormat="1" ht="16.5" customHeight="1">
      <c r="A91" s="40"/>
      <c r="B91" s="41"/>
      <c r="C91" s="206" t="s">
        <v>240</v>
      </c>
      <c r="D91" s="206" t="s">
        <v>215</v>
      </c>
      <c r="E91" s="207" t="s">
        <v>434</v>
      </c>
      <c r="F91" s="208" t="s">
        <v>435</v>
      </c>
      <c r="G91" s="209" t="s">
        <v>430</v>
      </c>
      <c r="H91" s="210">
        <v>211.56</v>
      </c>
      <c r="I91" s="211"/>
      <c r="J91" s="212">
        <f>ROUND(I91*H91,2)</f>
        <v>0</v>
      </c>
      <c r="K91" s="208" t="s">
        <v>219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220</v>
      </c>
      <c r="AT91" s="217" t="s">
        <v>215</v>
      </c>
      <c r="AU91" s="217" t="s">
        <v>82</v>
      </c>
      <c r="AY91" s="19" t="s">
        <v>213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220</v>
      </c>
      <c r="BM91" s="217" t="s">
        <v>1284</v>
      </c>
    </row>
    <row r="92" s="2" customFormat="1">
      <c r="A92" s="40"/>
      <c r="B92" s="41"/>
      <c r="C92" s="42"/>
      <c r="D92" s="219" t="s">
        <v>222</v>
      </c>
      <c r="E92" s="42"/>
      <c r="F92" s="220" t="s">
        <v>437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222</v>
      </c>
      <c r="AU92" s="19" t="s">
        <v>82</v>
      </c>
    </row>
    <row r="93" s="13" customFormat="1">
      <c r="A93" s="13"/>
      <c r="B93" s="224"/>
      <c r="C93" s="225"/>
      <c r="D93" s="226" t="s">
        <v>224</v>
      </c>
      <c r="E93" s="227" t="s">
        <v>19</v>
      </c>
      <c r="F93" s="228" t="s">
        <v>1285</v>
      </c>
      <c r="G93" s="225"/>
      <c r="H93" s="229">
        <v>211.56</v>
      </c>
      <c r="I93" s="230"/>
      <c r="J93" s="225"/>
      <c r="K93" s="225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224</v>
      </c>
      <c r="AU93" s="235" t="s">
        <v>82</v>
      </c>
      <c r="AV93" s="13" t="s">
        <v>82</v>
      </c>
      <c r="AW93" s="13" t="s">
        <v>33</v>
      </c>
      <c r="AX93" s="13" t="s">
        <v>80</v>
      </c>
      <c r="AY93" s="235" t="s">
        <v>213</v>
      </c>
    </row>
    <row r="94" s="2" customFormat="1" ht="16.5" customHeight="1">
      <c r="A94" s="40"/>
      <c r="B94" s="41"/>
      <c r="C94" s="206" t="s">
        <v>248</v>
      </c>
      <c r="D94" s="206" t="s">
        <v>215</v>
      </c>
      <c r="E94" s="207" t="s">
        <v>441</v>
      </c>
      <c r="F94" s="208" t="s">
        <v>442</v>
      </c>
      <c r="G94" s="209" t="s">
        <v>430</v>
      </c>
      <c r="H94" s="210">
        <v>211.56</v>
      </c>
      <c r="I94" s="211"/>
      <c r="J94" s="212">
        <f>ROUND(I94*H94,2)</f>
        <v>0</v>
      </c>
      <c r="K94" s="208" t="s">
        <v>219</v>
      </c>
      <c r="L94" s="46"/>
      <c r="M94" s="213" t="s">
        <v>19</v>
      </c>
      <c r="N94" s="214" t="s">
        <v>43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220</v>
      </c>
      <c r="AT94" s="217" t="s">
        <v>215</v>
      </c>
      <c r="AU94" s="217" t="s">
        <v>82</v>
      </c>
      <c r="AY94" s="19" t="s">
        <v>213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220</v>
      </c>
      <c r="BM94" s="217" t="s">
        <v>1286</v>
      </c>
    </row>
    <row r="95" s="2" customFormat="1">
      <c r="A95" s="40"/>
      <c r="B95" s="41"/>
      <c r="C95" s="42"/>
      <c r="D95" s="219" t="s">
        <v>222</v>
      </c>
      <c r="E95" s="42"/>
      <c r="F95" s="220" t="s">
        <v>444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222</v>
      </c>
      <c r="AU95" s="19" t="s">
        <v>82</v>
      </c>
    </row>
    <row r="96" s="13" customFormat="1">
      <c r="A96" s="13"/>
      <c r="B96" s="224"/>
      <c r="C96" s="225"/>
      <c r="D96" s="226" t="s">
        <v>224</v>
      </c>
      <c r="E96" s="227" t="s">
        <v>19</v>
      </c>
      <c r="F96" s="228" t="s">
        <v>1287</v>
      </c>
      <c r="G96" s="225"/>
      <c r="H96" s="229">
        <v>211.56</v>
      </c>
      <c r="I96" s="230"/>
      <c r="J96" s="225"/>
      <c r="K96" s="225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224</v>
      </c>
      <c r="AU96" s="235" t="s">
        <v>82</v>
      </c>
      <c r="AV96" s="13" t="s">
        <v>82</v>
      </c>
      <c r="AW96" s="13" t="s">
        <v>33</v>
      </c>
      <c r="AX96" s="13" t="s">
        <v>80</v>
      </c>
      <c r="AY96" s="235" t="s">
        <v>213</v>
      </c>
    </row>
    <row r="97" s="2" customFormat="1" ht="16.5" customHeight="1">
      <c r="A97" s="40"/>
      <c r="B97" s="41"/>
      <c r="C97" s="236" t="s">
        <v>253</v>
      </c>
      <c r="D97" s="236" t="s">
        <v>241</v>
      </c>
      <c r="E97" s="237" t="s">
        <v>446</v>
      </c>
      <c r="F97" s="238" t="s">
        <v>447</v>
      </c>
      <c r="G97" s="239" t="s">
        <v>430</v>
      </c>
      <c r="H97" s="240">
        <v>211.56</v>
      </c>
      <c r="I97" s="241"/>
      <c r="J97" s="242">
        <f>ROUND(I97*H97,2)</f>
        <v>0</v>
      </c>
      <c r="K97" s="238" t="s">
        <v>219</v>
      </c>
      <c r="L97" s="243"/>
      <c r="M97" s="244" t="s">
        <v>19</v>
      </c>
      <c r="N97" s="245" t="s">
        <v>43</v>
      </c>
      <c r="O97" s="86"/>
      <c r="P97" s="215">
        <f>O97*H97</f>
        <v>0</v>
      </c>
      <c r="Q97" s="215">
        <v>1</v>
      </c>
      <c r="R97" s="215">
        <f>Q97*H97</f>
        <v>211.56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245</v>
      </c>
      <c r="AT97" s="217" t="s">
        <v>241</v>
      </c>
      <c r="AU97" s="217" t="s">
        <v>82</v>
      </c>
      <c r="AY97" s="19" t="s">
        <v>213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220</v>
      </c>
      <c r="BM97" s="217" t="s">
        <v>1288</v>
      </c>
    </row>
    <row r="98" s="2" customFormat="1">
      <c r="A98" s="40"/>
      <c r="B98" s="41"/>
      <c r="C98" s="42"/>
      <c r="D98" s="226" t="s">
        <v>388</v>
      </c>
      <c r="E98" s="42"/>
      <c r="F98" s="246" t="s">
        <v>449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388</v>
      </c>
      <c r="AU98" s="19" t="s">
        <v>82</v>
      </c>
    </row>
    <row r="99" s="13" customFormat="1">
      <c r="A99" s="13"/>
      <c r="B99" s="224"/>
      <c r="C99" s="225"/>
      <c r="D99" s="226" t="s">
        <v>224</v>
      </c>
      <c r="E99" s="227" t="s">
        <v>19</v>
      </c>
      <c r="F99" s="228" t="s">
        <v>1287</v>
      </c>
      <c r="G99" s="225"/>
      <c r="H99" s="229">
        <v>211.56</v>
      </c>
      <c r="I99" s="230"/>
      <c r="J99" s="225"/>
      <c r="K99" s="225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224</v>
      </c>
      <c r="AU99" s="235" t="s">
        <v>82</v>
      </c>
      <c r="AV99" s="13" t="s">
        <v>82</v>
      </c>
      <c r="AW99" s="13" t="s">
        <v>33</v>
      </c>
      <c r="AX99" s="13" t="s">
        <v>80</v>
      </c>
      <c r="AY99" s="235" t="s">
        <v>213</v>
      </c>
    </row>
    <row r="100" s="12" customFormat="1" ht="22.8" customHeight="1">
      <c r="A100" s="12"/>
      <c r="B100" s="190"/>
      <c r="C100" s="191"/>
      <c r="D100" s="192" t="s">
        <v>71</v>
      </c>
      <c r="E100" s="204" t="s">
        <v>484</v>
      </c>
      <c r="F100" s="204" t="s">
        <v>485</v>
      </c>
      <c r="G100" s="191"/>
      <c r="H100" s="191"/>
      <c r="I100" s="194"/>
      <c r="J100" s="205">
        <f>BK100</f>
        <v>0</v>
      </c>
      <c r="K100" s="191"/>
      <c r="L100" s="196"/>
      <c r="M100" s="197"/>
      <c r="N100" s="198"/>
      <c r="O100" s="198"/>
      <c r="P100" s="199">
        <f>SUM(P101:P102)</f>
        <v>0</v>
      </c>
      <c r="Q100" s="198"/>
      <c r="R100" s="199">
        <f>SUM(R101:R102)</f>
        <v>0</v>
      </c>
      <c r="S100" s="198"/>
      <c r="T100" s="200">
        <f>SUM(T101:T102)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80</v>
      </c>
      <c r="AT100" s="202" t="s">
        <v>71</v>
      </c>
      <c r="AU100" s="202" t="s">
        <v>80</v>
      </c>
      <c r="AY100" s="201" t="s">
        <v>213</v>
      </c>
      <c r="BK100" s="203">
        <f>SUM(BK101:BK102)</f>
        <v>0</v>
      </c>
    </row>
    <row r="101" s="2" customFormat="1" ht="16.5" customHeight="1">
      <c r="A101" s="40"/>
      <c r="B101" s="41"/>
      <c r="C101" s="206" t="s">
        <v>245</v>
      </c>
      <c r="D101" s="206" t="s">
        <v>215</v>
      </c>
      <c r="E101" s="207" t="s">
        <v>487</v>
      </c>
      <c r="F101" s="208" t="s">
        <v>488</v>
      </c>
      <c r="G101" s="209" t="s">
        <v>489</v>
      </c>
      <c r="H101" s="210">
        <v>211.56</v>
      </c>
      <c r="I101" s="211"/>
      <c r="J101" s="212">
        <f>ROUND(I101*H101,2)</f>
        <v>0</v>
      </c>
      <c r="K101" s="208" t="s">
        <v>219</v>
      </c>
      <c r="L101" s="46"/>
      <c r="M101" s="213" t="s">
        <v>19</v>
      </c>
      <c r="N101" s="214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220</v>
      </c>
      <c r="AT101" s="217" t="s">
        <v>215</v>
      </c>
      <c r="AU101" s="217" t="s">
        <v>82</v>
      </c>
      <c r="AY101" s="19" t="s">
        <v>213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220</v>
      </c>
      <c r="BM101" s="217" t="s">
        <v>1289</v>
      </c>
    </row>
    <row r="102" s="2" customFormat="1">
      <c r="A102" s="40"/>
      <c r="B102" s="41"/>
      <c r="C102" s="42"/>
      <c r="D102" s="219" t="s">
        <v>222</v>
      </c>
      <c r="E102" s="42"/>
      <c r="F102" s="220" t="s">
        <v>491</v>
      </c>
      <c r="G102" s="42"/>
      <c r="H102" s="42"/>
      <c r="I102" s="221"/>
      <c r="J102" s="42"/>
      <c r="K102" s="42"/>
      <c r="L102" s="46"/>
      <c r="M102" s="258"/>
      <c r="N102" s="259"/>
      <c r="O102" s="260"/>
      <c r="P102" s="260"/>
      <c r="Q102" s="260"/>
      <c r="R102" s="260"/>
      <c r="S102" s="260"/>
      <c r="T102" s="261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222</v>
      </c>
      <c r="AU102" s="19" t="s">
        <v>82</v>
      </c>
    </row>
    <row r="103" s="2" customFormat="1" ht="6.96" customHeight="1">
      <c r="A103" s="40"/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46"/>
      <c r="M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</sheetData>
  <sheetProtection sheet="1" autoFilter="0" formatColumns="0" formatRows="0" objects="1" scenarios="1" spinCount="100000" saltValue="amXgAr1mdpAG8hcuyYFVytC+c74JDQn0Ki7xu5Y1EiFYdFVEj62x/rxJ4A/aCC9dR7GFl/BF71AUXHm9RTFFJw==" hashValue="QJJd+v2zO1p2fzkQ5x92QwWaIT4Ab/J6mgOkCuPLMsNhT5NgIuAlea2BLqa1d8Z9DYuRcXoRx3Ul9fYCsZtkyA==" algorithmName="SHA-512" password="CC35"/>
  <autoFilter ref="C81:K102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5_02/111151231"/>
    <hyperlink ref="F89" r:id="rId2" display="https://podminky.urs.cz/item/CS_URS_2025_02/184801131"/>
    <hyperlink ref="F92" r:id="rId3" display="https://podminky.urs.cz/item/CS_URS_2025_02/185804312"/>
    <hyperlink ref="F95" r:id="rId4" display="https://podminky.urs.cz/item/CS_URS_2025_02/185851121"/>
    <hyperlink ref="F102" r:id="rId5" display="https://podminky.urs.cz/item/CS_URS_2025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5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76" customWidth="1"/>
    <col min="2" max="2" width="1.667969" style="276" customWidth="1"/>
    <col min="3" max="4" width="5" style="276" customWidth="1"/>
    <col min="5" max="5" width="11.66016" style="276" customWidth="1"/>
    <col min="6" max="6" width="9.160156" style="276" customWidth="1"/>
    <col min="7" max="7" width="5" style="276" customWidth="1"/>
    <col min="8" max="8" width="77.83203" style="276" customWidth="1"/>
    <col min="9" max="10" width="20" style="276" customWidth="1"/>
    <col min="11" max="11" width="1.667969" style="276" customWidth="1"/>
  </cols>
  <sheetData>
    <row r="1" s="1" customFormat="1" ht="37.5" customHeight="1"/>
    <row r="2" s="1" customFormat="1" ht="7.5" customHeight="1">
      <c r="B2" s="277"/>
      <c r="C2" s="278"/>
      <c r="D2" s="278"/>
      <c r="E2" s="278"/>
      <c r="F2" s="278"/>
      <c r="G2" s="278"/>
      <c r="H2" s="278"/>
      <c r="I2" s="278"/>
      <c r="J2" s="278"/>
      <c r="K2" s="279"/>
    </row>
    <row r="3" s="16" customFormat="1" ht="45" customHeight="1">
      <c r="B3" s="280"/>
      <c r="C3" s="281" t="s">
        <v>1290</v>
      </c>
      <c r="D3" s="281"/>
      <c r="E3" s="281"/>
      <c r="F3" s="281"/>
      <c r="G3" s="281"/>
      <c r="H3" s="281"/>
      <c r="I3" s="281"/>
      <c r="J3" s="281"/>
      <c r="K3" s="282"/>
    </row>
    <row r="4" s="1" customFormat="1" ht="25.5" customHeight="1">
      <c r="B4" s="283"/>
      <c r="C4" s="284" t="s">
        <v>1291</v>
      </c>
      <c r="D4" s="284"/>
      <c r="E4" s="284"/>
      <c r="F4" s="284"/>
      <c r="G4" s="284"/>
      <c r="H4" s="284"/>
      <c r="I4" s="284"/>
      <c r="J4" s="284"/>
      <c r="K4" s="285"/>
    </row>
    <row r="5" s="1" customFormat="1" ht="5.25" customHeight="1">
      <c r="B5" s="283"/>
      <c r="C5" s="286"/>
      <c r="D5" s="286"/>
      <c r="E5" s="286"/>
      <c r="F5" s="286"/>
      <c r="G5" s="286"/>
      <c r="H5" s="286"/>
      <c r="I5" s="286"/>
      <c r="J5" s="286"/>
      <c r="K5" s="285"/>
    </row>
    <row r="6" s="1" customFormat="1" ht="15" customHeight="1">
      <c r="B6" s="283"/>
      <c r="C6" s="287" t="s">
        <v>1292</v>
      </c>
      <c r="D6" s="287"/>
      <c r="E6" s="287"/>
      <c r="F6" s="287"/>
      <c r="G6" s="287"/>
      <c r="H6" s="287"/>
      <c r="I6" s="287"/>
      <c r="J6" s="287"/>
      <c r="K6" s="285"/>
    </row>
    <row r="7" s="1" customFormat="1" ht="15" customHeight="1">
      <c r="B7" s="288"/>
      <c r="C7" s="287" t="s">
        <v>1293</v>
      </c>
      <c r="D7" s="287"/>
      <c r="E7" s="287"/>
      <c r="F7" s="287"/>
      <c r="G7" s="287"/>
      <c r="H7" s="287"/>
      <c r="I7" s="287"/>
      <c r="J7" s="287"/>
      <c r="K7" s="285"/>
    </row>
    <row r="8" s="1" customFormat="1" ht="12.75" customHeight="1">
      <c r="B8" s="288"/>
      <c r="C8" s="287"/>
      <c r="D8" s="287"/>
      <c r="E8" s="287"/>
      <c r="F8" s="287"/>
      <c r="G8" s="287"/>
      <c r="H8" s="287"/>
      <c r="I8" s="287"/>
      <c r="J8" s="287"/>
      <c r="K8" s="285"/>
    </row>
    <row r="9" s="1" customFormat="1" ht="15" customHeight="1">
      <c r="B9" s="288"/>
      <c r="C9" s="287" t="s">
        <v>1294</v>
      </c>
      <c r="D9" s="287"/>
      <c r="E9" s="287"/>
      <c r="F9" s="287"/>
      <c r="G9" s="287"/>
      <c r="H9" s="287"/>
      <c r="I9" s="287"/>
      <c r="J9" s="287"/>
      <c r="K9" s="285"/>
    </row>
    <row r="10" s="1" customFormat="1" ht="15" customHeight="1">
      <c r="B10" s="288"/>
      <c r="C10" s="287"/>
      <c r="D10" s="287" t="s">
        <v>1295</v>
      </c>
      <c r="E10" s="287"/>
      <c r="F10" s="287"/>
      <c r="G10" s="287"/>
      <c r="H10" s="287"/>
      <c r="I10" s="287"/>
      <c r="J10" s="287"/>
      <c r="K10" s="285"/>
    </row>
    <row r="11" s="1" customFormat="1" ht="15" customHeight="1">
      <c r="B11" s="288"/>
      <c r="C11" s="289"/>
      <c r="D11" s="287" t="s">
        <v>1296</v>
      </c>
      <c r="E11" s="287"/>
      <c r="F11" s="287"/>
      <c r="G11" s="287"/>
      <c r="H11" s="287"/>
      <c r="I11" s="287"/>
      <c r="J11" s="287"/>
      <c r="K11" s="285"/>
    </row>
    <row r="12" s="1" customFormat="1" ht="15" customHeight="1">
      <c r="B12" s="288"/>
      <c r="C12" s="289"/>
      <c r="D12" s="287"/>
      <c r="E12" s="287"/>
      <c r="F12" s="287"/>
      <c r="G12" s="287"/>
      <c r="H12" s="287"/>
      <c r="I12" s="287"/>
      <c r="J12" s="287"/>
      <c r="K12" s="285"/>
    </row>
    <row r="13" s="1" customFormat="1" ht="15" customHeight="1">
      <c r="B13" s="288"/>
      <c r="C13" s="289"/>
      <c r="D13" s="290" t="s">
        <v>1297</v>
      </c>
      <c r="E13" s="287"/>
      <c r="F13" s="287"/>
      <c r="G13" s="287"/>
      <c r="H13" s="287"/>
      <c r="I13" s="287"/>
      <c r="J13" s="287"/>
      <c r="K13" s="285"/>
    </row>
    <row r="14" s="1" customFormat="1" ht="12.75" customHeight="1">
      <c r="B14" s="288"/>
      <c r="C14" s="289"/>
      <c r="D14" s="289"/>
      <c r="E14" s="289"/>
      <c r="F14" s="289"/>
      <c r="G14" s="289"/>
      <c r="H14" s="289"/>
      <c r="I14" s="289"/>
      <c r="J14" s="289"/>
      <c r="K14" s="285"/>
    </row>
    <row r="15" s="1" customFormat="1" ht="15" customHeight="1">
      <c r="B15" s="288"/>
      <c r="C15" s="289"/>
      <c r="D15" s="287" t="s">
        <v>1298</v>
      </c>
      <c r="E15" s="287"/>
      <c r="F15" s="287"/>
      <c r="G15" s="287"/>
      <c r="H15" s="287"/>
      <c r="I15" s="287"/>
      <c r="J15" s="287"/>
      <c r="K15" s="285"/>
    </row>
    <row r="16" s="1" customFormat="1" ht="15" customHeight="1">
      <c r="B16" s="288"/>
      <c r="C16" s="289"/>
      <c r="D16" s="287" t="s">
        <v>1299</v>
      </c>
      <c r="E16" s="287"/>
      <c r="F16" s="287"/>
      <c r="G16" s="287"/>
      <c r="H16" s="287"/>
      <c r="I16" s="287"/>
      <c r="J16" s="287"/>
      <c r="K16" s="285"/>
    </row>
    <row r="17" s="1" customFormat="1" ht="15" customHeight="1">
      <c r="B17" s="288"/>
      <c r="C17" s="289"/>
      <c r="D17" s="287" t="s">
        <v>1300</v>
      </c>
      <c r="E17" s="287"/>
      <c r="F17" s="287"/>
      <c r="G17" s="287"/>
      <c r="H17" s="287"/>
      <c r="I17" s="287"/>
      <c r="J17" s="287"/>
      <c r="K17" s="285"/>
    </row>
    <row r="18" s="1" customFormat="1" ht="15" customHeight="1">
      <c r="B18" s="288"/>
      <c r="C18" s="289"/>
      <c r="D18" s="289"/>
      <c r="E18" s="291" t="s">
        <v>79</v>
      </c>
      <c r="F18" s="287" t="s">
        <v>1301</v>
      </c>
      <c r="G18" s="287"/>
      <c r="H18" s="287"/>
      <c r="I18" s="287"/>
      <c r="J18" s="287"/>
      <c r="K18" s="285"/>
    </row>
    <row r="19" s="1" customFormat="1" ht="15" customHeight="1">
      <c r="B19" s="288"/>
      <c r="C19" s="289"/>
      <c r="D19" s="289"/>
      <c r="E19" s="291" t="s">
        <v>1302</v>
      </c>
      <c r="F19" s="287" t="s">
        <v>1303</v>
      </c>
      <c r="G19" s="287"/>
      <c r="H19" s="287"/>
      <c r="I19" s="287"/>
      <c r="J19" s="287"/>
      <c r="K19" s="285"/>
    </row>
    <row r="20" s="1" customFormat="1" ht="15" customHeight="1">
      <c r="B20" s="288"/>
      <c r="C20" s="289"/>
      <c r="D20" s="289"/>
      <c r="E20" s="291" t="s">
        <v>1304</v>
      </c>
      <c r="F20" s="287" t="s">
        <v>1305</v>
      </c>
      <c r="G20" s="287"/>
      <c r="H20" s="287"/>
      <c r="I20" s="287"/>
      <c r="J20" s="287"/>
      <c r="K20" s="285"/>
    </row>
    <row r="21" s="1" customFormat="1" ht="15" customHeight="1">
      <c r="B21" s="288"/>
      <c r="C21" s="289"/>
      <c r="D21" s="289"/>
      <c r="E21" s="291" t="s">
        <v>1306</v>
      </c>
      <c r="F21" s="287" t="s">
        <v>1307</v>
      </c>
      <c r="G21" s="287"/>
      <c r="H21" s="287"/>
      <c r="I21" s="287"/>
      <c r="J21" s="287"/>
      <c r="K21" s="285"/>
    </row>
    <row r="22" s="1" customFormat="1" ht="15" customHeight="1">
      <c r="B22" s="288"/>
      <c r="C22" s="289"/>
      <c r="D22" s="289"/>
      <c r="E22" s="291" t="s">
        <v>1308</v>
      </c>
      <c r="F22" s="287" t="s">
        <v>1309</v>
      </c>
      <c r="G22" s="287"/>
      <c r="H22" s="287"/>
      <c r="I22" s="287"/>
      <c r="J22" s="287"/>
      <c r="K22" s="285"/>
    </row>
    <row r="23" s="1" customFormat="1" ht="15" customHeight="1">
      <c r="B23" s="288"/>
      <c r="C23" s="289"/>
      <c r="D23" s="289"/>
      <c r="E23" s="291" t="s">
        <v>1310</v>
      </c>
      <c r="F23" s="287" t="s">
        <v>1311</v>
      </c>
      <c r="G23" s="287"/>
      <c r="H23" s="287"/>
      <c r="I23" s="287"/>
      <c r="J23" s="287"/>
      <c r="K23" s="285"/>
    </row>
    <row r="24" s="1" customFormat="1" ht="12.75" customHeight="1">
      <c r="B24" s="288"/>
      <c r="C24" s="289"/>
      <c r="D24" s="289"/>
      <c r="E24" s="289"/>
      <c r="F24" s="289"/>
      <c r="G24" s="289"/>
      <c r="H24" s="289"/>
      <c r="I24" s="289"/>
      <c r="J24" s="289"/>
      <c r="K24" s="285"/>
    </row>
    <row r="25" s="1" customFormat="1" ht="15" customHeight="1">
      <c r="B25" s="288"/>
      <c r="C25" s="287" t="s">
        <v>1312</v>
      </c>
      <c r="D25" s="287"/>
      <c r="E25" s="287"/>
      <c r="F25" s="287"/>
      <c r="G25" s="287"/>
      <c r="H25" s="287"/>
      <c r="I25" s="287"/>
      <c r="J25" s="287"/>
      <c r="K25" s="285"/>
    </row>
    <row r="26" s="1" customFormat="1" ht="15" customHeight="1">
      <c r="B26" s="288"/>
      <c r="C26" s="287" t="s">
        <v>1313</v>
      </c>
      <c r="D26" s="287"/>
      <c r="E26" s="287"/>
      <c r="F26" s="287"/>
      <c r="G26" s="287"/>
      <c r="H26" s="287"/>
      <c r="I26" s="287"/>
      <c r="J26" s="287"/>
      <c r="K26" s="285"/>
    </row>
    <row r="27" s="1" customFormat="1" ht="15" customHeight="1">
      <c r="B27" s="288"/>
      <c r="C27" s="287"/>
      <c r="D27" s="287" t="s">
        <v>1314</v>
      </c>
      <c r="E27" s="287"/>
      <c r="F27" s="287"/>
      <c r="G27" s="287"/>
      <c r="H27" s="287"/>
      <c r="I27" s="287"/>
      <c r="J27" s="287"/>
      <c r="K27" s="285"/>
    </row>
    <row r="28" s="1" customFormat="1" ht="15" customHeight="1">
      <c r="B28" s="288"/>
      <c r="C28" s="289"/>
      <c r="D28" s="287" t="s">
        <v>1315</v>
      </c>
      <c r="E28" s="287"/>
      <c r="F28" s="287"/>
      <c r="G28" s="287"/>
      <c r="H28" s="287"/>
      <c r="I28" s="287"/>
      <c r="J28" s="287"/>
      <c r="K28" s="285"/>
    </row>
    <row r="29" s="1" customFormat="1" ht="12.75" customHeight="1">
      <c r="B29" s="288"/>
      <c r="C29" s="289"/>
      <c r="D29" s="289"/>
      <c r="E29" s="289"/>
      <c r="F29" s="289"/>
      <c r="G29" s="289"/>
      <c r="H29" s="289"/>
      <c r="I29" s="289"/>
      <c r="J29" s="289"/>
      <c r="K29" s="285"/>
    </row>
    <row r="30" s="1" customFormat="1" ht="15" customHeight="1">
      <c r="B30" s="288"/>
      <c r="C30" s="289"/>
      <c r="D30" s="287" t="s">
        <v>1316</v>
      </c>
      <c r="E30" s="287"/>
      <c r="F30" s="287"/>
      <c r="G30" s="287"/>
      <c r="H30" s="287"/>
      <c r="I30" s="287"/>
      <c r="J30" s="287"/>
      <c r="K30" s="285"/>
    </row>
    <row r="31" s="1" customFormat="1" ht="15" customHeight="1">
      <c r="B31" s="288"/>
      <c r="C31" s="289"/>
      <c r="D31" s="287" t="s">
        <v>1317</v>
      </c>
      <c r="E31" s="287"/>
      <c r="F31" s="287"/>
      <c r="G31" s="287"/>
      <c r="H31" s="287"/>
      <c r="I31" s="287"/>
      <c r="J31" s="287"/>
      <c r="K31" s="285"/>
    </row>
    <row r="32" s="1" customFormat="1" ht="12.75" customHeight="1">
      <c r="B32" s="288"/>
      <c r="C32" s="289"/>
      <c r="D32" s="289"/>
      <c r="E32" s="289"/>
      <c r="F32" s="289"/>
      <c r="G32" s="289"/>
      <c r="H32" s="289"/>
      <c r="I32" s="289"/>
      <c r="J32" s="289"/>
      <c r="K32" s="285"/>
    </row>
    <row r="33" s="1" customFormat="1" ht="15" customHeight="1">
      <c r="B33" s="288"/>
      <c r="C33" s="289"/>
      <c r="D33" s="287" t="s">
        <v>1318</v>
      </c>
      <c r="E33" s="287"/>
      <c r="F33" s="287"/>
      <c r="G33" s="287"/>
      <c r="H33" s="287"/>
      <c r="I33" s="287"/>
      <c r="J33" s="287"/>
      <c r="K33" s="285"/>
    </row>
    <row r="34" s="1" customFormat="1" ht="15" customHeight="1">
      <c r="B34" s="288"/>
      <c r="C34" s="289"/>
      <c r="D34" s="287" t="s">
        <v>1319</v>
      </c>
      <c r="E34" s="287"/>
      <c r="F34" s="287"/>
      <c r="G34" s="287"/>
      <c r="H34" s="287"/>
      <c r="I34" s="287"/>
      <c r="J34" s="287"/>
      <c r="K34" s="285"/>
    </row>
    <row r="35" s="1" customFormat="1" ht="15" customHeight="1">
      <c r="B35" s="288"/>
      <c r="C35" s="289"/>
      <c r="D35" s="287" t="s">
        <v>1320</v>
      </c>
      <c r="E35" s="287"/>
      <c r="F35" s="287"/>
      <c r="G35" s="287"/>
      <c r="H35" s="287"/>
      <c r="I35" s="287"/>
      <c r="J35" s="287"/>
      <c r="K35" s="285"/>
    </row>
    <row r="36" s="1" customFormat="1" ht="15" customHeight="1">
      <c r="B36" s="288"/>
      <c r="C36" s="289"/>
      <c r="D36" s="287"/>
      <c r="E36" s="290" t="s">
        <v>199</v>
      </c>
      <c r="F36" s="287"/>
      <c r="G36" s="287" t="s">
        <v>1321</v>
      </c>
      <c r="H36" s="287"/>
      <c r="I36" s="287"/>
      <c r="J36" s="287"/>
      <c r="K36" s="285"/>
    </row>
    <row r="37" s="1" customFormat="1" ht="30.75" customHeight="1">
      <c r="B37" s="288"/>
      <c r="C37" s="289"/>
      <c r="D37" s="287"/>
      <c r="E37" s="290" t="s">
        <v>1322</v>
      </c>
      <c r="F37" s="287"/>
      <c r="G37" s="287" t="s">
        <v>1323</v>
      </c>
      <c r="H37" s="287"/>
      <c r="I37" s="287"/>
      <c r="J37" s="287"/>
      <c r="K37" s="285"/>
    </row>
    <row r="38" s="1" customFormat="1" ht="15" customHeight="1">
      <c r="B38" s="288"/>
      <c r="C38" s="289"/>
      <c r="D38" s="287"/>
      <c r="E38" s="290" t="s">
        <v>53</v>
      </c>
      <c r="F38" s="287"/>
      <c r="G38" s="287" t="s">
        <v>1324</v>
      </c>
      <c r="H38" s="287"/>
      <c r="I38" s="287"/>
      <c r="J38" s="287"/>
      <c r="K38" s="285"/>
    </row>
    <row r="39" s="1" customFormat="1" ht="15" customHeight="1">
      <c r="B39" s="288"/>
      <c r="C39" s="289"/>
      <c r="D39" s="287"/>
      <c r="E39" s="290" t="s">
        <v>54</v>
      </c>
      <c r="F39" s="287"/>
      <c r="G39" s="287" t="s">
        <v>1325</v>
      </c>
      <c r="H39" s="287"/>
      <c r="I39" s="287"/>
      <c r="J39" s="287"/>
      <c r="K39" s="285"/>
    </row>
    <row r="40" s="1" customFormat="1" ht="15" customHeight="1">
      <c r="B40" s="288"/>
      <c r="C40" s="289"/>
      <c r="D40" s="287"/>
      <c r="E40" s="290" t="s">
        <v>200</v>
      </c>
      <c r="F40" s="287"/>
      <c r="G40" s="287" t="s">
        <v>1326</v>
      </c>
      <c r="H40" s="287"/>
      <c r="I40" s="287"/>
      <c r="J40" s="287"/>
      <c r="K40" s="285"/>
    </row>
    <row r="41" s="1" customFormat="1" ht="15" customHeight="1">
      <c r="B41" s="288"/>
      <c r="C41" s="289"/>
      <c r="D41" s="287"/>
      <c r="E41" s="290" t="s">
        <v>201</v>
      </c>
      <c r="F41" s="287"/>
      <c r="G41" s="287" t="s">
        <v>1327</v>
      </c>
      <c r="H41" s="287"/>
      <c r="I41" s="287"/>
      <c r="J41" s="287"/>
      <c r="K41" s="285"/>
    </row>
    <row r="42" s="1" customFormat="1" ht="15" customHeight="1">
      <c r="B42" s="288"/>
      <c r="C42" s="289"/>
      <c r="D42" s="287"/>
      <c r="E42" s="290" t="s">
        <v>1328</v>
      </c>
      <c r="F42" s="287"/>
      <c r="G42" s="287" t="s">
        <v>1329</v>
      </c>
      <c r="H42" s="287"/>
      <c r="I42" s="287"/>
      <c r="J42" s="287"/>
      <c r="K42" s="285"/>
    </row>
    <row r="43" s="1" customFormat="1" ht="15" customHeight="1">
      <c r="B43" s="288"/>
      <c r="C43" s="289"/>
      <c r="D43" s="287"/>
      <c r="E43" s="290"/>
      <c r="F43" s="287"/>
      <c r="G43" s="287" t="s">
        <v>1330</v>
      </c>
      <c r="H43" s="287"/>
      <c r="I43" s="287"/>
      <c r="J43" s="287"/>
      <c r="K43" s="285"/>
    </row>
    <row r="44" s="1" customFormat="1" ht="15" customHeight="1">
      <c r="B44" s="288"/>
      <c r="C44" s="289"/>
      <c r="D44" s="287"/>
      <c r="E44" s="290" t="s">
        <v>1331</v>
      </c>
      <c r="F44" s="287"/>
      <c r="G44" s="287" t="s">
        <v>1332</v>
      </c>
      <c r="H44" s="287"/>
      <c r="I44" s="287"/>
      <c r="J44" s="287"/>
      <c r="K44" s="285"/>
    </row>
    <row r="45" s="1" customFormat="1" ht="15" customHeight="1">
      <c r="B45" s="288"/>
      <c r="C45" s="289"/>
      <c r="D45" s="287"/>
      <c r="E45" s="290" t="s">
        <v>203</v>
      </c>
      <c r="F45" s="287"/>
      <c r="G45" s="287" t="s">
        <v>1333</v>
      </c>
      <c r="H45" s="287"/>
      <c r="I45" s="287"/>
      <c r="J45" s="287"/>
      <c r="K45" s="285"/>
    </row>
    <row r="46" s="1" customFormat="1" ht="12.75" customHeight="1">
      <c r="B46" s="288"/>
      <c r="C46" s="289"/>
      <c r="D46" s="287"/>
      <c r="E46" s="287"/>
      <c r="F46" s="287"/>
      <c r="G46" s="287"/>
      <c r="H46" s="287"/>
      <c r="I46" s="287"/>
      <c r="J46" s="287"/>
      <c r="K46" s="285"/>
    </row>
    <row r="47" s="1" customFormat="1" ht="15" customHeight="1">
      <c r="B47" s="288"/>
      <c r="C47" s="289"/>
      <c r="D47" s="287" t="s">
        <v>1334</v>
      </c>
      <c r="E47" s="287"/>
      <c r="F47" s="287"/>
      <c r="G47" s="287"/>
      <c r="H47" s="287"/>
      <c r="I47" s="287"/>
      <c r="J47" s="287"/>
      <c r="K47" s="285"/>
    </row>
    <row r="48" s="1" customFormat="1" ht="15" customHeight="1">
      <c r="B48" s="288"/>
      <c r="C48" s="289"/>
      <c r="D48" s="289"/>
      <c r="E48" s="287" t="s">
        <v>1335</v>
      </c>
      <c r="F48" s="287"/>
      <c r="G48" s="287"/>
      <c r="H48" s="287"/>
      <c r="I48" s="287"/>
      <c r="J48" s="287"/>
      <c r="K48" s="285"/>
    </row>
    <row r="49" s="1" customFormat="1" ht="15" customHeight="1">
      <c r="B49" s="288"/>
      <c r="C49" s="289"/>
      <c r="D49" s="289"/>
      <c r="E49" s="287" t="s">
        <v>1336</v>
      </c>
      <c r="F49" s="287"/>
      <c r="G49" s="287"/>
      <c r="H49" s="287"/>
      <c r="I49" s="287"/>
      <c r="J49" s="287"/>
      <c r="K49" s="285"/>
    </row>
    <row r="50" s="1" customFormat="1" ht="15" customHeight="1">
      <c r="B50" s="288"/>
      <c r="C50" s="289"/>
      <c r="D50" s="289"/>
      <c r="E50" s="287" t="s">
        <v>1337</v>
      </c>
      <c r="F50" s="287"/>
      <c r="G50" s="287"/>
      <c r="H50" s="287"/>
      <c r="I50" s="287"/>
      <c r="J50" s="287"/>
      <c r="K50" s="285"/>
    </row>
    <row r="51" s="1" customFormat="1" ht="15" customHeight="1">
      <c r="B51" s="288"/>
      <c r="C51" s="289"/>
      <c r="D51" s="287" t="s">
        <v>1338</v>
      </c>
      <c r="E51" s="287"/>
      <c r="F51" s="287"/>
      <c r="G51" s="287"/>
      <c r="H51" s="287"/>
      <c r="I51" s="287"/>
      <c r="J51" s="287"/>
      <c r="K51" s="285"/>
    </row>
    <row r="52" s="1" customFormat="1" ht="25.5" customHeight="1">
      <c r="B52" s="283"/>
      <c r="C52" s="284" t="s">
        <v>1339</v>
      </c>
      <c r="D52" s="284"/>
      <c r="E52" s="284"/>
      <c r="F52" s="284"/>
      <c r="G52" s="284"/>
      <c r="H52" s="284"/>
      <c r="I52" s="284"/>
      <c r="J52" s="284"/>
      <c r="K52" s="285"/>
    </row>
    <row r="53" s="1" customFormat="1" ht="5.25" customHeight="1">
      <c r="B53" s="283"/>
      <c r="C53" s="286"/>
      <c r="D53" s="286"/>
      <c r="E53" s="286"/>
      <c r="F53" s="286"/>
      <c r="G53" s="286"/>
      <c r="H53" s="286"/>
      <c r="I53" s="286"/>
      <c r="J53" s="286"/>
      <c r="K53" s="285"/>
    </row>
    <row r="54" s="1" customFormat="1" ht="15" customHeight="1">
      <c r="B54" s="283"/>
      <c r="C54" s="287" t="s">
        <v>1340</v>
      </c>
      <c r="D54" s="287"/>
      <c r="E54" s="287"/>
      <c r="F54" s="287"/>
      <c r="G54" s="287"/>
      <c r="H54" s="287"/>
      <c r="I54" s="287"/>
      <c r="J54" s="287"/>
      <c r="K54" s="285"/>
    </row>
    <row r="55" s="1" customFormat="1" ht="15" customHeight="1">
      <c r="B55" s="283"/>
      <c r="C55" s="287" t="s">
        <v>1341</v>
      </c>
      <c r="D55" s="287"/>
      <c r="E55" s="287"/>
      <c r="F55" s="287"/>
      <c r="G55" s="287"/>
      <c r="H55" s="287"/>
      <c r="I55" s="287"/>
      <c r="J55" s="287"/>
      <c r="K55" s="285"/>
    </row>
    <row r="56" s="1" customFormat="1" ht="12.75" customHeight="1">
      <c r="B56" s="283"/>
      <c r="C56" s="287"/>
      <c r="D56" s="287"/>
      <c r="E56" s="287"/>
      <c r="F56" s="287"/>
      <c r="G56" s="287"/>
      <c r="H56" s="287"/>
      <c r="I56" s="287"/>
      <c r="J56" s="287"/>
      <c r="K56" s="285"/>
    </row>
    <row r="57" s="1" customFormat="1" ht="15" customHeight="1">
      <c r="B57" s="283"/>
      <c r="C57" s="287" t="s">
        <v>1342</v>
      </c>
      <c r="D57" s="287"/>
      <c r="E57" s="287"/>
      <c r="F57" s="287"/>
      <c r="G57" s="287"/>
      <c r="H57" s="287"/>
      <c r="I57" s="287"/>
      <c r="J57" s="287"/>
      <c r="K57" s="285"/>
    </row>
    <row r="58" s="1" customFormat="1" ht="15" customHeight="1">
      <c r="B58" s="283"/>
      <c r="C58" s="289"/>
      <c r="D58" s="287" t="s">
        <v>1343</v>
      </c>
      <c r="E58" s="287"/>
      <c r="F58" s="287"/>
      <c r="G58" s="287"/>
      <c r="H58" s="287"/>
      <c r="I58" s="287"/>
      <c r="J58" s="287"/>
      <c r="K58" s="285"/>
    </row>
    <row r="59" s="1" customFormat="1" ht="15" customHeight="1">
      <c r="B59" s="283"/>
      <c r="C59" s="289"/>
      <c r="D59" s="287" t="s">
        <v>1344</v>
      </c>
      <c r="E59" s="287"/>
      <c r="F59" s="287"/>
      <c r="G59" s="287"/>
      <c r="H59" s="287"/>
      <c r="I59" s="287"/>
      <c r="J59" s="287"/>
      <c r="K59" s="285"/>
    </row>
    <row r="60" s="1" customFormat="1" ht="15" customHeight="1">
      <c r="B60" s="283"/>
      <c r="C60" s="289"/>
      <c r="D60" s="287" t="s">
        <v>1345</v>
      </c>
      <c r="E60" s="287"/>
      <c r="F60" s="287"/>
      <c r="G60" s="287"/>
      <c r="H60" s="287"/>
      <c r="I60" s="287"/>
      <c r="J60" s="287"/>
      <c r="K60" s="285"/>
    </row>
    <row r="61" s="1" customFormat="1" ht="15" customHeight="1">
      <c r="B61" s="283"/>
      <c r="C61" s="289"/>
      <c r="D61" s="287" t="s">
        <v>1346</v>
      </c>
      <c r="E61" s="287"/>
      <c r="F61" s="287"/>
      <c r="G61" s="287"/>
      <c r="H61" s="287"/>
      <c r="I61" s="287"/>
      <c r="J61" s="287"/>
      <c r="K61" s="285"/>
    </row>
    <row r="62" s="1" customFormat="1" ht="15" customHeight="1">
      <c r="B62" s="283"/>
      <c r="C62" s="289"/>
      <c r="D62" s="292" t="s">
        <v>1347</v>
      </c>
      <c r="E62" s="292"/>
      <c r="F62" s="292"/>
      <c r="G62" s="292"/>
      <c r="H62" s="292"/>
      <c r="I62" s="292"/>
      <c r="J62" s="292"/>
      <c r="K62" s="285"/>
    </row>
    <row r="63" s="1" customFormat="1" ht="15" customHeight="1">
      <c r="B63" s="283"/>
      <c r="C63" s="289"/>
      <c r="D63" s="287" t="s">
        <v>1348</v>
      </c>
      <c r="E63" s="287"/>
      <c r="F63" s="287"/>
      <c r="G63" s="287"/>
      <c r="H63" s="287"/>
      <c r="I63" s="287"/>
      <c r="J63" s="287"/>
      <c r="K63" s="285"/>
    </row>
    <row r="64" s="1" customFormat="1" ht="12.75" customHeight="1">
      <c r="B64" s="283"/>
      <c r="C64" s="289"/>
      <c r="D64" s="289"/>
      <c r="E64" s="293"/>
      <c r="F64" s="289"/>
      <c r="G64" s="289"/>
      <c r="H64" s="289"/>
      <c r="I64" s="289"/>
      <c r="J64" s="289"/>
      <c r="K64" s="285"/>
    </row>
    <row r="65" s="1" customFormat="1" ht="15" customHeight="1">
      <c r="B65" s="283"/>
      <c r="C65" s="289"/>
      <c r="D65" s="287" t="s">
        <v>1349</v>
      </c>
      <c r="E65" s="287"/>
      <c r="F65" s="287"/>
      <c r="G65" s="287"/>
      <c r="H65" s="287"/>
      <c r="I65" s="287"/>
      <c r="J65" s="287"/>
      <c r="K65" s="285"/>
    </row>
    <row r="66" s="1" customFormat="1" ht="15" customHeight="1">
      <c r="B66" s="283"/>
      <c r="C66" s="289"/>
      <c r="D66" s="292" t="s">
        <v>1350</v>
      </c>
      <c r="E66" s="292"/>
      <c r="F66" s="292"/>
      <c r="G66" s="292"/>
      <c r="H66" s="292"/>
      <c r="I66" s="292"/>
      <c r="J66" s="292"/>
      <c r="K66" s="285"/>
    </row>
    <row r="67" s="1" customFormat="1" ht="15" customHeight="1">
      <c r="B67" s="283"/>
      <c r="C67" s="289"/>
      <c r="D67" s="287" t="s">
        <v>1351</v>
      </c>
      <c r="E67" s="287"/>
      <c r="F67" s="287"/>
      <c r="G67" s="287"/>
      <c r="H67" s="287"/>
      <c r="I67" s="287"/>
      <c r="J67" s="287"/>
      <c r="K67" s="285"/>
    </row>
    <row r="68" s="1" customFormat="1" ht="15" customHeight="1">
      <c r="B68" s="283"/>
      <c r="C68" s="289"/>
      <c r="D68" s="287" t="s">
        <v>1352</v>
      </c>
      <c r="E68" s="287"/>
      <c r="F68" s="287"/>
      <c r="G68" s="287"/>
      <c r="H68" s="287"/>
      <c r="I68" s="287"/>
      <c r="J68" s="287"/>
      <c r="K68" s="285"/>
    </row>
    <row r="69" s="1" customFormat="1" ht="15" customHeight="1">
      <c r="B69" s="283"/>
      <c r="C69" s="289"/>
      <c r="D69" s="287" t="s">
        <v>1353</v>
      </c>
      <c r="E69" s="287"/>
      <c r="F69" s="287"/>
      <c r="G69" s="287"/>
      <c r="H69" s="287"/>
      <c r="I69" s="287"/>
      <c r="J69" s="287"/>
      <c r="K69" s="285"/>
    </row>
    <row r="70" s="1" customFormat="1" ht="15" customHeight="1">
      <c r="B70" s="283"/>
      <c r="C70" s="289"/>
      <c r="D70" s="287" t="s">
        <v>1354</v>
      </c>
      <c r="E70" s="287"/>
      <c r="F70" s="287"/>
      <c r="G70" s="287"/>
      <c r="H70" s="287"/>
      <c r="I70" s="287"/>
      <c r="J70" s="287"/>
      <c r="K70" s="285"/>
    </row>
    <row r="71" s="1" customFormat="1" ht="12.75" customHeight="1">
      <c r="B71" s="294"/>
      <c r="C71" s="295"/>
      <c r="D71" s="295"/>
      <c r="E71" s="295"/>
      <c r="F71" s="295"/>
      <c r="G71" s="295"/>
      <c r="H71" s="295"/>
      <c r="I71" s="295"/>
      <c r="J71" s="295"/>
      <c r="K71" s="296"/>
    </row>
    <row r="72" s="1" customFormat="1" ht="18.75" customHeight="1">
      <c r="B72" s="297"/>
      <c r="C72" s="297"/>
      <c r="D72" s="297"/>
      <c r="E72" s="297"/>
      <c r="F72" s="297"/>
      <c r="G72" s="297"/>
      <c r="H72" s="297"/>
      <c r="I72" s="297"/>
      <c r="J72" s="297"/>
      <c r="K72" s="298"/>
    </row>
    <row r="73" s="1" customFormat="1" ht="18.75" customHeight="1">
      <c r="B73" s="298"/>
      <c r="C73" s="298"/>
      <c r="D73" s="298"/>
      <c r="E73" s="298"/>
      <c r="F73" s="298"/>
      <c r="G73" s="298"/>
      <c r="H73" s="298"/>
      <c r="I73" s="298"/>
      <c r="J73" s="298"/>
      <c r="K73" s="298"/>
    </row>
    <row r="74" s="1" customFormat="1" ht="7.5" customHeight="1">
      <c r="B74" s="299"/>
      <c r="C74" s="300"/>
      <c r="D74" s="300"/>
      <c r="E74" s="300"/>
      <c r="F74" s="300"/>
      <c r="G74" s="300"/>
      <c r="H74" s="300"/>
      <c r="I74" s="300"/>
      <c r="J74" s="300"/>
      <c r="K74" s="301"/>
    </row>
    <row r="75" s="1" customFormat="1" ht="45" customHeight="1">
      <c r="B75" s="302"/>
      <c r="C75" s="303" t="s">
        <v>1355</v>
      </c>
      <c r="D75" s="303"/>
      <c r="E75" s="303"/>
      <c r="F75" s="303"/>
      <c r="G75" s="303"/>
      <c r="H75" s="303"/>
      <c r="I75" s="303"/>
      <c r="J75" s="303"/>
      <c r="K75" s="304"/>
    </row>
    <row r="76" s="1" customFormat="1" ht="17.25" customHeight="1">
      <c r="B76" s="302"/>
      <c r="C76" s="305" t="s">
        <v>1356</v>
      </c>
      <c r="D76" s="305"/>
      <c r="E76" s="305"/>
      <c r="F76" s="305" t="s">
        <v>1357</v>
      </c>
      <c r="G76" s="306"/>
      <c r="H76" s="305" t="s">
        <v>54</v>
      </c>
      <c r="I76" s="305" t="s">
        <v>57</v>
      </c>
      <c r="J76" s="305" t="s">
        <v>1358</v>
      </c>
      <c r="K76" s="304"/>
    </row>
    <row r="77" s="1" customFormat="1" ht="17.25" customHeight="1">
      <c r="B77" s="302"/>
      <c r="C77" s="307" t="s">
        <v>1359</v>
      </c>
      <c r="D77" s="307"/>
      <c r="E77" s="307"/>
      <c r="F77" s="308" t="s">
        <v>1360</v>
      </c>
      <c r="G77" s="309"/>
      <c r="H77" s="307"/>
      <c r="I77" s="307"/>
      <c r="J77" s="307" t="s">
        <v>1361</v>
      </c>
      <c r="K77" s="304"/>
    </row>
    <row r="78" s="1" customFormat="1" ht="5.25" customHeight="1">
      <c r="B78" s="302"/>
      <c r="C78" s="310"/>
      <c r="D78" s="310"/>
      <c r="E78" s="310"/>
      <c r="F78" s="310"/>
      <c r="G78" s="311"/>
      <c r="H78" s="310"/>
      <c r="I78" s="310"/>
      <c r="J78" s="310"/>
      <c r="K78" s="304"/>
    </row>
    <row r="79" s="1" customFormat="1" ht="15" customHeight="1">
      <c r="B79" s="302"/>
      <c r="C79" s="290" t="s">
        <v>53</v>
      </c>
      <c r="D79" s="312"/>
      <c r="E79" s="312"/>
      <c r="F79" s="313" t="s">
        <v>1362</v>
      </c>
      <c r="G79" s="314"/>
      <c r="H79" s="290" t="s">
        <v>1363</v>
      </c>
      <c r="I79" s="290" t="s">
        <v>1364</v>
      </c>
      <c r="J79" s="290">
        <v>20</v>
      </c>
      <c r="K79" s="304"/>
    </row>
    <row r="80" s="1" customFormat="1" ht="15" customHeight="1">
      <c r="B80" s="302"/>
      <c r="C80" s="290" t="s">
        <v>1365</v>
      </c>
      <c r="D80" s="290"/>
      <c r="E80" s="290"/>
      <c r="F80" s="313" t="s">
        <v>1362</v>
      </c>
      <c r="G80" s="314"/>
      <c r="H80" s="290" t="s">
        <v>1366</v>
      </c>
      <c r="I80" s="290" t="s">
        <v>1364</v>
      </c>
      <c r="J80" s="290">
        <v>120</v>
      </c>
      <c r="K80" s="304"/>
    </row>
    <row r="81" s="1" customFormat="1" ht="15" customHeight="1">
      <c r="B81" s="315"/>
      <c r="C81" s="290" t="s">
        <v>1367</v>
      </c>
      <c r="D81" s="290"/>
      <c r="E81" s="290"/>
      <c r="F81" s="313" t="s">
        <v>1368</v>
      </c>
      <c r="G81" s="314"/>
      <c r="H81" s="290" t="s">
        <v>1369</v>
      </c>
      <c r="I81" s="290" t="s">
        <v>1364</v>
      </c>
      <c r="J81" s="290">
        <v>50</v>
      </c>
      <c r="K81" s="304"/>
    </row>
    <row r="82" s="1" customFormat="1" ht="15" customHeight="1">
      <c r="B82" s="315"/>
      <c r="C82" s="290" t="s">
        <v>1370</v>
      </c>
      <c r="D82" s="290"/>
      <c r="E82" s="290"/>
      <c r="F82" s="313" t="s">
        <v>1362</v>
      </c>
      <c r="G82" s="314"/>
      <c r="H82" s="290" t="s">
        <v>1371</v>
      </c>
      <c r="I82" s="290" t="s">
        <v>1372</v>
      </c>
      <c r="J82" s="290"/>
      <c r="K82" s="304"/>
    </row>
    <row r="83" s="1" customFormat="1" ht="15" customHeight="1">
      <c r="B83" s="315"/>
      <c r="C83" s="316" t="s">
        <v>1373</v>
      </c>
      <c r="D83" s="316"/>
      <c r="E83" s="316"/>
      <c r="F83" s="317" t="s">
        <v>1368</v>
      </c>
      <c r="G83" s="316"/>
      <c r="H83" s="316" t="s">
        <v>1374</v>
      </c>
      <c r="I83" s="316" t="s">
        <v>1364</v>
      </c>
      <c r="J83" s="316">
        <v>15</v>
      </c>
      <c r="K83" s="304"/>
    </row>
    <row r="84" s="1" customFormat="1" ht="15" customHeight="1">
      <c r="B84" s="315"/>
      <c r="C84" s="316" t="s">
        <v>1375</v>
      </c>
      <c r="D84" s="316"/>
      <c r="E84" s="316"/>
      <c r="F84" s="317" t="s">
        <v>1368</v>
      </c>
      <c r="G84" s="316"/>
      <c r="H84" s="316" t="s">
        <v>1376</v>
      </c>
      <c r="I84" s="316" t="s">
        <v>1364</v>
      </c>
      <c r="J84" s="316">
        <v>15</v>
      </c>
      <c r="K84" s="304"/>
    </row>
    <row r="85" s="1" customFormat="1" ht="15" customHeight="1">
      <c r="B85" s="315"/>
      <c r="C85" s="316" t="s">
        <v>1377</v>
      </c>
      <c r="D85" s="316"/>
      <c r="E85" s="316"/>
      <c r="F85" s="317" t="s">
        <v>1368</v>
      </c>
      <c r="G85" s="316"/>
      <c r="H85" s="316" t="s">
        <v>1378</v>
      </c>
      <c r="I85" s="316" t="s">
        <v>1364</v>
      </c>
      <c r="J85" s="316">
        <v>20</v>
      </c>
      <c r="K85" s="304"/>
    </row>
    <row r="86" s="1" customFormat="1" ht="15" customHeight="1">
      <c r="B86" s="315"/>
      <c r="C86" s="316" t="s">
        <v>1379</v>
      </c>
      <c r="D86" s="316"/>
      <c r="E86" s="316"/>
      <c r="F86" s="317" t="s">
        <v>1368</v>
      </c>
      <c r="G86" s="316"/>
      <c r="H86" s="316" t="s">
        <v>1380</v>
      </c>
      <c r="I86" s="316" t="s">
        <v>1364</v>
      </c>
      <c r="J86" s="316">
        <v>20</v>
      </c>
      <c r="K86" s="304"/>
    </row>
    <row r="87" s="1" customFormat="1" ht="15" customHeight="1">
      <c r="B87" s="315"/>
      <c r="C87" s="290" t="s">
        <v>1381</v>
      </c>
      <c r="D87" s="290"/>
      <c r="E87" s="290"/>
      <c r="F87" s="313" t="s">
        <v>1368</v>
      </c>
      <c r="G87" s="314"/>
      <c r="H87" s="290" t="s">
        <v>1382</v>
      </c>
      <c r="I87" s="290" t="s">
        <v>1364</v>
      </c>
      <c r="J87" s="290">
        <v>50</v>
      </c>
      <c r="K87" s="304"/>
    </row>
    <row r="88" s="1" customFormat="1" ht="15" customHeight="1">
      <c r="B88" s="315"/>
      <c r="C88" s="290" t="s">
        <v>1383</v>
      </c>
      <c r="D88" s="290"/>
      <c r="E88" s="290"/>
      <c r="F88" s="313" t="s">
        <v>1368</v>
      </c>
      <c r="G88" s="314"/>
      <c r="H88" s="290" t="s">
        <v>1384</v>
      </c>
      <c r="I88" s="290" t="s">
        <v>1364</v>
      </c>
      <c r="J88" s="290">
        <v>20</v>
      </c>
      <c r="K88" s="304"/>
    </row>
    <row r="89" s="1" customFormat="1" ht="15" customHeight="1">
      <c r="B89" s="315"/>
      <c r="C89" s="290" t="s">
        <v>1385</v>
      </c>
      <c r="D89" s="290"/>
      <c r="E89" s="290"/>
      <c r="F89" s="313" t="s">
        <v>1368</v>
      </c>
      <c r="G89" s="314"/>
      <c r="H89" s="290" t="s">
        <v>1386</v>
      </c>
      <c r="I89" s="290" t="s">
        <v>1364</v>
      </c>
      <c r="J89" s="290">
        <v>20</v>
      </c>
      <c r="K89" s="304"/>
    </row>
    <row r="90" s="1" customFormat="1" ht="15" customHeight="1">
      <c r="B90" s="315"/>
      <c r="C90" s="290" t="s">
        <v>1387</v>
      </c>
      <c r="D90" s="290"/>
      <c r="E90" s="290"/>
      <c r="F90" s="313" t="s">
        <v>1368</v>
      </c>
      <c r="G90" s="314"/>
      <c r="H90" s="290" t="s">
        <v>1388</v>
      </c>
      <c r="I90" s="290" t="s">
        <v>1364</v>
      </c>
      <c r="J90" s="290">
        <v>50</v>
      </c>
      <c r="K90" s="304"/>
    </row>
    <row r="91" s="1" customFormat="1" ht="15" customHeight="1">
      <c r="B91" s="315"/>
      <c r="C91" s="290" t="s">
        <v>1389</v>
      </c>
      <c r="D91" s="290"/>
      <c r="E91" s="290"/>
      <c r="F91" s="313" t="s">
        <v>1368</v>
      </c>
      <c r="G91" s="314"/>
      <c r="H91" s="290" t="s">
        <v>1389</v>
      </c>
      <c r="I91" s="290" t="s">
        <v>1364</v>
      </c>
      <c r="J91" s="290">
        <v>50</v>
      </c>
      <c r="K91" s="304"/>
    </row>
    <row r="92" s="1" customFormat="1" ht="15" customHeight="1">
      <c r="B92" s="315"/>
      <c r="C92" s="290" t="s">
        <v>1390</v>
      </c>
      <c r="D92" s="290"/>
      <c r="E92" s="290"/>
      <c r="F92" s="313" t="s">
        <v>1368</v>
      </c>
      <c r="G92" s="314"/>
      <c r="H92" s="290" t="s">
        <v>1391</v>
      </c>
      <c r="I92" s="290" t="s">
        <v>1364</v>
      </c>
      <c r="J92" s="290">
        <v>255</v>
      </c>
      <c r="K92" s="304"/>
    </row>
    <row r="93" s="1" customFormat="1" ht="15" customHeight="1">
      <c r="B93" s="315"/>
      <c r="C93" s="290" t="s">
        <v>1392</v>
      </c>
      <c r="D93" s="290"/>
      <c r="E93" s="290"/>
      <c r="F93" s="313" t="s">
        <v>1362</v>
      </c>
      <c r="G93" s="314"/>
      <c r="H93" s="290" t="s">
        <v>1393</v>
      </c>
      <c r="I93" s="290" t="s">
        <v>1394</v>
      </c>
      <c r="J93" s="290"/>
      <c r="K93" s="304"/>
    </row>
    <row r="94" s="1" customFormat="1" ht="15" customHeight="1">
      <c r="B94" s="315"/>
      <c r="C94" s="290" t="s">
        <v>1395</v>
      </c>
      <c r="D94" s="290"/>
      <c r="E94" s="290"/>
      <c r="F94" s="313" t="s">
        <v>1362</v>
      </c>
      <c r="G94" s="314"/>
      <c r="H94" s="290" t="s">
        <v>1396</v>
      </c>
      <c r="I94" s="290" t="s">
        <v>1397</v>
      </c>
      <c r="J94" s="290"/>
      <c r="K94" s="304"/>
    </row>
    <row r="95" s="1" customFormat="1" ht="15" customHeight="1">
      <c r="B95" s="315"/>
      <c r="C95" s="290" t="s">
        <v>1398</v>
      </c>
      <c r="D95" s="290"/>
      <c r="E95" s="290"/>
      <c r="F95" s="313" t="s">
        <v>1362</v>
      </c>
      <c r="G95" s="314"/>
      <c r="H95" s="290" t="s">
        <v>1398</v>
      </c>
      <c r="I95" s="290" t="s">
        <v>1397</v>
      </c>
      <c r="J95" s="290"/>
      <c r="K95" s="304"/>
    </row>
    <row r="96" s="1" customFormat="1" ht="15" customHeight="1">
      <c r="B96" s="315"/>
      <c r="C96" s="290" t="s">
        <v>38</v>
      </c>
      <c r="D96" s="290"/>
      <c r="E96" s="290"/>
      <c r="F96" s="313" t="s">
        <v>1362</v>
      </c>
      <c r="G96" s="314"/>
      <c r="H96" s="290" t="s">
        <v>1399</v>
      </c>
      <c r="I96" s="290" t="s">
        <v>1397</v>
      </c>
      <c r="J96" s="290"/>
      <c r="K96" s="304"/>
    </row>
    <row r="97" s="1" customFormat="1" ht="15" customHeight="1">
      <c r="B97" s="315"/>
      <c r="C97" s="290" t="s">
        <v>48</v>
      </c>
      <c r="D97" s="290"/>
      <c r="E97" s="290"/>
      <c r="F97" s="313" t="s">
        <v>1362</v>
      </c>
      <c r="G97" s="314"/>
      <c r="H97" s="290" t="s">
        <v>1400</v>
      </c>
      <c r="I97" s="290" t="s">
        <v>1397</v>
      </c>
      <c r="J97" s="290"/>
      <c r="K97" s="304"/>
    </row>
    <row r="98" s="1" customFormat="1" ht="15" customHeight="1">
      <c r="B98" s="318"/>
      <c r="C98" s="319"/>
      <c r="D98" s="319"/>
      <c r="E98" s="319"/>
      <c r="F98" s="319"/>
      <c r="G98" s="319"/>
      <c r="H98" s="319"/>
      <c r="I98" s="319"/>
      <c r="J98" s="319"/>
      <c r="K98" s="320"/>
    </row>
    <row r="99" s="1" customFormat="1" ht="18.75" customHeight="1">
      <c r="B99" s="321"/>
      <c r="C99" s="322"/>
      <c r="D99" s="322"/>
      <c r="E99" s="322"/>
      <c r="F99" s="322"/>
      <c r="G99" s="322"/>
      <c r="H99" s="322"/>
      <c r="I99" s="322"/>
      <c r="J99" s="322"/>
      <c r="K99" s="321"/>
    </row>
    <row r="100" s="1" customFormat="1" ht="18.75" customHeight="1">
      <c r="B100" s="298"/>
      <c r="C100" s="298"/>
      <c r="D100" s="298"/>
      <c r="E100" s="298"/>
      <c r="F100" s="298"/>
      <c r="G100" s="298"/>
      <c r="H100" s="298"/>
      <c r="I100" s="298"/>
      <c r="J100" s="298"/>
      <c r="K100" s="298"/>
    </row>
    <row r="101" s="1" customFormat="1" ht="7.5" customHeight="1">
      <c r="B101" s="299"/>
      <c r="C101" s="300"/>
      <c r="D101" s="300"/>
      <c r="E101" s="300"/>
      <c r="F101" s="300"/>
      <c r="G101" s="300"/>
      <c r="H101" s="300"/>
      <c r="I101" s="300"/>
      <c r="J101" s="300"/>
      <c r="K101" s="301"/>
    </row>
    <row r="102" s="1" customFormat="1" ht="45" customHeight="1">
      <c r="B102" s="302"/>
      <c r="C102" s="303" t="s">
        <v>1401</v>
      </c>
      <c r="D102" s="303"/>
      <c r="E102" s="303"/>
      <c r="F102" s="303"/>
      <c r="G102" s="303"/>
      <c r="H102" s="303"/>
      <c r="I102" s="303"/>
      <c r="J102" s="303"/>
      <c r="K102" s="304"/>
    </row>
    <row r="103" s="1" customFormat="1" ht="17.25" customHeight="1">
      <c r="B103" s="302"/>
      <c r="C103" s="305" t="s">
        <v>1356</v>
      </c>
      <c r="D103" s="305"/>
      <c r="E103" s="305"/>
      <c r="F103" s="305" t="s">
        <v>1357</v>
      </c>
      <c r="G103" s="306"/>
      <c r="H103" s="305" t="s">
        <v>54</v>
      </c>
      <c r="I103" s="305" t="s">
        <v>57</v>
      </c>
      <c r="J103" s="305" t="s">
        <v>1358</v>
      </c>
      <c r="K103" s="304"/>
    </row>
    <row r="104" s="1" customFormat="1" ht="17.25" customHeight="1">
      <c r="B104" s="302"/>
      <c r="C104" s="307" t="s">
        <v>1359</v>
      </c>
      <c r="D104" s="307"/>
      <c r="E104" s="307"/>
      <c r="F104" s="308" t="s">
        <v>1360</v>
      </c>
      <c r="G104" s="309"/>
      <c r="H104" s="307"/>
      <c r="I104" s="307"/>
      <c r="J104" s="307" t="s">
        <v>1361</v>
      </c>
      <c r="K104" s="304"/>
    </row>
    <row r="105" s="1" customFormat="1" ht="5.25" customHeight="1">
      <c r="B105" s="302"/>
      <c r="C105" s="305"/>
      <c r="D105" s="305"/>
      <c r="E105" s="305"/>
      <c r="F105" s="305"/>
      <c r="G105" s="323"/>
      <c r="H105" s="305"/>
      <c r="I105" s="305"/>
      <c r="J105" s="305"/>
      <c r="K105" s="304"/>
    </row>
    <row r="106" s="1" customFormat="1" ht="15" customHeight="1">
      <c r="B106" s="302"/>
      <c r="C106" s="290" t="s">
        <v>53</v>
      </c>
      <c r="D106" s="312"/>
      <c r="E106" s="312"/>
      <c r="F106" s="313" t="s">
        <v>1362</v>
      </c>
      <c r="G106" s="290"/>
      <c r="H106" s="290" t="s">
        <v>1402</v>
      </c>
      <c r="I106" s="290" t="s">
        <v>1364</v>
      </c>
      <c r="J106" s="290">
        <v>20</v>
      </c>
      <c r="K106" s="304"/>
    </row>
    <row r="107" s="1" customFormat="1" ht="15" customHeight="1">
      <c r="B107" s="302"/>
      <c r="C107" s="290" t="s">
        <v>1365</v>
      </c>
      <c r="D107" s="290"/>
      <c r="E107" s="290"/>
      <c r="F107" s="313" t="s">
        <v>1362</v>
      </c>
      <c r="G107" s="290"/>
      <c r="H107" s="290" t="s">
        <v>1402</v>
      </c>
      <c r="I107" s="290" t="s">
        <v>1364</v>
      </c>
      <c r="J107" s="290">
        <v>120</v>
      </c>
      <c r="K107" s="304"/>
    </row>
    <row r="108" s="1" customFormat="1" ht="15" customHeight="1">
      <c r="B108" s="315"/>
      <c r="C108" s="290" t="s">
        <v>1367</v>
      </c>
      <c r="D108" s="290"/>
      <c r="E108" s="290"/>
      <c r="F108" s="313" t="s">
        <v>1368</v>
      </c>
      <c r="G108" s="290"/>
      <c r="H108" s="290" t="s">
        <v>1402</v>
      </c>
      <c r="I108" s="290" t="s">
        <v>1364</v>
      </c>
      <c r="J108" s="290">
        <v>50</v>
      </c>
      <c r="K108" s="304"/>
    </row>
    <row r="109" s="1" customFormat="1" ht="15" customHeight="1">
      <c r="B109" s="315"/>
      <c r="C109" s="290" t="s">
        <v>1370</v>
      </c>
      <c r="D109" s="290"/>
      <c r="E109" s="290"/>
      <c r="F109" s="313" t="s">
        <v>1362</v>
      </c>
      <c r="G109" s="290"/>
      <c r="H109" s="290" t="s">
        <v>1402</v>
      </c>
      <c r="I109" s="290" t="s">
        <v>1372</v>
      </c>
      <c r="J109" s="290"/>
      <c r="K109" s="304"/>
    </row>
    <row r="110" s="1" customFormat="1" ht="15" customHeight="1">
      <c r="B110" s="315"/>
      <c r="C110" s="290" t="s">
        <v>1381</v>
      </c>
      <c r="D110" s="290"/>
      <c r="E110" s="290"/>
      <c r="F110" s="313" t="s">
        <v>1368</v>
      </c>
      <c r="G110" s="290"/>
      <c r="H110" s="290" t="s">
        <v>1402</v>
      </c>
      <c r="I110" s="290" t="s">
        <v>1364</v>
      </c>
      <c r="J110" s="290">
        <v>50</v>
      </c>
      <c r="K110" s="304"/>
    </row>
    <row r="111" s="1" customFormat="1" ht="15" customHeight="1">
      <c r="B111" s="315"/>
      <c r="C111" s="290" t="s">
        <v>1389</v>
      </c>
      <c r="D111" s="290"/>
      <c r="E111" s="290"/>
      <c r="F111" s="313" t="s">
        <v>1368</v>
      </c>
      <c r="G111" s="290"/>
      <c r="H111" s="290" t="s">
        <v>1402</v>
      </c>
      <c r="I111" s="290" t="s">
        <v>1364</v>
      </c>
      <c r="J111" s="290">
        <v>50</v>
      </c>
      <c r="K111" s="304"/>
    </row>
    <row r="112" s="1" customFormat="1" ht="15" customHeight="1">
      <c r="B112" s="315"/>
      <c r="C112" s="290" t="s">
        <v>1387</v>
      </c>
      <c r="D112" s="290"/>
      <c r="E112" s="290"/>
      <c r="F112" s="313" t="s">
        <v>1368</v>
      </c>
      <c r="G112" s="290"/>
      <c r="H112" s="290" t="s">
        <v>1402</v>
      </c>
      <c r="I112" s="290" t="s">
        <v>1364</v>
      </c>
      <c r="J112" s="290">
        <v>50</v>
      </c>
      <c r="K112" s="304"/>
    </row>
    <row r="113" s="1" customFormat="1" ht="15" customHeight="1">
      <c r="B113" s="315"/>
      <c r="C113" s="290" t="s">
        <v>53</v>
      </c>
      <c r="D113" s="290"/>
      <c r="E113" s="290"/>
      <c r="F113" s="313" t="s">
        <v>1362</v>
      </c>
      <c r="G113" s="290"/>
      <c r="H113" s="290" t="s">
        <v>1403</v>
      </c>
      <c r="I113" s="290" t="s">
        <v>1364</v>
      </c>
      <c r="J113" s="290">
        <v>20</v>
      </c>
      <c r="K113" s="304"/>
    </row>
    <row r="114" s="1" customFormat="1" ht="15" customHeight="1">
      <c r="B114" s="315"/>
      <c r="C114" s="290" t="s">
        <v>1404</v>
      </c>
      <c r="D114" s="290"/>
      <c r="E114" s="290"/>
      <c r="F114" s="313" t="s">
        <v>1362</v>
      </c>
      <c r="G114" s="290"/>
      <c r="H114" s="290" t="s">
        <v>1405</v>
      </c>
      <c r="I114" s="290" t="s">
        <v>1364</v>
      </c>
      <c r="J114" s="290">
        <v>120</v>
      </c>
      <c r="K114" s="304"/>
    </row>
    <row r="115" s="1" customFormat="1" ht="15" customHeight="1">
      <c r="B115" s="315"/>
      <c r="C115" s="290" t="s">
        <v>38</v>
      </c>
      <c r="D115" s="290"/>
      <c r="E115" s="290"/>
      <c r="F115" s="313" t="s">
        <v>1362</v>
      </c>
      <c r="G115" s="290"/>
      <c r="H115" s="290" t="s">
        <v>1406</v>
      </c>
      <c r="I115" s="290" t="s">
        <v>1397</v>
      </c>
      <c r="J115" s="290"/>
      <c r="K115" s="304"/>
    </row>
    <row r="116" s="1" customFormat="1" ht="15" customHeight="1">
      <c r="B116" s="315"/>
      <c r="C116" s="290" t="s">
        <v>48</v>
      </c>
      <c r="D116" s="290"/>
      <c r="E116" s="290"/>
      <c r="F116" s="313" t="s">
        <v>1362</v>
      </c>
      <c r="G116" s="290"/>
      <c r="H116" s="290" t="s">
        <v>1407</v>
      </c>
      <c r="I116" s="290" t="s">
        <v>1397</v>
      </c>
      <c r="J116" s="290"/>
      <c r="K116" s="304"/>
    </row>
    <row r="117" s="1" customFormat="1" ht="15" customHeight="1">
      <c r="B117" s="315"/>
      <c r="C117" s="290" t="s">
        <v>57</v>
      </c>
      <c r="D117" s="290"/>
      <c r="E117" s="290"/>
      <c r="F117" s="313" t="s">
        <v>1362</v>
      </c>
      <c r="G117" s="290"/>
      <c r="H117" s="290" t="s">
        <v>1408</v>
      </c>
      <c r="I117" s="290" t="s">
        <v>1409</v>
      </c>
      <c r="J117" s="290"/>
      <c r="K117" s="304"/>
    </row>
    <row r="118" s="1" customFormat="1" ht="15" customHeight="1">
      <c r="B118" s="318"/>
      <c r="C118" s="324"/>
      <c r="D118" s="324"/>
      <c r="E118" s="324"/>
      <c r="F118" s="324"/>
      <c r="G118" s="324"/>
      <c r="H118" s="324"/>
      <c r="I118" s="324"/>
      <c r="J118" s="324"/>
      <c r="K118" s="320"/>
    </row>
    <row r="119" s="1" customFormat="1" ht="18.75" customHeight="1">
      <c r="B119" s="325"/>
      <c r="C119" s="326"/>
      <c r="D119" s="326"/>
      <c r="E119" s="326"/>
      <c r="F119" s="327"/>
      <c r="G119" s="326"/>
      <c r="H119" s="326"/>
      <c r="I119" s="326"/>
      <c r="J119" s="326"/>
      <c r="K119" s="325"/>
    </row>
    <row r="120" s="1" customFormat="1" ht="18.75" customHeight="1">
      <c r="B120" s="298"/>
      <c r="C120" s="298"/>
      <c r="D120" s="298"/>
      <c r="E120" s="298"/>
      <c r="F120" s="298"/>
      <c r="G120" s="298"/>
      <c r="H120" s="298"/>
      <c r="I120" s="298"/>
      <c r="J120" s="298"/>
      <c r="K120" s="298"/>
    </row>
    <row r="121" s="1" customFormat="1" ht="7.5" customHeight="1">
      <c r="B121" s="328"/>
      <c r="C121" s="329"/>
      <c r="D121" s="329"/>
      <c r="E121" s="329"/>
      <c r="F121" s="329"/>
      <c r="G121" s="329"/>
      <c r="H121" s="329"/>
      <c r="I121" s="329"/>
      <c r="J121" s="329"/>
      <c r="K121" s="330"/>
    </row>
    <row r="122" s="1" customFormat="1" ht="45" customHeight="1">
      <c r="B122" s="331"/>
      <c r="C122" s="281" t="s">
        <v>1410</v>
      </c>
      <c r="D122" s="281"/>
      <c r="E122" s="281"/>
      <c r="F122" s="281"/>
      <c r="G122" s="281"/>
      <c r="H122" s="281"/>
      <c r="I122" s="281"/>
      <c r="J122" s="281"/>
      <c r="K122" s="332"/>
    </row>
    <row r="123" s="1" customFormat="1" ht="17.25" customHeight="1">
      <c r="B123" s="333"/>
      <c r="C123" s="305" t="s">
        <v>1356</v>
      </c>
      <c r="D123" s="305"/>
      <c r="E123" s="305"/>
      <c r="F123" s="305" t="s">
        <v>1357</v>
      </c>
      <c r="G123" s="306"/>
      <c r="H123" s="305" t="s">
        <v>54</v>
      </c>
      <c r="I123" s="305" t="s">
        <v>57</v>
      </c>
      <c r="J123" s="305" t="s">
        <v>1358</v>
      </c>
      <c r="K123" s="334"/>
    </row>
    <row r="124" s="1" customFormat="1" ht="17.25" customHeight="1">
      <c r="B124" s="333"/>
      <c r="C124" s="307" t="s">
        <v>1359</v>
      </c>
      <c r="D124" s="307"/>
      <c r="E124" s="307"/>
      <c r="F124" s="308" t="s">
        <v>1360</v>
      </c>
      <c r="G124" s="309"/>
      <c r="H124" s="307"/>
      <c r="I124" s="307"/>
      <c r="J124" s="307" t="s">
        <v>1361</v>
      </c>
      <c r="K124" s="334"/>
    </row>
    <row r="125" s="1" customFormat="1" ht="5.25" customHeight="1">
      <c r="B125" s="335"/>
      <c r="C125" s="310"/>
      <c r="D125" s="310"/>
      <c r="E125" s="310"/>
      <c r="F125" s="310"/>
      <c r="G125" s="336"/>
      <c r="H125" s="310"/>
      <c r="I125" s="310"/>
      <c r="J125" s="310"/>
      <c r="K125" s="337"/>
    </row>
    <row r="126" s="1" customFormat="1" ht="15" customHeight="1">
      <c r="B126" s="335"/>
      <c r="C126" s="290" t="s">
        <v>1365</v>
      </c>
      <c r="D126" s="312"/>
      <c r="E126" s="312"/>
      <c r="F126" s="313" t="s">
        <v>1362</v>
      </c>
      <c r="G126" s="290"/>
      <c r="H126" s="290" t="s">
        <v>1402</v>
      </c>
      <c r="I126" s="290" t="s">
        <v>1364</v>
      </c>
      <c r="J126" s="290">
        <v>120</v>
      </c>
      <c r="K126" s="338"/>
    </row>
    <row r="127" s="1" customFormat="1" ht="15" customHeight="1">
      <c r="B127" s="335"/>
      <c r="C127" s="290" t="s">
        <v>1411</v>
      </c>
      <c r="D127" s="290"/>
      <c r="E127" s="290"/>
      <c r="F127" s="313" t="s">
        <v>1362</v>
      </c>
      <c r="G127" s="290"/>
      <c r="H127" s="290" t="s">
        <v>1412</v>
      </c>
      <c r="I127" s="290" t="s">
        <v>1364</v>
      </c>
      <c r="J127" s="290" t="s">
        <v>1413</v>
      </c>
      <c r="K127" s="338"/>
    </row>
    <row r="128" s="1" customFormat="1" ht="15" customHeight="1">
      <c r="B128" s="335"/>
      <c r="C128" s="290" t="s">
        <v>1310</v>
      </c>
      <c r="D128" s="290"/>
      <c r="E128" s="290"/>
      <c r="F128" s="313" t="s">
        <v>1362</v>
      </c>
      <c r="G128" s="290"/>
      <c r="H128" s="290" t="s">
        <v>1414</v>
      </c>
      <c r="I128" s="290" t="s">
        <v>1364</v>
      </c>
      <c r="J128" s="290" t="s">
        <v>1413</v>
      </c>
      <c r="K128" s="338"/>
    </row>
    <row r="129" s="1" customFormat="1" ht="15" customHeight="1">
      <c r="B129" s="335"/>
      <c r="C129" s="290" t="s">
        <v>1373</v>
      </c>
      <c r="D129" s="290"/>
      <c r="E129" s="290"/>
      <c r="F129" s="313" t="s">
        <v>1368</v>
      </c>
      <c r="G129" s="290"/>
      <c r="H129" s="290" t="s">
        <v>1374</v>
      </c>
      <c r="I129" s="290" t="s">
        <v>1364</v>
      </c>
      <c r="J129" s="290">
        <v>15</v>
      </c>
      <c r="K129" s="338"/>
    </row>
    <row r="130" s="1" customFormat="1" ht="15" customHeight="1">
      <c r="B130" s="335"/>
      <c r="C130" s="316" t="s">
        <v>1375</v>
      </c>
      <c r="D130" s="316"/>
      <c r="E130" s="316"/>
      <c r="F130" s="317" t="s">
        <v>1368</v>
      </c>
      <c r="G130" s="316"/>
      <c r="H130" s="316" t="s">
        <v>1376</v>
      </c>
      <c r="I130" s="316" t="s">
        <v>1364</v>
      </c>
      <c r="J130" s="316">
        <v>15</v>
      </c>
      <c r="K130" s="338"/>
    </row>
    <row r="131" s="1" customFormat="1" ht="15" customHeight="1">
      <c r="B131" s="335"/>
      <c r="C131" s="316" t="s">
        <v>1377</v>
      </c>
      <c r="D131" s="316"/>
      <c r="E131" s="316"/>
      <c r="F131" s="317" t="s">
        <v>1368</v>
      </c>
      <c r="G131" s="316"/>
      <c r="H131" s="316" t="s">
        <v>1378</v>
      </c>
      <c r="I131" s="316" t="s">
        <v>1364</v>
      </c>
      <c r="J131" s="316">
        <v>20</v>
      </c>
      <c r="K131" s="338"/>
    </row>
    <row r="132" s="1" customFormat="1" ht="15" customHeight="1">
      <c r="B132" s="335"/>
      <c r="C132" s="316" t="s">
        <v>1379</v>
      </c>
      <c r="D132" s="316"/>
      <c r="E132" s="316"/>
      <c r="F132" s="317" t="s">
        <v>1368</v>
      </c>
      <c r="G132" s="316"/>
      <c r="H132" s="316" t="s">
        <v>1380</v>
      </c>
      <c r="I132" s="316" t="s">
        <v>1364</v>
      </c>
      <c r="J132" s="316">
        <v>20</v>
      </c>
      <c r="K132" s="338"/>
    </row>
    <row r="133" s="1" customFormat="1" ht="15" customHeight="1">
      <c r="B133" s="335"/>
      <c r="C133" s="290" t="s">
        <v>1367</v>
      </c>
      <c r="D133" s="290"/>
      <c r="E133" s="290"/>
      <c r="F133" s="313" t="s">
        <v>1368</v>
      </c>
      <c r="G133" s="290"/>
      <c r="H133" s="290" t="s">
        <v>1402</v>
      </c>
      <c r="I133" s="290" t="s">
        <v>1364</v>
      </c>
      <c r="J133" s="290">
        <v>50</v>
      </c>
      <c r="K133" s="338"/>
    </row>
    <row r="134" s="1" customFormat="1" ht="15" customHeight="1">
      <c r="B134" s="335"/>
      <c r="C134" s="290" t="s">
        <v>1381</v>
      </c>
      <c r="D134" s="290"/>
      <c r="E134" s="290"/>
      <c r="F134" s="313" t="s">
        <v>1368</v>
      </c>
      <c r="G134" s="290"/>
      <c r="H134" s="290" t="s">
        <v>1402</v>
      </c>
      <c r="I134" s="290" t="s">
        <v>1364</v>
      </c>
      <c r="J134" s="290">
        <v>50</v>
      </c>
      <c r="K134" s="338"/>
    </row>
    <row r="135" s="1" customFormat="1" ht="15" customHeight="1">
      <c r="B135" s="335"/>
      <c r="C135" s="290" t="s">
        <v>1387</v>
      </c>
      <c r="D135" s="290"/>
      <c r="E135" s="290"/>
      <c r="F135" s="313" t="s">
        <v>1368</v>
      </c>
      <c r="G135" s="290"/>
      <c r="H135" s="290" t="s">
        <v>1402</v>
      </c>
      <c r="I135" s="290" t="s">
        <v>1364</v>
      </c>
      <c r="J135" s="290">
        <v>50</v>
      </c>
      <c r="K135" s="338"/>
    </row>
    <row r="136" s="1" customFormat="1" ht="15" customHeight="1">
      <c r="B136" s="335"/>
      <c r="C136" s="290" t="s">
        <v>1389</v>
      </c>
      <c r="D136" s="290"/>
      <c r="E136" s="290"/>
      <c r="F136" s="313" t="s">
        <v>1368</v>
      </c>
      <c r="G136" s="290"/>
      <c r="H136" s="290" t="s">
        <v>1402</v>
      </c>
      <c r="I136" s="290" t="s">
        <v>1364</v>
      </c>
      <c r="J136" s="290">
        <v>50</v>
      </c>
      <c r="K136" s="338"/>
    </row>
    <row r="137" s="1" customFormat="1" ht="15" customHeight="1">
      <c r="B137" s="335"/>
      <c r="C137" s="290" t="s">
        <v>1390</v>
      </c>
      <c r="D137" s="290"/>
      <c r="E137" s="290"/>
      <c r="F137" s="313" t="s">
        <v>1368</v>
      </c>
      <c r="G137" s="290"/>
      <c r="H137" s="290" t="s">
        <v>1415</v>
      </c>
      <c r="I137" s="290" t="s">
        <v>1364</v>
      </c>
      <c r="J137" s="290">
        <v>255</v>
      </c>
      <c r="K137" s="338"/>
    </row>
    <row r="138" s="1" customFormat="1" ht="15" customHeight="1">
      <c r="B138" s="335"/>
      <c r="C138" s="290" t="s">
        <v>1392</v>
      </c>
      <c r="D138" s="290"/>
      <c r="E138" s="290"/>
      <c r="F138" s="313" t="s">
        <v>1362</v>
      </c>
      <c r="G138" s="290"/>
      <c r="H138" s="290" t="s">
        <v>1416</v>
      </c>
      <c r="I138" s="290" t="s">
        <v>1394</v>
      </c>
      <c r="J138" s="290"/>
      <c r="K138" s="338"/>
    </row>
    <row r="139" s="1" customFormat="1" ht="15" customHeight="1">
      <c r="B139" s="335"/>
      <c r="C139" s="290" t="s">
        <v>1395</v>
      </c>
      <c r="D139" s="290"/>
      <c r="E139" s="290"/>
      <c r="F139" s="313" t="s">
        <v>1362</v>
      </c>
      <c r="G139" s="290"/>
      <c r="H139" s="290" t="s">
        <v>1417</v>
      </c>
      <c r="I139" s="290" t="s">
        <v>1397</v>
      </c>
      <c r="J139" s="290"/>
      <c r="K139" s="338"/>
    </row>
    <row r="140" s="1" customFormat="1" ht="15" customHeight="1">
      <c r="B140" s="335"/>
      <c r="C140" s="290" t="s">
        <v>1398</v>
      </c>
      <c r="D140" s="290"/>
      <c r="E140" s="290"/>
      <c r="F140" s="313" t="s">
        <v>1362</v>
      </c>
      <c r="G140" s="290"/>
      <c r="H140" s="290" t="s">
        <v>1398</v>
      </c>
      <c r="I140" s="290" t="s">
        <v>1397</v>
      </c>
      <c r="J140" s="290"/>
      <c r="K140" s="338"/>
    </row>
    <row r="141" s="1" customFormat="1" ht="15" customHeight="1">
      <c r="B141" s="335"/>
      <c r="C141" s="290" t="s">
        <v>38</v>
      </c>
      <c r="D141" s="290"/>
      <c r="E141" s="290"/>
      <c r="F141" s="313" t="s">
        <v>1362</v>
      </c>
      <c r="G141" s="290"/>
      <c r="H141" s="290" t="s">
        <v>1418</v>
      </c>
      <c r="I141" s="290" t="s">
        <v>1397</v>
      </c>
      <c r="J141" s="290"/>
      <c r="K141" s="338"/>
    </row>
    <row r="142" s="1" customFormat="1" ht="15" customHeight="1">
      <c r="B142" s="335"/>
      <c r="C142" s="290" t="s">
        <v>1419</v>
      </c>
      <c r="D142" s="290"/>
      <c r="E142" s="290"/>
      <c r="F142" s="313" t="s">
        <v>1362</v>
      </c>
      <c r="G142" s="290"/>
      <c r="H142" s="290" t="s">
        <v>1420</v>
      </c>
      <c r="I142" s="290" t="s">
        <v>1397</v>
      </c>
      <c r="J142" s="290"/>
      <c r="K142" s="338"/>
    </row>
    <row r="143" s="1" customFormat="1" ht="15" customHeight="1">
      <c r="B143" s="339"/>
      <c r="C143" s="340"/>
      <c r="D143" s="340"/>
      <c r="E143" s="340"/>
      <c r="F143" s="340"/>
      <c r="G143" s="340"/>
      <c r="H143" s="340"/>
      <c r="I143" s="340"/>
      <c r="J143" s="340"/>
      <c r="K143" s="341"/>
    </row>
    <row r="144" s="1" customFormat="1" ht="18.75" customHeight="1">
      <c r="B144" s="326"/>
      <c r="C144" s="326"/>
      <c r="D144" s="326"/>
      <c r="E144" s="326"/>
      <c r="F144" s="327"/>
      <c r="G144" s="326"/>
      <c r="H144" s="326"/>
      <c r="I144" s="326"/>
      <c r="J144" s="326"/>
      <c r="K144" s="326"/>
    </row>
    <row r="145" s="1" customFormat="1" ht="18.75" customHeight="1">
      <c r="B145" s="298"/>
      <c r="C145" s="298"/>
      <c r="D145" s="298"/>
      <c r="E145" s="298"/>
      <c r="F145" s="298"/>
      <c r="G145" s="298"/>
      <c r="H145" s="298"/>
      <c r="I145" s="298"/>
      <c r="J145" s="298"/>
      <c r="K145" s="298"/>
    </row>
    <row r="146" s="1" customFormat="1" ht="7.5" customHeight="1">
      <c r="B146" s="299"/>
      <c r="C146" s="300"/>
      <c r="D146" s="300"/>
      <c r="E146" s="300"/>
      <c r="F146" s="300"/>
      <c r="G146" s="300"/>
      <c r="H146" s="300"/>
      <c r="I146" s="300"/>
      <c r="J146" s="300"/>
      <c r="K146" s="301"/>
    </row>
    <row r="147" s="1" customFormat="1" ht="45" customHeight="1">
      <c r="B147" s="302"/>
      <c r="C147" s="303" t="s">
        <v>1421</v>
      </c>
      <c r="D147" s="303"/>
      <c r="E147" s="303"/>
      <c r="F147" s="303"/>
      <c r="G147" s="303"/>
      <c r="H147" s="303"/>
      <c r="I147" s="303"/>
      <c r="J147" s="303"/>
      <c r="K147" s="304"/>
    </row>
    <row r="148" s="1" customFormat="1" ht="17.25" customHeight="1">
      <c r="B148" s="302"/>
      <c r="C148" s="305" t="s">
        <v>1356</v>
      </c>
      <c r="D148" s="305"/>
      <c r="E148" s="305"/>
      <c r="F148" s="305" t="s">
        <v>1357</v>
      </c>
      <c r="G148" s="306"/>
      <c r="H148" s="305" t="s">
        <v>54</v>
      </c>
      <c r="I148" s="305" t="s">
        <v>57</v>
      </c>
      <c r="J148" s="305" t="s">
        <v>1358</v>
      </c>
      <c r="K148" s="304"/>
    </row>
    <row r="149" s="1" customFormat="1" ht="17.25" customHeight="1">
      <c r="B149" s="302"/>
      <c r="C149" s="307" t="s">
        <v>1359</v>
      </c>
      <c r="D149" s="307"/>
      <c r="E149" s="307"/>
      <c r="F149" s="308" t="s">
        <v>1360</v>
      </c>
      <c r="G149" s="309"/>
      <c r="H149" s="307"/>
      <c r="I149" s="307"/>
      <c r="J149" s="307" t="s">
        <v>1361</v>
      </c>
      <c r="K149" s="304"/>
    </row>
    <row r="150" s="1" customFormat="1" ht="5.25" customHeight="1">
      <c r="B150" s="315"/>
      <c r="C150" s="310"/>
      <c r="D150" s="310"/>
      <c r="E150" s="310"/>
      <c r="F150" s="310"/>
      <c r="G150" s="311"/>
      <c r="H150" s="310"/>
      <c r="I150" s="310"/>
      <c r="J150" s="310"/>
      <c r="K150" s="338"/>
    </row>
    <row r="151" s="1" customFormat="1" ht="15" customHeight="1">
      <c r="B151" s="315"/>
      <c r="C151" s="342" t="s">
        <v>1365</v>
      </c>
      <c r="D151" s="290"/>
      <c r="E151" s="290"/>
      <c r="F151" s="343" t="s">
        <v>1362</v>
      </c>
      <c r="G151" s="290"/>
      <c r="H151" s="342" t="s">
        <v>1402</v>
      </c>
      <c r="I151" s="342" t="s">
        <v>1364</v>
      </c>
      <c r="J151" s="342">
        <v>120</v>
      </c>
      <c r="K151" s="338"/>
    </row>
    <row r="152" s="1" customFormat="1" ht="15" customHeight="1">
      <c r="B152" s="315"/>
      <c r="C152" s="342" t="s">
        <v>1411</v>
      </c>
      <c r="D152" s="290"/>
      <c r="E152" s="290"/>
      <c r="F152" s="343" t="s">
        <v>1362</v>
      </c>
      <c r="G152" s="290"/>
      <c r="H152" s="342" t="s">
        <v>1422</v>
      </c>
      <c r="I152" s="342" t="s">
        <v>1364</v>
      </c>
      <c r="J152" s="342" t="s">
        <v>1413</v>
      </c>
      <c r="K152" s="338"/>
    </row>
    <row r="153" s="1" customFormat="1" ht="15" customHeight="1">
      <c r="B153" s="315"/>
      <c r="C153" s="342" t="s">
        <v>1310</v>
      </c>
      <c r="D153" s="290"/>
      <c r="E153" s="290"/>
      <c r="F153" s="343" t="s">
        <v>1362</v>
      </c>
      <c r="G153" s="290"/>
      <c r="H153" s="342" t="s">
        <v>1423</v>
      </c>
      <c r="I153" s="342" t="s">
        <v>1364</v>
      </c>
      <c r="J153" s="342" t="s">
        <v>1413</v>
      </c>
      <c r="K153" s="338"/>
    </row>
    <row r="154" s="1" customFormat="1" ht="15" customHeight="1">
      <c r="B154" s="315"/>
      <c r="C154" s="342" t="s">
        <v>1367</v>
      </c>
      <c r="D154" s="290"/>
      <c r="E154" s="290"/>
      <c r="F154" s="343" t="s">
        <v>1368</v>
      </c>
      <c r="G154" s="290"/>
      <c r="H154" s="342" t="s">
        <v>1402</v>
      </c>
      <c r="I154" s="342" t="s">
        <v>1364</v>
      </c>
      <c r="J154" s="342">
        <v>50</v>
      </c>
      <c r="K154" s="338"/>
    </row>
    <row r="155" s="1" customFormat="1" ht="15" customHeight="1">
      <c r="B155" s="315"/>
      <c r="C155" s="342" t="s">
        <v>1370</v>
      </c>
      <c r="D155" s="290"/>
      <c r="E155" s="290"/>
      <c r="F155" s="343" t="s">
        <v>1362</v>
      </c>
      <c r="G155" s="290"/>
      <c r="H155" s="342" t="s">
        <v>1402</v>
      </c>
      <c r="I155" s="342" t="s">
        <v>1372</v>
      </c>
      <c r="J155" s="342"/>
      <c r="K155" s="338"/>
    </row>
    <row r="156" s="1" customFormat="1" ht="15" customHeight="1">
      <c r="B156" s="315"/>
      <c r="C156" s="342" t="s">
        <v>1381</v>
      </c>
      <c r="D156" s="290"/>
      <c r="E156" s="290"/>
      <c r="F156" s="343" t="s">
        <v>1368</v>
      </c>
      <c r="G156" s="290"/>
      <c r="H156" s="342" t="s">
        <v>1402</v>
      </c>
      <c r="I156" s="342" t="s">
        <v>1364</v>
      </c>
      <c r="J156" s="342">
        <v>50</v>
      </c>
      <c r="K156" s="338"/>
    </row>
    <row r="157" s="1" customFormat="1" ht="15" customHeight="1">
      <c r="B157" s="315"/>
      <c r="C157" s="342" t="s">
        <v>1389</v>
      </c>
      <c r="D157" s="290"/>
      <c r="E157" s="290"/>
      <c r="F157" s="343" t="s">
        <v>1368</v>
      </c>
      <c r="G157" s="290"/>
      <c r="H157" s="342" t="s">
        <v>1402</v>
      </c>
      <c r="I157" s="342" t="s">
        <v>1364</v>
      </c>
      <c r="J157" s="342">
        <v>50</v>
      </c>
      <c r="K157" s="338"/>
    </row>
    <row r="158" s="1" customFormat="1" ht="15" customHeight="1">
      <c r="B158" s="315"/>
      <c r="C158" s="342" t="s">
        <v>1387</v>
      </c>
      <c r="D158" s="290"/>
      <c r="E158" s="290"/>
      <c r="F158" s="343" t="s">
        <v>1368</v>
      </c>
      <c r="G158" s="290"/>
      <c r="H158" s="342" t="s">
        <v>1402</v>
      </c>
      <c r="I158" s="342" t="s">
        <v>1364</v>
      </c>
      <c r="J158" s="342">
        <v>50</v>
      </c>
      <c r="K158" s="338"/>
    </row>
    <row r="159" s="1" customFormat="1" ht="15" customHeight="1">
      <c r="B159" s="315"/>
      <c r="C159" s="342" t="s">
        <v>184</v>
      </c>
      <c r="D159" s="290"/>
      <c r="E159" s="290"/>
      <c r="F159" s="343" t="s">
        <v>1362</v>
      </c>
      <c r="G159" s="290"/>
      <c r="H159" s="342" t="s">
        <v>1424</v>
      </c>
      <c r="I159" s="342" t="s">
        <v>1364</v>
      </c>
      <c r="J159" s="342" t="s">
        <v>1425</v>
      </c>
      <c r="K159" s="338"/>
    </row>
    <row r="160" s="1" customFormat="1" ht="15" customHeight="1">
      <c r="B160" s="315"/>
      <c r="C160" s="342" t="s">
        <v>1426</v>
      </c>
      <c r="D160" s="290"/>
      <c r="E160" s="290"/>
      <c r="F160" s="343" t="s">
        <v>1362</v>
      </c>
      <c r="G160" s="290"/>
      <c r="H160" s="342" t="s">
        <v>1427</v>
      </c>
      <c r="I160" s="342" t="s">
        <v>1397</v>
      </c>
      <c r="J160" s="342"/>
      <c r="K160" s="338"/>
    </row>
    <row r="161" s="1" customFormat="1" ht="15" customHeight="1">
      <c r="B161" s="344"/>
      <c r="C161" s="324"/>
      <c r="D161" s="324"/>
      <c r="E161" s="324"/>
      <c r="F161" s="324"/>
      <c r="G161" s="324"/>
      <c r="H161" s="324"/>
      <c r="I161" s="324"/>
      <c r="J161" s="324"/>
      <c r="K161" s="345"/>
    </row>
    <row r="162" s="1" customFormat="1" ht="18.75" customHeight="1">
      <c r="B162" s="326"/>
      <c r="C162" s="336"/>
      <c r="D162" s="336"/>
      <c r="E162" s="336"/>
      <c r="F162" s="346"/>
      <c r="G162" s="336"/>
      <c r="H162" s="336"/>
      <c r="I162" s="336"/>
      <c r="J162" s="336"/>
      <c r="K162" s="326"/>
    </row>
    <row r="163" s="1" customFormat="1" ht="18.75" customHeight="1">
      <c r="B163" s="298"/>
      <c r="C163" s="298"/>
      <c r="D163" s="298"/>
      <c r="E163" s="298"/>
      <c r="F163" s="298"/>
      <c r="G163" s="298"/>
      <c r="H163" s="298"/>
      <c r="I163" s="298"/>
      <c r="J163" s="298"/>
      <c r="K163" s="298"/>
    </row>
    <row r="164" s="1" customFormat="1" ht="7.5" customHeight="1">
      <c r="B164" s="277"/>
      <c r="C164" s="278"/>
      <c r="D164" s="278"/>
      <c r="E164" s="278"/>
      <c r="F164" s="278"/>
      <c r="G164" s="278"/>
      <c r="H164" s="278"/>
      <c r="I164" s="278"/>
      <c r="J164" s="278"/>
      <c r="K164" s="279"/>
    </row>
    <row r="165" s="1" customFormat="1" ht="45" customHeight="1">
      <c r="B165" s="280"/>
      <c r="C165" s="281" t="s">
        <v>1428</v>
      </c>
      <c r="D165" s="281"/>
      <c r="E165" s="281"/>
      <c r="F165" s="281"/>
      <c r="G165" s="281"/>
      <c r="H165" s="281"/>
      <c r="I165" s="281"/>
      <c r="J165" s="281"/>
      <c r="K165" s="282"/>
    </row>
    <row r="166" s="1" customFormat="1" ht="17.25" customHeight="1">
      <c r="B166" s="280"/>
      <c r="C166" s="305" t="s">
        <v>1356</v>
      </c>
      <c r="D166" s="305"/>
      <c r="E166" s="305"/>
      <c r="F166" s="305" t="s">
        <v>1357</v>
      </c>
      <c r="G166" s="347"/>
      <c r="H166" s="348" t="s">
        <v>54</v>
      </c>
      <c r="I166" s="348" t="s">
        <v>57</v>
      </c>
      <c r="J166" s="305" t="s">
        <v>1358</v>
      </c>
      <c r="K166" s="282"/>
    </row>
    <row r="167" s="1" customFormat="1" ht="17.25" customHeight="1">
      <c r="B167" s="283"/>
      <c r="C167" s="307" t="s">
        <v>1359</v>
      </c>
      <c r="D167" s="307"/>
      <c r="E167" s="307"/>
      <c r="F167" s="308" t="s">
        <v>1360</v>
      </c>
      <c r="G167" s="349"/>
      <c r="H167" s="350"/>
      <c r="I167" s="350"/>
      <c r="J167" s="307" t="s">
        <v>1361</v>
      </c>
      <c r="K167" s="285"/>
    </row>
    <row r="168" s="1" customFormat="1" ht="5.25" customHeight="1">
      <c r="B168" s="315"/>
      <c r="C168" s="310"/>
      <c r="D168" s="310"/>
      <c r="E168" s="310"/>
      <c r="F168" s="310"/>
      <c r="G168" s="311"/>
      <c r="H168" s="310"/>
      <c r="I168" s="310"/>
      <c r="J168" s="310"/>
      <c r="K168" s="338"/>
    </row>
    <row r="169" s="1" customFormat="1" ht="15" customHeight="1">
      <c r="B169" s="315"/>
      <c r="C169" s="290" t="s">
        <v>1365</v>
      </c>
      <c r="D169" s="290"/>
      <c r="E169" s="290"/>
      <c r="F169" s="313" t="s">
        <v>1362</v>
      </c>
      <c r="G169" s="290"/>
      <c r="H169" s="290" t="s">
        <v>1402</v>
      </c>
      <c r="I169" s="290" t="s">
        <v>1364</v>
      </c>
      <c r="J169" s="290">
        <v>120</v>
      </c>
      <c r="K169" s="338"/>
    </row>
    <row r="170" s="1" customFormat="1" ht="15" customHeight="1">
      <c r="B170" s="315"/>
      <c r="C170" s="290" t="s">
        <v>1411</v>
      </c>
      <c r="D170" s="290"/>
      <c r="E170" s="290"/>
      <c r="F170" s="313" t="s">
        <v>1362</v>
      </c>
      <c r="G170" s="290"/>
      <c r="H170" s="290" t="s">
        <v>1412</v>
      </c>
      <c r="I170" s="290" t="s">
        <v>1364</v>
      </c>
      <c r="J170" s="290" t="s">
        <v>1413</v>
      </c>
      <c r="K170" s="338"/>
    </row>
    <row r="171" s="1" customFormat="1" ht="15" customHeight="1">
      <c r="B171" s="315"/>
      <c r="C171" s="290" t="s">
        <v>1310</v>
      </c>
      <c r="D171" s="290"/>
      <c r="E171" s="290"/>
      <c r="F171" s="313" t="s">
        <v>1362</v>
      </c>
      <c r="G171" s="290"/>
      <c r="H171" s="290" t="s">
        <v>1429</v>
      </c>
      <c r="I171" s="290" t="s">
        <v>1364</v>
      </c>
      <c r="J171" s="290" t="s">
        <v>1413</v>
      </c>
      <c r="K171" s="338"/>
    </row>
    <row r="172" s="1" customFormat="1" ht="15" customHeight="1">
      <c r="B172" s="315"/>
      <c r="C172" s="290" t="s">
        <v>1367</v>
      </c>
      <c r="D172" s="290"/>
      <c r="E172" s="290"/>
      <c r="F172" s="313" t="s">
        <v>1368</v>
      </c>
      <c r="G172" s="290"/>
      <c r="H172" s="290" t="s">
        <v>1429</v>
      </c>
      <c r="I172" s="290" t="s">
        <v>1364</v>
      </c>
      <c r="J172" s="290">
        <v>50</v>
      </c>
      <c r="K172" s="338"/>
    </row>
    <row r="173" s="1" customFormat="1" ht="15" customHeight="1">
      <c r="B173" s="315"/>
      <c r="C173" s="290" t="s">
        <v>1370</v>
      </c>
      <c r="D173" s="290"/>
      <c r="E173" s="290"/>
      <c r="F173" s="313" t="s">
        <v>1362</v>
      </c>
      <c r="G173" s="290"/>
      <c r="H173" s="290" t="s">
        <v>1429</v>
      </c>
      <c r="I173" s="290" t="s">
        <v>1372</v>
      </c>
      <c r="J173" s="290"/>
      <c r="K173" s="338"/>
    </row>
    <row r="174" s="1" customFormat="1" ht="15" customHeight="1">
      <c r="B174" s="315"/>
      <c r="C174" s="290" t="s">
        <v>1381</v>
      </c>
      <c r="D174" s="290"/>
      <c r="E174" s="290"/>
      <c r="F174" s="313" t="s">
        <v>1368</v>
      </c>
      <c r="G174" s="290"/>
      <c r="H174" s="290" t="s">
        <v>1429</v>
      </c>
      <c r="I174" s="290" t="s">
        <v>1364</v>
      </c>
      <c r="J174" s="290">
        <v>50</v>
      </c>
      <c r="K174" s="338"/>
    </row>
    <row r="175" s="1" customFormat="1" ht="15" customHeight="1">
      <c r="B175" s="315"/>
      <c r="C175" s="290" t="s">
        <v>1389</v>
      </c>
      <c r="D175" s="290"/>
      <c r="E175" s="290"/>
      <c r="F175" s="313" t="s">
        <v>1368</v>
      </c>
      <c r="G175" s="290"/>
      <c r="H175" s="290" t="s">
        <v>1429</v>
      </c>
      <c r="I175" s="290" t="s">
        <v>1364</v>
      </c>
      <c r="J175" s="290">
        <v>50</v>
      </c>
      <c r="K175" s="338"/>
    </row>
    <row r="176" s="1" customFormat="1" ht="15" customHeight="1">
      <c r="B176" s="315"/>
      <c r="C176" s="290" t="s">
        <v>1387</v>
      </c>
      <c r="D176" s="290"/>
      <c r="E176" s="290"/>
      <c r="F176" s="313" t="s">
        <v>1368</v>
      </c>
      <c r="G176" s="290"/>
      <c r="H176" s="290" t="s">
        <v>1429</v>
      </c>
      <c r="I176" s="290" t="s">
        <v>1364</v>
      </c>
      <c r="J176" s="290">
        <v>50</v>
      </c>
      <c r="K176" s="338"/>
    </row>
    <row r="177" s="1" customFormat="1" ht="15" customHeight="1">
      <c r="B177" s="315"/>
      <c r="C177" s="290" t="s">
        <v>199</v>
      </c>
      <c r="D177" s="290"/>
      <c r="E177" s="290"/>
      <c r="F177" s="313" t="s">
        <v>1362</v>
      </c>
      <c r="G177" s="290"/>
      <c r="H177" s="290" t="s">
        <v>1430</v>
      </c>
      <c r="I177" s="290" t="s">
        <v>1431</v>
      </c>
      <c r="J177" s="290"/>
      <c r="K177" s="338"/>
    </row>
    <row r="178" s="1" customFormat="1" ht="15" customHeight="1">
      <c r="B178" s="315"/>
      <c r="C178" s="290" t="s">
        <v>57</v>
      </c>
      <c r="D178" s="290"/>
      <c r="E178" s="290"/>
      <c r="F178" s="313" t="s">
        <v>1362</v>
      </c>
      <c r="G178" s="290"/>
      <c r="H178" s="290" t="s">
        <v>1432</v>
      </c>
      <c r="I178" s="290" t="s">
        <v>1433</v>
      </c>
      <c r="J178" s="290">
        <v>1</v>
      </c>
      <c r="K178" s="338"/>
    </row>
    <row r="179" s="1" customFormat="1" ht="15" customHeight="1">
      <c r="B179" s="315"/>
      <c r="C179" s="290" t="s">
        <v>53</v>
      </c>
      <c r="D179" s="290"/>
      <c r="E179" s="290"/>
      <c r="F179" s="313" t="s">
        <v>1362</v>
      </c>
      <c r="G179" s="290"/>
      <c r="H179" s="290" t="s">
        <v>1434</v>
      </c>
      <c r="I179" s="290" t="s">
        <v>1364</v>
      </c>
      <c r="J179" s="290">
        <v>20</v>
      </c>
      <c r="K179" s="338"/>
    </row>
    <row r="180" s="1" customFormat="1" ht="15" customHeight="1">
      <c r="B180" s="315"/>
      <c r="C180" s="290" t="s">
        <v>54</v>
      </c>
      <c r="D180" s="290"/>
      <c r="E180" s="290"/>
      <c r="F180" s="313" t="s">
        <v>1362</v>
      </c>
      <c r="G180" s="290"/>
      <c r="H180" s="290" t="s">
        <v>1435</v>
      </c>
      <c r="I180" s="290" t="s">
        <v>1364</v>
      </c>
      <c r="J180" s="290">
        <v>255</v>
      </c>
      <c r="K180" s="338"/>
    </row>
    <row r="181" s="1" customFormat="1" ht="15" customHeight="1">
      <c r="B181" s="315"/>
      <c r="C181" s="290" t="s">
        <v>200</v>
      </c>
      <c r="D181" s="290"/>
      <c r="E181" s="290"/>
      <c r="F181" s="313" t="s">
        <v>1362</v>
      </c>
      <c r="G181" s="290"/>
      <c r="H181" s="290" t="s">
        <v>1326</v>
      </c>
      <c r="I181" s="290" t="s">
        <v>1364</v>
      </c>
      <c r="J181" s="290">
        <v>10</v>
      </c>
      <c r="K181" s="338"/>
    </row>
    <row r="182" s="1" customFormat="1" ht="15" customHeight="1">
      <c r="B182" s="315"/>
      <c r="C182" s="290" t="s">
        <v>201</v>
      </c>
      <c r="D182" s="290"/>
      <c r="E182" s="290"/>
      <c r="F182" s="313" t="s">
        <v>1362</v>
      </c>
      <c r="G182" s="290"/>
      <c r="H182" s="290" t="s">
        <v>1436</v>
      </c>
      <c r="I182" s="290" t="s">
        <v>1397</v>
      </c>
      <c r="J182" s="290"/>
      <c r="K182" s="338"/>
    </row>
    <row r="183" s="1" customFormat="1" ht="15" customHeight="1">
      <c r="B183" s="315"/>
      <c r="C183" s="290" t="s">
        <v>1437</v>
      </c>
      <c r="D183" s="290"/>
      <c r="E183" s="290"/>
      <c r="F183" s="313" t="s">
        <v>1362</v>
      </c>
      <c r="G183" s="290"/>
      <c r="H183" s="290" t="s">
        <v>1438</v>
      </c>
      <c r="I183" s="290" t="s">
        <v>1397</v>
      </c>
      <c r="J183" s="290"/>
      <c r="K183" s="338"/>
    </row>
    <row r="184" s="1" customFormat="1" ht="15" customHeight="1">
      <c r="B184" s="315"/>
      <c r="C184" s="290" t="s">
        <v>1426</v>
      </c>
      <c r="D184" s="290"/>
      <c r="E184" s="290"/>
      <c r="F184" s="313" t="s">
        <v>1362</v>
      </c>
      <c r="G184" s="290"/>
      <c r="H184" s="290" t="s">
        <v>1439</v>
      </c>
      <c r="I184" s="290" t="s">
        <v>1397</v>
      </c>
      <c r="J184" s="290"/>
      <c r="K184" s="338"/>
    </row>
    <row r="185" s="1" customFormat="1" ht="15" customHeight="1">
      <c r="B185" s="315"/>
      <c r="C185" s="290" t="s">
        <v>203</v>
      </c>
      <c r="D185" s="290"/>
      <c r="E185" s="290"/>
      <c r="F185" s="313" t="s">
        <v>1368</v>
      </c>
      <c r="G185" s="290"/>
      <c r="H185" s="290" t="s">
        <v>1440</v>
      </c>
      <c r="I185" s="290" t="s">
        <v>1364</v>
      </c>
      <c r="J185" s="290">
        <v>50</v>
      </c>
      <c r="K185" s="338"/>
    </row>
    <row r="186" s="1" customFormat="1" ht="15" customHeight="1">
      <c r="B186" s="315"/>
      <c r="C186" s="290" t="s">
        <v>1441</v>
      </c>
      <c r="D186" s="290"/>
      <c r="E186" s="290"/>
      <c r="F186" s="313" t="s">
        <v>1368</v>
      </c>
      <c r="G186" s="290"/>
      <c r="H186" s="290" t="s">
        <v>1442</v>
      </c>
      <c r="I186" s="290" t="s">
        <v>1443</v>
      </c>
      <c r="J186" s="290"/>
      <c r="K186" s="338"/>
    </row>
    <row r="187" s="1" customFormat="1" ht="15" customHeight="1">
      <c r="B187" s="315"/>
      <c r="C187" s="290" t="s">
        <v>1444</v>
      </c>
      <c r="D187" s="290"/>
      <c r="E187" s="290"/>
      <c r="F187" s="313" t="s">
        <v>1368</v>
      </c>
      <c r="G187" s="290"/>
      <c r="H187" s="290" t="s">
        <v>1445</v>
      </c>
      <c r="I187" s="290" t="s">
        <v>1443</v>
      </c>
      <c r="J187" s="290"/>
      <c r="K187" s="338"/>
    </row>
    <row r="188" s="1" customFormat="1" ht="15" customHeight="1">
      <c r="B188" s="315"/>
      <c r="C188" s="290" t="s">
        <v>1446</v>
      </c>
      <c r="D188" s="290"/>
      <c r="E188" s="290"/>
      <c r="F188" s="313" t="s">
        <v>1368</v>
      </c>
      <c r="G188" s="290"/>
      <c r="H188" s="290" t="s">
        <v>1447</v>
      </c>
      <c r="I188" s="290" t="s">
        <v>1443</v>
      </c>
      <c r="J188" s="290"/>
      <c r="K188" s="338"/>
    </row>
    <row r="189" s="1" customFormat="1" ht="15" customHeight="1">
      <c r="B189" s="315"/>
      <c r="C189" s="351" t="s">
        <v>1448</v>
      </c>
      <c r="D189" s="290"/>
      <c r="E189" s="290"/>
      <c r="F189" s="313" t="s">
        <v>1368</v>
      </c>
      <c r="G189" s="290"/>
      <c r="H189" s="290" t="s">
        <v>1449</v>
      </c>
      <c r="I189" s="290" t="s">
        <v>1450</v>
      </c>
      <c r="J189" s="352" t="s">
        <v>1451</v>
      </c>
      <c r="K189" s="338"/>
    </row>
    <row r="190" s="17" customFormat="1" ht="15" customHeight="1">
      <c r="B190" s="353"/>
      <c r="C190" s="354" t="s">
        <v>1452</v>
      </c>
      <c r="D190" s="355"/>
      <c r="E190" s="355"/>
      <c r="F190" s="356" t="s">
        <v>1368</v>
      </c>
      <c r="G190" s="355"/>
      <c r="H190" s="355" t="s">
        <v>1453</v>
      </c>
      <c r="I190" s="355" t="s">
        <v>1450</v>
      </c>
      <c r="J190" s="357" t="s">
        <v>1451</v>
      </c>
      <c r="K190" s="358"/>
    </row>
    <row r="191" s="1" customFormat="1" ht="15" customHeight="1">
      <c r="B191" s="315"/>
      <c r="C191" s="351" t="s">
        <v>42</v>
      </c>
      <c r="D191" s="290"/>
      <c r="E191" s="290"/>
      <c r="F191" s="313" t="s">
        <v>1362</v>
      </c>
      <c r="G191" s="290"/>
      <c r="H191" s="287" t="s">
        <v>1454</v>
      </c>
      <c r="I191" s="290" t="s">
        <v>1455</v>
      </c>
      <c r="J191" s="290"/>
      <c r="K191" s="338"/>
    </row>
    <row r="192" s="1" customFormat="1" ht="15" customHeight="1">
      <c r="B192" s="315"/>
      <c r="C192" s="351" t="s">
        <v>1456</v>
      </c>
      <c r="D192" s="290"/>
      <c r="E192" s="290"/>
      <c r="F192" s="313" t="s">
        <v>1362</v>
      </c>
      <c r="G192" s="290"/>
      <c r="H192" s="290" t="s">
        <v>1457</v>
      </c>
      <c r="I192" s="290" t="s">
        <v>1397</v>
      </c>
      <c r="J192" s="290"/>
      <c r="K192" s="338"/>
    </row>
    <row r="193" s="1" customFormat="1" ht="15" customHeight="1">
      <c r="B193" s="315"/>
      <c r="C193" s="351" t="s">
        <v>1458</v>
      </c>
      <c r="D193" s="290"/>
      <c r="E193" s="290"/>
      <c r="F193" s="313" t="s">
        <v>1362</v>
      </c>
      <c r="G193" s="290"/>
      <c r="H193" s="290" t="s">
        <v>1459</v>
      </c>
      <c r="I193" s="290" t="s">
        <v>1397</v>
      </c>
      <c r="J193" s="290"/>
      <c r="K193" s="338"/>
    </row>
    <row r="194" s="1" customFormat="1" ht="15" customHeight="1">
      <c r="B194" s="315"/>
      <c r="C194" s="351" t="s">
        <v>1460</v>
      </c>
      <c r="D194" s="290"/>
      <c r="E194" s="290"/>
      <c r="F194" s="313" t="s">
        <v>1368</v>
      </c>
      <c r="G194" s="290"/>
      <c r="H194" s="290" t="s">
        <v>1461</v>
      </c>
      <c r="I194" s="290" t="s">
        <v>1397</v>
      </c>
      <c r="J194" s="290"/>
      <c r="K194" s="338"/>
    </row>
    <row r="195" s="1" customFormat="1" ht="15" customHeight="1">
      <c r="B195" s="344"/>
      <c r="C195" s="359"/>
      <c r="D195" s="324"/>
      <c r="E195" s="324"/>
      <c r="F195" s="324"/>
      <c r="G195" s="324"/>
      <c r="H195" s="324"/>
      <c r="I195" s="324"/>
      <c r="J195" s="324"/>
      <c r="K195" s="345"/>
    </row>
    <row r="196" s="1" customFormat="1" ht="18.75" customHeight="1">
      <c r="B196" s="326"/>
      <c r="C196" s="336"/>
      <c r="D196" s="336"/>
      <c r="E196" s="336"/>
      <c r="F196" s="346"/>
      <c r="G196" s="336"/>
      <c r="H196" s="336"/>
      <c r="I196" s="336"/>
      <c r="J196" s="336"/>
      <c r="K196" s="326"/>
    </row>
    <row r="197" s="1" customFormat="1" ht="18.75" customHeight="1">
      <c r="B197" s="326"/>
      <c r="C197" s="336"/>
      <c r="D197" s="336"/>
      <c r="E197" s="336"/>
      <c r="F197" s="346"/>
      <c r="G197" s="336"/>
      <c r="H197" s="336"/>
      <c r="I197" s="336"/>
      <c r="J197" s="336"/>
      <c r="K197" s="326"/>
    </row>
    <row r="198" s="1" customFormat="1" ht="18.75" customHeight="1">
      <c r="B198" s="298"/>
      <c r="C198" s="298"/>
      <c r="D198" s="298"/>
      <c r="E198" s="298"/>
      <c r="F198" s="298"/>
      <c r="G198" s="298"/>
      <c r="H198" s="298"/>
      <c r="I198" s="298"/>
      <c r="J198" s="298"/>
      <c r="K198" s="298"/>
    </row>
    <row r="199" s="1" customFormat="1" ht="13.5">
      <c r="B199" s="277"/>
      <c r="C199" s="278"/>
      <c r="D199" s="278"/>
      <c r="E199" s="278"/>
      <c r="F199" s="278"/>
      <c r="G199" s="278"/>
      <c r="H199" s="278"/>
      <c r="I199" s="278"/>
      <c r="J199" s="278"/>
      <c r="K199" s="279"/>
    </row>
    <row r="200" s="1" customFormat="1" ht="21">
      <c r="B200" s="280"/>
      <c r="C200" s="281" t="s">
        <v>1462</v>
      </c>
      <c r="D200" s="281"/>
      <c r="E200" s="281"/>
      <c r="F200" s="281"/>
      <c r="G200" s="281"/>
      <c r="H200" s="281"/>
      <c r="I200" s="281"/>
      <c r="J200" s="281"/>
      <c r="K200" s="282"/>
    </row>
    <row r="201" s="1" customFormat="1" ht="25.5" customHeight="1">
      <c r="B201" s="280"/>
      <c r="C201" s="360" t="s">
        <v>1463</v>
      </c>
      <c r="D201" s="360"/>
      <c r="E201" s="360"/>
      <c r="F201" s="360" t="s">
        <v>1464</v>
      </c>
      <c r="G201" s="361"/>
      <c r="H201" s="360" t="s">
        <v>1465</v>
      </c>
      <c r="I201" s="360"/>
      <c r="J201" s="360"/>
      <c r="K201" s="282"/>
    </row>
    <row r="202" s="1" customFormat="1" ht="5.25" customHeight="1">
      <c r="B202" s="315"/>
      <c r="C202" s="310"/>
      <c r="D202" s="310"/>
      <c r="E202" s="310"/>
      <c r="F202" s="310"/>
      <c r="G202" s="336"/>
      <c r="H202" s="310"/>
      <c r="I202" s="310"/>
      <c r="J202" s="310"/>
      <c r="K202" s="338"/>
    </row>
    <row r="203" s="1" customFormat="1" ht="15" customHeight="1">
      <c r="B203" s="315"/>
      <c r="C203" s="290" t="s">
        <v>1455</v>
      </c>
      <c r="D203" s="290"/>
      <c r="E203" s="290"/>
      <c r="F203" s="313" t="s">
        <v>43</v>
      </c>
      <c r="G203" s="290"/>
      <c r="H203" s="290" t="s">
        <v>1466</v>
      </c>
      <c r="I203" s="290"/>
      <c r="J203" s="290"/>
      <c r="K203" s="338"/>
    </row>
    <row r="204" s="1" customFormat="1" ht="15" customHeight="1">
      <c r="B204" s="315"/>
      <c r="C204" s="290"/>
      <c r="D204" s="290"/>
      <c r="E204" s="290"/>
      <c r="F204" s="313" t="s">
        <v>44</v>
      </c>
      <c r="G204" s="290"/>
      <c r="H204" s="290" t="s">
        <v>1467</v>
      </c>
      <c r="I204" s="290"/>
      <c r="J204" s="290"/>
      <c r="K204" s="338"/>
    </row>
    <row r="205" s="1" customFormat="1" ht="15" customHeight="1">
      <c r="B205" s="315"/>
      <c r="C205" s="290"/>
      <c r="D205" s="290"/>
      <c r="E205" s="290"/>
      <c r="F205" s="313" t="s">
        <v>47</v>
      </c>
      <c r="G205" s="290"/>
      <c r="H205" s="290" t="s">
        <v>1468</v>
      </c>
      <c r="I205" s="290"/>
      <c r="J205" s="290"/>
      <c r="K205" s="338"/>
    </row>
    <row r="206" s="1" customFormat="1" ht="15" customHeight="1">
      <c r="B206" s="315"/>
      <c r="C206" s="290"/>
      <c r="D206" s="290"/>
      <c r="E206" s="290"/>
      <c r="F206" s="313" t="s">
        <v>45</v>
      </c>
      <c r="G206" s="290"/>
      <c r="H206" s="290" t="s">
        <v>1469</v>
      </c>
      <c r="I206" s="290"/>
      <c r="J206" s="290"/>
      <c r="K206" s="338"/>
    </row>
    <row r="207" s="1" customFormat="1" ht="15" customHeight="1">
      <c r="B207" s="315"/>
      <c r="C207" s="290"/>
      <c r="D207" s="290"/>
      <c r="E207" s="290"/>
      <c r="F207" s="313" t="s">
        <v>46</v>
      </c>
      <c r="G207" s="290"/>
      <c r="H207" s="290" t="s">
        <v>1470</v>
      </c>
      <c r="I207" s="290"/>
      <c r="J207" s="290"/>
      <c r="K207" s="338"/>
    </row>
    <row r="208" s="1" customFormat="1" ht="15" customHeight="1">
      <c r="B208" s="315"/>
      <c r="C208" s="290"/>
      <c r="D208" s="290"/>
      <c r="E208" s="290"/>
      <c r="F208" s="313"/>
      <c r="G208" s="290"/>
      <c r="H208" s="290"/>
      <c r="I208" s="290"/>
      <c r="J208" s="290"/>
      <c r="K208" s="338"/>
    </row>
    <row r="209" s="1" customFormat="1" ht="15" customHeight="1">
      <c r="B209" s="315"/>
      <c r="C209" s="290" t="s">
        <v>1409</v>
      </c>
      <c r="D209" s="290"/>
      <c r="E209" s="290"/>
      <c r="F209" s="313" t="s">
        <v>79</v>
      </c>
      <c r="G209" s="290"/>
      <c r="H209" s="290" t="s">
        <v>1471</v>
      </c>
      <c r="I209" s="290"/>
      <c r="J209" s="290"/>
      <c r="K209" s="338"/>
    </row>
    <row r="210" s="1" customFormat="1" ht="15" customHeight="1">
      <c r="B210" s="315"/>
      <c r="C210" s="290"/>
      <c r="D210" s="290"/>
      <c r="E210" s="290"/>
      <c r="F210" s="313" t="s">
        <v>1304</v>
      </c>
      <c r="G210" s="290"/>
      <c r="H210" s="290" t="s">
        <v>1305</v>
      </c>
      <c r="I210" s="290"/>
      <c r="J210" s="290"/>
      <c r="K210" s="338"/>
    </row>
    <row r="211" s="1" customFormat="1" ht="15" customHeight="1">
      <c r="B211" s="315"/>
      <c r="C211" s="290"/>
      <c r="D211" s="290"/>
      <c r="E211" s="290"/>
      <c r="F211" s="313" t="s">
        <v>1302</v>
      </c>
      <c r="G211" s="290"/>
      <c r="H211" s="290" t="s">
        <v>1472</v>
      </c>
      <c r="I211" s="290"/>
      <c r="J211" s="290"/>
      <c r="K211" s="338"/>
    </row>
    <row r="212" s="1" customFormat="1" ht="15" customHeight="1">
      <c r="B212" s="362"/>
      <c r="C212" s="290"/>
      <c r="D212" s="290"/>
      <c r="E212" s="290"/>
      <c r="F212" s="313" t="s">
        <v>1306</v>
      </c>
      <c r="G212" s="351"/>
      <c r="H212" s="342" t="s">
        <v>1307</v>
      </c>
      <c r="I212" s="342"/>
      <c r="J212" s="342"/>
      <c r="K212" s="363"/>
    </row>
    <row r="213" s="1" customFormat="1" ht="15" customHeight="1">
      <c r="B213" s="362"/>
      <c r="C213" s="290"/>
      <c r="D213" s="290"/>
      <c r="E213" s="290"/>
      <c r="F213" s="313" t="s">
        <v>1308</v>
      </c>
      <c r="G213" s="351"/>
      <c r="H213" s="342" t="s">
        <v>1473</v>
      </c>
      <c r="I213" s="342"/>
      <c r="J213" s="342"/>
      <c r="K213" s="363"/>
    </row>
    <row r="214" s="1" customFormat="1" ht="15" customHeight="1">
      <c r="B214" s="362"/>
      <c r="C214" s="290"/>
      <c r="D214" s="290"/>
      <c r="E214" s="290"/>
      <c r="F214" s="313"/>
      <c r="G214" s="351"/>
      <c r="H214" s="342"/>
      <c r="I214" s="342"/>
      <c r="J214" s="342"/>
      <c r="K214" s="363"/>
    </row>
    <row r="215" s="1" customFormat="1" ht="15" customHeight="1">
      <c r="B215" s="362"/>
      <c r="C215" s="290" t="s">
        <v>1433</v>
      </c>
      <c r="D215" s="290"/>
      <c r="E215" s="290"/>
      <c r="F215" s="313">
        <v>1</v>
      </c>
      <c r="G215" s="351"/>
      <c r="H215" s="342" t="s">
        <v>1474</v>
      </c>
      <c r="I215" s="342"/>
      <c r="J215" s="342"/>
      <c r="K215" s="363"/>
    </row>
    <row r="216" s="1" customFormat="1" ht="15" customHeight="1">
      <c r="B216" s="362"/>
      <c r="C216" s="290"/>
      <c r="D216" s="290"/>
      <c r="E216" s="290"/>
      <c r="F216" s="313">
        <v>2</v>
      </c>
      <c r="G216" s="351"/>
      <c r="H216" s="342" t="s">
        <v>1475</v>
      </c>
      <c r="I216" s="342"/>
      <c r="J216" s="342"/>
      <c r="K216" s="363"/>
    </row>
    <row r="217" s="1" customFormat="1" ht="15" customHeight="1">
      <c r="B217" s="362"/>
      <c r="C217" s="290"/>
      <c r="D217" s="290"/>
      <c r="E217" s="290"/>
      <c r="F217" s="313">
        <v>3</v>
      </c>
      <c r="G217" s="351"/>
      <c r="H217" s="342" t="s">
        <v>1476</v>
      </c>
      <c r="I217" s="342"/>
      <c r="J217" s="342"/>
      <c r="K217" s="363"/>
    </row>
    <row r="218" s="1" customFormat="1" ht="15" customHeight="1">
      <c r="B218" s="362"/>
      <c r="C218" s="290"/>
      <c r="D218" s="290"/>
      <c r="E218" s="290"/>
      <c r="F218" s="313">
        <v>4</v>
      </c>
      <c r="G218" s="351"/>
      <c r="H218" s="342" t="s">
        <v>1477</v>
      </c>
      <c r="I218" s="342"/>
      <c r="J218" s="342"/>
      <c r="K218" s="363"/>
    </row>
    <row r="219" s="1" customFormat="1" ht="12.75" customHeight="1">
      <c r="B219" s="364"/>
      <c r="C219" s="365"/>
      <c r="D219" s="365"/>
      <c r="E219" s="365"/>
      <c r="F219" s="365"/>
      <c r="G219" s="365"/>
      <c r="H219" s="365"/>
      <c r="I219" s="365"/>
      <c r="J219" s="365"/>
      <c r="K219" s="366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praxe</dc:creator>
  <cp:lastModifiedBy>praxe</cp:lastModifiedBy>
  <dcterms:created xsi:type="dcterms:W3CDTF">2025-10-03T10:32:49Z</dcterms:created>
  <dcterms:modified xsi:type="dcterms:W3CDTF">2025-10-03T10:33:47Z</dcterms:modified>
</cp:coreProperties>
</file>