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r_vaneckova_spucr_cz/Documents/Dokumenty RV/01 VZ/_2025/10 KoPÚ Nová Ves u Protivína/01 Zadávací dokumentace/"/>
    </mc:Choice>
  </mc:AlternateContent>
  <xr:revisionPtr revIDLastSave="70" documentId="8_{E37500A9-EEC0-4A0E-9B52-75F11850EA9C}" xr6:coauthVersionLast="47" xr6:coauthVersionMax="47" xr10:uidLastSave="{1F702A0B-D642-4538-9F9C-BD7042834DF6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H28" i="1" s="1"/>
  <c r="F29" i="1"/>
  <c r="H29" i="1" s="1"/>
  <c r="F27" i="1"/>
  <c r="H27" i="1" s="1"/>
  <c r="F21" i="1"/>
  <c r="H21" i="1" s="1"/>
  <c r="F22" i="1"/>
  <c r="H22" i="1" s="1"/>
  <c r="F23" i="1"/>
  <c r="H23" i="1" s="1"/>
  <c r="F24" i="1"/>
  <c r="H24" i="1" s="1"/>
  <c r="F25" i="1"/>
  <c r="H25" i="1" s="1"/>
  <c r="F20" i="1"/>
  <c r="H20" i="1" s="1"/>
  <c r="F15" i="1"/>
  <c r="H15" i="1" s="1"/>
  <c r="F16" i="1"/>
  <c r="H16" i="1" s="1"/>
  <c r="F17" i="1"/>
  <c r="H17" i="1" s="1"/>
  <c r="F18" i="1"/>
  <c r="H18" i="1" s="1"/>
  <c r="F14" i="1"/>
  <c r="H1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4" i="1"/>
  <c r="H4" i="1" s="1"/>
  <c r="F31" i="1"/>
  <c r="H31" i="1" s="1"/>
  <c r="H32" i="1" s="1"/>
  <c r="H36" i="1" s="1"/>
  <c r="F32" i="1" l="1"/>
  <c r="F36" i="1" s="1"/>
  <c r="H30" i="1"/>
  <c r="H35" i="1" s="1"/>
  <c r="F30" i="1"/>
  <c r="F35" i="1" s="1"/>
  <c r="H12" i="1"/>
  <c r="H34" i="1" s="1"/>
  <c r="F12" i="1"/>
  <c r="F34" i="1" s="1"/>
  <c r="F37" i="1" l="1"/>
  <c r="H37" i="1"/>
</calcChain>
</file>

<file path=xl/sharedStrings.xml><?xml version="1.0" encoding="utf-8"?>
<sst xmlns="http://schemas.openxmlformats.org/spreadsheetml/2006/main" count="120" uniqueCount="91">
  <si>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</si>
  <si>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</si>
  <si>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</si>
  <si>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</si>
  <si>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</si>
  <si>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</si>
  <si>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</si>
  <si>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</si>
  <si>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</si>
  <si>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</si>
  <si>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</si>
  <si>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</si>
  <si>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</si>
  <si>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</si>
  <si>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</si>
  <si>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</si>
  <si>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</si>
  <si>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</si>
  <si>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</si>
  <si>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</si>
  <si>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</si>
  <si>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</si>
  <si>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</si>
  <si>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</si>
  <si>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</si>
  <si>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</si>
  <si>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</si>
  <si>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</si>
  <si>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>6.3.1 i) b)</t>
  </si>
  <si>
    <t>100 bm</t>
  </si>
  <si>
    <t>6.3.1 i) c)</t>
  </si>
  <si>
    <t>ks</t>
  </si>
  <si>
    <t>6.3.2 h)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</si>
  <si>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</si>
  <si>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</si>
  <si>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</si>
  <si>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</si>
  <si>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</si>
  <si>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</si>
  <si>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</si>
  <si>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</si>
  <si>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 xml:space="preserve">Hlavní celek 3 „Mapové dílo“ </t>
  </si>
  <si>
    <t>Rekapitulace kalkulace ceny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</si>
  <si>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</si>
  <si>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Poznámka:</t>
  </si>
  <si>
    <t>DTR – dokumentace technického řešení PSZ</t>
  </si>
  <si>
    <t>6.3.5 i)</t>
  </si>
  <si>
    <t>6.3.5 ii)</t>
  </si>
  <si>
    <t>6.3.5 iii)</t>
  </si>
  <si>
    <t>6.3.2 h) i)</t>
  </si>
  <si>
    <t>6.3.2 h) ii)</t>
  </si>
  <si>
    <t>6.3.2 h) iii)</t>
  </si>
  <si>
    <t>na výzvu Objednatele v dohodnuté lhůtě</t>
  </si>
  <si>
    <t>nevyplňovat</t>
  </si>
  <si>
    <t>Cena vč. DPH 10)</t>
  </si>
  <si>
    <t>Cena bez DPH
v Kč 10)</t>
  </si>
  <si>
    <t>„Přípravné práce“ celkem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</si>
  <si>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</si>
  <si>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</si>
  <si>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</si>
  <si>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</si>
  <si>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</si>
  <si>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</si>
  <si>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</si>
  <si>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</si>
  <si>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</si>
  <si>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</si>
  <si>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</si>
  <si>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</si>
  <si>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</si>
  <si>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</si>
  <si>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v k.ú. Nová Ves u Protivína</t>
  </si>
  <si>
    <t>31.5.2029</t>
  </si>
  <si>
    <t>Revize stávajícího bodového pole</t>
  </si>
  <si>
    <t>Doplnění stávajícího bodového pole</t>
  </si>
  <si>
    <t>Podrobné měření polohopisu v obvodu KoPÚ mimo trvalé porosty</t>
  </si>
  <si>
    <t>Zjišťování hranic pozemků neřešených dle § 2 Zákona</t>
  </si>
  <si>
    <t>Šetření průběhu vlastnických hranic řešených pozemků s porosty pro účely návrhu KoPÚ, včetně označení lomových bodů</t>
  </si>
  <si>
    <t>Výškopisné zaměření zájmového území dle čl. 6.3.1 i) a) Smlouvy</t>
  </si>
  <si>
    <t>DTR liniových dopravních staveb PSZ pro stanovení plochy záboru půdy stavbami dle čl. 6.3.1 i) b) Smlouvy</t>
  </si>
  <si>
    <t>DTR liniových vodohospodářských a protierozních staveb PSZ pro stanovení plochy záboru půdy stavbami dle čl. 6.3.1 i) b) Smlouvy</t>
  </si>
  <si>
    <t>DTR vodohospodářských staveb PSZ dle čl. 6.3.1 i) c) Smlouvy</t>
  </si>
  <si>
    <t>Aktualizace PSZ</t>
  </si>
  <si>
    <t>Aktualizace PSZ do 10 ha</t>
  </si>
  <si>
    <t>Aktualizace PSZ do 50 ha</t>
  </si>
  <si>
    <t>Aktualizace PSZ nad 50 ha</t>
  </si>
  <si>
    <t>Zhotovení podkladů pro změnu katastrální hranice</t>
  </si>
  <si>
    <t>Aktualizace návrhu po ukončení odvolacího řízení</t>
  </si>
  <si>
    <t>Aktualizace návrhu po ukončení odvolacího řízení do 10 ha</t>
  </si>
  <si>
    <t>Aktualizace návrhu po ukončení odvolacího řízení do 50 ha</t>
  </si>
  <si>
    <t>Aktualizace návrhu po ukončení odvolacího řízení nad 50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</si>
</sst>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73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0" applyFont="1" applyFill="1"/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26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49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4" fillId="0" borderId="1" xfId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49" fontId="5" fillId="0" borderId="22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4" fillId="0" borderId="0" xfId="1" applyFont="1" applyFill="1" applyProtection="1">
      <protection locked="0"/>
    </xf>
    <xf numFmtId="0" fontId="4" fillId="0" borderId="0" xfId="1" applyNumberFormat="1" applyFont="1" applyFill="1" applyAlignment="1" applyProtection="1">
      <alignment vertical="center"/>
      <protection locked="0"/>
    </xf>
    <xf numFmtId="4" fontId="4" fillId="0" borderId="0" xfId="1" applyNumberFormat="1" applyFont="1" applyFill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5" fillId="0" borderId="12" xfId="1" applyNumberFormat="1" applyFont="1" applyFill="1" applyBorder="1" applyAlignment="1" applyProtection="1">
      <alignment horizontal="center" vertical="top"/>
      <protection locked="0"/>
    </xf>
    <xf numFmtId="0" fontId="4" fillId="0" borderId="39" xfId="1" applyFont="1" applyFill="1" applyBorder="1" applyAlignment="1" applyProtection="1">
      <alignment horizontal="center" vertical="center" wrapText="1"/>
      <protection locked="0"/>
    </xf>
    <xf numFmtId="0" fontId="4" fillId="0" borderId="40" xfId="1" applyFont="1" applyFill="1" applyBorder="1" applyAlignment="1" applyProtection="1">
      <alignment horizontal="center" vertical="center" wrapText="1"/>
      <protection locked="0"/>
    </xf>
    <xf numFmtId="0" fontId="4" fillId="0" borderId="40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40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47" xfId="3" applyFont="1" applyFill="1" applyBorder="1" applyAlignment="1" applyProtection="1">
      <alignment horizontal="center" vertical="center" wrapText="1"/>
      <protection locked="0"/>
    </xf>
    <xf numFmtId="4" fontId="4" fillId="0" borderId="47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32" xfId="1" applyNumberFormat="1" applyFont="1" applyFill="1" applyBorder="1" applyAlignment="1" applyProtection="1">
      <alignment horizontal="center" vertical="center"/>
      <protection locked="0"/>
    </xf>
    <xf numFmtId="0" fontId="4" fillId="0" borderId="33" xfId="1" applyFont="1" applyFill="1" applyBorder="1" applyAlignment="1" applyProtection="1">
      <alignment horizontal="center" vertical="center" wrapText="1"/>
      <protection locked="0"/>
    </xf>
    <xf numFmtId="0" fontId="4" fillId="0" borderId="16" xfId="1" applyFont="1" applyFill="1" applyBorder="1" applyAlignment="1" applyProtection="1">
      <alignment horizontal="center" vertical="center"/>
      <protection locked="0"/>
    </xf>
    <xf numFmtId="0" fontId="4" fillId="0" borderId="16" xfId="1" applyNumberFormat="1" applyFont="1" applyFill="1" applyBorder="1" applyAlignment="1" applyProtection="1">
      <alignment horizontal="center" vertical="center"/>
      <protection locked="0"/>
    </xf>
    <xf numFmtId="4" fontId="4" fillId="0" borderId="16" xfId="1" applyNumberFormat="1" applyFont="1" applyFill="1" applyBorder="1" applyAlignment="1" applyProtection="1">
      <alignment horizontal="center" vertical="center"/>
      <protection locked="0"/>
    </xf>
    <xf numFmtId="9" fontId="4" fillId="0" borderId="16" xfId="3" applyFont="1" applyFill="1" applyBorder="1" applyAlignment="1" applyProtection="1">
      <alignment horizontal="center" vertical="center"/>
      <protection locked="0"/>
    </xf>
    <xf numFmtId="0" fontId="4" fillId="0" borderId="25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36" xfId="1" applyFont="1" applyFill="1" applyBorder="1" applyAlignment="1" applyProtection="1">
      <alignment horizontal="left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left" vertical="center" wrapText="1"/>
      <protection locked="0"/>
    </xf>
    <xf numFmtId="49" fontId="5" fillId="0" borderId="29" xfId="1" applyNumberFormat="1" applyFont="1" applyFill="1" applyBorder="1" applyAlignment="1" applyProtection="1">
      <alignment horizontal="center" vertical="center"/>
      <protection locked="0"/>
    </xf>
    <xf numFmtId="0" fontId="5" fillId="0" borderId="27" xfId="1" applyFont="1" applyFill="1" applyBorder="1" applyAlignment="1" applyProtection="1">
      <alignment horizontal="left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vertical="center" wrapText="1"/>
      <protection locked="0"/>
    </xf>
    <xf numFmtId="0" fontId="4" fillId="0" borderId="13" xfId="1" applyNumberFormat="1" applyFont="1" applyFill="1" applyBorder="1" applyAlignment="1" applyProtection="1">
      <alignment vertical="center" wrapText="1"/>
      <protection locked="0"/>
    </xf>
    <xf numFmtId="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Fill="1" applyBorder="1" applyAlignment="1" applyProtection="1">
      <alignment horizontal="center" vertical="center"/>
      <protection locked="0"/>
    </xf>
    <xf numFmtId="0" fontId="4" fillId="0" borderId="43" xfId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1" xfId="1" applyNumberFormat="1" applyFont="1" applyFill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Fill="1" applyBorder="1" applyAlignment="1" applyProtection="1">
      <alignment horizontal="center" vertical="center"/>
      <protection locked="0"/>
    </xf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Fill="1" applyBorder="1" applyAlignment="1" applyProtection="1">
      <alignment horizontal="center" vertical="center"/>
      <protection locked="0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4" fontId="4" fillId="0" borderId="24" xfId="1" applyNumberFormat="1" applyFont="1" applyFill="1" applyBorder="1" applyAlignment="1" applyProtection="1">
      <alignment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23" xfId="1" applyFont="1" applyFill="1" applyBorder="1" applyAlignment="1" applyProtection="1">
      <alignment vertical="center" wrapText="1"/>
      <protection locked="0"/>
    </xf>
    <xf numFmtId="0" fontId="5" fillId="0" borderId="23" xfId="1" applyFont="1" applyFill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Fill="1" applyBorder="1" applyAlignment="1" applyProtection="1">
      <alignment vertical="center" wrapText="1"/>
      <protection locked="0"/>
    </xf>
    <xf numFmtId="0" fontId="4" fillId="0" borderId="31" xfId="1" applyNumberFormat="1" applyFont="1" applyFill="1" applyBorder="1" applyAlignment="1" applyProtection="1">
      <alignment vertical="center" wrapText="1"/>
      <protection locked="0"/>
    </xf>
    <xf numFmtId="4" fontId="4" fillId="0" borderId="34" xfId="1" applyNumberFormat="1" applyFont="1" applyFill="1" applyBorder="1" applyAlignment="1" applyProtection="1">
      <alignment vertical="center" wrapText="1"/>
      <protection locked="0"/>
    </xf>
    <xf numFmtId="0" fontId="4" fillId="0" borderId="16" xfId="1" applyFont="1" applyFill="1" applyBorder="1" applyAlignment="1" applyProtection="1">
      <alignment vertical="center"/>
      <protection locked="0"/>
    </xf>
    <xf numFmtId="0" fontId="4" fillId="0" borderId="16" xfId="1" applyNumberFormat="1" applyFont="1" applyFill="1" applyBorder="1" applyAlignment="1" applyProtection="1">
      <alignment vertical="center"/>
      <protection locked="0"/>
    </xf>
    <xf numFmtId="4" fontId="4" fillId="0" borderId="16" xfId="1" applyNumberFormat="1" applyFont="1" applyFill="1" applyBorder="1" applyAlignment="1" applyProtection="1">
      <alignment vertical="center"/>
      <protection locked="0"/>
    </xf>
    <xf numFmtId="9" fontId="4" fillId="0" borderId="16" xfId="3" applyFont="1" applyFill="1" applyBorder="1" applyAlignment="1" applyProtection="1">
      <alignment vertical="center"/>
      <protection locked="0"/>
    </xf>
    <xf numFmtId="0" fontId="4" fillId="0" borderId="25" xfId="1" applyFont="1" applyFill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Fill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Fill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Fill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5" xfId="1" applyNumberFormat="1" applyFont="1" applyFill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Fill="1" applyBorder="1" applyAlignment="1" applyProtection="1">
      <alignment horizontal="center" vertical="center"/>
      <protection hidden="1"/>
    </xf>
    <xf numFmtId="3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4" fontId="4" fillId="0" borderId="3" xfId="1" applyNumberFormat="1" applyFont="1" applyFill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14" fontId="4" fillId="0" borderId="46" xfId="1" applyNumberFormat="1" applyFont="1" applyBorder="1" applyAlignment="1" applyProtection="1">
      <alignment horizontal="center" vertical="center"/>
      <protection locked="0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0" borderId="38" xfId="1" applyNumberFormat="1" applyFont="1" applyFill="1" applyBorder="1" applyAlignment="1" applyProtection="1">
      <alignment horizontal="center" vertical="center"/>
      <protection locked="0"/>
    </xf>
    <xf numFmtId="49" fontId="5" fillId="0" borderId="18" xfId="1" applyNumberFormat="1" applyFont="1" applyFill="1" applyBorder="1" applyAlignment="1" applyProtection="1">
      <alignment horizontal="center" vertical="center"/>
      <protection locked="0"/>
    </xf>
    <xf numFmtId="49" fontId="5" fillId="0" borderId="35" xfId="1" applyNumberFormat="1" applyFont="1" applyFill="1" applyBorder="1" applyAlignment="1" applyProtection="1">
      <alignment horizontal="center" vertical="center"/>
      <protection locked="0"/>
    </xf>
    <xf numFmtId="49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5" fillId="0" borderId="16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 applyProtection="1">
      <alignment horizontal="center" vertical="center" wrapText="1"/>
      <protection locked="0"/>
    </xf>
    <xf numFmtId="0" fontId="4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16" xfId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microsoft.com/office/2006/relationships/vbaProject" Target="vbaProject.bin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1"/>
  <sheetViews>
    <sheetView tabSelected="1" zoomScaleNormal="100" workbookViewId="0">
      <selection activeCell="E4" sqref="E4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34" customWidth="1"/>
    <col min="5" max="5" width="18.5703125" style="20" customWidth="1"/>
    <col min="6" max="6" width="18" style="20" customWidth="1"/>
    <col min="7" max="7" width="6.85546875" style="28" hidden="1" customWidth="1"/>
    <col min="8" max="8" width="18" style="20" customWidth="1"/>
    <col min="9" max="9" width="19.85546875" style="1" customWidth="1"/>
    <col min="10" max="10" width="32.28515625" style="1" customWidth="1"/>
    <col min="11" max="16384" width="9.140625" style="1"/>
  </cols>
  <sheetData>
    <row r="1" spans="1:13" s="4" customFormat="1" ht="42" customHeight="1" thickBot="1" x14ac:dyDescent="0.3">
      <c r="A1" s="39" t="s">
        <v>71</v>
      </c>
      <c r="B1" s="39"/>
      <c r="C1" s="40"/>
      <c r="D1" s="41"/>
      <c r="E1" s="42"/>
      <c r="F1" s="42"/>
      <c r="G1" s="43"/>
      <c r="H1" s="42"/>
      <c r="I1" s="39"/>
      <c r="J1" s="44"/>
    </row>
    <row r="2" spans="1:13" ht="42" customHeight="1" thickBot="1" x14ac:dyDescent="0.25">
      <c r="A2" s="45"/>
      <c r="B2" s="46" t="s">
        <v>0</v>
      </c>
      <c r="C2" s="47" t="s">
        <v>1</v>
      </c>
      <c r="D2" s="48" t="s">
        <v>2</v>
      </c>
      <c r="E2" s="49" t="s">
        <v>3</v>
      </c>
      <c r="F2" s="49" t="s">
        <v>55</v>
      </c>
      <c r="G2" s="50" t="s">
        <v>63</v>
      </c>
      <c r="H2" s="51" t="s">
        <v>54</v>
      </c>
      <c r="I2" s="52" t="s">
        <v>4</v>
      </c>
      <c r="J2" s="53"/>
    </row>
    <row r="3" spans="1:13" ht="31.15" customHeight="1" thickBot="1" x14ac:dyDescent="0.25">
      <c r="A3" s="54" t="s">
        <v>5</v>
      </c>
      <c r="B3" s="55" t="s">
        <v>6</v>
      </c>
      <c r="C3" s="56"/>
      <c r="D3" s="57"/>
      <c r="E3" s="58"/>
      <c r="F3" s="58"/>
      <c r="G3" s="59"/>
      <c r="H3" s="58"/>
      <c r="I3" s="60"/>
      <c r="J3" s="61"/>
    </row>
    <row r="4" spans="1:13" ht="31.15" customHeight="1" x14ac:dyDescent="0.2">
      <c r="A4" s="155" t="s">
        <v>7</v>
      </c>
      <c r="B4" s="62" t="s">
        <v>73</v>
      </c>
      <c r="C4" s="63" t="s">
        <v>8</v>
      </c>
      <c r="D4" s="138">
        <v>43</v>
      </c>
      <c r="E4" s="64"/>
      <c r="F4" s="112" t="str">
        <f>IF(AND(D4&gt;0,E4&gt;0),E4*D4,"nevyplňovat")</f>
        <v>nevyplňovat</v>
      </c>
      <c r="G4" s="113">
        <v>0.21</v>
      </c>
      <c r="H4" s="112" t="str">
        <f>IF(ISNUMBER(F4),F4*(1+G4),"nevyplňovat")</f>
        <v>nevyplňovat</v>
      </c>
      <c r="I4" s="153" t="s">
        <v>9</v>
      </c>
      <c r="J4" s="65"/>
    </row>
    <row r="5" spans="1:13" ht="31.15" customHeight="1" x14ac:dyDescent="0.2">
      <c r="A5" s="156"/>
      <c r="B5" s="66" t="s">
        <v>74</v>
      </c>
      <c r="C5" s="67" t="s">
        <v>10</v>
      </c>
      <c r="D5" s="139">
        <v>13</v>
      </c>
      <c r="E5" s="68"/>
      <c r="F5" s="114" t="str">
        <f t="shared" ref="F5:F11" si="0">IF(AND(D5&gt;0,E5&gt;0),E5*D5,"nevyplňovat")</f>
        <v>nevyplňovat</v>
      </c>
      <c r="G5" s="115">
        <v>0.21</v>
      </c>
      <c r="H5" s="114" t="str">
        <f t="shared" ref="H5:H11" si="1">IF(ISNUMBER(F5),F5*(1+G5),"nevyplňovat")</f>
        <v>nevyplňovat</v>
      </c>
      <c r="I5" s="154"/>
      <c r="J5" s="65"/>
    </row>
    <row r="6" spans="1:13" ht="34.9" customHeight="1" x14ac:dyDescent="0.2">
      <c r="A6" s="132" t="s">
        <v>11</v>
      </c>
      <c r="B6" s="66" t="s">
        <v>75</v>
      </c>
      <c r="C6" s="67" t="s">
        <v>12</v>
      </c>
      <c r="D6" s="140">
        <v>318</v>
      </c>
      <c r="E6" s="69"/>
      <c r="F6" s="114" t="str">
        <f t="shared" si="0"/>
        <v>nevyplňovat</v>
      </c>
      <c r="G6" s="115">
        <v>0.21</v>
      </c>
      <c r="H6" s="114" t="str">
        <f t="shared" si="1"/>
        <v>nevyplňovat</v>
      </c>
      <c r="I6" s="133" t="s">
        <v>9</v>
      </c>
      <c r="J6" s="70"/>
      <c r="K6" s="9"/>
      <c r="L6" s="9"/>
      <c r="M6" s="9"/>
    </row>
    <row r="7" spans="1:13" ht="52.15" customHeight="1" x14ac:dyDescent="0.2">
      <c r="A7" s="10" t="s">
        <v>13</v>
      </c>
      <c r="B7" s="72" t="s">
        <v>14</v>
      </c>
      <c r="C7" s="73" t="s">
        <v>15</v>
      </c>
      <c r="D7" s="140">
        <v>234</v>
      </c>
      <c r="E7" s="68"/>
      <c r="F7" s="116" t="str">
        <f t="shared" si="0"/>
        <v>nevyplňovat</v>
      </c>
      <c r="G7" s="117">
        <v>0.21</v>
      </c>
      <c r="H7" s="116" t="str">
        <f t="shared" si="1"/>
        <v>nevyplňovat</v>
      </c>
      <c r="I7" s="38" t="s">
        <v>9</v>
      </c>
      <c r="J7" s="70"/>
      <c r="K7" s="9"/>
      <c r="L7" s="9"/>
      <c r="M7" s="9"/>
    </row>
    <row r="8" spans="1:13" ht="35.450000000000003" customHeight="1" x14ac:dyDescent="0.2">
      <c r="A8" s="7" t="s">
        <v>16</v>
      </c>
      <c r="B8" s="66" t="s">
        <v>76</v>
      </c>
      <c r="C8" s="73" t="s">
        <v>15</v>
      </c>
      <c r="D8" s="140">
        <v>75</v>
      </c>
      <c r="E8" s="68"/>
      <c r="F8" s="116" t="str">
        <f t="shared" si="0"/>
        <v>nevyplňovat</v>
      </c>
      <c r="G8" s="117">
        <v>0.21</v>
      </c>
      <c r="H8" s="116" t="str">
        <f t="shared" si="1"/>
        <v>nevyplňovat</v>
      </c>
      <c r="I8" s="38" t="s">
        <v>9</v>
      </c>
      <c r="J8" s="70"/>
      <c r="K8" s="9"/>
      <c r="L8" s="9"/>
      <c r="M8" s="9"/>
    </row>
    <row r="9" spans="1:13" ht="51" customHeight="1" x14ac:dyDescent="0.2">
      <c r="A9" s="10" t="s">
        <v>17</v>
      </c>
      <c r="B9" s="66" t="s">
        <v>77</v>
      </c>
      <c r="C9" s="73" t="s">
        <v>15</v>
      </c>
      <c r="D9" s="140">
        <v>9</v>
      </c>
      <c r="E9" s="74"/>
      <c r="F9" s="116" t="str">
        <f t="shared" si="0"/>
        <v>nevyplňovat</v>
      </c>
      <c r="G9" s="117">
        <v>0.21</v>
      </c>
      <c r="H9" s="116" t="str">
        <f t="shared" si="1"/>
        <v>nevyplňovat</v>
      </c>
      <c r="I9" s="38" t="s">
        <v>9</v>
      </c>
      <c r="J9" s="70"/>
      <c r="K9" s="9"/>
      <c r="L9" s="9"/>
      <c r="M9" s="9"/>
    </row>
    <row r="10" spans="1:13" ht="31.15" customHeight="1" x14ac:dyDescent="0.2">
      <c r="A10" s="10" t="s">
        <v>18</v>
      </c>
      <c r="B10" s="75" t="s">
        <v>19</v>
      </c>
      <c r="C10" s="73" t="s">
        <v>12</v>
      </c>
      <c r="D10" s="140">
        <v>318</v>
      </c>
      <c r="E10" s="68"/>
      <c r="F10" s="116" t="str">
        <f t="shared" si="0"/>
        <v>nevyplňovat</v>
      </c>
      <c r="G10" s="117">
        <v>0.21</v>
      </c>
      <c r="H10" s="116" t="str">
        <f t="shared" si="1"/>
        <v>nevyplňovat</v>
      </c>
      <c r="I10" s="38" t="s">
        <v>9</v>
      </c>
      <c r="J10" s="70"/>
      <c r="K10" s="9"/>
      <c r="L10" s="9"/>
      <c r="M10" s="9"/>
    </row>
    <row r="11" spans="1:13" ht="36.6" customHeight="1" thickBot="1" x14ac:dyDescent="0.25">
      <c r="A11" s="76" t="s">
        <v>20</v>
      </c>
      <c r="B11" s="77" t="s">
        <v>21</v>
      </c>
      <c r="C11" s="78" t="s">
        <v>12</v>
      </c>
      <c r="D11" s="141">
        <v>318</v>
      </c>
      <c r="E11" s="69"/>
      <c r="F11" s="118" t="str">
        <f t="shared" si="0"/>
        <v>nevyplňovat</v>
      </c>
      <c r="G11" s="119">
        <v>0.21</v>
      </c>
      <c r="H11" s="118" t="str">
        <f t="shared" si="1"/>
        <v>nevyplňovat</v>
      </c>
      <c r="I11" s="8" t="s">
        <v>9</v>
      </c>
      <c r="J11" s="61"/>
      <c r="K11" s="2"/>
    </row>
    <row r="12" spans="1:13" ht="42" customHeight="1" thickBot="1" x14ac:dyDescent="0.25">
      <c r="A12" s="166" t="s">
        <v>56</v>
      </c>
      <c r="B12" s="167"/>
      <c r="C12" s="79"/>
      <c r="D12" s="80"/>
      <c r="E12" s="81"/>
      <c r="F12" s="81">
        <f>SUM(F4:F11)</f>
        <v>0</v>
      </c>
      <c r="G12" s="82"/>
      <c r="H12" s="81">
        <f>SUM(H4:H11)</f>
        <v>0</v>
      </c>
      <c r="I12" s="146">
        <v>46538</v>
      </c>
      <c r="J12" s="61"/>
      <c r="K12" s="2"/>
    </row>
    <row r="13" spans="1:13" ht="31.15" customHeight="1" x14ac:dyDescent="0.2">
      <c r="A13" s="83" t="s">
        <v>22</v>
      </c>
      <c r="B13" s="84" t="s">
        <v>23</v>
      </c>
      <c r="C13" s="85"/>
      <c r="D13" s="86"/>
      <c r="E13" s="87"/>
      <c r="F13" s="87"/>
      <c r="G13" s="88"/>
      <c r="H13" s="87"/>
      <c r="I13" s="89"/>
      <c r="J13" s="65"/>
    </row>
    <row r="14" spans="1:13" ht="31.15" customHeight="1" x14ac:dyDescent="0.2">
      <c r="A14" s="90" t="s">
        <v>24</v>
      </c>
      <c r="B14" s="91" t="s">
        <v>25</v>
      </c>
      <c r="C14" s="92" t="s">
        <v>12</v>
      </c>
      <c r="D14" s="142">
        <v>307</v>
      </c>
      <c r="E14" s="93"/>
      <c r="F14" s="120" t="str">
        <f>IF(AND(D14&gt;0,E14&gt;0),E14*D14,"nevyplňovat")</f>
        <v>nevyplňovat</v>
      </c>
      <c r="G14" s="121">
        <v>0.21</v>
      </c>
      <c r="H14" s="120" t="str">
        <f>IF(ISNUMBER(F14),F14*(1+G14),"nevyplňovat")</f>
        <v>nevyplňovat</v>
      </c>
      <c r="I14" s="168" t="s">
        <v>26</v>
      </c>
      <c r="J14" s="65"/>
    </row>
    <row r="15" spans="1:13" ht="58.9" customHeight="1" x14ac:dyDescent="0.2">
      <c r="A15" s="5" t="s">
        <v>27</v>
      </c>
      <c r="B15" s="72" t="s">
        <v>78</v>
      </c>
      <c r="C15" s="67" t="s">
        <v>12</v>
      </c>
      <c r="D15" s="143">
        <v>45</v>
      </c>
      <c r="E15" s="94"/>
      <c r="F15" s="122" t="str">
        <f t="shared" ref="F15:F18" si="2">IF(AND(D15&gt;0,E15&gt;0),E15*D15,"nevyplňovat")</f>
        <v>nevyplňovat</v>
      </c>
      <c r="G15" s="123">
        <v>0.21</v>
      </c>
      <c r="H15" s="122" t="str">
        <f t="shared" ref="H15:H18" si="3">IF(ISNUMBER(F15),F15*(1+G15),"nevyplňovat")</f>
        <v>nevyplňovat</v>
      </c>
      <c r="I15" s="169"/>
      <c r="J15" s="65"/>
    </row>
    <row r="16" spans="1:13" ht="49.9" customHeight="1" x14ac:dyDescent="0.2">
      <c r="A16" s="148" t="s">
        <v>28</v>
      </c>
      <c r="B16" s="66" t="s">
        <v>79</v>
      </c>
      <c r="C16" s="67" t="s">
        <v>29</v>
      </c>
      <c r="D16" s="143">
        <v>70</v>
      </c>
      <c r="E16" s="94"/>
      <c r="F16" s="122" t="str">
        <f t="shared" si="2"/>
        <v>nevyplňovat</v>
      </c>
      <c r="G16" s="123">
        <v>0.21</v>
      </c>
      <c r="H16" s="122" t="str">
        <f t="shared" si="3"/>
        <v>nevyplňovat</v>
      </c>
      <c r="I16" s="169"/>
      <c r="J16" s="65"/>
    </row>
    <row r="17" spans="1:18" ht="48.6" customHeight="1" x14ac:dyDescent="0.2">
      <c r="A17" s="149"/>
      <c r="B17" s="66" t="s">
        <v>80</v>
      </c>
      <c r="C17" s="67" t="s">
        <v>29</v>
      </c>
      <c r="D17" s="143">
        <v>10</v>
      </c>
      <c r="E17" s="94"/>
      <c r="F17" s="122" t="str">
        <f t="shared" si="2"/>
        <v>nevyplňovat</v>
      </c>
      <c r="G17" s="123">
        <v>0.21</v>
      </c>
      <c r="H17" s="122" t="str">
        <f t="shared" si="3"/>
        <v>nevyplňovat</v>
      </c>
      <c r="I17" s="169"/>
      <c r="J17" s="65"/>
    </row>
    <row r="18" spans="1:18" ht="49.9" customHeight="1" x14ac:dyDescent="0.2">
      <c r="A18" s="95" t="s">
        <v>30</v>
      </c>
      <c r="B18" s="66" t="s">
        <v>81</v>
      </c>
      <c r="C18" s="67" t="s">
        <v>31</v>
      </c>
      <c r="D18" s="143">
        <v>1</v>
      </c>
      <c r="E18" s="94"/>
      <c r="F18" s="122" t="str">
        <f t="shared" si="2"/>
        <v>nevyplňovat</v>
      </c>
      <c r="G18" s="123">
        <v>0.21</v>
      </c>
      <c r="H18" s="122" t="str">
        <f t="shared" si="3"/>
        <v>nevyplňovat</v>
      </c>
      <c r="I18" s="169"/>
      <c r="J18" s="65"/>
    </row>
    <row r="19" spans="1:18" ht="42" customHeight="1" x14ac:dyDescent="0.2">
      <c r="A19" s="96" t="s">
        <v>32</v>
      </c>
      <c r="B19" s="72" t="s">
        <v>82</v>
      </c>
      <c r="C19" s="170"/>
      <c r="D19" s="171"/>
      <c r="E19" s="171"/>
      <c r="F19" s="171"/>
      <c r="G19" s="171"/>
      <c r="H19" s="171"/>
      <c r="I19" s="172"/>
      <c r="J19" s="61"/>
    </row>
    <row r="20" spans="1:18" ht="42" customHeight="1" x14ac:dyDescent="0.2">
      <c r="A20" s="96" t="s">
        <v>49</v>
      </c>
      <c r="B20" s="72" t="s">
        <v>83</v>
      </c>
      <c r="C20" s="97" t="s">
        <v>12</v>
      </c>
      <c r="D20" s="140">
        <v>1</v>
      </c>
      <c r="E20" s="94"/>
      <c r="F20" s="122" t="str">
        <f>IF(AND(D20&gt;0,E20&gt;0),E20*D20,"nevyplňovat")</f>
        <v>nevyplňovat</v>
      </c>
      <c r="G20" s="123">
        <v>0.21</v>
      </c>
      <c r="H20" s="122" t="str">
        <f t="shared" ref="H20" si="4">IF(ISNUMBER(F20),F20*(1+G20),"nevyplňovat")</f>
        <v>nevyplňovat</v>
      </c>
      <c r="I20" s="12" t="s">
        <v>52</v>
      </c>
      <c r="J20" s="61"/>
    </row>
    <row r="21" spans="1:18" ht="42" customHeight="1" x14ac:dyDescent="0.2">
      <c r="A21" s="96" t="s">
        <v>50</v>
      </c>
      <c r="B21" s="72" t="s">
        <v>84</v>
      </c>
      <c r="C21" s="97" t="s">
        <v>12</v>
      </c>
      <c r="D21" s="140">
        <v>1</v>
      </c>
      <c r="E21" s="94"/>
      <c r="F21" s="122" t="str">
        <f t="shared" ref="F21:F25" si="5">IF(AND(D21&gt;0,E21&gt;0),E21*D21,"nevyplňovat")</f>
        <v>nevyplňovat</v>
      </c>
      <c r="G21" s="123">
        <v>0.21</v>
      </c>
      <c r="H21" s="122" t="str">
        <f t="shared" ref="H21:H25" si="6">IF(ISNUMBER(F21),F21*(1+G21),"nevyplňovat")</f>
        <v>nevyplňovat</v>
      </c>
      <c r="I21" s="12" t="s">
        <v>52</v>
      </c>
      <c r="J21" s="61"/>
    </row>
    <row r="22" spans="1:18" ht="42" customHeight="1" x14ac:dyDescent="0.2">
      <c r="A22" s="96" t="s">
        <v>51</v>
      </c>
      <c r="B22" s="72" t="s">
        <v>85</v>
      </c>
      <c r="C22" s="97" t="s">
        <v>12</v>
      </c>
      <c r="D22" s="140">
        <v>1</v>
      </c>
      <c r="E22" s="94"/>
      <c r="F22" s="122" t="str">
        <f t="shared" si="5"/>
        <v>nevyplňovat</v>
      </c>
      <c r="G22" s="123">
        <v>0.21</v>
      </c>
      <c r="H22" s="122" t="str">
        <f t="shared" si="6"/>
        <v>nevyplňovat</v>
      </c>
      <c r="I22" s="12" t="s">
        <v>52</v>
      </c>
      <c r="J22" s="61"/>
    </row>
    <row r="23" spans="1:18" ht="36.6" customHeight="1" x14ac:dyDescent="0.2">
      <c r="A23" s="96" t="s">
        <v>33</v>
      </c>
      <c r="B23" s="66" t="s">
        <v>34</v>
      </c>
      <c r="C23" s="67" t="s">
        <v>12</v>
      </c>
      <c r="D23" s="143">
        <v>307</v>
      </c>
      <c r="E23" s="94"/>
      <c r="F23" s="122" t="str">
        <f t="shared" si="5"/>
        <v>nevyplňovat</v>
      </c>
      <c r="G23" s="123">
        <v>0.21</v>
      </c>
      <c r="H23" s="122" t="str">
        <f t="shared" si="6"/>
        <v>nevyplňovat</v>
      </c>
      <c r="I23" s="147" t="s">
        <v>72</v>
      </c>
      <c r="J23" s="65"/>
    </row>
    <row r="24" spans="1:18" ht="31.15" customHeight="1" x14ac:dyDescent="0.2">
      <c r="A24" s="10" t="s">
        <v>35</v>
      </c>
      <c r="B24" s="72" t="s">
        <v>36</v>
      </c>
      <c r="C24" s="67" t="s">
        <v>31</v>
      </c>
      <c r="D24" s="143">
        <v>2</v>
      </c>
      <c r="E24" s="94"/>
      <c r="F24" s="122" t="str">
        <f t="shared" si="5"/>
        <v>nevyplňovat</v>
      </c>
      <c r="G24" s="123">
        <v>0.21</v>
      </c>
      <c r="H24" s="122" t="str">
        <f t="shared" si="6"/>
        <v>nevyplňovat</v>
      </c>
      <c r="I24" s="12" t="s">
        <v>37</v>
      </c>
      <c r="J24" s="65"/>
    </row>
    <row r="25" spans="1:18" ht="38.450000000000003" customHeight="1" x14ac:dyDescent="0.2">
      <c r="A25" s="10" t="s">
        <v>38</v>
      </c>
      <c r="B25" s="72" t="s">
        <v>86</v>
      </c>
      <c r="C25" s="67" t="s">
        <v>29</v>
      </c>
      <c r="D25" s="144">
        <v>1</v>
      </c>
      <c r="E25" s="94"/>
      <c r="F25" s="122" t="str">
        <f t="shared" si="5"/>
        <v>nevyplňovat</v>
      </c>
      <c r="G25" s="123">
        <v>0.21</v>
      </c>
      <c r="H25" s="122" t="str">
        <f t="shared" si="6"/>
        <v>nevyplňovat</v>
      </c>
      <c r="I25" s="12" t="s">
        <v>39</v>
      </c>
      <c r="J25" s="65"/>
    </row>
    <row r="26" spans="1:18" ht="38.450000000000003" customHeight="1" x14ac:dyDescent="0.2">
      <c r="A26" s="10" t="s">
        <v>40</v>
      </c>
      <c r="B26" s="72" t="s">
        <v>87</v>
      </c>
      <c r="C26" s="170"/>
      <c r="D26" s="171"/>
      <c r="E26" s="171"/>
      <c r="F26" s="171"/>
      <c r="G26" s="171"/>
      <c r="H26" s="171"/>
      <c r="I26" s="172"/>
      <c r="J26" s="65"/>
    </row>
    <row r="27" spans="1:18" ht="38.450000000000003" customHeight="1" x14ac:dyDescent="0.2">
      <c r="A27" s="10" t="s">
        <v>46</v>
      </c>
      <c r="B27" s="72" t="s">
        <v>88</v>
      </c>
      <c r="C27" s="97" t="s">
        <v>12</v>
      </c>
      <c r="D27" s="71">
        <v>1</v>
      </c>
      <c r="E27" s="94"/>
      <c r="F27" s="122" t="str">
        <f>IF(AND(D27&gt;0,E27&gt;0),E27*D27,"nevyplňovat")</f>
        <v>nevyplňovat</v>
      </c>
      <c r="G27" s="123">
        <v>0.21</v>
      </c>
      <c r="H27" s="122" t="str">
        <f t="shared" ref="H27:H29" si="7">IF(ISNUMBER(F27),F27*(1+G27),"nevyplňovat")</f>
        <v>nevyplňovat</v>
      </c>
      <c r="I27" s="12" t="s">
        <v>39</v>
      </c>
      <c r="J27" s="65"/>
    </row>
    <row r="28" spans="1:18" ht="38.450000000000003" customHeight="1" x14ac:dyDescent="0.2">
      <c r="A28" s="10" t="s">
        <v>47</v>
      </c>
      <c r="B28" s="72" t="s">
        <v>89</v>
      </c>
      <c r="C28" s="97" t="s">
        <v>12</v>
      </c>
      <c r="D28" s="71">
        <v>1</v>
      </c>
      <c r="E28" s="94"/>
      <c r="F28" s="122" t="str">
        <f t="shared" ref="F28:F29" si="8">IF(AND(D28&gt;0,E28&gt;0),E28*D28,"nevyplňovat")</f>
        <v>nevyplňovat</v>
      </c>
      <c r="G28" s="123">
        <v>0.21</v>
      </c>
      <c r="H28" s="122" t="str">
        <f t="shared" si="7"/>
        <v>nevyplňovat</v>
      </c>
      <c r="I28" s="12" t="s">
        <v>39</v>
      </c>
      <c r="J28" s="65"/>
    </row>
    <row r="29" spans="1:18" ht="37.9" customHeight="1" thickBot="1" x14ac:dyDescent="0.25">
      <c r="A29" s="76" t="s">
        <v>48</v>
      </c>
      <c r="B29" s="77" t="s">
        <v>90</v>
      </c>
      <c r="C29" s="78" t="s">
        <v>12</v>
      </c>
      <c r="D29" s="71">
        <v>1</v>
      </c>
      <c r="E29" s="94"/>
      <c r="F29" s="122" t="str">
        <f t="shared" si="8"/>
        <v>nevyplňovat</v>
      </c>
      <c r="G29" s="123">
        <v>0.21</v>
      </c>
      <c r="H29" s="122" t="str">
        <f t="shared" si="7"/>
        <v>nevyplňovat</v>
      </c>
      <c r="I29" s="12" t="s">
        <v>39</v>
      </c>
      <c r="J29" s="65"/>
    </row>
    <row r="30" spans="1:18" ht="42" customHeight="1" thickBot="1" x14ac:dyDescent="0.25">
      <c r="A30" s="166" t="s">
        <v>57</v>
      </c>
      <c r="B30" s="167"/>
      <c r="C30" s="79"/>
      <c r="D30" s="80"/>
      <c r="E30" s="98"/>
      <c r="F30" s="124">
        <f>SUM(F14:F29)</f>
        <v>0</v>
      </c>
      <c r="G30" s="125"/>
      <c r="H30" s="124">
        <f>SUM(H14:H29)</f>
        <v>0</v>
      </c>
      <c r="I30" s="17"/>
      <c r="J30" s="65"/>
      <c r="R30" s="128"/>
    </row>
    <row r="31" spans="1:18" ht="31.15" customHeight="1" thickBot="1" x14ac:dyDescent="0.25">
      <c r="A31" s="99"/>
      <c r="B31" s="100" t="s">
        <v>41</v>
      </c>
      <c r="C31" s="101" t="s">
        <v>12</v>
      </c>
      <c r="D31" s="145">
        <v>318</v>
      </c>
      <c r="E31" s="102"/>
      <c r="F31" s="122" t="str">
        <f>IF(AND(D31&gt;0,E31&gt;0),CEILING(E31,1)*D31,"nevyplňovat")</f>
        <v>nevyplňovat</v>
      </c>
      <c r="G31" s="126">
        <v>0.21</v>
      </c>
      <c r="H31" s="127" t="str">
        <f t="shared" ref="H31" si="9">IF(ISNUMBER(F31),F31*(1+G31),"nevyplňovat")</f>
        <v>nevyplňovat</v>
      </c>
      <c r="I31" s="37" t="s">
        <v>39</v>
      </c>
      <c r="J31" s="61"/>
      <c r="K31" s="2"/>
    </row>
    <row r="32" spans="1:18" ht="42" customHeight="1" thickBot="1" x14ac:dyDescent="0.25">
      <c r="A32" s="158" t="s">
        <v>58</v>
      </c>
      <c r="B32" s="159"/>
      <c r="C32" s="103"/>
      <c r="D32" s="104"/>
      <c r="E32" s="105"/>
      <c r="F32" s="124">
        <f>SUM(F31)</f>
        <v>0</v>
      </c>
      <c r="G32" s="125"/>
      <c r="H32" s="124">
        <f>SUM(H31)</f>
        <v>0</v>
      </c>
      <c r="I32" s="17"/>
      <c r="J32" s="65"/>
    </row>
    <row r="33" spans="1:10" ht="31.15" customHeight="1" x14ac:dyDescent="0.2">
      <c r="A33" s="164" t="s">
        <v>42</v>
      </c>
      <c r="B33" s="165"/>
      <c r="C33" s="106"/>
      <c r="D33" s="107"/>
      <c r="E33" s="108"/>
      <c r="F33" s="108"/>
      <c r="G33" s="109"/>
      <c r="H33" s="108"/>
      <c r="I33" s="110"/>
      <c r="J33" s="65"/>
    </row>
    <row r="34" spans="1:10" ht="31.15" customHeight="1" x14ac:dyDescent="0.2">
      <c r="A34" s="160" t="s">
        <v>59</v>
      </c>
      <c r="B34" s="161"/>
      <c r="C34" s="6"/>
      <c r="D34" s="31"/>
      <c r="E34" s="24"/>
      <c r="F34" s="122">
        <f>F12</f>
        <v>0</v>
      </c>
      <c r="G34" s="123"/>
      <c r="H34" s="122">
        <f>H12</f>
        <v>0</v>
      </c>
      <c r="I34" s="111"/>
      <c r="J34" s="65"/>
    </row>
    <row r="35" spans="1:10" ht="31.15" customHeight="1" x14ac:dyDescent="0.2">
      <c r="A35" s="160" t="s">
        <v>60</v>
      </c>
      <c r="B35" s="161"/>
      <c r="C35" s="6"/>
      <c r="D35" s="31"/>
      <c r="E35" s="24"/>
      <c r="F35" s="122">
        <f>F30</f>
        <v>0</v>
      </c>
      <c r="G35" s="123"/>
      <c r="H35" s="122">
        <f>H30</f>
        <v>0</v>
      </c>
      <c r="I35" s="111"/>
      <c r="J35" s="65"/>
    </row>
    <row r="36" spans="1:10" ht="31.15" customHeight="1" x14ac:dyDescent="0.2">
      <c r="A36" s="160" t="s">
        <v>61</v>
      </c>
      <c r="B36" s="161"/>
      <c r="C36" s="6"/>
      <c r="D36" s="31"/>
      <c r="E36" s="24"/>
      <c r="F36" s="122">
        <f>F32</f>
        <v>0</v>
      </c>
      <c r="G36" s="123"/>
      <c r="H36" s="122">
        <f>H32</f>
        <v>0</v>
      </c>
      <c r="I36" s="111"/>
      <c r="J36" s="65"/>
    </row>
    <row r="37" spans="1:10" s="4" customFormat="1" ht="31.15" customHeight="1" thickBot="1" x14ac:dyDescent="0.3">
      <c r="A37" s="162" t="s">
        <v>62</v>
      </c>
      <c r="B37" s="163"/>
      <c r="C37" s="14"/>
      <c r="D37" s="32"/>
      <c r="E37" s="25"/>
      <c r="F37" s="134">
        <f>SUM(F34:F36)</f>
        <v>0</v>
      </c>
      <c r="G37" s="135"/>
      <c r="H37" s="134">
        <f>SUM(H34:H36)</f>
        <v>0</v>
      </c>
      <c r="I37" s="136"/>
      <c r="J37" s="137"/>
    </row>
    <row r="38" spans="1:10" ht="21" customHeight="1" x14ac:dyDescent="0.2">
      <c r="A38" s="157"/>
      <c r="B38" s="157"/>
      <c r="C38" s="157"/>
      <c r="D38" s="157"/>
      <c r="E38" s="157"/>
      <c r="F38" s="157"/>
      <c r="G38" s="157"/>
      <c r="H38" s="157"/>
      <c r="I38" s="157"/>
    </row>
    <row r="39" spans="1:10" s="11" customFormat="1" ht="46.15" customHeight="1" x14ac:dyDescent="0.25">
      <c r="A39" s="151" t="s">
        <v>43</v>
      </c>
      <c r="B39" s="151"/>
      <c r="C39" s="151"/>
      <c r="D39" s="151"/>
      <c r="E39" s="151"/>
      <c r="F39" s="151"/>
      <c r="G39" s="151"/>
      <c r="H39" s="151"/>
      <c r="I39" s="151"/>
    </row>
    <row r="40" spans="1:10" s="26" customFormat="1" ht="30.6" customHeight="1" x14ac:dyDescent="0.25">
      <c r="A40" s="151" t="s">
        <v>64</v>
      </c>
      <c r="B40" s="151"/>
      <c r="C40" s="151"/>
      <c r="D40" s="151"/>
      <c r="E40" s="151"/>
      <c r="F40" s="151"/>
      <c r="G40" s="151"/>
      <c r="H40" s="151"/>
      <c r="I40" s="151"/>
    </row>
    <row r="41" spans="1:10" s="15" customFormat="1" ht="24.6" customHeight="1" x14ac:dyDescent="0.25">
      <c r="A41" s="16"/>
      <c r="B41" s="16"/>
      <c r="C41" s="16"/>
      <c r="D41" s="33"/>
      <c r="E41" s="19"/>
      <c r="F41" s="19"/>
      <c r="G41" s="27"/>
      <c r="H41" s="19"/>
      <c r="I41" s="16"/>
    </row>
    <row r="42" spans="1:10" ht="21" customHeight="1" x14ac:dyDescent="0.2">
      <c r="A42" s="150" t="s">
        <v>44</v>
      </c>
      <c r="B42" s="150"/>
    </row>
    <row r="43" spans="1:10" s="2" customFormat="1" ht="21" customHeight="1" x14ac:dyDescent="0.25">
      <c r="A43" s="18"/>
      <c r="B43" s="2" t="s">
        <v>53</v>
      </c>
      <c r="D43" s="35"/>
      <c r="E43" s="21"/>
      <c r="F43" s="21"/>
      <c r="G43" s="29"/>
      <c r="H43" s="21"/>
      <c r="J43" s="13"/>
    </row>
    <row r="44" spans="1:10" ht="21" customHeight="1" x14ac:dyDescent="0.2">
      <c r="B44" s="3" t="s">
        <v>45</v>
      </c>
    </row>
    <row r="45" spans="1:10" s="22" customFormat="1" ht="21" customHeight="1" x14ac:dyDescent="0.25">
      <c r="D45" s="36"/>
      <c r="E45" s="23"/>
      <c r="F45" s="23"/>
      <c r="G45" s="30"/>
      <c r="H45" s="23"/>
    </row>
    <row r="46" spans="1:10" ht="21" customHeight="1" x14ac:dyDescent="0.2">
      <c r="B46" s="129" t="s">
        <v>65</v>
      </c>
    </row>
    <row r="47" spans="1:10" ht="21" customHeight="1" x14ac:dyDescent="0.2">
      <c r="B47" s="130" t="s">
        <v>66</v>
      </c>
    </row>
    <row r="48" spans="1:10" s="131" customFormat="1" ht="33.6" customHeight="1" x14ac:dyDescent="0.2">
      <c r="B48" s="152" t="s">
        <v>67</v>
      </c>
      <c r="C48" s="152"/>
      <c r="D48" s="152"/>
      <c r="E48" s="152"/>
      <c r="F48" s="152"/>
      <c r="G48" s="152"/>
      <c r="H48" s="152"/>
      <c r="I48" s="152"/>
    </row>
    <row r="49" spans="2:2" ht="21" customHeight="1" x14ac:dyDescent="0.2">
      <c r="B49" s="130" t="s">
        <v>68</v>
      </c>
    </row>
    <row r="50" spans="2:2" ht="21" customHeight="1" x14ac:dyDescent="0.2">
      <c r="B50" s="130" t="s">
        <v>70</v>
      </c>
    </row>
    <row r="51" spans="2:2" ht="21" customHeight="1" x14ac:dyDescent="0.2">
      <c r="B51" s="130" t="s">
        <v>69</v>
      </c>
    </row>
  </sheetData>
  <sheetProtection formatRows="0" deleteRows="0"/>
  <mergeCells count="19">
    <mergeCell ref="A39:I39"/>
    <mergeCell ref="C19:I19"/>
    <mergeCell ref="C26:I26"/>
    <mergeCell ref="A16:A17"/>
    <mergeCell ref="A42:B42"/>
    <mergeCell ref="A40:I40"/>
    <mergeCell ref="B48:I48"/>
    <mergeCell ref="I4:I5"/>
    <mergeCell ref="A4:A5"/>
    <mergeCell ref="A38:I38"/>
    <mergeCell ref="A32:B32"/>
    <mergeCell ref="A35:B35"/>
    <mergeCell ref="A37:B37"/>
    <mergeCell ref="A36:B36"/>
    <mergeCell ref="A34:B34"/>
    <mergeCell ref="A33:B33"/>
    <mergeCell ref="A30:B30"/>
    <mergeCell ref="I14:I18"/>
    <mergeCell ref="A12:B12"/>
  </mergeCells>
  <phoneticPr fontId="3" type="noConversion"/>
  <conditionalFormatting sqref="E4:E11">
    <cfRule type="cellIs" dxfId="1" priority="2" operator="greaterThan">
      <formula>0</formula>
    </cfRule>
  </conditionalFormatting>
  <conditionalFormatting sqref="E14:E18 E20:E25 E27:E29 E31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3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Vaněčková Radka Ing.</cp:lastModifiedBy>
  <cp:revision/>
  <cp:lastPrinted>2025-06-19T11:13:15Z</cp:lastPrinted>
  <dcterms:created xsi:type="dcterms:W3CDTF">2013-07-10T06:31:46Z</dcterms:created>
  <dcterms:modified xsi:type="dcterms:W3CDTF">2025-08-06T06:41:45Z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