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s_johanesova_spucr_cz/Documents/MigraceDiskuL/Verejne_zakazky/Moje_Verejne_zakazky/Šumperk/2025/KoPU_Luzna_u_Hanusovic/Zadavaci_dokumentace/"/>
    </mc:Choice>
  </mc:AlternateContent>
  <xr:revisionPtr revIDLastSave="70" documentId="8_{57C3AEDE-D8D7-4C2C-9BAC-6029BDDB862F}" xr6:coauthVersionLast="47" xr6:coauthVersionMax="47" xr10:uidLastSave="{F0192F02-F7E3-4B26-99F6-745B8C5A9CA2}"/>
  <bookViews>
    <workbookView xWindow="-28920" yWindow="-6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F27" i="1"/>
  <c r="H27" i="1" s="1"/>
  <c r="F25" i="1"/>
  <c r="H25" i="1" s="1"/>
  <c r="F19" i="1"/>
  <c r="H19" i="1" s="1"/>
  <c r="F20" i="1"/>
  <c r="H20" i="1" s="1"/>
  <c r="F21" i="1"/>
  <c r="H21" i="1" s="1"/>
  <c r="F22" i="1"/>
  <c r="H22" i="1" s="1"/>
  <c r="F23" i="1"/>
  <c r="H23" i="1" s="1"/>
  <c r="F18" i="1"/>
  <c r="H18" i="1" s="1"/>
  <c r="F13" i="1"/>
  <c r="H13" i="1" s="1"/>
  <c r="F14" i="1"/>
  <c r="H14" i="1" s="1"/>
  <c r="F15" i="1"/>
  <c r="H15" i="1" s="1"/>
  <c r="F16" i="1"/>
  <c r="H16" i="1" s="1"/>
  <c r="F12" i="1"/>
  <c r="H12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29" i="1"/>
  <c r="H29" i="1" s="1"/>
  <c r="H30" i="1" s="1"/>
  <c r="H34" i="1" s="1"/>
  <c r="F30" i="1" l="1"/>
  <c r="F34" i="1" s="1"/>
  <c r="H28" i="1"/>
  <c r="H33" i="1" s="1"/>
  <c r="F28" i="1"/>
  <c r="F33" i="1" s="1"/>
  <c r="H10" i="1"/>
  <c r="H32" i="1" s="1"/>
  <c r="F10" i="1"/>
  <c r="F32" i="1" s="1"/>
  <c r="F35" i="1" l="1"/>
  <c r="H35" i="1"/>
</calcChain>
</file>

<file path=xl/sharedStrings.xml><?xml version="1.0" encoding="utf-8"?>
<sst xmlns="http://schemas.openxmlformats.org/spreadsheetml/2006/main" count="118" uniqueCount="91">
  <si>
    <t>Hlavní  celek  / Dílčí část Hlavního celku</t>
  </si>
  <si>
    <t>Měrná jednotka</t>
  </si>
  <si>
    <t>Počet Měrných jednotek</t>
  </si>
  <si>
    <t>Cena za Měrnou jednotku bez 
DPH v Kč 10)</t>
  </si>
  <si>
    <t>Cena bez DPH
v Kč 10)</t>
  </si>
  <si>
    <t>DPH</t>
  </si>
  <si>
    <t>Cena vč. DPH 10)</t>
  </si>
  <si>
    <t>Termín předání k akceptačnímu řízení</t>
  </si>
  <si>
    <t>6.2</t>
  </si>
  <si>
    <t>Hlavní celek 1 „Přípravné práce“</t>
  </si>
  <si>
    <t>xx.xx.xxxx 4)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</si>
  <si>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</si>
  <si>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</si>
  <si>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</si>
  <si>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</si>
  <si>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</si>
  <si>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</si>
  <si>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Zjišťování hranic pozemků neřešených dle § 2 Zákona 14)</t>
  </si>
  <si>
    <t>6.2.7</t>
  </si>
  <si>
    <t xml:space="preserve">Rozbor současného stavu                      </t>
  </si>
  <si>
    <t>6.2.8</t>
  </si>
  <si>
    <t>Dokumentace k soupisu nároků vlastníků pozemků</t>
  </si>
  <si>
    <t>„Přípravné práce“ celkem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</si>
  <si>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</si>
  <si>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</si>
  <si>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</si>
  <si>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</si>
  <si>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</si>
  <si>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</si>
  <si>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</si>
  <si>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</si>
  <si>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</si>
  <si>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</si>
  <si>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</si>
  <si>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6.3.1 i) c)</t>
  </si>
  <si>
    <t>DTR vodohospodářských staveb PSZ dle čl. 6.3.1 i) c) Smlouvy 2)</t>
  </si>
  <si>
    <t>ks</t>
  </si>
  <si>
    <t>6.3.2 h)</t>
  </si>
  <si>
    <t>Aktualizace PSZ 11)</t>
  </si>
  <si>
    <t>6.3.2 h) i)</t>
  </si>
  <si>
    <t>Aktualizace PSZ do 10 ha 11)</t>
  </si>
  <si>
    <t>na výzvu Objednatele v dohodnuté lhůtě</t>
  </si>
  <si>
    <t>6.3.2 h) ii)</t>
  </si>
  <si>
    <t>Aktualizace PSZ do 50 ha 11)</t>
  </si>
  <si>
    <t>6.3.2 h) iii)</t>
  </si>
  <si>
    <t>Aktualizace PSZ nad 50 ha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</si>
  <si>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</si>
  <si>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</si>
  <si>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</si>
  <si>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</si>
  <si>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</si>
  <si>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</si>
  <si>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do 3 měsíců od výzvy Objednatele</t>
  </si>
  <si>
    <t>6.3.5</t>
  </si>
  <si>
    <t>Aktualizace návrhu po ukončení odvolacího řízení 12)</t>
  </si>
  <si>
    <t>6.3.5 i)</t>
  </si>
  <si>
    <t>Aktualizace návrhu po ukončení odvolacího řízení do 10 ha 12)</t>
  </si>
  <si>
    <t>6.3.5 ii)</t>
  </si>
  <si>
    <t>Aktualizace návrhu po ukončení odvolacího řízení do 50 ha 12)</t>
  </si>
  <si>
    <t>6.3.5 iii)</t>
  </si>
  <si>
    <t>Aktualizace návrhu po ukončení odvolacího řízení nad 50 ha 12)</t>
  </si>
  <si>
    <t>„Návrhové práce“ celkem</t>
  </si>
  <si>
    <t xml:space="preserve">Hlavní celek 3 „Mapové dílo“ </t>
  </si>
  <si>
    <t>„Mapové dílo“ celkem</t>
  </si>
  <si>
    <t>Rekapitulace kalkulace ceny</t>
  </si>
  <si>
    <t>1. Hlavní celek 1 celkem v Kč</t>
  </si>
  <si>
    <t>2. Hlavní celek 2 celkem v Kč</t>
  </si>
  <si>
    <t>3. Hlavní celek 3 celkem v Kč</t>
  </si>
  <si>
    <t>Celková cena v Kč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</si>
  <si>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</si>
  <si>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</si>
  <si>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</si>
  <si>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</si>
  <si>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</si>
  <si>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</si>
  <si>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</si>
  <si>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Poznámka:</t>
  </si>
  <si>
    <t>nevyplňovat</t>
  </si>
  <si>
    <t>DTR – dokumentace technického řešení PSZ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</si>
  <si>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</si>
  <si>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</si>
  <si>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</si>
  <si>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</si>
  <si>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</si>
  <si>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t>31.10.2026</t>
  </si>
  <si>
    <t>Podrobné měření polohopisu v obvodu KoPÚ mimo trvalé porosty</t>
  </si>
  <si>
    <t xml:space="preserve">Podrobné měření polohopisu v obvodu KoPÚ v trvalých porostech </t>
  </si>
  <si>
    <t xml:space="preserve">Zhotovení podkladů pro změnu katastrální hranice </t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</si>
  <si>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vyplněno zadavatelem Veřejné zakázky.</t>
    </r>
  </si>
  <si>
    <t>31.7.2028</t>
  </si>
  <si>
    <t>Položkový výkaz činností –  Příloha ke Smlouvě –  KoPÚ Lužná u Hanušovic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</si>
</sst>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/>
    <xf numFmtId="49" fontId="5" fillId="0" borderId="8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26" xfId="1" applyNumberFormat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vertical="center"/>
      <protection locked="0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6" fillId="0" borderId="0" xfId="3" applyFont="1" applyFill="1" applyAlignment="1">
      <alignment vertical="center"/>
    </xf>
    <xf numFmtId="49" fontId="5" fillId="0" borderId="22" xfId="1" applyNumberFormat="1" applyFont="1" applyBorder="1" applyAlignment="1" applyProtection="1">
      <alignment horizontal="center" vertical="center" wrapText="1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4" fontId="4" fillId="0" borderId="0" xfId="1" applyNumberFormat="1" applyFont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49" fontId="5" fillId="0" borderId="12" xfId="1" applyNumberFormat="1" applyFont="1" applyBorder="1" applyAlignment="1" applyProtection="1">
      <alignment horizontal="center" vertical="top"/>
      <protection locked="0"/>
    </xf>
    <xf numFmtId="0" fontId="4" fillId="0" borderId="35" xfId="1" applyFont="1" applyBorder="1" applyAlignment="1" applyProtection="1">
      <alignment horizontal="center" vertical="center" wrapText="1"/>
      <protection locked="0"/>
    </xf>
    <xf numFmtId="0" fontId="4" fillId="0" borderId="36" xfId="1" applyFont="1" applyBorder="1" applyAlignment="1" applyProtection="1">
      <alignment horizontal="center" vertical="center" wrapText="1"/>
      <protection locked="0"/>
    </xf>
    <xf numFmtId="4" fontId="4" fillId="0" borderId="36" xfId="1" applyNumberFormat="1" applyFont="1" applyBorder="1" applyAlignment="1" applyProtection="1">
      <alignment horizontal="center" vertical="center" wrapText="1"/>
      <protection locked="0"/>
    </xf>
    <xf numFmtId="9" fontId="4" fillId="0" borderId="43" xfId="3" applyFont="1" applyFill="1" applyBorder="1" applyAlignment="1" applyProtection="1">
      <alignment horizontal="center" vertical="center" wrapText="1"/>
      <protection locked="0"/>
    </xf>
    <xf numFmtId="4" fontId="4" fillId="0" borderId="43" xfId="1" applyNumberFormat="1" applyFont="1" applyBorder="1" applyAlignment="1" applyProtection="1">
      <alignment horizontal="center" vertical="center" wrapText="1"/>
      <protection locked="0"/>
    </xf>
    <xf numFmtId="0" fontId="4" fillId="0" borderId="37" xfId="1" applyFont="1" applyBorder="1" applyAlignment="1" applyProtection="1">
      <alignment horizontal="center" vertical="center" wrapText="1"/>
      <protection locked="0"/>
    </xf>
    <xf numFmtId="49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4" fontId="4" fillId="0" borderId="17" xfId="1" applyNumberFormat="1" applyFont="1" applyBorder="1" applyAlignment="1" applyProtection="1">
      <alignment horizontal="center" vertical="center"/>
      <protection locked="0"/>
    </xf>
    <xf numFmtId="9" fontId="4" fillId="0" borderId="17" xfId="3" applyFont="1" applyFill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4" fontId="4" fillId="0" borderId="13" xfId="1" applyNumberFormat="1" applyFont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38" xfId="1" applyNumberFormat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4" fontId="4" fillId="0" borderId="21" xfId="1" applyNumberFormat="1" applyFont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0" xfId="1" applyNumberFormat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4" fontId="5" fillId="3" borderId="16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1" xfId="1" applyNumberFormat="1" applyFont="1" applyBorder="1" applyAlignment="1" applyProtection="1">
      <alignment horizontal="center" vertical="center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" fontId="4" fillId="0" borderId="24" xfId="1" applyNumberFormat="1" applyFont="1" applyBorder="1" applyAlignment="1" applyProtection="1">
      <alignment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vertical="center" wrapText="1"/>
      <protection locked="0"/>
    </xf>
    <xf numFmtId="4" fontId="4" fillId="0" borderId="34" xfId="1" applyNumberFormat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/>
      <protection locked="0"/>
    </xf>
    <xf numFmtId="4" fontId="4" fillId="0" borderId="17" xfId="1" applyNumberFormat="1" applyFont="1" applyBorder="1" applyAlignment="1" applyProtection="1">
      <alignment vertical="center"/>
      <protection locked="0"/>
    </xf>
    <xf numFmtId="9" fontId="4" fillId="0" borderId="17" xfId="3" applyFont="1" applyFill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6" xfId="1" applyNumberFormat="1" applyFont="1" applyBorder="1" applyAlignment="1" applyProtection="1">
      <alignment horizontal="center" vertical="center"/>
      <protection hidden="1"/>
    </xf>
    <xf numFmtId="9" fontId="5" fillId="0" borderId="16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4" xfId="3" applyFont="1" applyFill="1" applyBorder="1" applyAlignment="1" applyProtection="1">
      <alignment horizontal="center" vertical="center"/>
      <protection hidden="1"/>
    </xf>
    <xf numFmtId="4" fontId="5" fillId="0" borderId="44" xfId="1" applyNumberFormat="1" applyFont="1" applyBorder="1" applyAlignment="1" applyProtection="1">
      <alignment horizontal="center" vertical="center"/>
      <protection hidden="1"/>
    </xf>
    <xf numFmtId="3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4" fontId="4" fillId="0" borderId="3" xfId="1" applyNumberFormat="1" applyFont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42" xfId="1" applyNumberFormat="1" applyFont="1" applyBorder="1" applyAlignment="1" applyProtection="1">
      <alignment horizontal="center" vertical="center"/>
      <protection locked="0"/>
    </xf>
    <xf numFmtId="49" fontId="4" fillId="0" borderId="9" xfId="1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4" fillId="0" borderId="30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0" fontId="5" fillId="2" borderId="46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" fontId="5" fillId="0" borderId="1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 wrapText="1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Q54"/>
  <sheetViews>
    <sheetView tabSelected="1" zoomScaleNormal="100" workbookViewId="0">
      <selection activeCell="J10" sqref="J10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1" customWidth="1"/>
    <col min="5" max="5" width="18.5703125" style="17" customWidth="1"/>
    <col min="6" max="6" width="18" style="17" customWidth="1"/>
    <col min="7" max="7" width="6.85546875" style="24" hidden="1" customWidth="1"/>
    <col min="8" max="8" width="18" style="17" customWidth="1"/>
    <col min="9" max="9" width="19.85546875" style="1" customWidth="1"/>
    <col min="10" max="16384" width="9.140625" style="1"/>
  </cols>
  <sheetData>
    <row r="1" spans="1:10" s="4" customFormat="1" ht="42" customHeight="1" thickBot="1" x14ac:dyDescent="0.3">
      <c r="A1" s="29" t="s">
        <v>90</v>
      </c>
      <c r="B1" s="29"/>
      <c r="C1" s="30"/>
      <c r="D1" s="29"/>
      <c r="E1" s="31"/>
      <c r="F1" s="31"/>
      <c r="G1" s="32"/>
      <c r="H1" s="31"/>
      <c r="I1" s="29"/>
    </row>
    <row r="2" spans="1:10" ht="42" customHeight="1" thickBot="1" x14ac:dyDescent="0.25">
      <c r="A2" s="33"/>
      <c r="B2" s="34" t="s">
        <v>0</v>
      </c>
      <c r="C2" s="35" t="s">
        <v>1</v>
      </c>
      <c r="D2" s="35" t="s">
        <v>2</v>
      </c>
      <c r="E2" s="36" t="s">
        <v>3</v>
      </c>
      <c r="F2" s="36" t="s">
        <v>4</v>
      </c>
      <c r="G2" s="37" t="s">
        <v>5</v>
      </c>
      <c r="H2" s="38" t="s">
        <v>6</v>
      </c>
      <c r="I2" s="39" t="s">
        <v>7</v>
      </c>
    </row>
    <row r="3" spans="1:10" ht="31.15" customHeight="1" x14ac:dyDescent="0.2">
      <c r="A3" s="40" t="s">
        <v>8</v>
      </c>
      <c r="B3" s="41" t="s">
        <v>9</v>
      </c>
      <c r="C3" s="42"/>
      <c r="D3" s="42"/>
      <c r="E3" s="43"/>
      <c r="F3" s="43"/>
      <c r="G3" s="44"/>
      <c r="H3" s="43"/>
      <c r="I3" s="45"/>
    </row>
    <row r="4" spans="1:10" ht="34.9" customHeight="1" x14ac:dyDescent="0.2">
      <c r="A4" s="116" t="s">
        <v>11</v>
      </c>
      <c r="B4" s="46" t="s">
        <v>85</v>
      </c>
      <c r="C4" s="47" t="s">
        <v>12</v>
      </c>
      <c r="D4" s="47">
        <v>70</v>
      </c>
      <c r="E4" s="49"/>
      <c r="F4" s="86" t="str">
        <f t="shared" ref="F4:F9" si="0">IF(AND(D4&gt;0,E4&gt;0),E4*D4,"nevyplňovat")</f>
        <v>nevyplňovat</v>
      </c>
      <c r="G4" s="87">
        <v>0.21</v>
      </c>
      <c r="H4" s="86" t="str">
        <f t="shared" ref="H4:H9" si="1">IF(ISNUMBER(F4),F4*(1+G4),"nevyplňovat")</f>
        <v>nevyplňovat</v>
      </c>
      <c r="I4" s="124" t="s">
        <v>10</v>
      </c>
    </row>
    <row r="5" spans="1:10" ht="36" customHeight="1" x14ac:dyDescent="0.2">
      <c r="A5" s="117"/>
      <c r="B5" s="46" t="s">
        <v>86</v>
      </c>
      <c r="C5" s="47" t="s">
        <v>12</v>
      </c>
      <c r="D5" s="50">
        <v>1</v>
      </c>
      <c r="E5" s="49"/>
      <c r="F5" s="86" t="str">
        <f t="shared" si="0"/>
        <v>nevyplňovat</v>
      </c>
      <c r="G5" s="87">
        <v>0.21</v>
      </c>
      <c r="H5" s="86" t="str">
        <f t="shared" si="1"/>
        <v>nevyplňovat</v>
      </c>
      <c r="I5" s="125"/>
    </row>
    <row r="6" spans="1:10" ht="42.75" x14ac:dyDescent="0.2">
      <c r="A6" s="9" t="s">
        <v>13</v>
      </c>
      <c r="B6" s="51" t="s">
        <v>14</v>
      </c>
      <c r="C6" s="52" t="s">
        <v>15</v>
      </c>
      <c r="D6" s="50">
        <v>73</v>
      </c>
      <c r="E6" s="48"/>
      <c r="F6" s="88" t="str">
        <f t="shared" si="0"/>
        <v>nevyplňovat</v>
      </c>
      <c r="G6" s="89">
        <v>0.21</v>
      </c>
      <c r="H6" s="88" t="str">
        <f t="shared" si="1"/>
        <v>nevyplňovat</v>
      </c>
      <c r="I6" s="28" t="s">
        <v>10</v>
      </c>
    </row>
    <row r="7" spans="1:10" ht="35.450000000000003" customHeight="1" x14ac:dyDescent="0.2">
      <c r="A7" s="7" t="s">
        <v>16</v>
      </c>
      <c r="B7" s="46" t="s">
        <v>17</v>
      </c>
      <c r="C7" s="52" t="s">
        <v>15</v>
      </c>
      <c r="D7" s="50">
        <v>4</v>
      </c>
      <c r="E7" s="48"/>
      <c r="F7" s="88" t="str">
        <f t="shared" si="0"/>
        <v>nevyplňovat</v>
      </c>
      <c r="G7" s="89">
        <v>0.21</v>
      </c>
      <c r="H7" s="88" t="str">
        <f t="shared" si="1"/>
        <v>nevyplňovat</v>
      </c>
      <c r="I7" s="28" t="s">
        <v>10</v>
      </c>
    </row>
    <row r="8" spans="1:10" ht="31.15" customHeight="1" x14ac:dyDescent="0.2">
      <c r="A8" s="9" t="s">
        <v>18</v>
      </c>
      <c r="B8" s="53" t="s">
        <v>19</v>
      </c>
      <c r="C8" s="52" t="s">
        <v>12</v>
      </c>
      <c r="D8" s="50">
        <v>71</v>
      </c>
      <c r="E8" s="48"/>
      <c r="F8" s="88" t="str">
        <f t="shared" si="0"/>
        <v>nevyplňovat</v>
      </c>
      <c r="G8" s="89">
        <v>0.21</v>
      </c>
      <c r="H8" s="88" t="str">
        <f t="shared" si="1"/>
        <v>nevyplňovat</v>
      </c>
      <c r="I8" s="28" t="s">
        <v>10</v>
      </c>
    </row>
    <row r="9" spans="1:10" ht="36.6" customHeight="1" thickBot="1" x14ac:dyDescent="0.25">
      <c r="A9" s="54" t="s">
        <v>20</v>
      </c>
      <c r="B9" s="55" t="s">
        <v>21</v>
      </c>
      <c r="C9" s="56" t="s">
        <v>12</v>
      </c>
      <c r="D9" s="56">
        <v>71</v>
      </c>
      <c r="E9" s="49"/>
      <c r="F9" s="90" t="str">
        <f t="shared" si="0"/>
        <v>nevyplňovat</v>
      </c>
      <c r="G9" s="91">
        <v>0.21</v>
      </c>
      <c r="H9" s="90" t="str">
        <f t="shared" si="1"/>
        <v>nevyplňovat</v>
      </c>
      <c r="I9" s="8" t="s">
        <v>10</v>
      </c>
      <c r="J9" s="2"/>
    </row>
    <row r="10" spans="1:10" ht="42" customHeight="1" thickBot="1" x14ac:dyDescent="0.25">
      <c r="A10" s="120" t="s">
        <v>22</v>
      </c>
      <c r="B10" s="121"/>
      <c r="C10" s="57"/>
      <c r="D10" s="57"/>
      <c r="E10" s="58"/>
      <c r="F10" s="58">
        <f>SUM(F4:F9)</f>
        <v>0</v>
      </c>
      <c r="G10" s="59"/>
      <c r="H10" s="58">
        <f>SUM(H4:H9)</f>
        <v>0</v>
      </c>
      <c r="I10" s="106" t="s">
        <v>84</v>
      </c>
      <c r="J10" s="2"/>
    </row>
    <row r="11" spans="1:10" ht="31.15" customHeight="1" x14ac:dyDescent="0.2">
      <c r="A11" s="60" t="s">
        <v>23</v>
      </c>
      <c r="B11" s="61" t="s">
        <v>24</v>
      </c>
      <c r="C11" s="62"/>
      <c r="D11" s="62"/>
      <c r="E11" s="63"/>
      <c r="F11" s="63"/>
      <c r="G11" s="64"/>
      <c r="H11" s="63"/>
      <c r="I11" s="65"/>
    </row>
    <row r="12" spans="1:10" ht="31.15" customHeight="1" x14ac:dyDescent="0.2">
      <c r="A12" s="66" t="s">
        <v>25</v>
      </c>
      <c r="B12" s="67" t="s">
        <v>26</v>
      </c>
      <c r="C12" s="68" t="s">
        <v>12</v>
      </c>
      <c r="D12" s="68">
        <v>70</v>
      </c>
      <c r="E12" s="69"/>
      <c r="F12" s="92" t="str">
        <f>IF(AND(D12&gt;0,E12&gt;0),E12*D12,"nevyplňovat")</f>
        <v>nevyplňovat</v>
      </c>
      <c r="G12" s="93">
        <v>0.21</v>
      </c>
      <c r="H12" s="92" t="str">
        <f>IF(ISNUMBER(F12),F12*(1+G12),"nevyplňovat")</f>
        <v>nevyplňovat</v>
      </c>
      <c r="I12" s="122" t="s">
        <v>27</v>
      </c>
    </row>
    <row r="13" spans="1:10" ht="58.9" customHeight="1" x14ac:dyDescent="0.2">
      <c r="A13" s="5" t="s">
        <v>28</v>
      </c>
      <c r="B13" s="51" t="s">
        <v>29</v>
      </c>
      <c r="C13" s="47" t="s">
        <v>12</v>
      </c>
      <c r="D13" s="47">
        <v>4</v>
      </c>
      <c r="E13" s="70"/>
      <c r="F13" s="94" t="str">
        <f t="shared" ref="F13:F16" si="2">IF(AND(D13&gt;0,E13&gt;0),E13*D13,"nevyplňovat")</f>
        <v>nevyplňovat</v>
      </c>
      <c r="G13" s="95">
        <v>0.21</v>
      </c>
      <c r="H13" s="94" t="str">
        <f t="shared" ref="H13:H16" si="3">IF(ISNUMBER(F13),F13*(1+G13),"nevyplňovat")</f>
        <v>nevyplňovat</v>
      </c>
      <c r="I13" s="123"/>
    </row>
    <row r="14" spans="1:10" ht="49.9" customHeight="1" x14ac:dyDescent="0.2">
      <c r="A14" s="129" t="s">
        <v>30</v>
      </c>
      <c r="B14" s="46" t="s">
        <v>31</v>
      </c>
      <c r="C14" s="47" t="s">
        <v>32</v>
      </c>
      <c r="D14" s="47">
        <v>25</v>
      </c>
      <c r="E14" s="70"/>
      <c r="F14" s="94" t="str">
        <f t="shared" si="2"/>
        <v>nevyplňovat</v>
      </c>
      <c r="G14" s="95">
        <v>0.21</v>
      </c>
      <c r="H14" s="94" t="str">
        <f t="shared" si="3"/>
        <v>nevyplňovat</v>
      </c>
      <c r="I14" s="123"/>
    </row>
    <row r="15" spans="1:10" ht="57" x14ac:dyDescent="0.2">
      <c r="A15" s="130"/>
      <c r="B15" s="46" t="s">
        <v>33</v>
      </c>
      <c r="C15" s="47" t="s">
        <v>32</v>
      </c>
      <c r="D15" s="47">
        <v>4</v>
      </c>
      <c r="E15" s="70"/>
      <c r="F15" s="94" t="str">
        <f t="shared" si="2"/>
        <v>nevyplňovat</v>
      </c>
      <c r="G15" s="95">
        <v>0.21</v>
      </c>
      <c r="H15" s="94" t="str">
        <f t="shared" si="3"/>
        <v>nevyplňovat</v>
      </c>
      <c r="I15" s="123"/>
    </row>
    <row r="16" spans="1:10" ht="49.9" customHeight="1" x14ac:dyDescent="0.2">
      <c r="A16" s="71" t="s">
        <v>34</v>
      </c>
      <c r="B16" s="46" t="s">
        <v>35</v>
      </c>
      <c r="C16" s="47" t="s">
        <v>36</v>
      </c>
      <c r="D16" s="47">
        <v>1</v>
      </c>
      <c r="E16" s="70"/>
      <c r="F16" s="94" t="str">
        <f t="shared" si="2"/>
        <v>nevyplňovat</v>
      </c>
      <c r="G16" s="95">
        <v>0.21</v>
      </c>
      <c r="H16" s="94" t="str">
        <f t="shared" si="3"/>
        <v>nevyplňovat</v>
      </c>
      <c r="I16" s="123"/>
    </row>
    <row r="17" spans="1:17" ht="42" customHeight="1" x14ac:dyDescent="0.2">
      <c r="A17" s="72" t="s">
        <v>37</v>
      </c>
      <c r="B17" s="51" t="s">
        <v>38</v>
      </c>
      <c r="C17" s="126"/>
      <c r="D17" s="127"/>
      <c r="E17" s="127"/>
      <c r="F17" s="127"/>
      <c r="G17" s="127"/>
      <c r="H17" s="127"/>
      <c r="I17" s="128"/>
    </row>
    <row r="18" spans="1:17" ht="42" customHeight="1" x14ac:dyDescent="0.2">
      <c r="A18" s="72" t="s">
        <v>39</v>
      </c>
      <c r="B18" s="51" t="s">
        <v>40</v>
      </c>
      <c r="C18" s="50" t="s">
        <v>12</v>
      </c>
      <c r="D18" s="50">
        <v>1</v>
      </c>
      <c r="E18" s="70"/>
      <c r="F18" s="94" t="str">
        <f>IF(AND(D18&gt;0,E18&gt;0),E18*D18,"nevyplňovat")</f>
        <v>nevyplňovat</v>
      </c>
      <c r="G18" s="95">
        <v>0.21</v>
      </c>
      <c r="H18" s="94" t="str">
        <f t="shared" ref="H18" si="4">IF(ISNUMBER(F18),F18*(1+G18),"nevyplňovat")</f>
        <v>nevyplňovat</v>
      </c>
      <c r="I18" s="12" t="s">
        <v>41</v>
      </c>
    </row>
    <row r="19" spans="1:17" ht="42" customHeight="1" x14ac:dyDescent="0.2">
      <c r="A19" s="72" t="s">
        <v>42</v>
      </c>
      <c r="B19" s="51" t="s">
        <v>43</v>
      </c>
      <c r="C19" s="50" t="s">
        <v>12</v>
      </c>
      <c r="D19" s="50">
        <v>1</v>
      </c>
      <c r="E19" s="70"/>
      <c r="F19" s="94" t="str">
        <f t="shared" ref="F19:F23" si="5">IF(AND(D19&gt;0,E19&gt;0),E19*D19,"nevyplňovat")</f>
        <v>nevyplňovat</v>
      </c>
      <c r="G19" s="95">
        <v>0.21</v>
      </c>
      <c r="H19" s="94" t="str">
        <f t="shared" ref="H19:H23" si="6">IF(ISNUMBER(F19),F19*(1+G19),"nevyplňovat")</f>
        <v>nevyplňovat</v>
      </c>
      <c r="I19" s="12" t="s">
        <v>41</v>
      </c>
    </row>
    <row r="20" spans="1:17" ht="42" customHeight="1" x14ac:dyDescent="0.2">
      <c r="A20" s="72" t="s">
        <v>44</v>
      </c>
      <c r="B20" s="51" t="s">
        <v>45</v>
      </c>
      <c r="C20" s="50" t="s">
        <v>12</v>
      </c>
      <c r="D20" s="50">
        <v>1</v>
      </c>
      <c r="E20" s="70"/>
      <c r="F20" s="94" t="str">
        <f t="shared" si="5"/>
        <v>nevyplňovat</v>
      </c>
      <c r="G20" s="95">
        <v>0.21</v>
      </c>
      <c r="H20" s="94" t="str">
        <f t="shared" si="6"/>
        <v>nevyplňovat</v>
      </c>
      <c r="I20" s="12" t="s">
        <v>41</v>
      </c>
    </row>
    <row r="21" spans="1:17" ht="42.75" x14ac:dyDescent="0.2">
      <c r="A21" s="72" t="s">
        <v>46</v>
      </c>
      <c r="B21" s="46" t="s">
        <v>47</v>
      </c>
      <c r="C21" s="47" t="s">
        <v>12</v>
      </c>
      <c r="D21" s="47">
        <v>70</v>
      </c>
      <c r="E21" s="70"/>
      <c r="F21" s="94" t="str">
        <f t="shared" si="5"/>
        <v>nevyplňovat</v>
      </c>
      <c r="G21" s="95">
        <v>0.21</v>
      </c>
      <c r="H21" s="94" t="str">
        <f t="shared" si="6"/>
        <v>nevyplňovat</v>
      </c>
      <c r="I21" s="107" t="s">
        <v>89</v>
      </c>
    </row>
    <row r="22" spans="1:17" ht="42" customHeight="1" x14ac:dyDescent="0.2">
      <c r="A22" s="9" t="s">
        <v>48</v>
      </c>
      <c r="B22" s="51" t="s">
        <v>49</v>
      </c>
      <c r="C22" s="47" t="s">
        <v>36</v>
      </c>
      <c r="D22" s="47">
        <v>2</v>
      </c>
      <c r="E22" s="70"/>
      <c r="F22" s="94" t="str">
        <f t="shared" si="5"/>
        <v>nevyplňovat</v>
      </c>
      <c r="G22" s="95">
        <v>0.21</v>
      </c>
      <c r="H22" s="94" t="str">
        <f t="shared" si="6"/>
        <v>nevyplňovat</v>
      </c>
      <c r="I22" s="12" t="s">
        <v>50</v>
      </c>
    </row>
    <row r="23" spans="1:17" ht="45.75" customHeight="1" x14ac:dyDescent="0.2">
      <c r="A23" s="9" t="s">
        <v>51</v>
      </c>
      <c r="B23" s="51" t="s">
        <v>87</v>
      </c>
      <c r="C23" s="47" t="s">
        <v>32</v>
      </c>
      <c r="D23" s="73">
        <v>1</v>
      </c>
      <c r="E23" s="70"/>
      <c r="F23" s="94" t="str">
        <f t="shared" si="5"/>
        <v>nevyplňovat</v>
      </c>
      <c r="G23" s="95">
        <v>0.21</v>
      </c>
      <c r="H23" s="94" t="str">
        <f t="shared" si="6"/>
        <v>nevyplňovat</v>
      </c>
      <c r="I23" s="12" t="s">
        <v>52</v>
      </c>
    </row>
    <row r="24" spans="1:17" ht="38.450000000000003" customHeight="1" x14ac:dyDescent="0.2">
      <c r="A24" s="9" t="s">
        <v>53</v>
      </c>
      <c r="B24" s="51" t="s">
        <v>54</v>
      </c>
      <c r="C24" s="126"/>
      <c r="D24" s="127"/>
      <c r="E24" s="127"/>
      <c r="F24" s="127"/>
      <c r="G24" s="127"/>
      <c r="H24" s="127"/>
      <c r="I24" s="128"/>
    </row>
    <row r="25" spans="1:17" ht="45.75" customHeight="1" x14ac:dyDescent="0.2">
      <c r="A25" s="9" t="s">
        <v>55</v>
      </c>
      <c r="B25" s="51" t="s">
        <v>56</v>
      </c>
      <c r="C25" s="50" t="s">
        <v>12</v>
      </c>
      <c r="D25" s="50">
        <v>1</v>
      </c>
      <c r="E25" s="70"/>
      <c r="F25" s="94" t="str">
        <f>IF(AND(D25&gt;0,E25&gt;0),E25*D25,"nevyplňovat")</f>
        <v>nevyplňovat</v>
      </c>
      <c r="G25" s="95">
        <v>0.21</v>
      </c>
      <c r="H25" s="94" t="str">
        <f t="shared" ref="H25:H27" si="7">IF(ISNUMBER(F25),F25*(1+G25),"nevyplňovat")</f>
        <v>nevyplňovat</v>
      </c>
      <c r="I25" s="12" t="s">
        <v>52</v>
      </c>
    </row>
    <row r="26" spans="1:17" ht="44.25" customHeight="1" x14ac:dyDescent="0.2">
      <c r="A26" s="9" t="s">
        <v>57</v>
      </c>
      <c r="B26" s="51" t="s">
        <v>58</v>
      </c>
      <c r="C26" s="50" t="s">
        <v>12</v>
      </c>
      <c r="D26" s="50">
        <v>1</v>
      </c>
      <c r="E26" s="70"/>
      <c r="F26" s="94" t="str">
        <f t="shared" ref="F26:F27" si="8">IF(AND(D26&gt;0,E26&gt;0),E26*D26,"nevyplňovat")</f>
        <v>nevyplňovat</v>
      </c>
      <c r="G26" s="95">
        <v>0.21</v>
      </c>
      <c r="H26" s="94" t="str">
        <f t="shared" si="7"/>
        <v>nevyplňovat</v>
      </c>
      <c r="I26" s="12" t="s">
        <v>52</v>
      </c>
    </row>
    <row r="27" spans="1:17" ht="50.25" customHeight="1" thickBot="1" x14ac:dyDescent="0.25">
      <c r="A27" s="54" t="s">
        <v>59</v>
      </c>
      <c r="B27" s="55" t="s">
        <v>60</v>
      </c>
      <c r="C27" s="56" t="s">
        <v>12</v>
      </c>
      <c r="D27" s="50">
        <v>1</v>
      </c>
      <c r="E27" s="70"/>
      <c r="F27" s="94" t="str">
        <f t="shared" si="8"/>
        <v>nevyplňovat</v>
      </c>
      <c r="G27" s="95">
        <v>0.21</v>
      </c>
      <c r="H27" s="94" t="str">
        <f t="shared" si="7"/>
        <v>nevyplňovat</v>
      </c>
      <c r="I27" s="12" t="s">
        <v>52</v>
      </c>
    </row>
    <row r="28" spans="1:17" ht="42" customHeight="1" thickBot="1" x14ac:dyDescent="0.25">
      <c r="A28" s="120" t="s">
        <v>61</v>
      </c>
      <c r="B28" s="121"/>
      <c r="C28" s="57"/>
      <c r="D28" s="57"/>
      <c r="E28" s="74"/>
      <c r="F28" s="96">
        <f>SUM(F12:F27)</f>
        <v>0</v>
      </c>
      <c r="G28" s="97"/>
      <c r="H28" s="96">
        <f>SUM(H12:H27)</f>
        <v>0</v>
      </c>
      <c r="I28" s="14"/>
      <c r="Q28" s="100"/>
    </row>
    <row r="29" spans="1:17" ht="44.25" customHeight="1" thickBot="1" x14ac:dyDescent="0.25">
      <c r="A29" s="75"/>
      <c r="B29" s="76" t="s">
        <v>62</v>
      </c>
      <c r="C29" s="77" t="s">
        <v>12</v>
      </c>
      <c r="D29" s="77">
        <v>71</v>
      </c>
      <c r="E29" s="78"/>
      <c r="F29" s="94" t="str">
        <f>IF(AND(D29&gt;0,E29&gt;0),CEILING(E29,1)*D29,"nevyplňovat")</f>
        <v>nevyplňovat</v>
      </c>
      <c r="G29" s="98">
        <v>0.21</v>
      </c>
      <c r="H29" s="99" t="str">
        <f t="shared" ref="H29" si="9">IF(ISNUMBER(F29),F29*(1+G29),"nevyplňovat")</f>
        <v>nevyplňovat</v>
      </c>
      <c r="I29" s="27" t="s">
        <v>52</v>
      </c>
      <c r="J29" s="2"/>
    </row>
    <row r="30" spans="1:17" ht="42" customHeight="1" thickBot="1" x14ac:dyDescent="0.25">
      <c r="A30" s="110" t="s">
        <v>63</v>
      </c>
      <c r="B30" s="111"/>
      <c r="C30" s="79"/>
      <c r="D30" s="79"/>
      <c r="E30" s="80"/>
      <c r="F30" s="96">
        <f>SUM(F29)</f>
        <v>0</v>
      </c>
      <c r="G30" s="97"/>
      <c r="H30" s="96">
        <f>SUM(H29)</f>
        <v>0</v>
      </c>
      <c r="I30" s="14"/>
    </row>
    <row r="31" spans="1:17" ht="31.15" customHeight="1" x14ac:dyDescent="0.2">
      <c r="A31" s="118" t="s">
        <v>64</v>
      </c>
      <c r="B31" s="119"/>
      <c r="C31" s="81"/>
      <c r="D31" s="81"/>
      <c r="E31" s="82"/>
      <c r="F31" s="82"/>
      <c r="G31" s="83"/>
      <c r="H31" s="82"/>
      <c r="I31" s="84"/>
    </row>
    <row r="32" spans="1:17" ht="31.15" customHeight="1" x14ac:dyDescent="0.2">
      <c r="A32" s="112" t="s">
        <v>65</v>
      </c>
      <c r="B32" s="113"/>
      <c r="C32" s="6"/>
      <c r="D32" s="6"/>
      <c r="E32" s="21"/>
      <c r="F32" s="94">
        <f>F10</f>
        <v>0</v>
      </c>
      <c r="G32" s="95"/>
      <c r="H32" s="94">
        <f>H10</f>
        <v>0</v>
      </c>
      <c r="I32" s="85"/>
    </row>
    <row r="33" spans="1:9" ht="31.15" customHeight="1" x14ac:dyDescent="0.2">
      <c r="A33" s="112" t="s">
        <v>66</v>
      </c>
      <c r="B33" s="113"/>
      <c r="C33" s="6"/>
      <c r="D33" s="6"/>
      <c r="E33" s="21"/>
      <c r="F33" s="94">
        <f>F28</f>
        <v>0</v>
      </c>
      <c r="G33" s="95"/>
      <c r="H33" s="94">
        <f>H28</f>
        <v>0</v>
      </c>
      <c r="I33" s="85"/>
    </row>
    <row r="34" spans="1:9" ht="31.15" customHeight="1" x14ac:dyDescent="0.2">
      <c r="A34" s="112" t="s">
        <v>67</v>
      </c>
      <c r="B34" s="113"/>
      <c r="C34" s="6"/>
      <c r="D34" s="6"/>
      <c r="E34" s="21"/>
      <c r="F34" s="94">
        <f>F30</f>
        <v>0</v>
      </c>
      <c r="G34" s="95"/>
      <c r="H34" s="94">
        <f>H30</f>
        <v>0</v>
      </c>
      <c r="I34" s="85"/>
    </row>
    <row r="35" spans="1:9" s="4" customFormat="1" ht="31.15" customHeight="1" thickBot="1" x14ac:dyDescent="0.3">
      <c r="A35" s="114" t="s">
        <v>68</v>
      </c>
      <c r="B35" s="115"/>
      <c r="C35" s="13"/>
      <c r="D35" s="13"/>
      <c r="E35" s="22"/>
      <c r="F35" s="103">
        <f>SUM(F32:F34)</f>
        <v>0</v>
      </c>
      <c r="G35" s="104"/>
      <c r="H35" s="103">
        <f>SUM(H32:H34)</f>
        <v>0</v>
      </c>
      <c r="I35" s="105"/>
    </row>
    <row r="36" spans="1:9" ht="21" customHeight="1" x14ac:dyDescent="0.2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s="11" customFormat="1" ht="31.15" customHeight="1" x14ac:dyDescent="0.25">
      <c r="A37" s="108" t="s">
        <v>69</v>
      </c>
      <c r="B37" s="108"/>
      <c r="C37" s="108"/>
      <c r="D37" s="108"/>
      <c r="E37" s="108"/>
      <c r="F37" s="108"/>
      <c r="G37" s="108"/>
      <c r="H37" s="108"/>
      <c r="I37" s="108"/>
    </row>
    <row r="38" spans="1:9" s="11" customFormat="1" ht="46.15" customHeight="1" x14ac:dyDescent="0.25">
      <c r="A38" s="108" t="s">
        <v>70</v>
      </c>
      <c r="B38" s="108"/>
      <c r="C38" s="108"/>
      <c r="D38" s="108"/>
      <c r="E38" s="108"/>
      <c r="F38" s="108"/>
      <c r="G38" s="108"/>
      <c r="H38" s="108"/>
      <c r="I38" s="108"/>
    </row>
    <row r="39" spans="1:9" s="11" customFormat="1" ht="30.6" customHeight="1" x14ac:dyDescent="0.25">
      <c r="A39" s="108" t="s">
        <v>71</v>
      </c>
      <c r="B39" s="108"/>
      <c r="C39" s="108"/>
      <c r="D39" s="108"/>
      <c r="E39" s="108"/>
      <c r="F39" s="108"/>
      <c r="G39" s="108"/>
      <c r="H39" s="108"/>
      <c r="I39" s="108"/>
    </row>
    <row r="40" spans="1:9" s="11" customFormat="1" ht="72.599999999999994" customHeight="1" x14ac:dyDescent="0.25">
      <c r="A40" s="108" t="s">
        <v>72</v>
      </c>
      <c r="B40" s="108"/>
      <c r="C40" s="108"/>
      <c r="D40" s="108"/>
      <c r="E40" s="108"/>
      <c r="F40" s="108"/>
      <c r="G40" s="108"/>
      <c r="H40" s="108"/>
      <c r="I40" s="108"/>
    </row>
    <row r="41" spans="1:9" s="11" customFormat="1" ht="60.6" customHeight="1" x14ac:dyDescent="0.25">
      <c r="A41" s="108" t="s">
        <v>73</v>
      </c>
      <c r="B41" s="108"/>
      <c r="C41" s="108"/>
      <c r="D41" s="108"/>
      <c r="E41" s="108"/>
      <c r="F41" s="108"/>
      <c r="G41" s="108"/>
      <c r="H41" s="108"/>
      <c r="I41" s="108"/>
    </row>
    <row r="42" spans="1:9" s="11" customFormat="1" ht="23.45" customHeight="1" x14ac:dyDescent="0.25">
      <c r="A42" s="108" t="s">
        <v>74</v>
      </c>
      <c r="B42" s="108"/>
      <c r="C42" s="108"/>
      <c r="D42" s="108"/>
      <c r="E42" s="108"/>
      <c r="F42" s="108"/>
      <c r="G42" s="108"/>
      <c r="H42" s="108"/>
      <c r="I42" s="108"/>
    </row>
    <row r="43" spans="1:9" s="11" customFormat="1" ht="39" customHeight="1" x14ac:dyDescent="0.25">
      <c r="A43" s="108" t="s">
        <v>75</v>
      </c>
      <c r="B43" s="108"/>
      <c r="C43" s="108"/>
      <c r="D43" s="108"/>
      <c r="E43" s="108"/>
      <c r="F43" s="108"/>
      <c r="G43" s="108"/>
      <c r="H43" s="108"/>
      <c r="I43" s="108"/>
    </row>
    <row r="44" spans="1:9" s="11" customFormat="1" ht="24.6" customHeight="1" x14ac:dyDescent="0.25">
      <c r="A44" s="10"/>
      <c r="B44" s="10"/>
      <c r="C44" s="10"/>
      <c r="D44" s="10"/>
      <c r="E44" s="16"/>
      <c r="F44" s="16"/>
      <c r="G44" s="23"/>
      <c r="H44" s="16"/>
      <c r="I44" s="10"/>
    </row>
    <row r="45" spans="1:9" ht="21" customHeight="1" x14ac:dyDescent="0.2">
      <c r="A45" s="131" t="s">
        <v>76</v>
      </c>
      <c r="B45" s="131"/>
    </row>
    <row r="46" spans="1:9" s="2" customFormat="1" ht="21" customHeight="1" x14ac:dyDescent="0.25">
      <c r="A46" s="15"/>
      <c r="B46" s="2" t="s">
        <v>77</v>
      </c>
      <c r="E46" s="18"/>
      <c r="F46" s="18"/>
      <c r="G46" s="25"/>
      <c r="H46" s="18"/>
    </row>
    <row r="47" spans="1:9" ht="21" customHeight="1" x14ac:dyDescent="0.2">
      <c r="B47" s="3" t="s">
        <v>78</v>
      </c>
    </row>
    <row r="48" spans="1:9" s="19" customFormat="1" ht="21" customHeight="1" x14ac:dyDescent="0.25">
      <c r="E48" s="20"/>
      <c r="F48" s="20"/>
      <c r="G48" s="26"/>
      <c r="H48" s="20"/>
    </row>
    <row r="49" spans="2:9" ht="21" customHeight="1" x14ac:dyDescent="0.2">
      <c r="B49" s="101" t="s">
        <v>79</v>
      </c>
    </row>
    <row r="50" spans="2:9" ht="21" customHeight="1" x14ac:dyDescent="0.2">
      <c r="B50" s="2" t="s">
        <v>88</v>
      </c>
    </row>
    <row r="51" spans="2:9" s="102" customFormat="1" ht="33.6" customHeight="1" x14ac:dyDescent="0.2">
      <c r="B51" s="108" t="s">
        <v>80</v>
      </c>
      <c r="C51" s="108"/>
      <c r="D51" s="108"/>
      <c r="E51" s="108"/>
      <c r="F51" s="108"/>
      <c r="G51" s="108"/>
      <c r="H51" s="108"/>
      <c r="I51" s="108"/>
    </row>
    <row r="52" spans="2:9" ht="21" customHeight="1" x14ac:dyDescent="0.2">
      <c r="B52" s="2" t="s">
        <v>81</v>
      </c>
    </row>
    <row r="53" spans="2:9" ht="21" customHeight="1" x14ac:dyDescent="0.2">
      <c r="B53" s="2" t="s">
        <v>82</v>
      </c>
    </row>
    <row r="54" spans="2:9" ht="21" customHeight="1" x14ac:dyDescent="0.2">
      <c r="B54" s="2" t="s">
        <v>83</v>
      </c>
    </row>
  </sheetData>
  <sheetProtection formatRows="0" deleteRows="0"/>
  <mergeCells count="24">
    <mergeCell ref="C17:I17"/>
    <mergeCell ref="C24:I24"/>
    <mergeCell ref="A14:A15"/>
    <mergeCell ref="A45:B45"/>
    <mergeCell ref="A37:I37"/>
    <mergeCell ref="A39:I39"/>
    <mergeCell ref="A40:I40"/>
    <mergeCell ref="A41:I41"/>
    <mergeCell ref="A42:I42"/>
    <mergeCell ref="A43:I43"/>
    <mergeCell ref="B51:I51"/>
    <mergeCell ref="A36:I36"/>
    <mergeCell ref="A30:B30"/>
    <mergeCell ref="A33:B33"/>
    <mergeCell ref="A35:B35"/>
    <mergeCell ref="A34:B34"/>
    <mergeCell ref="A4:A5"/>
    <mergeCell ref="A32:B32"/>
    <mergeCell ref="A31:B31"/>
    <mergeCell ref="A28:B28"/>
    <mergeCell ref="I12:I16"/>
    <mergeCell ref="I4:I5"/>
    <mergeCell ref="A10:B10"/>
    <mergeCell ref="A38:I38"/>
  </mergeCells>
  <phoneticPr fontId="3" type="noConversion"/>
  <conditionalFormatting sqref="E4:E9">
    <cfRule type="cellIs" dxfId="1" priority="2" operator="greaterThan">
      <formula>0</formula>
    </cfRule>
  </conditionalFormatting>
  <conditionalFormatting sqref="E12:E16 E18:E23 E25:E27 E29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56" fitToHeight="2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0F8D48B4F4A346A56C27881124240B" ma:contentTypeVersion="38" ma:contentTypeDescription="Vytvoří nový dokument" ma:contentTypeScope="" ma:versionID="7be3c2098f5f6ea6b44bf4337253149a">
  <xsd:schema xmlns:xsd="http://www.w3.org/2001/XMLSchema" xmlns:xs="http://www.w3.org/2001/XMLSchema" xmlns:p="http://schemas.microsoft.com/office/2006/metadata/properties" xmlns:ns2="85f4b5cc-4033-44c7-b405-f5eed34c8154" xmlns:ns3="c656cff5-c402-4d10-aea1-9f704c23631b" targetNamespace="http://schemas.microsoft.com/office/2006/metadata/properties" ma:root="true" ma:fieldsID="952024cc4a87d36ddfd3cd9543e77565" ns2:_="" ns3:_="">
    <xsd:import namespace="85f4b5cc-4033-44c7-b405-f5eed34c8154"/>
    <xsd:import namespace="c656cff5-c402-4d10-aea1-9f704c2363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isloInformace" minOccurs="0"/>
                <xsd:element ref="ns3:CisloJednaci" minOccurs="0"/>
                <xsd:element ref="ns3:KlicovaSlova" minOccurs="0"/>
                <xsd:element ref="ns3:OblastVestniku" minOccurs="0"/>
                <xsd:element ref="ns3:Predmet" minOccurs="0"/>
                <xsd:element ref="ns3:Rok" minOccurs="0"/>
                <xsd:element ref="ns3:Poradi" minOccurs="0"/>
                <xsd:element ref="ns3:StavVestniku" minOccurs="0"/>
                <xsd:element ref="ns3:UrcenPro" minOccurs="0"/>
                <xsd:element ref="ns3:IDVestniku" minOccurs="0"/>
                <xsd:element ref="ns3:SouvisejiciRD" minOccurs="0"/>
                <xsd:element ref="ns3:SouvisejiciRDURL" minOccurs="0"/>
                <xsd:element ref="ns3:JePrilohouK" minOccurs="0"/>
                <xsd:element ref="ns3:IsAttachmentOf" minOccurs="0"/>
                <xsd:element ref="ns3:PoradiInformace" minOccurs="0"/>
                <xsd:element ref="ns3:FolderName" minOccurs="0"/>
                <xsd:element ref="ns3:SouvisejiciRDIdent" minOccurs="0"/>
                <xsd:element ref="ns3:SouvisejiciRDId" minOccurs="0"/>
                <xsd:element ref="ns3:IsRDSet" minOccurs="0"/>
                <xsd:element ref="ns3:ConcatOblast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6cff5-c402-4d10-aea1-9f704c23631b" elementFormDefault="qualified">
    <xsd:import namespace="http://schemas.microsoft.com/office/2006/documentManagement/types"/>
    <xsd:import namespace="http://schemas.microsoft.com/office/infopath/2007/PartnerControls"/>
    <xsd:element name="CisloInformace" ma:index="11" nillable="true" ma:displayName="Číslo informace" ma:internalName="CisloInformace">
      <xsd:simpleType>
        <xsd:restriction base="dms:Text">
          <xsd:maxLength value="255"/>
        </xsd:restriction>
      </xsd:simpleType>
    </xsd:element>
    <xsd:element name="CisloJednaci" ma:index="12" nillable="true" ma:displayName="Číslo jednací" ma:internalName="CisloJednaci">
      <xsd:simpleType>
        <xsd:restriction base="dms:Text">
          <xsd:maxLength value="255"/>
        </xsd:restriction>
      </xsd:simpleType>
    </xsd:element>
    <xsd:element name="KlicovaSlova" ma:index="13" nillable="true" ma:displayName="Klíčová slova" ma:internalName="KlicovaSlova">
      <xsd:simpleType>
        <xsd:restriction base="dms:Text">
          <xsd:maxLength value="255"/>
        </xsd:restriction>
      </xsd:simpleType>
    </xsd:element>
    <xsd:element name="OblastVestniku" ma:index="14" nillable="true" ma:displayName="Oblast věstníku" ma:internalName="OblastVestniku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zpečnost"/>
                    <xsd:enumeration value="Ekonomika"/>
                    <xsd:enumeration value="ICT"/>
                    <xsd:enumeration value="Interní audit"/>
                    <xsd:enumeration value="Investiční činnosti"/>
                    <xsd:enumeration value="Kontrola"/>
                    <xsd:enumeration value="Krajinotvorba"/>
                    <xsd:enumeration value="Majetek státu"/>
                    <xsd:enumeration value="Organizace a řízení"/>
                    <xsd:enumeration value="Ostatní"/>
                    <xsd:enumeration value="Personalistika"/>
                    <xsd:enumeration value="Pozemkové úpravy"/>
                    <xsd:enumeration value="Právní služby"/>
                    <xsd:enumeration value="Provozní činnosti"/>
                    <xsd:enumeration value="Převod majetku"/>
                    <xsd:enumeration value="Půdní služba"/>
                    <xsd:enumeration value="Restituce"/>
                    <xsd:enumeration value="Správa majetku"/>
                    <xsd:enumeration value="Tvorba cen a verifikace"/>
                    <xsd:enumeration value="Veřejné zakázky"/>
                    <xsd:enumeration value="Vnitřní správa"/>
                    <xsd:enumeration value="Vodohospodářské stavby"/>
                  </xsd:restriction>
                </xsd:simpleType>
              </xsd:element>
            </xsd:sequence>
          </xsd:extension>
        </xsd:complexContent>
      </xsd:complexType>
    </xsd:element>
    <xsd:element name="Predmet" ma:index="15" nillable="true" ma:displayName="Předmět" ma:internalName="Predmet">
      <xsd:simpleType>
        <xsd:restriction base="dms:Note">
          <xsd:maxLength value="255"/>
        </xsd:restriction>
      </xsd:simpleType>
    </xsd:element>
    <xsd:element name="Rok" ma:index="16" nillable="true" ma:displayName="Rok" ma:internalName="Rok">
      <xsd:simpleType>
        <xsd:restriction base="dms:Text">
          <xsd:maxLength value="255"/>
        </xsd:restriction>
      </xsd:simpleType>
    </xsd:element>
    <xsd:element name="Poradi" ma:index="17" nillable="true" ma:displayName="Pořadí" ma:decimals="0" ma:internalName="Poradi" ma:percentage="FALSE">
      <xsd:simpleType>
        <xsd:restriction base="dms:Number">
          <xsd:minInclusive value="0"/>
        </xsd:restriction>
      </xsd:simpleType>
    </xsd:element>
    <xsd:element name="StavVestniku" ma:index="18" nillable="true" ma:displayName="Stav věstníku" ma:default="V přípravě" ma:format="Dropdown" ma:internalName="StavVestniku">
      <xsd:simpleType>
        <xsd:restriction base="dms:Choice">
          <xsd:enumeration value="V přípravě"/>
          <xsd:enumeration value="Aktuální vydání"/>
          <xsd:enumeration value="Archiv"/>
        </xsd:restriction>
      </xsd:simpleType>
    </xsd:element>
    <xsd:element name="UrcenPro" ma:index="19" nillable="true" ma:displayName="Určeno pro" ma:format="Dropdown" ma:internalName="UrcenPro">
      <xsd:simpleType>
        <xsd:restriction base="dms:Choice">
          <xsd:enumeration value="Představené na ústředí"/>
          <xsd:enumeration value="Představené na KPÚ a PK"/>
          <xsd:enumeration value="Všechny představené"/>
          <xsd:enumeration value="Všechny zaměstnance"/>
          <xsd:enumeration value="Zaměstnance KPÚ a PK"/>
          <xsd:enumeration value="Zaměstnance ústředí"/>
        </xsd:restriction>
      </xsd:simpleType>
    </xsd:element>
    <xsd:element name="IDVestniku" ma:index="20" nillable="true" ma:displayName="IDVestniku" ma:internalName="IDVestniku">
      <xsd:simpleType>
        <xsd:restriction base="dms:Text">
          <xsd:maxLength value="255"/>
        </xsd:restriction>
      </xsd:simpleType>
    </xsd:element>
    <xsd:element name="SouvisejiciRD" ma:index="21" nillable="true" ma:displayName="Související ŘD" ma:internalName="SouvisejiciRD">
      <xsd:simpleType>
        <xsd:restriction base="dms:Text">
          <xsd:maxLength value="255"/>
        </xsd:restriction>
      </xsd:simpleType>
    </xsd:element>
    <xsd:element name="SouvisejiciRDURL" ma:index="22" nillable="true" ma:displayName="SouvisejiciRDURL" ma:internalName="SouvisejiciRDURL">
      <xsd:simpleType>
        <xsd:restriction base="dms:Text">
          <xsd:maxLength value="255"/>
        </xsd:restriction>
      </xsd:simpleType>
    </xsd:element>
    <xsd:element name="JePrilohouK" ma:index="23" nillable="true" ma:displayName="Je přílohou k" ma:internalName="JePrilohouK">
      <xsd:simpleType>
        <xsd:restriction base="dms:Text">
          <xsd:maxLength value="255"/>
        </xsd:restriction>
      </xsd:simpleType>
    </xsd:element>
    <xsd:element name="IsAttachmentOf" ma:index="24" nillable="true" ma:displayName="IsAttachmentOf" ma:decimals="0" ma:internalName="IsAttachmentOf">
      <xsd:simpleType>
        <xsd:restriction base="dms:Number"/>
      </xsd:simpleType>
    </xsd:element>
    <xsd:element name="PoradiInformace" ma:index="25" nillable="true" ma:displayName="Pořadí informace" ma:decimals="0" ma:internalName="PoradiInformace" ma:percentage="FALSE">
      <xsd:simpleType>
        <xsd:restriction base="dms:Number"/>
      </xsd:simpleType>
    </xsd:element>
    <xsd:element name="FolderName" ma:index="26" nillable="true" ma:displayName="FolderName" ma:internalName="FolderName">
      <xsd:simpleType>
        <xsd:restriction base="dms:Text">
          <xsd:maxLength value="255"/>
        </xsd:restriction>
      </xsd:simpleType>
    </xsd:element>
    <xsd:element name="SouvisejiciRDIdent" ma:index="27" nillable="true" ma:displayName="SouvisejiciRDIdent" ma:internalName="SouvisejiciRDIdent">
      <xsd:simpleType>
        <xsd:restriction base="dms:Text">
          <xsd:maxLength value="255"/>
        </xsd:restriction>
      </xsd:simpleType>
    </xsd:element>
    <xsd:element name="SouvisejiciRDId" ma:index="28" nillable="true" ma:displayName="SouvisejiciRDId" ma:internalName="SouvisejiciRDId">
      <xsd:simpleType>
        <xsd:restriction base="dms:Text">
          <xsd:maxLength value="255"/>
        </xsd:restriction>
      </xsd:simpleType>
    </xsd:element>
    <xsd:element name="IsRDSet" ma:index="29" nillable="true" ma:displayName="IsRDSet" ma:default="Ne" ma:format="Dropdown" ma:internalName="IsRDSet">
      <xsd:simpleType>
        <xsd:restriction base="dms:Choice">
          <xsd:enumeration value="Ano"/>
          <xsd:enumeration value="Ne"/>
        </xsd:restriction>
      </xsd:simpleType>
    </xsd:element>
    <xsd:element name="ConcatOblast" ma:index="31" nillable="true" ma:displayName="ConcatOblast" ma:internalName="ConcatOblast">
      <xsd:simpleType>
        <xsd:restriction base="dms:Text">
          <xsd:maxLength value="255"/>
        </xsd:restriction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HCUZCRXN6NH5-585516579-5343</_dlc_DocId>
    <_dlc_DocIdUrl xmlns="85f4b5cc-4033-44c7-b405-f5eed34c8154">
      <Url>https://spucr.sharepoint.com/sites/Portal/vestniky/_layouts/15/DocIdRedir.aspx?ID=HCUZCRXN6NH5-585516579-5343</Url>
      <Description>HCUZCRXN6NH5-585516579-5343</Description>
    </_dlc_DocIdUrl>
    <TaxCatchAll xmlns="85f4b5cc-4033-44c7-b405-f5eed34c8154" xsi:nil="true"/>
    <lcf76f155ced4ddcb4097134ff3c332f xmlns="c656cff5-c402-4d10-aea1-9f704c23631b">
      <Terms xmlns="http://schemas.microsoft.com/office/infopath/2007/PartnerControls"/>
    </lcf76f155ced4ddcb4097134ff3c332f>
    <CisloJednaci xmlns="c656cff5-c402-4d10-aea1-9f704c23631b" xsi:nil="true"/>
    <UrcenPro xmlns="c656cff5-c402-4d10-aea1-9f704c23631b">Zaměstnance KPÚ a PK</UrcenPro>
    <Rok xmlns="c656cff5-c402-4d10-aea1-9f704c23631b">2025</Rok>
    <Predmet xmlns="c656cff5-c402-4d10-aea1-9f704c23631b">Položkový výkaz činností –  Příloha ke Smlouvě –  KoPÚ/JPÚ</Predmet>
    <SouvisejiciRDURL xmlns="c656cff5-c402-4d10-aea1-9f704c23631b" xsi:nil="true"/>
    <ConcatOblast xmlns="c656cff5-c402-4d10-aea1-9f704c23631b">Pozemkové úpravy, Veřejné zakázky</ConcatOblast>
    <Poradi xmlns="c656cff5-c402-4d10-aea1-9f704c23631b">23</Poradi>
    <IDVestniku xmlns="c656cff5-c402-4d10-aea1-9f704c23631b">213</IDVestniku>
    <CisloInformace xmlns="c656cff5-c402-4d10-aea1-9f704c23631b">68/2025</CisloInformace>
    <FolderName xmlns="c656cff5-c402-4d10-aea1-9f704c23631b">Vestnik-2025-23</FolderName>
    <IsRDSet xmlns="c656cff5-c402-4d10-aea1-9f704c23631b">Ne</IsRDSet>
    <KlicovaSlova xmlns="c656cff5-c402-4d10-aea1-9f704c23631b">položkový výkaz činností, počet měrných jednotek, </KlicovaSlova>
    <StavVestniku xmlns="c656cff5-c402-4d10-aea1-9f704c23631b">Archiv</StavVestniku>
    <SouvisejiciRD xmlns="c656cff5-c402-4d10-aea1-9f704c23631b" xsi:nil="true"/>
    <JePrilohouK xmlns="c656cff5-c402-4d10-aea1-9f704c23631b">Úprava vzorového Položkového výkazu činností při zadávání Veřejných zakázek</JePrilohouK>
    <SouvisejiciRDIdent xmlns="c656cff5-c402-4d10-aea1-9f704c23631b" xsi:nil="true"/>
    <IsAttachmentOf xmlns="c656cff5-c402-4d10-aea1-9f704c23631b">5341</IsAttachmentOf>
    <PoradiInformace xmlns="c656cff5-c402-4d10-aea1-9f704c23631b">68</PoradiInformace>
    <OblastVestniku xmlns="c656cff5-c402-4d10-aea1-9f704c23631b">
      <Value>Pozemkové úpravy</Value>
      <Value>Veřejné zakázky</Value>
    </OblastVestniku>
    <SouvisejiciRDId xmlns="c656cff5-c402-4d10-aea1-9f704c23631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77928E7-56DF-4126-9092-D406D0599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c656cff5-c402-4d10-aea1-9f704c236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648F5-C624-4F64-A730-817A73E9BBF4}">
  <ds:schemaRefs>
    <ds:schemaRef ds:uri="http://schemas.microsoft.com/office/2006/metadata/properties"/>
    <ds:schemaRef ds:uri="http://schemas.microsoft.com/office/infopath/2007/PartnerControls"/>
    <ds:schemaRef ds:uri="85f4b5cc-4033-44c7-b405-f5eed34c8154"/>
    <ds:schemaRef ds:uri="c656cff5-c402-4d10-aea1-9f704c23631b"/>
  </ds:schemaRefs>
</ds:datastoreItem>
</file>

<file path=customXml/itemProps4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Johanesová Silvie Bc.</cp:lastModifiedBy>
  <cp:revision/>
  <cp:lastPrinted>2025-07-02T11:06:54Z</cp:lastPrinted>
  <dcterms:created xsi:type="dcterms:W3CDTF">2013-07-10T06:31:46Z</dcterms:created>
  <dcterms:modified xsi:type="dcterms:W3CDTF">2025-07-18T13:26:31Z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0x010100CE0F8D48B4F4A346A56C27881124240B</vt:lpwstr>
  </property>
  <property fmtid="{D5CDD505-2E9C-101B-9397-08002B2CF9AE}" pid="3" name="_dlc_DocIdItemGuid">
    <vt:lpwstr>258c3bd0-31fe-4eb4-941c-9540ec6b223b</vt:lpwstr>
  </property>
  <property fmtid="{D5CDD505-2E9C-101B-9397-08002B2CF9AE}" pid="4" name="MediaServiceImageTags">
    <vt:lpwstr/>
  </property>
</Properties>
</file>