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23 Údržba HOZ Novojičínsko, Ostravsko A2\Výzva\"/>
    </mc:Choice>
  </mc:AlternateContent>
  <xr:revisionPtr revIDLastSave="0" documentId="13_ncr:1_{AD461BEC-AF2F-4170-BB4C-3DBEAA30C8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HMZ Loučka-402_151" sheetId="2" r:id="rId2"/>
    <sheet name="SO 2 - Nebory A-403_180" sheetId="3" r:id="rId3"/>
    <sheet name="SO 3 - HMZ Antošovice-43_021" sheetId="4" r:id="rId4"/>
    <sheet name="SO 4 - HMZ Brantice-401_028" sheetId="5" r:id="rId5"/>
    <sheet name="SO 5 - HMZ Brantice-401_026" sheetId="6" r:id="rId6"/>
  </sheets>
  <definedNames>
    <definedName name="_xlnm._FilterDatabase" localSheetId="1" hidden="1">'SO 1 - HMZ Loučka-402_151'!$C$80:$K$91</definedName>
    <definedName name="_xlnm._FilterDatabase" localSheetId="2" hidden="1">'SO 2 - Nebory A-403_180'!$C$80:$K$91</definedName>
    <definedName name="_xlnm._FilterDatabase" localSheetId="3" hidden="1">'SO 3 - HMZ Antošovice-43_021'!$C$80:$K$91</definedName>
    <definedName name="_xlnm._FilterDatabase" localSheetId="4" hidden="1">'SO 4 - HMZ Brantice-401_028'!$C$80:$K$91</definedName>
    <definedName name="_xlnm._FilterDatabase" localSheetId="5" hidden="1">'SO 5 - HMZ Brantice-401_026'!$C$80:$K$91</definedName>
    <definedName name="_xlnm.Print_Titles" localSheetId="0">'Rekapitulace stavby'!$52:$52</definedName>
    <definedName name="_xlnm.Print_Titles" localSheetId="1">'SO 1 - HMZ Loučka-402_151'!$80:$80</definedName>
    <definedName name="_xlnm.Print_Titles" localSheetId="2">'SO 2 - Nebory A-403_180'!$80:$80</definedName>
    <definedName name="_xlnm.Print_Titles" localSheetId="3">'SO 3 - HMZ Antošovice-43_021'!$80:$80</definedName>
    <definedName name="_xlnm.Print_Titles" localSheetId="4">'SO 4 - HMZ Brantice-401_028'!$80:$80</definedName>
    <definedName name="_xlnm.Print_Titles" localSheetId="5">'SO 5 - HMZ Brantice-401_026'!$80:$80</definedName>
    <definedName name="_xlnm.Print_Area" localSheetId="0">'Rekapitulace stavby'!$D$4:$AO$36,'Rekapitulace stavby'!$C$42:$AQ$60</definedName>
    <definedName name="_xlnm.Print_Area" localSheetId="1">'SO 1 - HMZ Loučka-402_151'!$C$4:$J$39,'SO 1 - HMZ Loučka-402_151'!$C$68:$K$91</definedName>
    <definedName name="_xlnm.Print_Area" localSheetId="2">'SO 2 - Nebory A-403_180'!$C$4:$J$39,'SO 2 - Nebory A-403_180'!$C$68:$K$91</definedName>
    <definedName name="_xlnm.Print_Area" localSheetId="3">'SO 3 - HMZ Antošovice-43_021'!$C$4:$J$39,'SO 3 - HMZ Antošovice-43_021'!$C$68:$K$91</definedName>
    <definedName name="_xlnm.Print_Area" localSheetId="4">'SO 4 - HMZ Brantice-401_028'!$C$4:$J$39,'SO 4 - HMZ Brantice-401_028'!$C$68:$K$91</definedName>
    <definedName name="_xlnm.Print_Area" localSheetId="5">'SO 5 - HMZ Brantice-401_026'!$C$4:$J$39,'SO 5 - HMZ Brantice-401_026'!$C$68:$K$91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5" i="6"/>
  <c r="E73" i="6"/>
  <c r="J55" i="6"/>
  <c r="J54" i="6"/>
  <c r="F52" i="6"/>
  <c r="E50" i="6"/>
  <c r="J18" i="6"/>
  <c r="E18" i="6"/>
  <c r="F78" i="6"/>
  <c r="J17" i="6"/>
  <c r="J15" i="6"/>
  <c r="E15" i="6"/>
  <c r="F77" i="6" s="1"/>
  <c r="J14" i="6"/>
  <c r="J12" i="6"/>
  <c r="J52" i="6" s="1"/>
  <c r="E7" i="6"/>
  <c r="E71" i="6" s="1"/>
  <c r="J37" i="5"/>
  <c r="J36" i="5"/>
  <c r="AY58" i="1" s="1"/>
  <c r="J35" i="5"/>
  <c r="AX58" i="1" s="1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J78" i="5"/>
  <c r="J77" i="5"/>
  <c r="F75" i="5"/>
  <c r="E73" i="5"/>
  <c r="J55" i="5"/>
  <c r="J54" i="5"/>
  <c r="F52" i="5"/>
  <c r="E50" i="5"/>
  <c r="J18" i="5"/>
  <c r="E18" i="5"/>
  <c r="F55" i="5"/>
  <c r="J17" i="5"/>
  <c r="J15" i="5"/>
  <c r="E15" i="5"/>
  <c r="F54" i="5"/>
  <c r="J14" i="5"/>
  <c r="J12" i="5"/>
  <c r="J52" i="5" s="1"/>
  <c r="E7" i="5"/>
  <c r="E71" i="5"/>
  <c r="J37" i="4"/>
  <c r="J36" i="4"/>
  <c r="AY57" i="1"/>
  <c r="J35" i="4"/>
  <c r="AX57" i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J78" i="4"/>
  <c r="J77" i="4"/>
  <c r="F75" i="4"/>
  <c r="E73" i="4"/>
  <c r="J55" i="4"/>
  <c r="J54" i="4"/>
  <c r="F52" i="4"/>
  <c r="E50" i="4"/>
  <c r="J18" i="4"/>
  <c r="E18" i="4"/>
  <c r="F55" i="4" s="1"/>
  <c r="J17" i="4"/>
  <c r="J15" i="4"/>
  <c r="E15" i="4"/>
  <c r="F77" i="4" s="1"/>
  <c r="J14" i="4"/>
  <c r="J12" i="4"/>
  <c r="J52" i="4" s="1"/>
  <c r="E7" i="4"/>
  <c r="E48" i="4"/>
  <c r="J37" i="3"/>
  <c r="J36" i="3"/>
  <c r="AY56" i="1" s="1"/>
  <c r="J35" i="3"/>
  <c r="AX56" i="1" s="1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P83" i="3"/>
  <c r="P82" i="3" s="1"/>
  <c r="P81" i="3" s="1"/>
  <c r="AU56" i="1" s="1"/>
  <c r="J78" i="3"/>
  <c r="J77" i="3"/>
  <c r="F75" i="3"/>
  <c r="E73" i="3"/>
  <c r="J55" i="3"/>
  <c r="J54" i="3"/>
  <c r="F52" i="3"/>
  <c r="E50" i="3"/>
  <c r="J18" i="3"/>
  <c r="E18" i="3"/>
  <c r="F55" i="3"/>
  <c r="J17" i="3"/>
  <c r="J15" i="3"/>
  <c r="E15" i="3"/>
  <c r="F77" i="3" s="1"/>
  <c r="J14" i="3"/>
  <c r="J12" i="3"/>
  <c r="J52" i="3"/>
  <c r="E7" i="3"/>
  <c r="E71" i="3" s="1"/>
  <c r="J37" i="2"/>
  <c r="J36" i="2"/>
  <c r="AY55" i="1" s="1"/>
  <c r="J35" i="2"/>
  <c r="AX55" i="1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J77" i="2"/>
  <c r="F75" i="2"/>
  <c r="E73" i="2"/>
  <c r="J55" i="2"/>
  <c r="J54" i="2"/>
  <c r="F52" i="2"/>
  <c r="E50" i="2"/>
  <c r="J18" i="2"/>
  <c r="E18" i="2"/>
  <c r="F78" i="2" s="1"/>
  <c r="J17" i="2"/>
  <c r="J15" i="2"/>
  <c r="E15" i="2"/>
  <c r="F77" i="2" s="1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BK84" i="2"/>
  <c r="BK84" i="3"/>
  <c r="J88" i="4"/>
  <c r="J84" i="5"/>
  <c r="F34" i="2"/>
  <c r="BA55" i="1" s="1"/>
  <c r="F34" i="5"/>
  <c r="BA58" i="1" s="1"/>
  <c r="F36" i="2"/>
  <c r="BC55" i="1" s="1"/>
  <c r="BK88" i="5"/>
  <c r="BK84" i="6"/>
  <c r="F35" i="2"/>
  <c r="BB55" i="1" s="1"/>
  <c r="J88" i="6"/>
  <c r="J88" i="2"/>
  <c r="J88" i="3"/>
  <c r="BK84" i="4"/>
  <c r="BK84" i="5"/>
  <c r="BK88" i="6"/>
  <c r="J84" i="2"/>
  <c r="BK88" i="3"/>
  <c r="BK88" i="4"/>
  <c r="J88" i="5"/>
  <c r="BK88" i="2"/>
  <c r="J84" i="3"/>
  <c r="J84" i="4"/>
  <c r="J34" i="4"/>
  <c r="AS54" i="1"/>
  <c r="J84" i="6"/>
  <c r="R83" i="2" l="1"/>
  <c r="R82" i="2" s="1"/>
  <c r="R81" i="2" s="1"/>
  <c r="BK83" i="3"/>
  <c r="J83" i="3" s="1"/>
  <c r="J61" i="3" s="1"/>
  <c r="T83" i="4"/>
  <c r="T82" i="4"/>
  <c r="T81" i="4" s="1"/>
  <c r="R83" i="4"/>
  <c r="R82" i="4"/>
  <c r="R81" i="4"/>
  <c r="P83" i="5"/>
  <c r="P82" i="5"/>
  <c r="P81" i="5" s="1"/>
  <c r="AU58" i="1" s="1"/>
  <c r="BK83" i="2"/>
  <c r="J83" i="2"/>
  <c r="J61" i="2" s="1"/>
  <c r="R83" i="3"/>
  <c r="R82" i="3"/>
  <c r="R81" i="3"/>
  <c r="R83" i="5"/>
  <c r="R82" i="5"/>
  <c r="R81" i="5" s="1"/>
  <c r="BK83" i="6"/>
  <c r="J83" i="6" s="1"/>
  <c r="J61" i="6" s="1"/>
  <c r="P83" i="2"/>
  <c r="P82" i="2"/>
  <c r="P81" i="2" s="1"/>
  <c r="AU55" i="1" s="1"/>
  <c r="BK83" i="4"/>
  <c r="J83" i="4" s="1"/>
  <c r="J61" i="4" s="1"/>
  <c r="BK83" i="5"/>
  <c r="J83" i="5"/>
  <c r="J61" i="5"/>
  <c r="R83" i="6"/>
  <c r="R82" i="6"/>
  <c r="R81" i="6" s="1"/>
  <c r="T83" i="2"/>
  <c r="T82" i="2" s="1"/>
  <c r="T81" i="2" s="1"/>
  <c r="T83" i="3"/>
  <c r="T82" i="3"/>
  <c r="T81" i="3" s="1"/>
  <c r="P83" i="4"/>
  <c r="P82" i="4" s="1"/>
  <c r="P81" i="4" s="1"/>
  <c r="AU57" i="1" s="1"/>
  <c r="T83" i="5"/>
  <c r="T82" i="5"/>
  <c r="T81" i="5"/>
  <c r="P83" i="6"/>
  <c r="P82" i="6"/>
  <c r="P81" i="6" s="1"/>
  <c r="AU59" i="1" s="1"/>
  <c r="T83" i="6"/>
  <c r="T82" i="6"/>
  <c r="T81" i="6"/>
  <c r="BK82" i="5"/>
  <c r="J82" i="5" s="1"/>
  <c r="J60" i="5" s="1"/>
  <c r="J75" i="6"/>
  <c r="E48" i="6"/>
  <c r="F54" i="6"/>
  <c r="BE88" i="6"/>
  <c r="BE84" i="6"/>
  <c r="F55" i="6"/>
  <c r="F77" i="5"/>
  <c r="E48" i="5"/>
  <c r="F78" i="5"/>
  <c r="BE88" i="5"/>
  <c r="J75" i="5"/>
  <c r="BE84" i="5"/>
  <c r="E71" i="4"/>
  <c r="J75" i="4"/>
  <c r="BE84" i="4"/>
  <c r="BE88" i="4"/>
  <c r="F78" i="4"/>
  <c r="F54" i="4"/>
  <c r="AW57" i="1"/>
  <c r="BK82" i="2"/>
  <c r="J82" i="2"/>
  <c r="J60" i="2" s="1"/>
  <c r="F54" i="3"/>
  <c r="J75" i="3"/>
  <c r="F78" i="3"/>
  <c r="E48" i="3"/>
  <c r="BE84" i="3"/>
  <c r="BE88" i="3"/>
  <c r="BE88" i="2"/>
  <c r="E48" i="2"/>
  <c r="F54" i="2"/>
  <c r="F55" i="2"/>
  <c r="BE84" i="2"/>
  <c r="J52" i="2"/>
  <c r="J34" i="2"/>
  <c r="AW55" i="1"/>
  <c r="F37" i="3"/>
  <c r="BD56" i="1" s="1"/>
  <c r="F36" i="5"/>
  <c r="BC58" i="1"/>
  <c r="F36" i="6"/>
  <c r="BC59" i="1" s="1"/>
  <c r="F35" i="3"/>
  <c r="BB56" i="1" s="1"/>
  <c r="F37" i="4"/>
  <c r="BD57" i="1" s="1"/>
  <c r="F37" i="6"/>
  <c r="BD59" i="1"/>
  <c r="F34" i="3"/>
  <c r="BA56" i="1" s="1"/>
  <c r="F35" i="4"/>
  <c r="BB57" i="1" s="1"/>
  <c r="F35" i="5"/>
  <c r="BB58" i="1" s="1"/>
  <c r="J34" i="6"/>
  <c r="AW59" i="1"/>
  <c r="F37" i="2"/>
  <c r="BD55" i="1" s="1"/>
  <c r="F36" i="4"/>
  <c r="BC57" i="1" s="1"/>
  <c r="J34" i="5"/>
  <c r="AW58" i="1" s="1"/>
  <c r="F34" i="6"/>
  <c r="BA59" i="1"/>
  <c r="J34" i="3"/>
  <c r="AW56" i="1" s="1"/>
  <c r="F34" i="4"/>
  <c r="BA57" i="1" s="1"/>
  <c r="F35" i="6"/>
  <c r="BB59" i="1" s="1"/>
  <c r="F36" i="3"/>
  <c r="BC56" i="1"/>
  <c r="F37" i="5"/>
  <c r="BD58" i="1" s="1"/>
  <c r="BK82" i="3" l="1"/>
  <c r="J82" i="3"/>
  <c r="J60" i="3"/>
  <c r="BK82" i="4"/>
  <c r="J82" i="4"/>
  <c r="J60" i="4" s="1"/>
  <c r="BK82" i="6"/>
  <c r="J82" i="6"/>
  <c r="J60" i="6" s="1"/>
  <c r="BK81" i="5"/>
  <c r="J81" i="5"/>
  <c r="BK81" i="3"/>
  <c r="J81" i="3"/>
  <c r="J59" i="3" s="1"/>
  <c r="BK81" i="2"/>
  <c r="J81" i="2"/>
  <c r="J59" i="2" s="1"/>
  <c r="J33" i="2"/>
  <c r="AV55" i="1"/>
  <c r="AT55" i="1"/>
  <c r="AU54" i="1"/>
  <c r="J33" i="3"/>
  <c r="AV56" i="1" s="1"/>
  <c r="AT56" i="1" s="1"/>
  <c r="J30" i="5"/>
  <c r="AG58" i="1" s="1"/>
  <c r="BA54" i="1"/>
  <c r="W30" i="1"/>
  <c r="BD54" i="1"/>
  <c r="W33" i="1" s="1"/>
  <c r="F33" i="2"/>
  <c r="AZ55" i="1"/>
  <c r="F33" i="3"/>
  <c r="AZ56" i="1" s="1"/>
  <c r="F33" i="5"/>
  <c r="AZ58" i="1"/>
  <c r="J33" i="5"/>
  <c r="AV58" i="1" s="1"/>
  <c r="AT58" i="1" s="1"/>
  <c r="J33" i="6"/>
  <c r="AV59" i="1" s="1"/>
  <c r="AT59" i="1" s="1"/>
  <c r="F33" i="4"/>
  <c r="AZ57" i="1"/>
  <c r="J33" i="4"/>
  <c r="AV57" i="1" s="1"/>
  <c r="AT57" i="1" s="1"/>
  <c r="BC54" i="1"/>
  <c r="AY54" i="1" s="1"/>
  <c r="F33" i="6"/>
  <c r="AZ59" i="1" s="1"/>
  <c r="BB54" i="1"/>
  <c r="W31" i="1"/>
  <c r="BK81" i="4" l="1"/>
  <c r="J81" i="4" s="1"/>
  <c r="J30" i="4" s="1"/>
  <c r="AG57" i="1" s="1"/>
  <c r="BK81" i="6"/>
  <c r="J81" i="6"/>
  <c r="J59" i="6"/>
  <c r="AN58" i="1"/>
  <c r="J59" i="5"/>
  <c r="J39" i="5"/>
  <c r="AX54" i="1"/>
  <c r="AZ54" i="1"/>
  <c r="W29" i="1" s="1"/>
  <c r="J30" i="2"/>
  <c r="AG55" i="1" s="1"/>
  <c r="J30" i="3"/>
  <c r="AG56" i="1" s="1"/>
  <c r="AN56" i="1" s="1"/>
  <c r="AW54" i="1"/>
  <c r="AK30" i="1"/>
  <c r="W32" i="1"/>
  <c r="J39" i="4" l="1"/>
  <c r="J59" i="4"/>
  <c r="J39" i="3"/>
  <c r="J39" i="2"/>
  <c r="AN55" i="1"/>
  <c r="AN57" i="1"/>
  <c r="J30" i="6"/>
  <c r="AG59" i="1" s="1"/>
  <c r="AG54" i="1" s="1"/>
  <c r="AK26" i="1" s="1"/>
  <c r="AK35" i="1" s="1"/>
  <c r="AV54" i="1"/>
  <c r="AK29" i="1"/>
  <c r="J39" i="6" l="1"/>
  <c r="AN59" i="1"/>
  <c r="AT54" i="1"/>
  <c r="AN54" i="1" s="1"/>
</calcChain>
</file>

<file path=xl/sharedStrings.xml><?xml version="1.0" encoding="utf-8"?>
<sst xmlns="http://schemas.openxmlformats.org/spreadsheetml/2006/main" count="1019" uniqueCount="158">
  <si>
    <t>Export Komplet</t>
  </si>
  <si>
    <t>VZ</t>
  </si>
  <si>
    <t>2.0</t>
  </si>
  <si>
    <t>ZAMOK</t>
  </si>
  <si>
    <t>False</t>
  </si>
  <si>
    <t>{4549f028-69a3-4c04-a2b1-ea4405de542d}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</si>
  <si>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</si>
  <si>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</si>
  <si>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</si>
  <si>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</si>
  <si>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</si>
  <si>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</si>
  <si>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</si>
  <si>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</si>
  <si>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</si>
  <si>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</si>
  <si>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</si>
  <si>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Novojičínsko, Ostravsko</t>
  </si>
  <si>
    <t>KSO:</t>
  </si>
  <si>
    <t/>
  </si>
  <si>
    <t>CC-CZ:</t>
  </si>
  <si>
    <t>Místo:</t>
  </si>
  <si>
    <t>Antošovice, Nebory, Brantice, Loučka u NJ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</si>
  <si>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</si>
  <si>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</si>
  <si>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</si>
  <si>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</si>
  <si>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</si>
  <si>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</si>
  <si>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</si>
  <si>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</si>
  <si>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Zdenek Šťastný</t>
  </si>
  <si>
    <t>True</t>
  </si>
  <si>
    <t>Zpracovatel:</t>
  </si>
  <si>
    <t>SPÚ OVHS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</si>
  <si>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</si>
  <si>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</si>
  <si>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</si>
  <si>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</si>
  <si>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</si>
  <si>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</si>
  <si>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</si>
  <si>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</si>
  <si>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</si>
  <si>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</si>
  <si>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</si>
  <si>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</si>
  <si>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</si>
  <si>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</si>
  <si>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</si>
  <si>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</si>
  <si>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</si>
  <si>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</si>
  <si>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</si>
  <si>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</si>
  <si>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</si>
  <si>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</si>
  <si>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</si>
  <si>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</si>
  <si>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</si>
  <si>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</si>
  <si>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</si>
  <si>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</si>
  <si>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</si>
  <si>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</si>
  <si>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</si>
  <si>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</si>
  <si>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</si>
  <si>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</si>
  <si>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</si>
  <si>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</si>
  <si>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</si>
  <si>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</si>
  <si>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</si>
  <si>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</si>
  <si>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</si>
  <si>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</si>
  <si>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HMZ Loučka-402_151</t>
  </si>
  <si>
    <t>STA</t>
  </si>
  <si>
    <t>1</t>
  </si>
  <si>
    <t>{1107a7be-4d6f-416e-8c7c-53476a3c1278}</t>
  </si>
  <si>
    <t>2</t>
  </si>
  <si>
    <t>SO 2</t>
  </si>
  <si>
    <t>Nebory A-403_180</t>
  </si>
  <si>
    <t>{ffa1ed77-b0f6-4746-b2bc-8974a0db0394}</t>
  </si>
  <si>
    <t>SO 3</t>
  </si>
  <si>
    <t>HMZ Antošovice-43_021</t>
  </si>
  <si>
    <t>{ddeb5f14-f523-4b75-9060-4c551b64a6ab}</t>
  </si>
  <si>
    <t>SO 4</t>
  </si>
  <si>
    <t>HMZ Brantice-401_028</t>
  </si>
  <si>
    <t>{8be4eafa-f404-462b-8e57-cc7c4a526f58}</t>
  </si>
  <si>
    <t>SO 5</t>
  </si>
  <si>
    <t>HMZ Brantice-401_026</t>
  </si>
  <si>
    <t>{6b718529-01e1-4a55-b114-7dff8b23c241}</t>
  </si>
  <si>
    <t>KRYCÍ LIST SOUPISU PRACÍ</t>
  </si>
  <si>
    <t>Objekt:</t>
  </si>
  <si>
    <t>SO 1 - HMZ Loučka-402_151</t>
  </si>
  <si>
    <t>Loučka u NJ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</si>
  <si>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</si>
  <si>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</si>
  <si>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</si>
  <si>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</si>
  <si>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</si>
  <si>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</si>
  <si>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</si>
  <si>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</si>
  <si>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</si>
  <si>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</si>
  <si>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</si>
  <si>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</si>
  <si>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</si>
  <si>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</si>
  <si>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</si>
  <si>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</si>
  <si>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</si>
  <si>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</si>
  <si>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</si>
  <si>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</si>
  <si>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</si>
  <si>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</si>
  <si>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</si>
  <si>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</si>
  <si>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</si>
  <si>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111103213</t>
  </si>
  <si>
    <t>Kosení ve vegetačním období divokého porostu hustého</t>
  </si>
  <si>
    <t>ha</t>
  </si>
  <si>
    <t>CS ÚRS 2025 01</t>
  </si>
  <si>
    <t>-1506990211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</si>
  <si>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</si>
  <si>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</si>
  <si>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</si>
  <si>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</si>
  <si>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</si>
  <si>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684*7,6/10000</t>
  </si>
  <si>
    <t>185803106</t>
  </si>
  <si>
    <t>Shrabání pokoseného divokého porostu s odvozem do 20 km</t>
  </si>
  <si>
    <t>382370550</t>
  </si>
  <si>
    <t>Shrabání pokoseného porostu a organických naplavenin s odvozem do 20 km divokého porostu</t>
  </si>
  <si>
    <t>https://podminky.urs.cz/item/CS_URS_2025_01/185803106</t>
  </si>
  <si>
    <t>SO 2 - Nebory A-403_180</t>
  </si>
  <si>
    <t>Nebory</t>
  </si>
  <si>
    <t>236973225</t>
  </si>
  <si>
    <t>444*7,2/10000</t>
  </si>
  <si>
    <t>445986148</t>
  </si>
  <si>
    <t>SO 3 - HMZ Antošovice-43_021</t>
  </si>
  <si>
    <t>Antošovice</t>
  </si>
  <si>
    <t>-1595481541</t>
  </si>
  <si>
    <t>235*7,7/10000</t>
  </si>
  <si>
    <t>-297174311</t>
  </si>
  <si>
    <t>SO 4 - HMZ Brantice-401_028</t>
  </si>
  <si>
    <t>Brantice</t>
  </si>
  <si>
    <t>1984364273</t>
  </si>
  <si>
    <t>633*7,7/10000</t>
  </si>
  <si>
    <t>1696507859</t>
  </si>
  <si>
    <t>SO 5 - HMZ Brantice-401_026</t>
  </si>
  <si>
    <t>245344500</t>
  </si>
  <si>
    <t>450*7,1/10000</t>
  </si>
  <si>
    <t>-77611419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</si>
</sst>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AB44" sqref="AB4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8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0"/>
      <c r="AQ5" s="20"/>
      <c r="AR5" s="18"/>
      <c r="BE5" s="225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3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0"/>
      <c r="AQ6" s="20"/>
      <c r="AR6" s="18"/>
      <c r="BE6" s="226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26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29</v>
      </c>
      <c r="AO8" s="20"/>
      <c r="AP8" s="20"/>
      <c r="AQ8" s="20"/>
      <c r="AR8" s="18"/>
      <c r="BE8" s="226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6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19</v>
      </c>
      <c r="AO10" s="20"/>
      <c r="AP10" s="20"/>
      <c r="AQ10" s="20"/>
      <c r="AR10" s="18"/>
      <c r="BE10" s="226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26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6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26"/>
      <c r="BS13" s="15" t="s">
        <v>6</v>
      </c>
    </row>
    <row r="14" spans="1:74" ht="12.75">
      <c r="B14" s="19"/>
      <c r="C14" s="20"/>
      <c r="D14" s="20"/>
      <c r="E14" s="231" t="s">
        <v>29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26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6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19</v>
      </c>
      <c r="AO16" s="20"/>
      <c r="AP16" s="20"/>
      <c r="AQ16" s="20"/>
      <c r="AR16" s="18"/>
      <c r="BE16" s="226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26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6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19</v>
      </c>
      <c r="AO19" s="20"/>
      <c r="AP19" s="20"/>
      <c r="AQ19" s="20"/>
      <c r="AR19" s="18"/>
      <c r="BE19" s="226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26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6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6"/>
    </row>
    <row r="23" spans="1:71" s="1" customFormat="1" ht="48" customHeight="1">
      <c r="B23" s="19"/>
      <c r="C23" s="20"/>
      <c r="D23" s="20"/>
      <c r="E23" s="233" t="s">
        <v>36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0"/>
      <c r="AP23" s="20"/>
      <c r="AQ23" s="20"/>
      <c r="AR23" s="18"/>
      <c r="BE23" s="226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6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6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ROUND(AG54,2)</f>
        <v>0</v>
      </c>
      <c r="AL26" s="235"/>
      <c r="AM26" s="235"/>
      <c r="AN26" s="235"/>
      <c r="AO26" s="235"/>
      <c r="AP26" s="34"/>
      <c r="AQ26" s="34"/>
      <c r="AR26" s="37"/>
      <c r="BE26" s="226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6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6" t="s">
        <v>38</v>
      </c>
      <c r="M28" s="236"/>
      <c r="N28" s="236"/>
      <c r="O28" s="236"/>
      <c r="P28" s="236"/>
      <c r="Q28" s="34"/>
      <c r="R28" s="34"/>
      <c r="S28" s="34"/>
      <c r="T28" s="34"/>
      <c r="U28" s="34"/>
      <c r="V28" s="34"/>
      <c r="W28" s="236" t="s">
        <v>39</v>
      </c>
      <c r="X28" s="236"/>
      <c r="Y28" s="236"/>
      <c r="Z28" s="236"/>
      <c r="AA28" s="236"/>
      <c r="AB28" s="236"/>
      <c r="AC28" s="236"/>
      <c r="AD28" s="236"/>
      <c r="AE28" s="236"/>
      <c r="AF28" s="34"/>
      <c r="AG28" s="34"/>
      <c r="AH28" s="34"/>
      <c r="AI28" s="34"/>
      <c r="AJ28" s="34"/>
      <c r="AK28" s="236" t="s">
        <v>40</v>
      </c>
      <c r="AL28" s="236"/>
      <c r="AM28" s="236"/>
      <c r="AN28" s="236"/>
      <c r="AO28" s="236"/>
      <c r="AP28" s="34"/>
      <c r="AQ28" s="34"/>
      <c r="AR28" s="37"/>
      <c r="BE28" s="226"/>
    </row>
    <row r="29" spans="1:71" s="3" customFormat="1" ht="14.45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39">
        <v>0.21</v>
      </c>
      <c r="M29" s="238"/>
      <c r="N29" s="238"/>
      <c r="O29" s="238"/>
      <c r="P29" s="238"/>
      <c r="Q29" s="39"/>
      <c r="R29" s="39"/>
      <c r="S29" s="39"/>
      <c r="T29" s="39"/>
      <c r="U29" s="39"/>
      <c r="V29" s="39"/>
      <c r="W29" s="237">
        <f>ROUND(AZ54,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9"/>
      <c r="AG29" s="39"/>
      <c r="AH29" s="39"/>
      <c r="AI29" s="39"/>
      <c r="AJ29" s="39"/>
      <c r="AK29" s="237">
        <f>ROUND(AV54, 2)</f>
        <v>0</v>
      </c>
      <c r="AL29" s="238"/>
      <c r="AM29" s="238"/>
      <c r="AN29" s="238"/>
      <c r="AO29" s="238"/>
      <c r="AP29" s="39"/>
      <c r="AQ29" s="39"/>
      <c r="AR29" s="40"/>
      <c r="BE29" s="227"/>
    </row>
    <row r="30" spans="1:71" s="3" customFormat="1" ht="14.45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39">
        <v>0.12</v>
      </c>
      <c r="M30" s="238"/>
      <c r="N30" s="238"/>
      <c r="O30" s="238"/>
      <c r="P30" s="238"/>
      <c r="Q30" s="39"/>
      <c r="R30" s="39"/>
      <c r="S30" s="39"/>
      <c r="T30" s="39"/>
      <c r="U30" s="39"/>
      <c r="V30" s="39"/>
      <c r="W30" s="237">
        <f>ROUND(BA54,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9"/>
      <c r="AG30" s="39"/>
      <c r="AH30" s="39"/>
      <c r="AI30" s="39"/>
      <c r="AJ30" s="39"/>
      <c r="AK30" s="237">
        <f>ROUND(AW54, 2)</f>
        <v>0</v>
      </c>
      <c r="AL30" s="238"/>
      <c r="AM30" s="238"/>
      <c r="AN30" s="238"/>
      <c r="AO30" s="238"/>
      <c r="AP30" s="39"/>
      <c r="AQ30" s="39"/>
      <c r="AR30" s="40"/>
      <c r="BE30" s="227"/>
    </row>
    <row r="31" spans="1:71" s="3" customFormat="1" ht="14.45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39">
        <v>0.21</v>
      </c>
      <c r="M31" s="238"/>
      <c r="N31" s="238"/>
      <c r="O31" s="238"/>
      <c r="P31" s="238"/>
      <c r="Q31" s="39"/>
      <c r="R31" s="39"/>
      <c r="S31" s="39"/>
      <c r="T31" s="39"/>
      <c r="U31" s="39"/>
      <c r="V31" s="39"/>
      <c r="W31" s="237">
        <f>ROUND(BB54,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9"/>
      <c r="AG31" s="39"/>
      <c r="AH31" s="39"/>
      <c r="AI31" s="39"/>
      <c r="AJ31" s="39"/>
      <c r="AK31" s="237">
        <v>0</v>
      </c>
      <c r="AL31" s="238"/>
      <c r="AM31" s="238"/>
      <c r="AN31" s="238"/>
      <c r="AO31" s="238"/>
      <c r="AP31" s="39"/>
      <c r="AQ31" s="39"/>
      <c r="AR31" s="40"/>
      <c r="BE31" s="227"/>
    </row>
    <row r="32" spans="1:71" s="3" customFormat="1" ht="14.45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39">
        <v>0.12</v>
      </c>
      <c r="M32" s="238"/>
      <c r="N32" s="238"/>
      <c r="O32" s="238"/>
      <c r="P32" s="238"/>
      <c r="Q32" s="39"/>
      <c r="R32" s="39"/>
      <c r="S32" s="39"/>
      <c r="T32" s="39"/>
      <c r="U32" s="39"/>
      <c r="V32" s="39"/>
      <c r="W32" s="237">
        <f>ROUND(BC54,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9"/>
      <c r="AG32" s="39"/>
      <c r="AH32" s="39"/>
      <c r="AI32" s="39"/>
      <c r="AJ32" s="39"/>
      <c r="AK32" s="237">
        <v>0</v>
      </c>
      <c r="AL32" s="238"/>
      <c r="AM32" s="238"/>
      <c r="AN32" s="238"/>
      <c r="AO32" s="238"/>
      <c r="AP32" s="39"/>
      <c r="AQ32" s="39"/>
      <c r="AR32" s="40"/>
      <c r="BE32" s="227"/>
    </row>
    <row r="33" spans="1:57" s="3" customFormat="1" ht="14.45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39">
        <v>0</v>
      </c>
      <c r="M33" s="238"/>
      <c r="N33" s="238"/>
      <c r="O33" s="238"/>
      <c r="P33" s="238"/>
      <c r="Q33" s="39"/>
      <c r="R33" s="39"/>
      <c r="S33" s="39"/>
      <c r="T33" s="39"/>
      <c r="U33" s="39"/>
      <c r="V33" s="39"/>
      <c r="W33" s="237">
        <f>ROUND(BD54,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9"/>
      <c r="AG33" s="39"/>
      <c r="AH33" s="39"/>
      <c r="AI33" s="39"/>
      <c r="AJ33" s="39"/>
      <c r="AK33" s="237">
        <v>0</v>
      </c>
      <c r="AL33" s="238"/>
      <c r="AM33" s="238"/>
      <c r="AN33" s="238"/>
      <c r="AO33" s="238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43" t="s">
        <v>49</v>
      </c>
      <c r="Y35" s="241"/>
      <c r="Z35" s="241"/>
      <c r="AA35" s="241"/>
      <c r="AB35" s="241"/>
      <c r="AC35" s="43"/>
      <c r="AD35" s="43"/>
      <c r="AE35" s="43"/>
      <c r="AF35" s="43"/>
      <c r="AG35" s="43"/>
      <c r="AH35" s="43"/>
      <c r="AI35" s="43"/>
      <c r="AJ35" s="43"/>
      <c r="AK35" s="240">
        <f>SUM(AK26:AK33)</f>
        <v>0</v>
      </c>
      <c r="AL35" s="241"/>
      <c r="AM35" s="241"/>
      <c r="AN35" s="241"/>
      <c r="AO35" s="24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R01/2025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05" t="str">
        <f>K6</f>
        <v>Údržba HOZ Novojičínsko, Ostravsko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Antošovice, Nebory, Brantice, Loučka u NJ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07" t="str">
        <f>IF(AN8= "","",AN8)</f>
        <v>Vyplň údaj</v>
      </c>
      <c r="AN47" s="207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6" customHeight="1">
      <c r="A49" s="32"/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208" t="str">
        <f>IF(E17="","",E17)</f>
        <v>Zdenek Šťastný</v>
      </c>
      <c r="AN49" s="209"/>
      <c r="AO49" s="209"/>
      <c r="AP49" s="209"/>
      <c r="AQ49" s="34"/>
      <c r="AR49" s="37"/>
      <c r="AS49" s="210" t="s">
        <v>51</v>
      </c>
      <c r="AT49" s="211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6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208" t="str">
        <f>IF(E20="","",E20)</f>
        <v>SPÚ OVHS</v>
      </c>
      <c r="AN50" s="209"/>
      <c r="AO50" s="209"/>
      <c r="AP50" s="209"/>
      <c r="AQ50" s="34"/>
      <c r="AR50" s="37"/>
      <c r="AS50" s="212"/>
      <c r="AT50" s="213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14"/>
      <c r="AT51" s="215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216" t="s">
        <v>52</v>
      </c>
      <c r="D52" s="217"/>
      <c r="E52" s="217"/>
      <c r="F52" s="217"/>
      <c r="G52" s="217"/>
      <c r="H52" s="64"/>
      <c r="I52" s="219" t="s">
        <v>53</v>
      </c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8" t="s">
        <v>54</v>
      </c>
      <c r="AH52" s="217"/>
      <c r="AI52" s="217"/>
      <c r="AJ52" s="217"/>
      <c r="AK52" s="217"/>
      <c r="AL52" s="217"/>
      <c r="AM52" s="217"/>
      <c r="AN52" s="219" t="s">
        <v>55</v>
      </c>
      <c r="AO52" s="217"/>
      <c r="AP52" s="217"/>
      <c r="AQ52" s="65" t="s">
        <v>56</v>
      </c>
      <c r="AR52" s="37"/>
      <c r="AS52" s="66" t="s">
        <v>57</v>
      </c>
      <c r="AT52" s="67" t="s">
        <v>58</v>
      </c>
      <c r="AU52" s="67" t="s">
        <v>59</v>
      </c>
      <c r="AV52" s="67" t="s">
        <v>60</v>
      </c>
      <c r="AW52" s="67" t="s">
        <v>61</v>
      </c>
      <c r="AX52" s="67" t="s">
        <v>62</v>
      </c>
      <c r="AY52" s="67" t="s">
        <v>63</v>
      </c>
      <c r="AZ52" s="67" t="s">
        <v>64</v>
      </c>
      <c r="BA52" s="67" t="s">
        <v>65</v>
      </c>
      <c r="BB52" s="67" t="s">
        <v>66</v>
      </c>
      <c r="BC52" s="67" t="s">
        <v>67</v>
      </c>
      <c r="BD52" s="68" t="s">
        <v>68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69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23">
        <f>ROUND(SUM(AG55:AG59),2)</f>
        <v>0</v>
      </c>
      <c r="AH54" s="223"/>
      <c r="AI54" s="223"/>
      <c r="AJ54" s="223"/>
      <c r="AK54" s="223"/>
      <c r="AL54" s="223"/>
      <c r="AM54" s="223"/>
      <c r="AN54" s="224">
        <f t="shared" ref="AN54:AN59" si="0">SUM(AG54,AT54)</f>
        <v>0</v>
      </c>
      <c r="AO54" s="224"/>
      <c r="AP54" s="224"/>
      <c r="AQ54" s="76" t="s">
        <v>19</v>
      </c>
      <c r="AR54" s="77"/>
      <c r="AS54" s="78">
        <f>ROUND(SUM(AS55:AS59),2)</f>
        <v>0</v>
      </c>
      <c r="AT54" s="79">
        <f t="shared" ref="AT54:AT59" si="1">ROUND(SUM(AV54:AW54),2)</f>
        <v>0</v>
      </c>
      <c r="AU54" s="80">
        <f>ROUND(SUM(AU55:AU59),5)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ROUND(SUM(AZ55:AZ59),2)</f>
        <v>0</v>
      </c>
      <c r="BA54" s="79">
        <f>ROUND(SUM(BA55:BA59),2)</f>
        <v>0</v>
      </c>
      <c r="BB54" s="79">
        <f>ROUND(SUM(BB55:BB59),2)</f>
        <v>0</v>
      </c>
      <c r="BC54" s="79">
        <f>ROUND(SUM(BC55:BC59),2)</f>
        <v>0</v>
      </c>
      <c r="BD54" s="81">
        <f>ROUND(SUM(BD55:BD59),2)</f>
        <v>0</v>
      </c>
      <c r="BS54" s="82" t="s">
        <v>70</v>
      </c>
      <c r="BT54" s="82" t="s">
        <v>71</v>
      </c>
      <c r="BU54" s="83" t="s">
        <v>72</v>
      </c>
      <c r="BV54" s="82" t="s">
        <v>73</v>
      </c>
      <c r="BW54" s="82" t="s">
        <v>5</v>
      </c>
      <c r="BX54" s="82" t="s">
        <v>74</v>
      </c>
      <c r="CL54" s="82" t="s">
        <v>19</v>
      </c>
    </row>
    <row r="55" spans="1:91" s="7" customFormat="1" ht="14.45" customHeight="1">
      <c r="A55" s="84" t="s">
        <v>75</v>
      </c>
      <c r="B55" s="85"/>
      <c r="C55" s="86"/>
      <c r="D55" s="220" t="s">
        <v>76</v>
      </c>
      <c r="E55" s="220"/>
      <c r="F55" s="220"/>
      <c r="G55" s="220"/>
      <c r="H55" s="220"/>
      <c r="I55" s="87"/>
      <c r="J55" s="220" t="s">
        <v>77</v>
      </c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1">
        <f>'SO 1 - HMZ Loučka-402_151'!J30</f>
        <v>0</v>
      </c>
      <c r="AH55" s="222"/>
      <c r="AI55" s="222"/>
      <c r="AJ55" s="222"/>
      <c r="AK55" s="222"/>
      <c r="AL55" s="222"/>
      <c r="AM55" s="222"/>
      <c r="AN55" s="221">
        <f t="shared" si="0"/>
        <v>0</v>
      </c>
      <c r="AO55" s="222"/>
      <c r="AP55" s="222"/>
      <c r="AQ55" s="88" t="s">
        <v>78</v>
      </c>
      <c r="AR55" s="89"/>
      <c r="AS55" s="90">
        <v>0</v>
      </c>
      <c r="AT55" s="91">
        <f t="shared" si="1"/>
        <v>0</v>
      </c>
      <c r="AU55" s="92">
        <f>'SO 1 - HMZ Loučka-402_151'!P81</f>
        <v>0</v>
      </c>
      <c r="AV55" s="91">
        <f>'SO 1 - HMZ Loučka-402_151'!J33</f>
        <v>0</v>
      </c>
      <c r="AW55" s="91">
        <f>'SO 1 - HMZ Loučka-402_151'!J34</f>
        <v>0</v>
      </c>
      <c r="AX55" s="91">
        <f>'SO 1 - HMZ Loučka-402_151'!J35</f>
        <v>0</v>
      </c>
      <c r="AY55" s="91">
        <f>'SO 1 - HMZ Loučka-402_151'!J36</f>
        <v>0</v>
      </c>
      <c r="AZ55" s="91">
        <f>'SO 1 - HMZ Loučka-402_151'!F33</f>
        <v>0</v>
      </c>
      <c r="BA55" s="91">
        <f>'SO 1 - HMZ Loučka-402_151'!F34</f>
        <v>0</v>
      </c>
      <c r="BB55" s="91">
        <f>'SO 1 - HMZ Loučka-402_151'!F35</f>
        <v>0</v>
      </c>
      <c r="BC55" s="91">
        <f>'SO 1 - HMZ Loučka-402_151'!F36</f>
        <v>0</v>
      </c>
      <c r="BD55" s="93">
        <f>'SO 1 - HMZ Loučka-402_151'!F37</f>
        <v>0</v>
      </c>
      <c r="BT55" s="94" t="s">
        <v>79</v>
      </c>
      <c r="BV55" s="94" t="s">
        <v>73</v>
      </c>
      <c r="BW55" s="94" t="s">
        <v>80</v>
      </c>
      <c r="BX55" s="94" t="s">
        <v>5</v>
      </c>
      <c r="CL55" s="94" t="s">
        <v>19</v>
      </c>
      <c r="CM55" s="94" t="s">
        <v>81</v>
      </c>
    </row>
    <row r="56" spans="1:91" s="7" customFormat="1" ht="14.45" customHeight="1">
      <c r="A56" s="84" t="s">
        <v>75</v>
      </c>
      <c r="B56" s="85"/>
      <c r="C56" s="86"/>
      <c r="D56" s="220" t="s">
        <v>82</v>
      </c>
      <c r="E56" s="220"/>
      <c r="F56" s="220"/>
      <c r="G56" s="220"/>
      <c r="H56" s="220"/>
      <c r="I56" s="87"/>
      <c r="J56" s="220" t="s">
        <v>83</v>
      </c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1">
        <f>'SO 2 - Nebory A-403_180'!J30</f>
        <v>0</v>
      </c>
      <c r="AH56" s="222"/>
      <c r="AI56" s="222"/>
      <c r="AJ56" s="222"/>
      <c r="AK56" s="222"/>
      <c r="AL56" s="222"/>
      <c r="AM56" s="222"/>
      <c r="AN56" s="221">
        <f t="shared" si="0"/>
        <v>0</v>
      </c>
      <c r="AO56" s="222"/>
      <c r="AP56" s="222"/>
      <c r="AQ56" s="88" t="s">
        <v>78</v>
      </c>
      <c r="AR56" s="89"/>
      <c r="AS56" s="90">
        <v>0</v>
      </c>
      <c r="AT56" s="91">
        <f t="shared" si="1"/>
        <v>0</v>
      </c>
      <c r="AU56" s="92">
        <f>'SO 2 - Nebory A-403_180'!P81</f>
        <v>0</v>
      </c>
      <c r="AV56" s="91">
        <f>'SO 2 - Nebory A-403_180'!J33</f>
        <v>0</v>
      </c>
      <c r="AW56" s="91">
        <f>'SO 2 - Nebory A-403_180'!J34</f>
        <v>0</v>
      </c>
      <c r="AX56" s="91">
        <f>'SO 2 - Nebory A-403_180'!J35</f>
        <v>0</v>
      </c>
      <c r="AY56" s="91">
        <f>'SO 2 - Nebory A-403_180'!J36</f>
        <v>0</v>
      </c>
      <c r="AZ56" s="91">
        <f>'SO 2 - Nebory A-403_180'!F33</f>
        <v>0</v>
      </c>
      <c r="BA56" s="91">
        <f>'SO 2 - Nebory A-403_180'!F34</f>
        <v>0</v>
      </c>
      <c r="BB56" s="91">
        <f>'SO 2 - Nebory A-403_180'!F35</f>
        <v>0</v>
      </c>
      <c r="BC56" s="91">
        <f>'SO 2 - Nebory A-403_180'!F36</f>
        <v>0</v>
      </c>
      <c r="BD56" s="93">
        <f>'SO 2 - Nebory A-403_180'!F37</f>
        <v>0</v>
      </c>
      <c r="BT56" s="94" t="s">
        <v>79</v>
      </c>
      <c r="BV56" s="94" t="s">
        <v>73</v>
      </c>
      <c r="BW56" s="94" t="s">
        <v>84</v>
      </c>
      <c r="BX56" s="94" t="s">
        <v>5</v>
      </c>
      <c r="CL56" s="94" t="s">
        <v>19</v>
      </c>
      <c r="CM56" s="94" t="s">
        <v>81</v>
      </c>
    </row>
    <row r="57" spans="1:91" s="7" customFormat="1" ht="14.45" customHeight="1">
      <c r="A57" s="84" t="s">
        <v>75</v>
      </c>
      <c r="B57" s="85"/>
      <c r="C57" s="86"/>
      <c r="D57" s="220" t="s">
        <v>85</v>
      </c>
      <c r="E57" s="220"/>
      <c r="F57" s="220"/>
      <c r="G57" s="220"/>
      <c r="H57" s="220"/>
      <c r="I57" s="87"/>
      <c r="J57" s="220" t="s">
        <v>86</v>
      </c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1">
        <f>'SO 3 - HMZ Antošovice-43_021'!J30</f>
        <v>0</v>
      </c>
      <c r="AH57" s="222"/>
      <c r="AI57" s="222"/>
      <c r="AJ57" s="222"/>
      <c r="AK57" s="222"/>
      <c r="AL57" s="222"/>
      <c r="AM57" s="222"/>
      <c r="AN57" s="221">
        <f t="shared" si="0"/>
        <v>0</v>
      </c>
      <c r="AO57" s="222"/>
      <c r="AP57" s="222"/>
      <c r="AQ57" s="88" t="s">
        <v>78</v>
      </c>
      <c r="AR57" s="89"/>
      <c r="AS57" s="90">
        <v>0</v>
      </c>
      <c r="AT57" s="91">
        <f t="shared" si="1"/>
        <v>0</v>
      </c>
      <c r="AU57" s="92">
        <f>'SO 3 - HMZ Antošovice-43_021'!P81</f>
        <v>0</v>
      </c>
      <c r="AV57" s="91">
        <f>'SO 3 - HMZ Antošovice-43_021'!J33</f>
        <v>0</v>
      </c>
      <c r="AW57" s="91">
        <f>'SO 3 - HMZ Antošovice-43_021'!J34</f>
        <v>0</v>
      </c>
      <c r="AX57" s="91">
        <f>'SO 3 - HMZ Antošovice-43_021'!J35</f>
        <v>0</v>
      </c>
      <c r="AY57" s="91">
        <f>'SO 3 - HMZ Antošovice-43_021'!J36</f>
        <v>0</v>
      </c>
      <c r="AZ57" s="91">
        <f>'SO 3 - HMZ Antošovice-43_021'!F33</f>
        <v>0</v>
      </c>
      <c r="BA57" s="91">
        <f>'SO 3 - HMZ Antošovice-43_021'!F34</f>
        <v>0</v>
      </c>
      <c r="BB57" s="91">
        <f>'SO 3 - HMZ Antošovice-43_021'!F35</f>
        <v>0</v>
      </c>
      <c r="BC57" s="91">
        <f>'SO 3 - HMZ Antošovice-43_021'!F36</f>
        <v>0</v>
      </c>
      <c r="BD57" s="93">
        <f>'SO 3 - HMZ Antošovice-43_021'!F37</f>
        <v>0</v>
      </c>
      <c r="BT57" s="94" t="s">
        <v>79</v>
      </c>
      <c r="BV57" s="94" t="s">
        <v>73</v>
      </c>
      <c r="BW57" s="94" t="s">
        <v>87</v>
      </c>
      <c r="BX57" s="94" t="s">
        <v>5</v>
      </c>
      <c r="CL57" s="94" t="s">
        <v>19</v>
      </c>
      <c r="CM57" s="94" t="s">
        <v>81</v>
      </c>
    </row>
    <row r="58" spans="1:91" s="7" customFormat="1" ht="14.45" customHeight="1">
      <c r="A58" s="84" t="s">
        <v>75</v>
      </c>
      <c r="B58" s="85"/>
      <c r="C58" s="86"/>
      <c r="D58" s="220" t="s">
        <v>88</v>
      </c>
      <c r="E58" s="220"/>
      <c r="F58" s="220"/>
      <c r="G58" s="220"/>
      <c r="H58" s="220"/>
      <c r="I58" s="87"/>
      <c r="J58" s="220" t="s">
        <v>89</v>
      </c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1">
        <f>'SO 4 - HMZ Brantice-401_028'!J30</f>
        <v>0</v>
      </c>
      <c r="AH58" s="222"/>
      <c r="AI58" s="222"/>
      <c r="AJ58" s="222"/>
      <c r="AK58" s="222"/>
      <c r="AL58" s="222"/>
      <c r="AM58" s="222"/>
      <c r="AN58" s="221">
        <f t="shared" si="0"/>
        <v>0</v>
      </c>
      <c r="AO58" s="222"/>
      <c r="AP58" s="222"/>
      <c r="AQ58" s="88" t="s">
        <v>78</v>
      </c>
      <c r="AR58" s="89"/>
      <c r="AS58" s="90">
        <v>0</v>
      </c>
      <c r="AT58" s="91">
        <f t="shared" si="1"/>
        <v>0</v>
      </c>
      <c r="AU58" s="92">
        <f>'SO 4 - HMZ Brantice-401_028'!P81</f>
        <v>0</v>
      </c>
      <c r="AV58" s="91">
        <f>'SO 4 - HMZ Brantice-401_028'!J33</f>
        <v>0</v>
      </c>
      <c r="AW58" s="91">
        <f>'SO 4 - HMZ Brantice-401_028'!J34</f>
        <v>0</v>
      </c>
      <c r="AX58" s="91">
        <f>'SO 4 - HMZ Brantice-401_028'!J35</f>
        <v>0</v>
      </c>
      <c r="AY58" s="91">
        <f>'SO 4 - HMZ Brantice-401_028'!J36</f>
        <v>0</v>
      </c>
      <c r="AZ58" s="91">
        <f>'SO 4 - HMZ Brantice-401_028'!F33</f>
        <v>0</v>
      </c>
      <c r="BA58" s="91">
        <f>'SO 4 - HMZ Brantice-401_028'!F34</f>
        <v>0</v>
      </c>
      <c r="BB58" s="91">
        <f>'SO 4 - HMZ Brantice-401_028'!F35</f>
        <v>0</v>
      </c>
      <c r="BC58" s="91">
        <f>'SO 4 - HMZ Brantice-401_028'!F36</f>
        <v>0</v>
      </c>
      <c r="BD58" s="93">
        <f>'SO 4 - HMZ Brantice-401_028'!F37</f>
        <v>0</v>
      </c>
      <c r="BT58" s="94" t="s">
        <v>79</v>
      </c>
      <c r="BV58" s="94" t="s">
        <v>73</v>
      </c>
      <c r="BW58" s="94" t="s">
        <v>90</v>
      </c>
      <c r="BX58" s="94" t="s">
        <v>5</v>
      </c>
      <c r="CL58" s="94" t="s">
        <v>19</v>
      </c>
      <c r="CM58" s="94" t="s">
        <v>81</v>
      </c>
    </row>
    <row r="59" spans="1:91" s="7" customFormat="1" ht="14.45" customHeight="1">
      <c r="A59" s="84" t="s">
        <v>75</v>
      </c>
      <c r="B59" s="85"/>
      <c r="C59" s="86"/>
      <c r="D59" s="220" t="s">
        <v>91</v>
      </c>
      <c r="E59" s="220"/>
      <c r="F59" s="220"/>
      <c r="G59" s="220"/>
      <c r="H59" s="220"/>
      <c r="I59" s="87"/>
      <c r="J59" s="220" t="s">
        <v>92</v>
      </c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>
        <f>'SO 5 - HMZ Brantice-401_026'!J30</f>
        <v>0</v>
      </c>
      <c r="AH59" s="222"/>
      <c r="AI59" s="222"/>
      <c r="AJ59" s="222"/>
      <c r="AK59" s="222"/>
      <c r="AL59" s="222"/>
      <c r="AM59" s="222"/>
      <c r="AN59" s="221">
        <f t="shared" si="0"/>
        <v>0</v>
      </c>
      <c r="AO59" s="222"/>
      <c r="AP59" s="222"/>
      <c r="AQ59" s="88" t="s">
        <v>78</v>
      </c>
      <c r="AR59" s="89"/>
      <c r="AS59" s="95">
        <v>0</v>
      </c>
      <c r="AT59" s="96">
        <f t="shared" si="1"/>
        <v>0</v>
      </c>
      <c r="AU59" s="97">
        <f>'SO 5 - HMZ Brantice-401_026'!P81</f>
        <v>0</v>
      </c>
      <c r="AV59" s="96">
        <f>'SO 5 - HMZ Brantice-401_026'!J33</f>
        <v>0</v>
      </c>
      <c r="AW59" s="96">
        <f>'SO 5 - HMZ Brantice-401_026'!J34</f>
        <v>0</v>
      </c>
      <c r="AX59" s="96">
        <f>'SO 5 - HMZ Brantice-401_026'!J35</f>
        <v>0</v>
      </c>
      <c r="AY59" s="96">
        <f>'SO 5 - HMZ Brantice-401_026'!J36</f>
        <v>0</v>
      </c>
      <c r="AZ59" s="96">
        <f>'SO 5 - HMZ Brantice-401_026'!F33</f>
        <v>0</v>
      </c>
      <c r="BA59" s="96">
        <f>'SO 5 - HMZ Brantice-401_026'!F34</f>
        <v>0</v>
      </c>
      <c r="BB59" s="96">
        <f>'SO 5 - HMZ Brantice-401_026'!F35</f>
        <v>0</v>
      </c>
      <c r="BC59" s="96">
        <f>'SO 5 - HMZ Brantice-401_026'!F36</f>
        <v>0</v>
      </c>
      <c r="BD59" s="98">
        <f>'SO 5 - HMZ Brantice-401_026'!F37</f>
        <v>0</v>
      </c>
      <c r="BT59" s="94" t="s">
        <v>79</v>
      </c>
      <c r="BV59" s="94" t="s">
        <v>73</v>
      </c>
      <c r="BW59" s="94" t="s">
        <v>93</v>
      </c>
      <c r="BX59" s="94" t="s">
        <v>5</v>
      </c>
      <c r="CL59" s="94" t="s">
        <v>19</v>
      </c>
      <c r="CM59" s="94" t="s">
        <v>81</v>
      </c>
    </row>
    <row r="60" spans="1:91" s="2" customFormat="1" ht="30" customHeight="1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7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91" s="2" customFormat="1" ht="6.95" customHeight="1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37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</sheetData>
  <sheetProtection algorithmName="SHA-512" hashValue="8s2PeOT6d+hTLV+UpnsqHwjEds7TYOPOU3wE8fA1vRjqREkx45/a3bkW+Ue/3H2SXcMIb+j2l4uwuovY64jvjQ==" saltValue="e0FjKqvZ5ploxUAJx9cMQ4frgU4l7cEaTHNt7NtnppCwzSVusDDNcVRJydtk9ccvgsy82BVgbTSwCmcK5LeA5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1 - HMZ Loučka-402_151'!C2" display="/" xr:uid="{00000000-0004-0000-0000-000000000000}"/>
    <hyperlink ref="A56" location="'SO 2 - Nebory A-403_180'!C2" display="/" xr:uid="{00000000-0004-0000-0000-000001000000}"/>
    <hyperlink ref="A57" location="'SO 3 - HMZ Antošovice-43_021'!C2" display="/" xr:uid="{00000000-0004-0000-0000-000002000000}"/>
    <hyperlink ref="A58" location="'SO 4 - HMZ Brantice-401_028'!C2" display="/" xr:uid="{00000000-0004-0000-0000-000003000000}"/>
    <hyperlink ref="A59" location="'SO 5 - HMZ Brantice-401_026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80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81</v>
      </c>
    </row>
    <row r="4" spans="1:46" s="1" customFormat="1" ht="24.95" customHeight="1">
      <c r="B4" s="18"/>
      <c r="D4" s="101" t="s">
        <v>94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4.45" customHeight="1">
      <c r="B7" s="18"/>
      <c r="E7" s="245" t="str">
        <f>'Rekapitulace stavby'!K6</f>
        <v>Údržba HOZ Novojičínsko, Ostravsko</v>
      </c>
      <c r="F7" s="246"/>
      <c r="G7" s="246"/>
      <c r="H7" s="246"/>
      <c r="L7" s="18"/>
    </row>
    <row r="8" spans="1:46" s="2" customFormat="1" ht="12" customHeight="1">
      <c r="A8" s="32"/>
      <c r="B8" s="37"/>
      <c r="C8" s="32"/>
      <c r="D8" s="103" t="s">
        <v>95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7"/>
      <c r="C9" s="32"/>
      <c r="D9" s="32"/>
      <c r="E9" s="247" t="s">
        <v>96</v>
      </c>
      <c r="F9" s="248"/>
      <c r="G9" s="248"/>
      <c r="H9" s="24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97</v>
      </c>
      <c r="G12" s="32"/>
      <c r="H12" s="32"/>
      <c r="I12" s="103" t="s">
        <v>23</v>
      </c>
      <c r="J12" s="106" t="str">
        <f>'Rekapitulace stavby'!AN8</f>
        <v>Vyplň údaj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24</v>
      </c>
      <c r="E14" s="32"/>
      <c r="F14" s="32"/>
      <c r="G14" s="32"/>
      <c r="H14" s="32"/>
      <c r="I14" s="103" t="s">
        <v>25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25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9" t="str">
        <f>'Rekapitulace stavby'!E14</f>
        <v>Vyplň údaj</v>
      </c>
      <c r="F18" s="250"/>
      <c r="G18" s="250"/>
      <c r="H18" s="25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25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31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25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">
        <v>34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35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07"/>
      <c r="B27" s="108"/>
      <c r="C27" s="107"/>
      <c r="D27" s="107"/>
      <c r="E27" s="251" t="s">
        <v>19</v>
      </c>
      <c r="F27" s="251"/>
      <c r="G27" s="251"/>
      <c r="H27" s="25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37</v>
      </c>
      <c r="E30" s="32"/>
      <c r="F30" s="32"/>
      <c r="G30" s="32"/>
      <c r="H30" s="32"/>
      <c r="I30" s="32"/>
      <c r="J30" s="112">
        <f>ROUND(J81,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39</v>
      </c>
      <c r="G32" s="32"/>
      <c r="H32" s="32"/>
      <c r="I32" s="113" t="s">
        <v>38</v>
      </c>
      <c r="J32" s="113" t="s">
        <v>40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41</v>
      </c>
      <c r="E33" s="103" t="s">
        <v>42</v>
      </c>
      <c r="F33" s="115">
        <f>ROUND((SUM(BE81:BE91)),  2)</f>
        <v>0</v>
      </c>
      <c r="G33" s="32"/>
      <c r="H33" s="32"/>
      <c r="I33" s="116">
        <v>0.21</v>
      </c>
      <c r="J33" s="115">
        <f>ROUND(((SUM(BE81:BE91))*I33),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43</v>
      </c>
      <c r="F34" s="115">
        <f>ROUND((SUM(BF81:BF91)),  2)</f>
        <v>0</v>
      </c>
      <c r="G34" s="32"/>
      <c r="H34" s="32"/>
      <c r="I34" s="116">
        <v>0.12</v>
      </c>
      <c r="J34" s="115">
        <f>ROUND(((SUM(BF81:BF91))*I34),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44</v>
      </c>
      <c r="F35" s="115">
        <f>ROUND((SUM(BG81:BG91)),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45</v>
      </c>
      <c r="F36" s="115">
        <f>ROUND((SUM(BH81:BH91)),  2)</f>
        <v>0</v>
      </c>
      <c r="G36" s="32"/>
      <c r="H36" s="32"/>
      <c r="I36" s="116">
        <v>0.12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46</v>
      </c>
      <c r="F37" s="115">
        <f>ROUND((SUM(BI81:BI91)),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47</v>
      </c>
      <c r="E39" s="119"/>
      <c r="F39" s="119"/>
      <c r="G39" s="120" t="s">
        <v>48</v>
      </c>
      <c r="H39" s="121" t="s">
        <v>49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4.45" hidden="1" customHeight="1">
      <c r="A48" s="32"/>
      <c r="B48" s="33"/>
      <c r="C48" s="34"/>
      <c r="D48" s="34"/>
      <c r="E48" s="252" t="str">
        <f>E7</f>
        <v>Údržba HOZ Novojičínsko, Ostravsko</v>
      </c>
      <c r="F48" s="253"/>
      <c r="G48" s="253"/>
      <c r="H48" s="25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95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hidden="1" customHeight="1">
      <c r="A50" s="32"/>
      <c r="B50" s="33"/>
      <c r="C50" s="34"/>
      <c r="D50" s="34"/>
      <c r="E50" s="205" t="str">
        <f>E9</f>
        <v>SO 1 - HMZ Loučka-402_151</v>
      </c>
      <c r="F50" s="254"/>
      <c r="G50" s="254"/>
      <c r="H50" s="25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>Loučka u NJ</v>
      </c>
      <c r="G52" s="34"/>
      <c r="H52" s="34"/>
      <c r="I52" s="27" t="s">
        <v>23</v>
      </c>
      <c r="J52" s="57" t="str">
        <f>IF(J12="","",J12)</f>
        <v>Vyplň údaj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6" hidden="1" customHeight="1">
      <c r="A54" s="32"/>
      <c r="B54" s="33"/>
      <c r="C54" s="27" t="s">
        <v>24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>Zdenek Šťastný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6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>SPÚ OVHS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99</v>
      </c>
      <c r="D57" s="129"/>
      <c r="E57" s="129"/>
      <c r="F57" s="129"/>
      <c r="G57" s="129"/>
      <c r="H57" s="129"/>
      <c r="I57" s="129"/>
      <c r="J57" s="130" t="s">
        <v>100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69</v>
      </c>
      <c r="D59" s="34"/>
      <c r="E59" s="34"/>
      <c r="F59" s="34"/>
      <c r="G59" s="34"/>
      <c r="H59" s="34"/>
      <c r="I59" s="34"/>
      <c r="J59" s="75">
        <f>J81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hidden="1" customHeight="1">
      <c r="B60" s="132"/>
      <c r="C60" s="133"/>
      <c r="D60" s="134" t="s">
        <v>102</v>
      </c>
      <c r="E60" s="135"/>
      <c r="F60" s="135"/>
      <c r="G60" s="135"/>
      <c r="H60" s="135"/>
      <c r="I60" s="135"/>
      <c r="J60" s="136">
        <f>J82</f>
        <v>0</v>
      </c>
      <c r="K60" s="133"/>
      <c r="L60" s="137"/>
    </row>
    <row r="61" spans="1:47" s="10" customFormat="1" ht="19.899999999999999" hidden="1" customHeight="1">
      <c r="B61" s="138"/>
      <c r="C61" s="139"/>
      <c r="D61" s="140" t="s">
        <v>103</v>
      </c>
      <c r="E61" s="141"/>
      <c r="F61" s="141"/>
      <c r="G61" s="141"/>
      <c r="H61" s="141"/>
      <c r="I61" s="141"/>
      <c r="J61" s="142">
        <f>J83</f>
        <v>0</v>
      </c>
      <c r="K61" s="139"/>
      <c r="L61" s="143"/>
    </row>
    <row r="62" spans="1:47" s="2" customFormat="1" ht="21.75" hidden="1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hidden="1" customHeight="1">
      <c r="A63" s="32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10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ht="11.25" hidden="1"/>
    <row r="65" spans="1:31" ht="11.25" hidden="1"/>
    <row r="66" spans="1:31" ht="11.25" hidden="1"/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4.45" customHeight="1">
      <c r="A71" s="32"/>
      <c r="B71" s="33"/>
      <c r="C71" s="34"/>
      <c r="D71" s="34"/>
      <c r="E71" s="252" t="str">
        <f>E7</f>
        <v>Údržba HOZ Novojičínsko, Ostravsko</v>
      </c>
      <c r="F71" s="253"/>
      <c r="G71" s="253"/>
      <c r="H71" s="253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95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5.6" customHeight="1">
      <c r="A73" s="32"/>
      <c r="B73" s="33"/>
      <c r="C73" s="34"/>
      <c r="D73" s="34"/>
      <c r="E73" s="205" t="str">
        <f>E9</f>
        <v>SO 1 - HMZ Loučka-402_151</v>
      </c>
      <c r="F73" s="254"/>
      <c r="G73" s="254"/>
      <c r="H73" s="25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Loučka u NJ</v>
      </c>
      <c r="G75" s="34"/>
      <c r="H75" s="34"/>
      <c r="I75" s="27" t="s">
        <v>23</v>
      </c>
      <c r="J75" s="57" t="str">
        <f>IF(J12="","",J12)</f>
        <v>Vyplň údaj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6" customHeight="1">
      <c r="A77" s="32"/>
      <c r="B77" s="33"/>
      <c r="C77" s="27" t="s">
        <v>24</v>
      </c>
      <c r="D77" s="34"/>
      <c r="E77" s="34"/>
      <c r="F77" s="25" t="str">
        <f>E15</f>
        <v xml:space="preserve"> </v>
      </c>
      <c r="G77" s="34"/>
      <c r="H77" s="34"/>
      <c r="I77" s="27" t="s">
        <v>30</v>
      </c>
      <c r="J77" s="30" t="str">
        <f>E21</f>
        <v>Zdenek Šťastný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6" customHeight="1">
      <c r="A78" s="32"/>
      <c r="B78" s="33"/>
      <c r="C78" s="27" t="s">
        <v>28</v>
      </c>
      <c r="D78" s="34"/>
      <c r="E78" s="34"/>
      <c r="F78" s="25" t="str">
        <f>IF(E18="","",E18)</f>
        <v>Vyplň údaj</v>
      </c>
      <c r="G78" s="34"/>
      <c r="H78" s="34"/>
      <c r="I78" s="27" t="s">
        <v>33</v>
      </c>
      <c r="J78" s="30" t="str">
        <f>E24</f>
        <v>SPÚ OVHS</v>
      </c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4"/>
      <c r="B80" s="145"/>
      <c r="C80" s="146" t="s">
        <v>105</v>
      </c>
      <c r="D80" s="147" t="s">
        <v>56</v>
      </c>
      <c r="E80" s="147" t="s">
        <v>52</v>
      </c>
      <c r="F80" s="147" t="s">
        <v>53</v>
      </c>
      <c r="G80" s="147" t="s">
        <v>106</v>
      </c>
      <c r="H80" s="147" t="s">
        <v>107</v>
      </c>
      <c r="I80" s="147" t="s">
        <v>108</v>
      </c>
      <c r="J80" s="147" t="s">
        <v>100</v>
      </c>
      <c r="K80" s="148" t="s">
        <v>109</v>
      </c>
      <c r="L80" s="149"/>
      <c r="M80" s="66" t="s">
        <v>19</v>
      </c>
      <c r="N80" s="67" t="s">
        <v>41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34"/>
      <c r="J81" s="150">
        <f>BK81</f>
        <v>0</v>
      </c>
      <c r="K81" s="34"/>
      <c r="L81" s="37"/>
      <c r="M81" s="69"/>
      <c r="N81" s="151"/>
      <c r="O81" s="70"/>
      <c r="P81" s="152">
        <f>P82</f>
        <v>0</v>
      </c>
      <c r="Q81" s="70"/>
      <c r="R81" s="152">
        <f>R82</f>
        <v>0</v>
      </c>
      <c r="S81" s="70"/>
      <c r="T81" s="153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101</v>
      </c>
      <c r="BK81" s="154">
        <f>BK82</f>
        <v>0</v>
      </c>
    </row>
    <row r="82" spans="1:65" s="12" customFormat="1" ht="25.9" customHeight="1">
      <c r="B82" s="155"/>
      <c r="C82" s="156"/>
      <c r="D82" s="157" t="s">
        <v>70</v>
      </c>
      <c r="E82" s="158" t="s">
        <v>117</v>
      </c>
      <c r="F82" s="158" t="s">
        <v>118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79</v>
      </c>
      <c r="AT82" s="167" t="s">
        <v>70</v>
      </c>
      <c r="AU82" s="167" t="s">
        <v>71</v>
      </c>
      <c r="AY82" s="166" t="s">
        <v>119</v>
      </c>
      <c r="BK82" s="168">
        <f>BK83</f>
        <v>0</v>
      </c>
    </row>
    <row r="83" spans="1:65" s="12" customFormat="1" ht="22.9" customHeight="1">
      <c r="B83" s="155"/>
      <c r="C83" s="156"/>
      <c r="D83" s="157" t="s">
        <v>70</v>
      </c>
      <c r="E83" s="169" t="s">
        <v>79</v>
      </c>
      <c r="F83" s="169" t="s">
        <v>120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SUM(P84:P91)</f>
        <v>0</v>
      </c>
      <c r="Q83" s="163"/>
      <c r="R83" s="164">
        <f>SUM(R84:R91)</f>
        <v>0</v>
      </c>
      <c r="S83" s="163"/>
      <c r="T83" s="165">
        <f>SUM(T84:T91)</f>
        <v>0</v>
      </c>
      <c r="AR83" s="166" t="s">
        <v>79</v>
      </c>
      <c r="AT83" s="167" t="s">
        <v>70</v>
      </c>
      <c r="AU83" s="167" t="s">
        <v>79</v>
      </c>
      <c r="AY83" s="166" t="s">
        <v>119</v>
      </c>
      <c r="BK83" s="168">
        <f>SUM(BK84:BK91)</f>
        <v>0</v>
      </c>
    </row>
    <row r="84" spans="1:65" s="2" customFormat="1" ht="19.899999999999999" customHeight="1">
      <c r="A84" s="32"/>
      <c r="B84" s="33"/>
      <c r="C84" s="171" t="s">
        <v>121</v>
      </c>
      <c r="D84" s="171" t="s">
        <v>122</v>
      </c>
      <c r="E84" s="172" t="s">
        <v>123</v>
      </c>
      <c r="F84" s="173" t="s">
        <v>124</v>
      </c>
      <c r="G84" s="174" t="s">
        <v>125</v>
      </c>
      <c r="H84" s="175">
        <v>0.52</v>
      </c>
      <c r="I84" s="176"/>
      <c r="J84" s="177">
        <f>ROUND(I84*H84,2)</f>
        <v>0</v>
      </c>
      <c r="K84" s="173" t="s">
        <v>126</v>
      </c>
      <c r="L84" s="37"/>
      <c r="M84" s="178" t="s">
        <v>19</v>
      </c>
      <c r="N84" s="179" t="s">
        <v>42</v>
      </c>
      <c r="O84" s="62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2" t="s">
        <v>121</v>
      </c>
      <c r="AT84" s="182" t="s">
        <v>122</v>
      </c>
      <c r="AU84" s="182" t="s">
        <v>81</v>
      </c>
      <c r="AY84" s="15" t="s">
        <v>119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79</v>
      </c>
      <c r="BK84" s="183">
        <f>ROUND(I84*H84,2)</f>
        <v>0</v>
      </c>
      <c r="BL84" s="15" t="s">
        <v>121</v>
      </c>
      <c r="BM84" s="182" t="s">
        <v>127</v>
      </c>
    </row>
    <row r="85" spans="1:65" s="2" customFormat="1" ht="19.5">
      <c r="A85" s="32"/>
      <c r="B85" s="33"/>
      <c r="C85" s="34"/>
      <c r="D85" s="184" t="s">
        <v>128</v>
      </c>
      <c r="E85" s="34"/>
      <c r="F85" s="185" t="s">
        <v>129</v>
      </c>
      <c r="G85" s="34"/>
      <c r="H85" s="34"/>
      <c r="I85" s="186"/>
      <c r="J85" s="34"/>
      <c r="K85" s="34"/>
      <c r="L85" s="37"/>
      <c r="M85" s="187"/>
      <c r="N85" s="188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128</v>
      </c>
      <c r="AU85" s="15" t="s">
        <v>81</v>
      </c>
    </row>
    <row r="86" spans="1:65" s="2" customFormat="1" ht="11.25">
      <c r="A86" s="32"/>
      <c r="B86" s="33"/>
      <c r="C86" s="34"/>
      <c r="D86" s="189" t="s">
        <v>130</v>
      </c>
      <c r="E86" s="34"/>
      <c r="F86" s="190" t="s">
        <v>131</v>
      </c>
      <c r="G86" s="34"/>
      <c r="H86" s="34"/>
      <c r="I86" s="186"/>
      <c r="J86" s="34"/>
      <c r="K86" s="34"/>
      <c r="L86" s="37"/>
      <c r="M86" s="187"/>
      <c r="N86" s="188"/>
      <c r="O86" s="62"/>
      <c r="P86" s="62"/>
      <c r="Q86" s="62"/>
      <c r="R86" s="62"/>
      <c r="S86" s="62"/>
      <c r="T86" s="6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130</v>
      </c>
      <c r="AU86" s="15" t="s">
        <v>81</v>
      </c>
    </row>
    <row r="87" spans="1:65" s="13" customFormat="1" ht="11.25">
      <c r="B87" s="191"/>
      <c r="C87" s="192"/>
      <c r="D87" s="184" t="s">
        <v>132</v>
      </c>
      <c r="E87" s="193" t="s">
        <v>19</v>
      </c>
      <c r="F87" s="194" t="s">
        <v>133</v>
      </c>
      <c r="G87" s="192"/>
      <c r="H87" s="195">
        <v>0.52</v>
      </c>
      <c r="I87" s="196"/>
      <c r="J87" s="192"/>
      <c r="K87" s="192"/>
      <c r="L87" s="197"/>
      <c r="M87" s="198"/>
      <c r="N87" s="199"/>
      <c r="O87" s="199"/>
      <c r="P87" s="199"/>
      <c r="Q87" s="199"/>
      <c r="R87" s="199"/>
      <c r="S87" s="199"/>
      <c r="T87" s="200"/>
      <c r="AT87" s="201" t="s">
        <v>132</v>
      </c>
      <c r="AU87" s="201" t="s">
        <v>81</v>
      </c>
      <c r="AV87" s="13" t="s">
        <v>81</v>
      </c>
      <c r="AW87" s="13" t="s">
        <v>32</v>
      </c>
      <c r="AX87" s="13" t="s">
        <v>79</v>
      </c>
      <c r="AY87" s="201" t="s">
        <v>119</v>
      </c>
    </row>
    <row r="88" spans="1:65" s="2" customFormat="1" ht="22.15" customHeight="1">
      <c r="A88" s="32"/>
      <c r="B88" s="33"/>
      <c r="C88" s="171" t="s">
        <v>81</v>
      </c>
      <c r="D88" s="171" t="s">
        <v>122</v>
      </c>
      <c r="E88" s="172" t="s">
        <v>134</v>
      </c>
      <c r="F88" s="173" t="s">
        <v>135</v>
      </c>
      <c r="G88" s="174" t="s">
        <v>125</v>
      </c>
      <c r="H88" s="175">
        <v>0.52</v>
      </c>
      <c r="I88" s="176"/>
      <c r="J88" s="177">
        <f>ROUND(I88*H88,2)</f>
        <v>0</v>
      </c>
      <c r="K88" s="173" t="s">
        <v>126</v>
      </c>
      <c r="L88" s="37"/>
      <c r="M88" s="178" t="s">
        <v>19</v>
      </c>
      <c r="N88" s="179" t="s">
        <v>42</v>
      </c>
      <c r="O88" s="62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2" t="s">
        <v>121</v>
      </c>
      <c r="AT88" s="182" t="s">
        <v>122</v>
      </c>
      <c r="AU88" s="182" t="s">
        <v>81</v>
      </c>
      <c r="AY88" s="15" t="s">
        <v>119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79</v>
      </c>
      <c r="BK88" s="183">
        <f>ROUND(I88*H88,2)</f>
        <v>0</v>
      </c>
      <c r="BL88" s="15" t="s">
        <v>121</v>
      </c>
      <c r="BM88" s="182" t="s">
        <v>136</v>
      </c>
    </row>
    <row r="89" spans="1:65" s="2" customFormat="1" ht="19.5">
      <c r="A89" s="32"/>
      <c r="B89" s="33"/>
      <c r="C89" s="34"/>
      <c r="D89" s="184" t="s">
        <v>128</v>
      </c>
      <c r="E89" s="34"/>
      <c r="F89" s="185" t="s">
        <v>137</v>
      </c>
      <c r="G89" s="34"/>
      <c r="H89" s="34"/>
      <c r="I89" s="186"/>
      <c r="J89" s="34"/>
      <c r="K89" s="34"/>
      <c r="L89" s="37"/>
      <c r="M89" s="187"/>
      <c r="N89" s="188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128</v>
      </c>
      <c r="AU89" s="15" t="s">
        <v>81</v>
      </c>
    </row>
    <row r="90" spans="1:65" s="2" customFormat="1" ht="11.25">
      <c r="A90" s="32"/>
      <c r="B90" s="33"/>
      <c r="C90" s="34"/>
      <c r="D90" s="189" t="s">
        <v>130</v>
      </c>
      <c r="E90" s="34"/>
      <c r="F90" s="190" t="s">
        <v>138</v>
      </c>
      <c r="G90" s="34"/>
      <c r="H90" s="34"/>
      <c r="I90" s="186"/>
      <c r="J90" s="34"/>
      <c r="K90" s="34"/>
      <c r="L90" s="37"/>
      <c r="M90" s="187"/>
      <c r="N90" s="188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130</v>
      </c>
      <c r="AU90" s="15" t="s">
        <v>81</v>
      </c>
    </row>
    <row r="91" spans="1:65" s="13" customFormat="1" ht="11.25">
      <c r="B91" s="191"/>
      <c r="C91" s="192"/>
      <c r="D91" s="184" t="s">
        <v>132</v>
      </c>
      <c r="E91" s="193" t="s">
        <v>19</v>
      </c>
      <c r="F91" s="194" t="s">
        <v>133</v>
      </c>
      <c r="G91" s="192"/>
      <c r="H91" s="195">
        <v>0.52</v>
      </c>
      <c r="I91" s="196"/>
      <c r="J91" s="192"/>
      <c r="K91" s="192"/>
      <c r="L91" s="197"/>
      <c r="M91" s="202"/>
      <c r="N91" s="203"/>
      <c r="O91" s="203"/>
      <c r="P91" s="203"/>
      <c r="Q91" s="203"/>
      <c r="R91" s="203"/>
      <c r="S91" s="203"/>
      <c r="T91" s="204"/>
      <c r="AT91" s="201" t="s">
        <v>132</v>
      </c>
      <c r="AU91" s="201" t="s">
        <v>81</v>
      </c>
      <c r="AV91" s="13" t="s">
        <v>81</v>
      </c>
      <c r="AW91" s="13" t="s">
        <v>32</v>
      </c>
      <c r="AX91" s="13" t="s">
        <v>79</v>
      </c>
      <c r="AY91" s="201" t="s">
        <v>119</v>
      </c>
    </row>
    <row r="92" spans="1:65" s="2" customFormat="1" ht="6.95" customHeight="1">
      <c r="A92" s="32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37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sheetProtection algorithmName="SHA-512" hashValue="AOn9YBxThWnCOghcms+AaACD2s6nVM20+Zf+9l3gBjJ8eH7qVTjr0YVBGILkB4RuO//QkVIVLSlnOq81V9JHMA==" saltValue="MCshoRQ2rnRN5azLGbyHM3yUR9saO2GnKzawQw5Tsdi8HHS/FE3qp8pZepyaaIWEax9wnlFrNFtNG/IjFOO+0A==" spinCount="100000" sheet="1" objects="1" scenarios="1" formatColumns="0" formatRows="0" autoFilter="0"/>
  <autoFilter ref="C80:K91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84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81</v>
      </c>
    </row>
    <row r="4" spans="1:46" s="1" customFormat="1" ht="24.95" customHeight="1">
      <c r="B4" s="18"/>
      <c r="D4" s="101" t="s">
        <v>94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4.45" customHeight="1">
      <c r="B7" s="18"/>
      <c r="E7" s="245" t="str">
        <f>'Rekapitulace stavby'!K6</f>
        <v>Údržba HOZ Novojičínsko, Ostravsko</v>
      </c>
      <c r="F7" s="246"/>
      <c r="G7" s="246"/>
      <c r="H7" s="246"/>
      <c r="L7" s="18"/>
    </row>
    <row r="8" spans="1:46" s="2" customFormat="1" ht="12" customHeight="1">
      <c r="A8" s="32"/>
      <c r="B8" s="37"/>
      <c r="C8" s="32"/>
      <c r="D8" s="103" t="s">
        <v>95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7"/>
      <c r="C9" s="32"/>
      <c r="D9" s="32"/>
      <c r="E9" s="247" t="s">
        <v>139</v>
      </c>
      <c r="F9" s="248"/>
      <c r="G9" s="248"/>
      <c r="H9" s="24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140</v>
      </c>
      <c r="G12" s="32"/>
      <c r="H12" s="32"/>
      <c r="I12" s="103" t="s">
        <v>23</v>
      </c>
      <c r="J12" s="106" t="str">
        <f>'Rekapitulace stavby'!AN8</f>
        <v>Vyplň údaj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24</v>
      </c>
      <c r="E14" s="32"/>
      <c r="F14" s="32"/>
      <c r="G14" s="32"/>
      <c r="H14" s="32"/>
      <c r="I14" s="103" t="s">
        <v>25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25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9" t="str">
        <f>'Rekapitulace stavby'!E14</f>
        <v>Vyplň údaj</v>
      </c>
      <c r="F18" s="250"/>
      <c r="G18" s="250"/>
      <c r="H18" s="25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25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31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25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">
        <v>34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35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07"/>
      <c r="B27" s="108"/>
      <c r="C27" s="107"/>
      <c r="D27" s="107"/>
      <c r="E27" s="251" t="s">
        <v>19</v>
      </c>
      <c r="F27" s="251"/>
      <c r="G27" s="251"/>
      <c r="H27" s="25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37</v>
      </c>
      <c r="E30" s="32"/>
      <c r="F30" s="32"/>
      <c r="G30" s="32"/>
      <c r="H30" s="32"/>
      <c r="I30" s="32"/>
      <c r="J30" s="112">
        <f>ROUND(J81,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39</v>
      </c>
      <c r="G32" s="32"/>
      <c r="H32" s="32"/>
      <c r="I32" s="113" t="s">
        <v>38</v>
      </c>
      <c r="J32" s="113" t="s">
        <v>40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41</v>
      </c>
      <c r="E33" s="103" t="s">
        <v>42</v>
      </c>
      <c r="F33" s="115">
        <f>ROUND((SUM(BE81:BE91)),  2)</f>
        <v>0</v>
      </c>
      <c r="G33" s="32"/>
      <c r="H33" s="32"/>
      <c r="I33" s="116">
        <v>0.21</v>
      </c>
      <c r="J33" s="115">
        <f>ROUND(((SUM(BE81:BE91))*I33),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43</v>
      </c>
      <c r="F34" s="115">
        <f>ROUND((SUM(BF81:BF91)),  2)</f>
        <v>0</v>
      </c>
      <c r="G34" s="32"/>
      <c r="H34" s="32"/>
      <c r="I34" s="116">
        <v>0.12</v>
      </c>
      <c r="J34" s="115">
        <f>ROUND(((SUM(BF81:BF91))*I34),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44</v>
      </c>
      <c r="F35" s="115">
        <f>ROUND((SUM(BG81:BG91)),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45</v>
      </c>
      <c r="F36" s="115">
        <f>ROUND((SUM(BH81:BH91)),  2)</f>
        <v>0</v>
      </c>
      <c r="G36" s="32"/>
      <c r="H36" s="32"/>
      <c r="I36" s="116">
        <v>0.12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46</v>
      </c>
      <c r="F37" s="115">
        <f>ROUND((SUM(BI81:BI91)),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47</v>
      </c>
      <c r="E39" s="119"/>
      <c r="F39" s="119"/>
      <c r="G39" s="120" t="s">
        <v>48</v>
      </c>
      <c r="H39" s="121" t="s">
        <v>49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4.45" hidden="1" customHeight="1">
      <c r="A48" s="32"/>
      <c r="B48" s="33"/>
      <c r="C48" s="34"/>
      <c r="D48" s="34"/>
      <c r="E48" s="252" t="str">
        <f>E7</f>
        <v>Údržba HOZ Novojičínsko, Ostravsko</v>
      </c>
      <c r="F48" s="253"/>
      <c r="G48" s="253"/>
      <c r="H48" s="25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95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hidden="1" customHeight="1">
      <c r="A50" s="32"/>
      <c r="B50" s="33"/>
      <c r="C50" s="34"/>
      <c r="D50" s="34"/>
      <c r="E50" s="205" t="str">
        <f>E9</f>
        <v>SO 2 - Nebory A-403_180</v>
      </c>
      <c r="F50" s="254"/>
      <c r="G50" s="254"/>
      <c r="H50" s="25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>Nebory</v>
      </c>
      <c r="G52" s="34"/>
      <c r="H52" s="34"/>
      <c r="I52" s="27" t="s">
        <v>23</v>
      </c>
      <c r="J52" s="57" t="str">
        <f>IF(J12="","",J12)</f>
        <v>Vyplň údaj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6" hidden="1" customHeight="1">
      <c r="A54" s="32"/>
      <c r="B54" s="33"/>
      <c r="C54" s="27" t="s">
        <v>24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>Zdenek Šťastný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6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>SPÚ OVHS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99</v>
      </c>
      <c r="D57" s="129"/>
      <c r="E57" s="129"/>
      <c r="F57" s="129"/>
      <c r="G57" s="129"/>
      <c r="H57" s="129"/>
      <c r="I57" s="129"/>
      <c r="J57" s="130" t="s">
        <v>100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69</v>
      </c>
      <c r="D59" s="34"/>
      <c r="E59" s="34"/>
      <c r="F59" s="34"/>
      <c r="G59" s="34"/>
      <c r="H59" s="34"/>
      <c r="I59" s="34"/>
      <c r="J59" s="75">
        <f>J81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hidden="1" customHeight="1">
      <c r="B60" s="132"/>
      <c r="C60" s="133"/>
      <c r="D60" s="134" t="s">
        <v>102</v>
      </c>
      <c r="E60" s="135"/>
      <c r="F60" s="135"/>
      <c r="G60" s="135"/>
      <c r="H60" s="135"/>
      <c r="I60" s="135"/>
      <c r="J60" s="136">
        <f>J82</f>
        <v>0</v>
      </c>
      <c r="K60" s="133"/>
      <c r="L60" s="137"/>
    </row>
    <row r="61" spans="1:47" s="10" customFormat="1" ht="19.899999999999999" hidden="1" customHeight="1">
      <c r="B61" s="138"/>
      <c r="C61" s="139"/>
      <c r="D61" s="140" t="s">
        <v>103</v>
      </c>
      <c r="E61" s="141"/>
      <c r="F61" s="141"/>
      <c r="G61" s="141"/>
      <c r="H61" s="141"/>
      <c r="I61" s="141"/>
      <c r="J61" s="142">
        <f>J83</f>
        <v>0</v>
      </c>
      <c r="K61" s="139"/>
      <c r="L61" s="143"/>
    </row>
    <row r="62" spans="1:47" s="2" customFormat="1" ht="21.75" hidden="1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hidden="1" customHeight="1">
      <c r="A63" s="32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10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ht="11.25" hidden="1"/>
    <row r="65" spans="1:31" ht="11.25" hidden="1"/>
    <row r="66" spans="1:31" ht="11.25" hidden="1"/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4.45" customHeight="1">
      <c r="A71" s="32"/>
      <c r="B71" s="33"/>
      <c r="C71" s="34"/>
      <c r="D71" s="34"/>
      <c r="E71" s="252" t="str">
        <f>E7</f>
        <v>Údržba HOZ Novojičínsko, Ostravsko</v>
      </c>
      <c r="F71" s="253"/>
      <c r="G71" s="253"/>
      <c r="H71" s="253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95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5.6" customHeight="1">
      <c r="A73" s="32"/>
      <c r="B73" s="33"/>
      <c r="C73" s="34"/>
      <c r="D73" s="34"/>
      <c r="E73" s="205" t="str">
        <f>E9</f>
        <v>SO 2 - Nebory A-403_180</v>
      </c>
      <c r="F73" s="254"/>
      <c r="G73" s="254"/>
      <c r="H73" s="25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Nebory</v>
      </c>
      <c r="G75" s="34"/>
      <c r="H75" s="34"/>
      <c r="I75" s="27" t="s">
        <v>23</v>
      </c>
      <c r="J75" s="57" t="str">
        <f>IF(J12="","",J12)</f>
        <v>Vyplň údaj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6" customHeight="1">
      <c r="A77" s="32"/>
      <c r="B77" s="33"/>
      <c r="C77" s="27" t="s">
        <v>24</v>
      </c>
      <c r="D77" s="34"/>
      <c r="E77" s="34"/>
      <c r="F77" s="25" t="str">
        <f>E15</f>
        <v xml:space="preserve"> </v>
      </c>
      <c r="G77" s="34"/>
      <c r="H77" s="34"/>
      <c r="I77" s="27" t="s">
        <v>30</v>
      </c>
      <c r="J77" s="30" t="str">
        <f>E21</f>
        <v>Zdenek Šťastný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6" customHeight="1">
      <c r="A78" s="32"/>
      <c r="B78" s="33"/>
      <c r="C78" s="27" t="s">
        <v>28</v>
      </c>
      <c r="D78" s="34"/>
      <c r="E78" s="34"/>
      <c r="F78" s="25" t="str">
        <f>IF(E18="","",E18)</f>
        <v>Vyplň údaj</v>
      </c>
      <c r="G78" s="34"/>
      <c r="H78" s="34"/>
      <c r="I78" s="27" t="s">
        <v>33</v>
      </c>
      <c r="J78" s="30" t="str">
        <f>E24</f>
        <v>SPÚ OVHS</v>
      </c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4"/>
      <c r="B80" s="145"/>
      <c r="C80" s="146" t="s">
        <v>105</v>
      </c>
      <c r="D80" s="147" t="s">
        <v>56</v>
      </c>
      <c r="E80" s="147" t="s">
        <v>52</v>
      </c>
      <c r="F80" s="147" t="s">
        <v>53</v>
      </c>
      <c r="G80" s="147" t="s">
        <v>106</v>
      </c>
      <c r="H80" s="147" t="s">
        <v>107</v>
      </c>
      <c r="I80" s="147" t="s">
        <v>108</v>
      </c>
      <c r="J80" s="147" t="s">
        <v>100</v>
      </c>
      <c r="K80" s="148" t="s">
        <v>109</v>
      </c>
      <c r="L80" s="149"/>
      <c r="M80" s="66" t="s">
        <v>19</v>
      </c>
      <c r="N80" s="67" t="s">
        <v>41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34"/>
      <c r="J81" s="150">
        <f>BK81</f>
        <v>0</v>
      </c>
      <c r="K81" s="34"/>
      <c r="L81" s="37"/>
      <c r="M81" s="69"/>
      <c r="N81" s="151"/>
      <c r="O81" s="70"/>
      <c r="P81" s="152">
        <f>P82</f>
        <v>0</v>
      </c>
      <c r="Q81" s="70"/>
      <c r="R81" s="152">
        <f>R82</f>
        <v>0</v>
      </c>
      <c r="S81" s="70"/>
      <c r="T81" s="153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101</v>
      </c>
      <c r="BK81" s="154">
        <f>BK82</f>
        <v>0</v>
      </c>
    </row>
    <row r="82" spans="1:65" s="12" customFormat="1" ht="25.9" customHeight="1">
      <c r="B82" s="155"/>
      <c r="C82" s="156"/>
      <c r="D82" s="157" t="s">
        <v>70</v>
      </c>
      <c r="E82" s="158" t="s">
        <v>117</v>
      </c>
      <c r="F82" s="158" t="s">
        <v>118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79</v>
      </c>
      <c r="AT82" s="167" t="s">
        <v>70</v>
      </c>
      <c r="AU82" s="167" t="s">
        <v>71</v>
      </c>
      <c r="AY82" s="166" t="s">
        <v>119</v>
      </c>
      <c r="BK82" s="168">
        <f>BK83</f>
        <v>0</v>
      </c>
    </row>
    <row r="83" spans="1:65" s="12" customFormat="1" ht="22.9" customHeight="1">
      <c r="B83" s="155"/>
      <c r="C83" s="156"/>
      <c r="D83" s="157" t="s">
        <v>70</v>
      </c>
      <c r="E83" s="169" t="s">
        <v>79</v>
      </c>
      <c r="F83" s="169" t="s">
        <v>120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SUM(P84:P91)</f>
        <v>0</v>
      </c>
      <c r="Q83" s="163"/>
      <c r="R83" s="164">
        <f>SUM(R84:R91)</f>
        <v>0</v>
      </c>
      <c r="S83" s="163"/>
      <c r="T83" s="165">
        <f>SUM(T84:T91)</f>
        <v>0</v>
      </c>
      <c r="AR83" s="166" t="s">
        <v>79</v>
      </c>
      <c r="AT83" s="167" t="s">
        <v>70</v>
      </c>
      <c r="AU83" s="167" t="s">
        <v>79</v>
      </c>
      <c r="AY83" s="166" t="s">
        <v>119</v>
      </c>
      <c r="BK83" s="168">
        <f>SUM(BK84:BK91)</f>
        <v>0</v>
      </c>
    </row>
    <row r="84" spans="1:65" s="2" customFormat="1" ht="19.899999999999999" customHeight="1">
      <c r="A84" s="32"/>
      <c r="B84" s="33"/>
      <c r="C84" s="171" t="s">
        <v>121</v>
      </c>
      <c r="D84" s="171" t="s">
        <v>122</v>
      </c>
      <c r="E84" s="172" t="s">
        <v>123</v>
      </c>
      <c r="F84" s="173" t="s">
        <v>124</v>
      </c>
      <c r="G84" s="174" t="s">
        <v>125</v>
      </c>
      <c r="H84" s="175">
        <v>0.32</v>
      </c>
      <c r="I84" s="176"/>
      <c r="J84" s="177">
        <f>ROUND(I84*H84,2)</f>
        <v>0</v>
      </c>
      <c r="K84" s="173" t="s">
        <v>126</v>
      </c>
      <c r="L84" s="37"/>
      <c r="M84" s="178" t="s">
        <v>19</v>
      </c>
      <c r="N84" s="179" t="s">
        <v>42</v>
      </c>
      <c r="O84" s="62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2" t="s">
        <v>121</v>
      </c>
      <c r="AT84" s="182" t="s">
        <v>122</v>
      </c>
      <c r="AU84" s="182" t="s">
        <v>81</v>
      </c>
      <c r="AY84" s="15" t="s">
        <v>119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79</v>
      </c>
      <c r="BK84" s="183">
        <f>ROUND(I84*H84,2)</f>
        <v>0</v>
      </c>
      <c r="BL84" s="15" t="s">
        <v>121</v>
      </c>
      <c r="BM84" s="182" t="s">
        <v>141</v>
      </c>
    </row>
    <row r="85" spans="1:65" s="2" customFormat="1" ht="19.5">
      <c r="A85" s="32"/>
      <c r="B85" s="33"/>
      <c r="C85" s="34"/>
      <c r="D85" s="184" t="s">
        <v>128</v>
      </c>
      <c r="E85" s="34"/>
      <c r="F85" s="185" t="s">
        <v>129</v>
      </c>
      <c r="G85" s="34"/>
      <c r="H85" s="34"/>
      <c r="I85" s="186"/>
      <c r="J85" s="34"/>
      <c r="K85" s="34"/>
      <c r="L85" s="37"/>
      <c r="M85" s="187"/>
      <c r="N85" s="188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128</v>
      </c>
      <c r="AU85" s="15" t="s">
        <v>81</v>
      </c>
    </row>
    <row r="86" spans="1:65" s="2" customFormat="1" ht="11.25">
      <c r="A86" s="32"/>
      <c r="B86" s="33"/>
      <c r="C86" s="34"/>
      <c r="D86" s="189" t="s">
        <v>130</v>
      </c>
      <c r="E86" s="34"/>
      <c r="F86" s="190" t="s">
        <v>131</v>
      </c>
      <c r="G86" s="34"/>
      <c r="H86" s="34"/>
      <c r="I86" s="186"/>
      <c r="J86" s="34"/>
      <c r="K86" s="34"/>
      <c r="L86" s="37"/>
      <c r="M86" s="187"/>
      <c r="N86" s="188"/>
      <c r="O86" s="62"/>
      <c r="P86" s="62"/>
      <c r="Q86" s="62"/>
      <c r="R86" s="62"/>
      <c r="S86" s="62"/>
      <c r="T86" s="6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130</v>
      </c>
      <c r="AU86" s="15" t="s">
        <v>81</v>
      </c>
    </row>
    <row r="87" spans="1:65" s="13" customFormat="1" ht="11.25">
      <c r="B87" s="191"/>
      <c r="C87" s="192"/>
      <c r="D87" s="184" t="s">
        <v>132</v>
      </c>
      <c r="E87" s="193" t="s">
        <v>19</v>
      </c>
      <c r="F87" s="194" t="s">
        <v>142</v>
      </c>
      <c r="G87" s="192"/>
      <c r="H87" s="195">
        <v>0.32</v>
      </c>
      <c r="I87" s="196"/>
      <c r="J87" s="192"/>
      <c r="K87" s="192"/>
      <c r="L87" s="197"/>
      <c r="M87" s="198"/>
      <c r="N87" s="199"/>
      <c r="O87" s="199"/>
      <c r="P87" s="199"/>
      <c r="Q87" s="199"/>
      <c r="R87" s="199"/>
      <c r="S87" s="199"/>
      <c r="T87" s="200"/>
      <c r="AT87" s="201" t="s">
        <v>132</v>
      </c>
      <c r="AU87" s="201" t="s">
        <v>81</v>
      </c>
      <c r="AV87" s="13" t="s">
        <v>81</v>
      </c>
      <c r="AW87" s="13" t="s">
        <v>32</v>
      </c>
      <c r="AX87" s="13" t="s">
        <v>79</v>
      </c>
      <c r="AY87" s="201" t="s">
        <v>119</v>
      </c>
    </row>
    <row r="88" spans="1:65" s="2" customFormat="1" ht="22.15" customHeight="1">
      <c r="A88" s="32"/>
      <c r="B88" s="33"/>
      <c r="C88" s="171" t="s">
        <v>81</v>
      </c>
      <c r="D88" s="171" t="s">
        <v>122</v>
      </c>
      <c r="E88" s="172" t="s">
        <v>134</v>
      </c>
      <c r="F88" s="173" t="s">
        <v>135</v>
      </c>
      <c r="G88" s="174" t="s">
        <v>125</v>
      </c>
      <c r="H88" s="175">
        <v>0.32</v>
      </c>
      <c r="I88" s="176"/>
      <c r="J88" s="177">
        <f>ROUND(I88*H88,2)</f>
        <v>0</v>
      </c>
      <c r="K88" s="173" t="s">
        <v>126</v>
      </c>
      <c r="L88" s="37"/>
      <c r="M88" s="178" t="s">
        <v>19</v>
      </c>
      <c r="N88" s="179" t="s">
        <v>42</v>
      </c>
      <c r="O88" s="62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2" t="s">
        <v>121</v>
      </c>
      <c r="AT88" s="182" t="s">
        <v>122</v>
      </c>
      <c r="AU88" s="182" t="s">
        <v>81</v>
      </c>
      <c r="AY88" s="15" t="s">
        <v>119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79</v>
      </c>
      <c r="BK88" s="183">
        <f>ROUND(I88*H88,2)</f>
        <v>0</v>
      </c>
      <c r="BL88" s="15" t="s">
        <v>121</v>
      </c>
      <c r="BM88" s="182" t="s">
        <v>143</v>
      </c>
    </row>
    <row r="89" spans="1:65" s="2" customFormat="1" ht="19.5">
      <c r="A89" s="32"/>
      <c r="B89" s="33"/>
      <c r="C89" s="34"/>
      <c r="D89" s="184" t="s">
        <v>128</v>
      </c>
      <c r="E89" s="34"/>
      <c r="F89" s="185" t="s">
        <v>137</v>
      </c>
      <c r="G89" s="34"/>
      <c r="H89" s="34"/>
      <c r="I89" s="186"/>
      <c r="J89" s="34"/>
      <c r="K89" s="34"/>
      <c r="L89" s="37"/>
      <c r="M89" s="187"/>
      <c r="N89" s="188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128</v>
      </c>
      <c r="AU89" s="15" t="s">
        <v>81</v>
      </c>
    </row>
    <row r="90" spans="1:65" s="2" customFormat="1" ht="11.25">
      <c r="A90" s="32"/>
      <c r="B90" s="33"/>
      <c r="C90" s="34"/>
      <c r="D90" s="189" t="s">
        <v>130</v>
      </c>
      <c r="E90" s="34"/>
      <c r="F90" s="190" t="s">
        <v>138</v>
      </c>
      <c r="G90" s="34"/>
      <c r="H90" s="34"/>
      <c r="I90" s="186"/>
      <c r="J90" s="34"/>
      <c r="K90" s="34"/>
      <c r="L90" s="37"/>
      <c r="M90" s="187"/>
      <c r="N90" s="188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130</v>
      </c>
      <c r="AU90" s="15" t="s">
        <v>81</v>
      </c>
    </row>
    <row r="91" spans="1:65" s="13" customFormat="1" ht="11.25">
      <c r="B91" s="191"/>
      <c r="C91" s="192"/>
      <c r="D91" s="184" t="s">
        <v>132</v>
      </c>
      <c r="E91" s="193" t="s">
        <v>19</v>
      </c>
      <c r="F91" s="194" t="s">
        <v>142</v>
      </c>
      <c r="G91" s="192"/>
      <c r="H91" s="195">
        <v>0.32</v>
      </c>
      <c r="I91" s="196"/>
      <c r="J91" s="192"/>
      <c r="K91" s="192"/>
      <c r="L91" s="197"/>
      <c r="M91" s="202"/>
      <c r="N91" s="203"/>
      <c r="O91" s="203"/>
      <c r="P91" s="203"/>
      <c r="Q91" s="203"/>
      <c r="R91" s="203"/>
      <c r="S91" s="203"/>
      <c r="T91" s="204"/>
      <c r="AT91" s="201" t="s">
        <v>132</v>
      </c>
      <c r="AU91" s="201" t="s">
        <v>81</v>
      </c>
      <c r="AV91" s="13" t="s">
        <v>81</v>
      </c>
      <c r="AW91" s="13" t="s">
        <v>32</v>
      </c>
      <c r="AX91" s="13" t="s">
        <v>79</v>
      </c>
      <c r="AY91" s="201" t="s">
        <v>119</v>
      </c>
    </row>
    <row r="92" spans="1:65" s="2" customFormat="1" ht="6.95" customHeight="1">
      <c r="A92" s="32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37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sheetProtection algorithmName="SHA-512" hashValue="eXpNUvld8pf/4D0mjhYoX0GHU4bpaKVZkufninXE3/KHFQGR26JxC57/VFehziuU7tVUozqQ6sZdSeZvL3+tIA==" saltValue="icoQ5ddv4vYWESqoLiyUOV/bO0ONWSzfHtl94Sv0AeW+s2uryWXWt5W4BoL0/0nhkLqJCMWxXCjOJySOY+Wz+g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87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81</v>
      </c>
    </row>
    <row r="4" spans="1:46" s="1" customFormat="1" ht="24.95" customHeight="1">
      <c r="B4" s="18"/>
      <c r="D4" s="101" t="s">
        <v>94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4.45" customHeight="1">
      <c r="B7" s="18"/>
      <c r="E7" s="245" t="str">
        <f>'Rekapitulace stavby'!K6</f>
        <v>Údržba HOZ Novojičínsko, Ostravsko</v>
      </c>
      <c r="F7" s="246"/>
      <c r="G7" s="246"/>
      <c r="H7" s="246"/>
      <c r="L7" s="18"/>
    </row>
    <row r="8" spans="1:46" s="2" customFormat="1" ht="12" customHeight="1">
      <c r="A8" s="32"/>
      <c r="B8" s="37"/>
      <c r="C8" s="32"/>
      <c r="D8" s="103" t="s">
        <v>95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7"/>
      <c r="C9" s="32"/>
      <c r="D9" s="32"/>
      <c r="E9" s="247" t="s">
        <v>144</v>
      </c>
      <c r="F9" s="248"/>
      <c r="G9" s="248"/>
      <c r="H9" s="24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145</v>
      </c>
      <c r="G12" s="32"/>
      <c r="H12" s="32"/>
      <c r="I12" s="103" t="s">
        <v>23</v>
      </c>
      <c r="J12" s="106" t="str">
        <f>'Rekapitulace stavby'!AN8</f>
        <v>Vyplň údaj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24</v>
      </c>
      <c r="E14" s="32"/>
      <c r="F14" s="32"/>
      <c r="G14" s="32"/>
      <c r="H14" s="32"/>
      <c r="I14" s="103" t="s">
        <v>25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25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9" t="str">
        <f>'Rekapitulace stavby'!E14</f>
        <v>Vyplň údaj</v>
      </c>
      <c r="F18" s="250"/>
      <c r="G18" s="250"/>
      <c r="H18" s="25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25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31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25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">
        <v>34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35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07"/>
      <c r="B27" s="108"/>
      <c r="C27" s="107"/>
      <c r="D27" s="107"/>
      <c r="E27" s="251" t="s">
        <v>19</v>
      </c>
      <c r="F27" s="251"/>
      <c r="G27" s="251"/>
      <c r="H27" s="25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37</v>
      </c>
      <c r="E30" s="32"/>
      <c r="F30" s="32"/>
      <c r="G30" s="32"/>
      <c r="H30" s="32"/>
      <c r="I30" s="32"/>
      <c r="J30" s="112">
        <f>ROUND(J81,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39</v>
      </c>
      <c r="G32" s="32"/>
      <c r="H32" s="32"/>
      <c r="I32" s="113" t="s">
        <v>38</v>
      </c>
      <c r="J32" s="113" t="s">
        <v>40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41</v>
      </c>
      <c r="E33" s="103" t="s">
        <v>42</v>
      </c>
      <c r="F33" s="115">
        <f>ROUND((SUM(BE81:BE91)),  2)</f>
        <v>0</v>
      </c>
      <c r="G33" s="32"/>
      <c r="H33" s="32"/>
      <c r="I33" s="116">
        <v>0.21</v>
      </c>
      <c r="J33" s="115">
        <f>ROUND(((SUM(BE81:BE91))*I33),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43</v>
      </c>
      <c r="F34" s="115">
        <f>ROUND((SUM(BF81:BF91)),  2)</f>
        <v>0</v>
      </c>
      <c r="G34" s="32"/>
      <c r="H34" s="32"/>
      <c r="I34" s="116">
        <v>0.12</v>
      </c>
      <c r="J34" s="115">
        <f>ROUND(((SUM(BF81:BF91))*I34),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44</v>
      </c>
      <c r="F35" s="115">
        <f>ROUND((SUM(BG81:BG91)),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45</v>
      </c>
      <c r="F36" s="115">
        <f>ROUND((SUM(BH81:BH91)),  2)</f>
        <v>0</v>
      </c>
      <c r="G36" s="32"/>
      <c r="H36" s="32"/>
      <c r="I36" s="116">
        <v>0.12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46</v>
      </c>
      <c r="F37" s="115">
        <f>ROUND((SUM(BI81:BI91)),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47</v>
      </c>
      <c r="E39" s="119"/>
      <c r="F39" s="119"/>
      <c r="G39" s="120" t="s">
        <v>48</v>
      </c>
      <c r="H39" s="121" t="s">
        <v>49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4.45" hidden="1" customHeight="1">
      <c r="A48" s="32"/>
      <c r="B48" s="33"/>
      <c r="C48" s="34"/>
      <c r="D48" s="34"/>
      <c r="E48" s="252" t="str">
        <f>E7</f>
        <v>Údržba HOZ Novojičínsko, Ostravsko</v>
      </c>
      <c r="F48" s="253"/>
      <c r="G48" s="253"/>
      <c r="H48" s="25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95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hidden="1" customHeight="1">
      <c r="A50" s="32"/>
      <c r="B50" s="33"/>
      <c r="C50" s="34"/>
      <c r="D50" s="34"/>
      <c r="E50" s="205" t="str">
        <f>E9</f>
        <v>SO 3 - HMZ Antošovice-43_021</v>
      </c>
      <c r="F50" s="254"/>
      <c r="G50" s="254"/>
      <c r="H50" s="25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>Antošovice</v>
      </c>
      <c r="G52" s="34"/>
      <c r="H52" s="34"/>
      <c r="I52" s="27" t="s">
        <v>23</v>
      </c>
      <c r="J52" s="57" t="str">
        <f>IF(J12="","",J12)</f>
        <v>Vyplň údaj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6" hidden="1" customHeight="1">
      <c r="A54" s="32"/>
      <c r="B54" s="33"/>
      <c r="C54" s="27" t="s">
        <v>24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>Zdenek Šťastný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6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>SPÚ OVHS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99</v>
      </c>
      <c r="D57" s="129"/>
      <c r="E57" s="129"/>
      <c r="F57" s="129"/>
      <c r="G57" s="129"/>
      <c r="H57" s="129"/>
      <c r="I57" s="129"/>
      <c r="J57" s="130" t="s">
        <v>100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69</v>
      </c>
      <c r="D59" s="34"/>
      <c r="E59" s="34"/>
      <c r="F59" s="34"/>
      <c r="G59" s="34"/>
      <c r="H59" s="34"/>
      <c r="I59" s="34"/>
      <c r="J59" s="75">
        <f>J81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hidden="1" customHeight="1">
      <c r="B60" s="132"/>
      <c r="C60" s="133"/>
      <c r="D60" s="134" t="s">
        <v>102</v>
      </c>
      <c r="E60" s="135"/>
      <c r="F60" s="135"/>
      <c r="G60" s="135"/>
      <c r="H60" s="135"/>
      <c r="I60" s="135"/>
      <c r="J60" s="136">
        <f>J82</f>
        <v>0</v>
      </c>
      <c r="K60" s="133"/>
      <c r="L60" s="137"/>
    </row>
    <row r="61" spans="1:47" s="10" customFormat="1" ht="19.899999999999999" hidden="1" customHeight="1">
      <c r="B61" s="138"/>
      <c r="C61" s="139"/>
      <c r="D61" s="140" t="s">
        <v>103</v>
      </c>
      <c r="E61" s="141"/>
      <c r="F61" s="141"/>
      <c r="G61" s="141"/>
      <c r="H61" s="141"/>
      <c r="I61" s="141"/>
      <c r="J61" s="142">
        <f>J83</f>
        <v>0</v>
      </c>
      <c r="K61" s="139"/>
      <c r="L61" s="143"/>
    </row>
    <row r="62" spans="1:47" s="2" customFormat="1" ht="21.75" hidden="1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hidden="1" customHeight="1">
      <c r="A63" s="32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10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ht="11.25" hidden="1"/>
    <row r="65" spans="1:31" ht="11.25" hidden="1"/>
    <row r="66" spans="1:31" ht="11.25" hidden="1"/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4.45" customHeight="1">
      <c r="A71" s="32"/>
      <c r="B71" s="33"/>
      <c r="C71" s="34"/>
      <c r="D71" s="34"/>
      <c r="E71" s="252" t="str">
        <f>E7</f>
        <v>Údržba HOZ Novojičínsko, Ostravsko</v>
      </c>
      <c r="F71" s="253"/>
      <c r="G71" s="253"/>
      <c r="H71" s="253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95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5.6" customHeight="1">
      <c r="A73" s="32"/>
      <c r="B73" s="33"/>
      <c r="C73" s="34"/>
      <c r="D73" s="34"/>
      <c r="E73" s="205" t="str">
        <f>E9</f>
        <v>SO 3 - HMZ Antošovice-43_021</v>
      </c>
      <c r="F73" s="254"/>
      <c r="G73" s="254"/>
      <c r="H73" s="25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Antošovice</v>
      </c>
      <c r="G75" s="34"/>
      <c r="H75" s="34"/>
      <c r="I75" s="27" t="s">
        <v>23</v>
      </c>
      <c r="J75" s="57" t="str">
        <f>IF(J12="","",J12)</f>
        <v>Vyplň údaj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6" customHeight="1">
      <c r="A77" s="32"/>
      <c r="B77" s="33"/>
      <c r="C77" s="27" t="s">
        <v>24</v>
      </c>
      <c r="D77" s="34"/>
      <c r="E77" s="34"/>
      <c r="F77" s="25" t="str">
        <f>E15</f>
        <v xml:space="preserve"> </v>
      </c>
      <c r="G77" s="34"/>
      <c r="H77" s="34"/>
      <c r="I77" s="27" t="s">
        <v>30</v>
      </c>
      <c r="J77" s="30" t="str">
        <f>E21</f>
        <v>Zdenek Šťastný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6" customHeight="1">
      <c r="A78" s="32"/>
      <c r="B78" s="33"/>
      <c r="C78" s="27" t="s">
        <v>28</v>
      </c>
      <c r="D78" s="34"/>
      <c r="E78" s="34"/>
      <c r="F78" s="25" t="str">
        <f>IF(E18="","",E18)</f>
        <v>Vyplň údaj</v>
      </c>
      <c r="G78" s="34"/>
      <c r="H78" s="34"/>
      <c r="I78" s="27" t="s">
        <v>33</v>
      </c>
      <c r="J78" s="30" t="str">
        <f>E24</f>
        <v>SPÚ OVHS</v>
      </c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4"/>
      <c r="B80" s="145"/>
      <c r="C80" s="146" t="s">
        <v>105</v>
      </c>
      <c r="D80" s="147" t="s">
        <v>56</v>
      </c>
      <c r="E80" s="147" t="s">
        <v>52</v>
      </c>
      <c r="F80" s="147" t="s">
        <v>53</v>
      </c>
      <c r="G80" s="147" t="s">
        <v>106</v>
      </c>
      <c r="H80" s="147" t="s">
        <v>107</v>
      </c>
      <c r="I80" s="147" t="s">
        <v>108</v>
      </c>
      <c r="J80" s="147" t="s">
        <v>100</v>
      </c>
      <c r="K80" s="148" t="s">
        <v>109</v>
      </c>
      <c r="L80" s="149"/>
      <c r="M80" s="66" t="s">
        <v>19</v>
      </c>
      <c r="N80" s="67" t="s">
        <v>41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34"/>
      <c r="J81" s="150">
        <f>BK81</f>
        <v>0</v>
      </c>
      <c r="K81" s="34"/>
      <c r="L81" s="37"/>
      <c r="M81" s="69"/>
      <c r="N81" s="151"/>
      <c r="O81" s="70"/>
      <c r="P81" s="152">
        <f>P82</f>
        <v>0</v>
      </c>
      <c r="Q81" s="70"/>
      <c r="R81" s="152">
        <f>R82</f>
        <v>0</v>
      </c>
      <c r="S81" s="70"/>
      <c r="T81" s="153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101</v>
      </c>
      <c r="BK81" s="154">
        <f>BK82</f>
        <v>0</v>
      </c>
    </row>
    <row r="82" spans="1:65" s="12" customFormat="1" ht="25.9" customHeight="1">
      <c r="B82" s="155"/>
      <c r="C82" s="156"/>
      <c r="D82" s="157" t="s">
        <v>70</v>
      </c>
      <c r="E82" s="158" t="s">
        <v>117</v>
      </c>
      <c r="F82" s="158" t="s">
        <v>118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79</v>
      </c>
      <c r="AT82" s="167" t="s">
        <v>70</v>
      </c>
      <c r="AU82" s="167" t="s">
        <v>71</v>
      </c>
      <c r="AY82" s="166" t="s">
        <v>119</v>
      </c>
      <c r="BK82" s="168">
        <f>BK83</f>
        <v>0</v>
      </c>
    </row>
    <row r="83" spans="1:65" s="12" customFormat="1" ht="22.9" customHeight="1">
      <c r="B83" s="155"/>
      <c r="C83" s="156"/>
      <c r="D83" s="157" t="s">
        <v>70</v>
      </c>
      <c r="E83" s="169" t="s">
        <v>79</v>
      </c>
      <c r="F83" s="169" t="s">
        <v>120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SUM(P84:P91)</f>
        <v>0</v>
      </c>
      <c r="Q83" s="163"/>
      <c r="R83" s="164">
        <f>SUM(R84:R91)</f>
        <v>0</v>
      </c>
      <c r="S83" s="163"/>
      <c r="T83" s="165">
        <f>SUM(T84:T91)</f>
        <v>0</v>
      </c>
      <c r="AR83" s="166" t="s">
        <v>79</v>
      </c>
      <c r="AT83" s="167" t="s">
        <v>70</v>
      </c>
      <c r="AU83" s="167" t="s">
        <v>79</v>
      </c>
      <c r="AY83" s="166" t="s">
        <v>119</v>
      </c>
      <c r="BK83" s="168">
        <f>SUM(BK84:BK91)</f>
        <v>0</v>
      </c>
    </row>
    <row r="84" spans="1:65" s="2" customFormat="1" ht="19.899999999999999" customHeight="1">
      <c r="A84" s="32"/>
      <c r="B84" s="33"/>
      <c r="C84" s="171" t="s">
        <v>121</v>
      </c>
      <c r="D84" s="171" t="s">
        <v>122</v>
      </c>
      <c r="E84" s="172" t="s">
        <v>123</v>
      </c>
      <c r="F84" s="173" t="s">
        <v>124</v>
      </c>
      <c r="G84" s="174" t="s">
        <v>125</v>
      </c>
      <c r="H84" s="175">
        <v>0.18099999999999999</v>
      </c>
      <c r="I84" s="176"/>
      <c r="J84" s="177">
        <f>ROUND(I84*H84,2)</f>
        <v>0</v>
      </c>
      <c r="K84" s="173" t="s">
        <v>126</v>
      </c>
      <c r="L84" s="37"/>
      <c r="M84" s="178" t="s">
        <v>19</v>
      </c>
      <c r="N84" s="179" t="s">
        <v>42</v>
      </c>
      <c r="O84" s="62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2" t="s">
        <v>121</v>
      </c>
      <c r="AT84" s="182" t="s">
        <v>122</v>
      </c>
      <c r="AU84" s="182" t="s">
        <v>81</v>
      </c>
      <c r="AY84" s="15" t="s">
        <v>119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79</v>
      </c>
      <c r="BK84" s="183">
        <f>ROUND(I84*H84,2)</f>
        <v>0</v>
      </c>
      <c r="BL84" s="15" t="s">
        <v>121</v>
      </c>
      <c r="BM84" s="182" t="s">
        <v>146</v>
      </c>
    </row>
    <row r="85" spans="1:65" s="2" customFormat="1" ht="19.5">
      <c r="A85" s="32"/>
      <c r="B85" s="33"/>
      <c r="C85" s="34"/>
      <c r="D85" s="184" t="s">
        <v>128</v>
      </c>
      <c r="E85" s="34"/>
      <c r="F85" s="185" t="s">
        <v>129</v>
      </c>
      <c r="G85" s="34"/>
      <c r="H85" s="34"/>
      <c r="I85" s="186"/>
      <c r="J85" s="34"/>
      <c r="K85" s="34"/>
      <c r="L85" s="37"/>
      <c r="M85" s="187"/>
      <c r="N85" s="188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128</v>
      </c>
      <c r="AU85" s="15" t="s">
        <v>81</v>
      </c>
    </row>
    <row r="86" spans="1:65" s="2" customFormat="1" ht="11.25">
      <c r="A86" s="32"/>
      <c r="B86" s="33"/>
      <c r="C86" s="34"/>
      <c r="D86" s="189" t="s">
        <v>130</v>
      </c>
      <c r="E86" s="34"/>
      <c r="F86" s="190" t="s">
        <v>131</v>
      </c>
      <c r="G86" s="34"/>
      <c r="H86" s="34"/>
      <c r="I86" s="186"/>
      <c r="J86" s="34"/>
      <c r="K86" s="34"/>
      <c r="L86" s="37"/>
      <c r="M86" s="187"/>
      <c r="N86" s="188"/>
      <c r="O86" s="62"/>
      <c r="P86" s="62"/>
      <c r="Q86" s="62"/>
      <c r="R86" s="62"/>
      <c r="S86" s="62"/>
      <c r="T86" s="6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130</v>
      </c>
      <c r="AU86" s="15" t="s">
        <v>81</v>
      </c>
    </row>
    <row r="87" spans="1:65" s="13" customFormat="1" ht="11.25">
      <c r="B87" s="191"/>
      <c r="C87" s="192"/>
      <c r="D87" s="184" t="s">
        <v>132</v>
      </c>
      <c r="E87" s="193" t="s">
        <v>19</v>
      </c>
      <c r="F87" s="194" t="s">
        <v>147</v>
      </c>
      <c r="G87" s="192"/>
      <c r="H87" s="195">
        <v>0.18099999999999999</v>
      </c>
      <c r="I87" s="196"/>
      <c r="J87" s="192"/>
      <c r="K87" s="192"/>
      <c r="L87" s="197"/>
      <c r="M87" s="198"/>
      <c r="N87" s="199"/>
      <c r="O87" s="199"/>
      <c r="P87" s="199"/>
      <c r="Q87" s="199"/>
      <c r="R87" s="199"/>
      <c r="S87" s="199"/>
      <c r="T87" s="200"/>
      <c r="AT87" s="201" t="s">
        <v>132</v>
      </c>
      <c r="AU87" s="201" t="s">
        <v>81</v>
      </c>
      <c r="AV87" s="13" t="s">
        <v>81</v>
      </c>
      <c r="AW87" s="13" t="s">
        <v>32</v>
      </c>
      <c r="AX87" s="13" t="s">
        <v>79</v>
      </c>
      <c r="AY87" s="201" t="s">
        <v>119</v>
      </c>
    </row>
    <row r="88" spans="1:65" s="2" customFormat="1" ht="22.15" customHeight="1">
      <c r="A88" s="32"/>
      <c r="B88" s="33"/>
      <c r="C88" s="171" t="s">
        <v>81</v>
      </c>
      <c r="D88" s="171" t="s">
        <v>122</v>
      </c>
      <c r="E88" s="172" t="s">
        <v>134</v>
      </c>
      <c r="F88" s="173" t="s">
        <v>135</v>
      </c>
      <c r="G88" s="174" t="s">
        <v>125</v>
      </c>
      <c r="H88" s="175">
        <v>0.18099999999999999</v>
      </c>
      <c r="I88" s="176"/>
      <c r="J88" s="177">
        <f>ROUND(I88*H88,2)</f>
        <v>0</v>
      </c>
      <c r="K88" s="173" t="s">
        <v>126</v>
      </c>
      <c r="L88" s="37"/>
      <c r="M88" s="178" t="s">
        <v>19</v>
      </c>
      <c r="N88" s="179" t="s">
        <v>42</v>
      </c>
      <c r="O88" s="62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2" t="s">
        <v>121</v>
      </c>
      <c r="AT88" s="182" t="s">
        <v>122</v>
      </c>
      <c r="AU88" s="182" t="s">
        <v>81</v>
      </c>
      <c r="AY88" s="15" t="s">
        <v>119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79</v>
      </c>
      <c r="BK88" s="183">
        <f>ROUND(I88*H88,2)</f>
        <v>0</v>
      </c>
      <c r="BL88" s="15" t="s">
        <v>121</v>
      </c>
      <c r="BM88" s="182" t="s">
        <v>148</v>
      </c>
    </row>
    <row r="89" spans="1:65" s="2" customFormat="1" ht="19.5">
      <c r="A89" s="32"/>
      <c r="B89" s="33"/>
      <c r="C89" s="34"/>
      <c r="D89" s="184" t="s">
        <v>128</v>
      </c>
      <c r="E89" s="34"/>
      <c r="F89" s="185" t="s">
        <v>137</v>
      </c>
      <c r="G89" s="34"/>
      <c r="H89" s="34"/>
      <c r="I89" s="186"/>
      <c r="J89" s="34"/>
      <c r="K89" s="34"/>
      <c r="L89" s="37"/>
      <c r="M89" s="187"/>
      <c r="N89" s="188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128</v>
      </c>
      <c r="AU89" s="15" t="s">
        <v>81</v>
      </c>
    </row>
    <row r="90" spans="1:65" s="2" customFormat="1" ht="11.25">
      <c r="A90" s="32"/>
      <c r="B90" s="33"/>
      <c r="C90" s="34"/>
      <c r="D90" s="189" t="s">
        <v>130</v>
      </c>
      <c r="E90" s="34"/>
      <c r="F90" s="190" t="s">
        <v>138</v>
      </c>
      <c r="G90" s="34"/>
      <c r="H90" s="34"/>
      <c r="I90" s="186"/>
      <c r="J90" s="34"/>
      <c r="K90" s="34"/>
      <c r="L90" s="37"/>
      <c r="M90" s="187"/>
      <c r="N90" s="188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130</v>
      </c>
      <c r="AU90" s="15" t="s">
        <v>81</v>
      </c>
    </row>
    <row r="91" spans="1:65" s="13" customFormat="1" ht="11.25">
      <c r="B91" s="191"/>
      <c r="C91" s="192"/>
      <c r="D91" s="184" t="s">
        <v>132</v>
      </c>
      <c r="E91" s="193" t="s">
        <v>19</v>
      </c>
      <c r="F91" s="194" t="s">
        <v>147</v>
      </c>
      <c r="G91" s="192"/>
      <c r="H91" s="195">
        <v>0.18099999999999999</v>
      </c>
      <c r="I91" s="196"/>
      <c r="J91" s="192"/>
      <c r="K91" s="192"/>
      <c r="L91" s="197"/>
      <c r="M91" s="202"/>
      <c r="N91" s="203"/>
      <c r="O91" s="203"/>
      <c r="P91" s="203"/>
      <c r="Q91" s="203"/>
      <c r="R91" s="203"/>
      <c r="S91" s="203"/>
      <c r="T91" s="204"/>
      <c r="AT91" s="201" t="s">
        <v>132</v>
      </c>
      <c r="AU91" s="201" t="s">
        <v>81</v>
      </c>
      <c r="AV91" s="13" t="s">
        <v>81</v>
      </c>
      <c r="AW91" s="13" t="s">
        <v>32</v>
      </c>
      <c r="AX91" s="13" t="s">
        <v>79</v>
      </c>
      <c r="AY91" s="201" t="s">
        <v>119</v>
      </c>
    </row>
    <row r="92" spans="1:65" s="2" customFormat="1" ht="6.95" customHeight="1">
      <c r="A92" s="32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37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sheetProtection algorithmName="SHA-512" hashValue="7Ua2BJo2/LS/2RmxT+gHJ+XLY5FeCV26+u2j0OWjiC1VOc6DrDo2iz0xbzxi1IoHbDlYj/DhSTvQX5cm01pfQw==" saltValue="ES/ZciKlgYhwqql5a1TRBDdLKUESq+vQT82aKt1/U2t/Yy7AqSUQtcvwqvtwO5VSGvZuAtupxpvHk96qMvwOIA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90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81</v>
      </c>
    </row>
    <row r="4" spans="1:46" s="1" customFormat="1" ht="24.95" customHeight="1">
      <c r="B4" s="18"/>
      <c r="D4" s="101" t="s">
        <v>94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4.45" customHeight="1">
      <c r="B7" s="18"/>
      <c r="E7" s="245" t="str">
        <f>'Rekapitulace stavby'!K6</f>
        <v>Údržba HOZ Novojičínsko, Ostravsko</v>
      </c>
      <c r="F7" s="246"/>
      <c r="G7" s="246"/>
      <c r="H7" s="246"/>
      <c r="L7" s="18"/>
    </row>
    <row r="8" spans="1:46" s="2" customFormat="1" ht="12" customHeight="1">
      <c r="A8" s="32"/>
      <c r="B8" s="37"/>
      <c r="C8" s="32"/>
      <c r="D8" s="103" t="s">
        <v>95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7"/>
      <c r="C9" s="32"/>
      <c r="D9" s="32"/>
      <c r="E9" s="247" t="s">
        <v>149</v>
      </c>
      <c r="F9" s="248"/>
      <c r="G9" s="248"/>
      <c r="H9" s="24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150</v>
      </c>
      <c r="G12" s="32"/>
      <c r="H12" s="32"/>
      <c r="I12" s="103" t="s">
        <v>23</v>
      </c>
      <c r="J12" s="106" t="str">
        <f>'Rekapitulace stavby'!AN8</f>
        <v>Vyplň údaj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24</v>
      </c>
      <c r="E14" s="32"/>
      <c r="F14" s="32"/>
      <c r="G14" s="32"/>
      <c r="H14" s="32"/>
      <c r="I14" s="103" t="s">
        <v>25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25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9" t="str">
        <f>'Rekapitulace stavby'!E14</f>
        <v>Vyplň údaj</v>
      </c>
      <c r="F18" s="250"/>
      <c r="G18" s="250"/>
      <c r="H18" s="25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25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31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25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">
        <v>34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35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07"/>
      <c r="B27" s="108"/>
      <c r="C27" s="107"/>
      <c r="D27" s="107"/>
      <c r="E27" s="251" t="s">
        <v>19</v>
      </c>
      <c r="F27" s="251"/>
      <c r="G27" s="251"/>
      <c r="H27" s="25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37</v>
      </c>
      <c r="E30" s="32"/>
      <c r="F30" s="32"/>
      <c r="G30" s="32"/>
      <c r="H30" s="32"/>
      <c r="I30" s="32"/>
      <c r="J30" s="112">
        <f>ROUND(J81,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39</v>
      </c>
      <c r="G32" s="32"/>
      <c r="H32" s="32"/>
      <c r="I32" s="113" t="s">
        <v>38</v>
      </c>
      <c r="J32" s="113" t="s">
        <v>40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41</v>
      </c>
      <c r="E33" s="103" t="s">
        <v>42</v>
      </c>
      <c r="F33" s="115">
        <f>ROUND((SUM(BE81:BE91)),  2)</f>
        <v>0</v>
      </c>
      <c r="G33" s="32"/>
      <c r="H33" s="32"/>
      <c r="I33" s="116">
        <v>0.21</v>
      </c>
      <c r="J33" s="115">
        <f>ROUND(((SUM(BE81:BE91))*I33),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43</v>
      </c>
      <c r="F34" s="115">
        <f>ROUND((SUM(BF81:BF91)),  2)</f>
        <v>0</v>
      </c>
      <c r="G34" s="32"/>
      <c r="H34" s="32"/>
      <c r="I34" s="116">
        <v>0.12</v>
      </c>
      <c r="J34" s="115">
        <f>ROUND(((SUM(BF81:BF91))*I34),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44</v>
      </c>
      <c r="F35" s="115">
        <f>ROUND((SUM(BG81:BG91)),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45</v>
      </c>
      <c r="F36" s="115">
        <f>ROUND((SUM(BH81:BH91)),  2)</f>
        <v>0</v>
      </c>
      <c r="G36" s="32"/>
      <c r="H36" s="32"/>
      <c r="I36" s="116">
        <v>0.12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46</v>
      </c>
      <c r="F37" s="115">
        <f>ROUND((SUM(BI81:BI91)),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47</v>
      </c>
      <c r="E39" s="119"/>
      <c r="F39" s="119"/>
      <c r="G39" s="120" t="s">
        <v>48</v>
      </c>
      <c r="H39" s="121" t="s">
        <v>49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4.45" hidden="1" customHeight="1">
      <c r="A48" s="32"/>
      <c r="B48" s="33"/>
      <c r="C48" s="34"/>
      <c r="D48" s="34"/>
      <c r="E48" s="252" t="str">
        <f>E7</f>
        <v>Údržba HOZ Novojičínsko, Ostravsko</v>
      </c>
      <c r="F48" s="253"/>
      <c r="G48" s="253"/>
      <c r="H48" s="25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95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hidden="1" customHeight="1">
      <c r="A50" s="32"/>
      <c r="B50" s="33"/>
      <c r="C50" s="34"/>
      <c r="D50" s="34"/>
      <c r="E50" s="205" t="str">
        <f>E9</f>
        <v>SO 4 - HMZ Brantice-401_028</v>
      </c>
      <c r="F50" s="254"/>
      <c r="G50" s="254"/>
      <c r="H50" s="25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>Brantice</v>
      </c>
      <c r="G52" s="34"/>
      <c r="H52" s="34"/>
      <c r="I52" s="27" t="s">
        <v>23</v>
      </c>
      <c r="J52" s="57" t="str">
        <f>IF(J12="","",J12)</f>
        <v>Vyplň údaj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6" hidden="1" customHeight="1">
      <c r="A54" s="32"/>
      <c r="B54" s="33"/>
      <c r="C54" s="27" t="s">
        <v>24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>Zdenek Šťastný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6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>SPÚ OVHS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99</v>
      </c>
      <c r="D57" s="129"/>
      <c r="E57" s="129"/>
      <c r="F57" s="129"/>
      <c r="G57" s="129"/>
      <c r="H57" s="129"/>
      <c r="I57" s="129"/>
      <c r="J57" s="130" t="s">
        <v>100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69</v>
      </c>
      <c r="D59" s="34"/>
      <c r="E59" s="34"/>
      <c r="F59" s="34"/>
      <c r="G59" s="34"/>
      <c r="H59" s="34"/>
      <c r="I59" s="34"/>
      <c r="J59" s="75">
        <f>J81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hidden="1" customHeight="1">
      <c r="B60" s="132"/>
      <c r="C60" s="133"/>
      <c r="D60" s="134" t="s">
        <v>102</v>
      </c>
      <c r="E60" s="135"/>
      <c r="F60" s="135"/>
      <c r="G60" s="135"/>
      <c r="H60" s="135"/>
      <c r="I60" s="135"/>
      <c r="J60" s="136">
        <f>J82</f>
        <v>0</v>
      </c>
      <c r="K60" s="133"/>
      <c r="L60" s="137"/>
    </row>
    <row r="61" spans="1:47" s="10" customFormat="1" ht="19.899999999999999" hidden="1" customHeight="1">
      <c r="B61" s="138"/>
      <c r="C61" s="139"/>
      <c r="D61" s="140" t="s">
        <v>103</v>
      </c>
      <c r="E61" s="141"/>
      <c r="F61" s="141"/>
      <c r="G61" s="141"/>
      <c r="H61" s="141"/>
      <c r="I61" s="141"/>
      <c r="J61" s="142">
        <f>J83</f>
        <v>0</v>
      </c>
      <c r="K61" s="139"/>
      <c r="L61" s="143"/>
    </row>
    <row r="62" spans="1:47" s="2" customFormat="1" ht="21.75" hidden="1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hidden="1" customHeight="1">
      <c r="A63" s="32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10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ht="11.25" hidden="1"/>
    <row r="65" spans="1:31" ht="11.25" hidden="1"/>
    <row r="66" spans="1:31" ht="11.25" hidden="1"/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4.45" customHeight="1">
      <c r="A71" s="32"/>
      <c r="B71" s="33"/>
      <c r="C71" s="34"/>
      <c r="D71" s="34"/>
      <c r="E71" s="252" t="str">
        <f>E7</f>
        <v>Údržba HOZ Novojičínsko, Ostravsko</v>
      </c>
      <c r="F71" s="253"/>
      <c r="G71" s="253"/>
      <c r="H71" s="253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95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5.6" customHeight="1">
      <c r="A73" s="32"/>
      <c r="B73" s="33"/>
      <c r="C73" s="34"/>
      <c r="D73" s="34"/>
      <c r="E73" s="205" t="str">
        <f>E9</f>
        <v>SO 4 - HMZ Brantice-401_028</v>
      </c>
      <c r="F73" s="254"/>
      <c r="G73" s="254"/>
      <c r="H73" s="25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Brantice</v>
      </c>
      <c r="G75" s="34"/>
      <c r="H75" s="34"/>
      <c r="I75" s="27" t="s">
        <v>23</v>
      </c>
      <c r="J75" s="57" t="str">
        <f>IF(J12="","",J12)</f>
        <v>Vyplň údaj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6" customHeight="1">
      <c r="A77" s="32"/>
      <c r="B77" s="33"/>
      <c r="C77" s="27" t="s">
        <v>24</v>
      </c>
      <c r="D77" s="34"/>
      <c r="E77" s="34"/>
      <c r="F77" s="25" t="str">
        <f>E15</f>
        <v xml:space="preserve"> </v>
      </c>
      <c r="G77" s="34"/>
      <c r="H77" s="34"/>
      <c r="I77" s="27" t="s">
        <v>30</v>
      </c>
      <c r="J77" s="30" t="str">
        <f>E21</f>
        <v>Zdenek Šťastný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6" customHeight="1">
      <c r="A78" s="32"/>
      <c r="B78" s="33"/>
      <c r="C78" s="27" t="s">
        <v>28</v>
      </c>
      <c r="D78" s="34"/>
      <c r="E78" s="34"/>
      <c r="F78" s="25" t="str">
        <f>IF(E18="","",E18)</f>
        <v>Vyplň údaj</v>
      </c>
      <c r="G78" s="34"/>
      <c r="H78" s="34"/>
      <c r="I78" s="27" t="s">
        <v>33</v>
      </c>
      <c r="J78" s="30" t="str">
        <f>E24</f>
        <v>SPÚ OVHS</v>
      </c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4"/>
      <c r="B80" s="145"/>
      <c r="C80" s="146" t="s">
        <v>105</v>
      </c>
      <c r="D80" s="147" t="s">
        <v>56</v>
      </c>
      <c r="E80" s="147" t="s">
        <v>52</v>
      </c>
      <c r="F80" s="147" t="s">
        <v>53</v>
      </c>
      <c r="G80" s="147" t="s">
        <v>106</v>
      </c>
      <c r="H80" s="147" t="s">
        <v>107</v>
      </c>
      <c r="I80" s="147" t="s">
        <v>108</v>
      </c>
      <c r="J80" s="147" t="s">
        <v>100</v>
      </c>
      <c r="K80" s="148" t="s">
        <v>109</v>
      </c>
      <c r="L80" s="149"/>
      <c r="M80" s="66" t="s">
        <v>19</v>
      </c>
      <c r="N80" s="67" t="s">
        <v>41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34"/>
      <c r="J81" s="150">
        <f>BK81</f>
        <v>0</v>
      </c>
      <c r="K81" s="34"/>
      <c r="L81" s="37"/>
      <c r="M81" s="69"/>
      <c r="N81" s="151"/>
      <c r="O81" s="70"/>
      <c r="P81" s="152">
        <f>P82</f>
        <v>0</v>
      </c>
      <c r="Q81" s="70"/>
      <c r="R81" s="152">
        <f>R82</f>
        <v>0</v>
      </c>
      <c r="S81" s="70"/>
      <c r="T81" s="153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101</v>
      </c>
      <c r="BK81" s="154">
        <f>BK82</f>
        <v>0</v>
      </c>
    </row>
    <row r="82" spans="1:65" s="12" customFormat="1" ht="25.9" customHeight="1">
      <c r="B82" s="155"/>
      <c r="C82" s="156"/>
      <c r="D82" s="157" t="s">
        <v>70</v>
      </c>
      <c r="E82" s="158" t="s">
        <v>117</v>
      </c>
      <c r="F82" s="158" t="s">
        <v>118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79</v>
      </c>
      <c r="AT82" s="167" t="s">
        <v>70</v>
      </c>
      <c r="AU82" s="167" t="s">
        <v>71</v>
      </c>
      <c r="AY82" s="166" t="s">
        <v>119</v>
      </c>
      <c r="BK82" s="168">
        <f>BK83</f>
        <v>0</v>
      </c>
    </row>
    <row r="83" spans="1:65" s="12" customFormat="1" ht="22.9" customHeight="1">
      <c r="B83" s="155"/>
      <c r="C83" s="156"/>
      <c r="D83" s="157" t="s">
        <v>70</v>
      </c>
      <c r="E83" s="169" t="s">
        <v>79</v>
      </c>
      <c r="F83" s="169" t="s">
        <v>120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SUM(P84:P91)</f>
        <v>0</v>
      </c>
      <c r="Q83" s="163"/>
      <c r="R83" s="164">
        <f>SUM(R84:R91)</f>
        <v>0</v>
      </c>
      <c r="S83" s="163"/>
      <c r="T83" s="165">
        <f>SUM(T84:T91)</f>
        <v>0</v>
      </c>
      <c r="AR83" s="166" t="s">
        <v>79</v>
      </c>
      <c r="AT83" s="167" t="s">
        <v>70</v>
      </c>
      <c r="AU83" s="167" t="s">
        <v>79</v>
      </c>
      <c r="AY83" s="166" t="s">
        <v>119</v>
      </c>
      <c r="BK83" s="168">
        <f>SUM(BK84:BK91)</f>
        <v>0</v>
      </c>
    </row>
    <row r="84" spans="1:65" s="2" customFormat="1" ht="19.899999999999999" customHeight="1">
      <c r="A84" s="32"/>
      <c r="B84" s="33"/>
      <c r="C84" s="171" t="s">
        <v>121</v>
      </c>
      <c r="D84" s="171" t="s">
        <v>122</v>
      </c>
      <c r="E84" s="172" t="s">
        <v>123</v>
      </c>
      <c r="F84" s="173" t="s">
        <v>124</v>
      </c>
      <c r="G84" s="174" t="s">
        <v>125</v>
      </c>
      <c r="H84" s="175">
        <v>0.48699999999999999</v>
      </c>
      <c r="I84" s="176"/>
      <c r="J84" s="177">
        <f>ROUND(I84*H84,2)</f>
        <v>0</v>
      </c>
      <c r="K84" s="173" t="s">
        <v>126</v>
      </c>
      <c r="L84" s="37"/>
      <c r="M84" s="178" t="s">
        <v>19</v>
      </c>
      <c r="N84" s="179" t="s">
        <v>42</v>
      </c>
      <c r="O84" s="62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2" t="s">
        <v>121</v>
      </c>
      <c r="AT84" s="182" t="s">
        <v>122</v>
      </c>
      <c r="AU84" s="182" t="s">
        <v>81</v>
      </c>
      <c r="AY84" s="15" t="s">
        <v>119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79</v>
      </c>
      <c r="BK84" s="183">
        <f>ROUND(I84*H84,2)</f>
        <v>0</v>
      </c>
      <c r="BL84" s="15" t="s">
        <v>121</v>
      </c>
      <c r="BM84" s="182" t="s">
        <v>151</v>
      </c>
    </row>
    <row r="85" spans="1:65" s="2" customFormat="1" ht="19.5">
      <c r="A85" s="32"/>
      <c r="B85" s="33"/>
      <c r="C85" s="34"/>
      <c r="D85" s="184" t="s">
        <v>128</v>
      </c>
      <c r="E85" s="34"/>
      <c r="F85" s="185" t="s">
        <v>129</v>
      </c>
      <c r="G85" s="34"/>
      <c r="H85" s="34"/>
      <c r="I85" s="186"/>
      <c r="J85" s="34"/>
      <c r="K85" s="34"/>
      <c r="L85" s="37"/>
      <c r="M85" s="187"/>
      <c r="N85" s="188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128</v>
      </c>
      <c r="AU85" s="15" t="s">
        <v>81</v>
      </c>
    </row>
    <row r="86" spans="1:65" s="2" customFormat="1" ht="11.25">
      <c r="A86" s="32"/>
      <c r="B86" s="33"/>
      <c r="C86" s="34"/>
      <c r="D86" s="189" t="s">
        <v>130</v>
      </c>
      <c r="E86" s="34"/>
      <c r="F86" s="190" t="s">
        <v>131</v>
      </c>
      <c r="G86" s="34"/>
      <c r="H86" s="34"/>
      <c r="I86" s="186"/>
      <c r="J86" s="34"/>
      <c r="K86" s="34"/>
      <c r="L86" s="37"/>
      <c r="M86" s="187"/>
      <c r="N86" s="188"/>
      <c r="O86" s="62"/>
      <c r="P86" s="62"/>
      <c r="Q86" s="62"/>
      <c r="R86" s="62"/>
      <c r="S86" s="62"/>
      <c r="T86" s="6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130</v>
      </c>
      <c r="AU86" s="15" t="s">
        <v>81</v>
      </c>
    </row>
    <row r="87" spans="1:65" s="13" customFormat="1" ht="11.25">
      <c r="B87" s="191"/>
      <c r="C87" s="192"/>
      <c r="D87" s="184" t="s">
        <v>132</v>
      </c>
      <c r="E87" s="193" t="s">
        <v>19</v>
      </c>
      <c r="F87" s="194" t="s">
        <v>152</v>
      </c>
      <c r="G87" s="192"/>
      <c r="H87" s="195">
        <v>0.48699999999999999</v>
      </c>
      <c r="I87" s="196"/>
      <c r="J87" s="192"/>
      <c r="K87" s="192"/>
      <c r="L87" s="197"/>
      <c r="M87" s="198"/>
      <c r="N87" s="199"/>
      <c r="O87" s="199"/>
      <c r="P87" s="199"/>
      <c r="Q87" s="199"/>
      <c r="R87" s="199"/>
      <c r="S87" s="199"/>
      <c r="T87" s="200"/>
      <c r="AT87" s="201" t="s">
        <v>132</v>
      </c>
      <c r="AU87" s="201" t="s">
        <v>81</v>
      </c>
      <c r="AV87" s="13" t="s">
        <v>81</v>
      </c>
      <c r="AW87" s="13" t="s">
        <v>32</v>
      </c>
      <c r="AX87" s="13" t="s">
        <v>79</v>
      </c>
      <c r="AY87" s="201" t="s">
        <v>119</v>
      </c>
    </row>
    <row r="88" spans="1:65" s="2" customFormat="1" ht="22.15" customHeight="1">
      <c r="A88" s="32"/>
      <c r="B88" s="33"/>
      <c r="C88" s="171" t="s">
        <v>81</v>
      </c>
      <c r="D88" s="171" t="s">
        <v>122</v>
      </c>
      <c r="E88" s="172" t="s">
        <v>134</v>
      </c>
      <c r="F88" s="173" t="s">
        <v>135</v>
      </c>
      <c r="G88" s="174" t="s">
        <v>125</v>
      </c>
      <c r="H88" s="175">
        <v>0.48699999999999999</v>
      </c>
      <c r="I88" s="176"/>
      <c r="J88" s="177">
        <f>ROUND(I88*H88,2)</f>
        <v>0</v>
      </c>
      <c r="K88" s="173" t="s">
        <v>126</v>
      </c>
      <c r="L88" s="37"/>
      <c r="M88" s="178" t="s">
        <v>19</v>
      </c>
      <c r="N88" s="179" t="s">
        <v>42</v>
      </c>
      <c r="O88" s="62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2" t="s">
        <v>121</v>
      </c>
      <c r="AT88" s="182" t="s">
        <v>122</v>
      </c>
      <c r="AU88" s="182" t="s">
        <v>81</v>
      </c>
      <c r="AY88" s="15" t="s">
        <v>119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79</v>
      </c>
      <c r="BK88" s="183">
        <f>ROUND(I88*H88,2)</f>
        <v>0</v>
      </c>
      <c r="BL88" s="15" t="s">
        <v>121</v>
      </c>
      <c r="BM88" s="182" t="s">
        <v>153</v>
      </c>
    </row>
    <row r="89" spans="1:65" s="2" customFormat="1" ht="19.5">
      <c r="A89" s="32"/>
      <c r="B89" s="33"/>
      <c r="C89" s="34"/>
      <c r="D89" s="184" t="s">
        <v>128</v>
      </c>
      <c r="E89" s="34"/>
      <c r="F89" s="185" t="s">
        <v>137</v>
      </c>
      <c r="G89" s="34"/>
      <c r="H89" s="34"/>
      <c r="I89" s="186"/>
      <c r="J89" s="34"/>
      <c r="K89" s="34"/>
      <c r="L89" s="37"/>
      <c r="M89" s="187"/>
      <c r="N89" s="188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128</v>
      </c>
      <c r="AU89" s="15" t="s">
        <v>81</v>
      </c>
    </row>
    <row r="90" spans="1:65" s="2" customFormat="1" ht="11.25">
      <c r="A90" s="32"/>
      <c r="B90" s="33"/>
      <c r="C90" s="34"/>
      <c r="D90" s="189" t="s">
        <v>130</v>
      </c>
      <c r="E90" s="34"/>
      <c r="F90" s="190" t="s">
        <v>138</v>
      </c>
      <c r="G90" s="34"/>
      <c r="H90" s="34"/>
      <c r="I90" s="186"/>
      <c r="J90" s="34"/>
      <c r="K90" s="34"/>
      <c r="L90" s="37"/>
      <c r="M90" s="187"/>
      <c r="N90" s="188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130</v>
      </c>
      <c r="AU90" s="15" t="s">
        <v>81</v>
      </c>
    </row>
    <row r="91" spans="1:65" s="13" customFormat="1" ht="11.25">
      <c r="B91" s="191"/>
      <c r="C91" s="192"/>
      <c r="D91" s="184" t="s">
        <v>132</v>
      </c>
      <c r="E91" s="193" t="s">
        <v>19</v>
      </c>
      <c r="F91" s="194" t="s">
        <v>152</v>
      </c>
      <c r="G91" s="192"/>
      <c r="H91" s="195">
        <v>0.48699999999999999</v>
      </c>
      <c r="I91" s="196"/>
      <c r="J91" s="192"/>
      <c r="K91" s="192"/>
      <c r="L91" s="197"/>
      <c r="M91" s="202"/>
      <c r="N91" s="203"/>
      <c r="O91" s="203"/>
      <c r="P91" s="203"/>
      <c r="Q91" s="203"/>
      <c r="R91" s="203"/>
      <c r="S91" s="203"/>
      <c r="T91" s="204"/>
      <c r="AT91" s="201" t="s">
        <v>132</v>
      </c>
      <c r="AU91" s="201" t="s">
        <v>81</v>
      </c>
      <c r="AV91" s="13" t="s">
        <v>81</v>
      </c>
      <c r="AW91" s="13" t="s">
        <v>32</v>
      </c>
      <c r="AX91" s="13" t="s">
        <v>79</v>
      </c>
      <c r="AY91" s="201" t="s">
        <v>119</v>
      </c>
    </row>
    <row r="92" spans="1:65" s="2" customFormat="1" ht="6.95" customHeight="1">
      <c r="A92" s="32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37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sheetProtection algorithmName="SHA-512" hashValue="bY/NJnCiSfp5O0CJaMdGsx18N5IATQ58S1fk+tqRazRcuKINqxkwyv7rQRM4UHK3YT3Y/AFK1YwIC2jo1grg+g==" saltValue="HBgekKgwGIYJXpqlolMeCi12ik6F8QbfuYrgROQN/cvUKwtyeHiNK/1H45A4xrchjeSNvzCwKD4Bzd6w09wG8Q==" spinCount="100000" sheet="1" objects="1" scenarios="1" formatColumns="0" formatRows="0" autoFilter="0"/>
  <autoFilter ref="C80:K91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5" t="s">
        <v>93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81</v>
      </c>
    </row>
    <row r="4" spans="1:46" s="1" customFormat="1" ht="24.95" customHeight="1">
      <c r="B4" s="18"/>
      <c r="D4" s="101" t="s">
        <v>94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4.45" customHeight="1">
      <c r="B7" s="18"/>
      <c r="E7" s="245" t="str">
        <f>'Rekapitulace stavby'!K6</f>
        <v>Údržba HOZ Novojičínsko, Ostravsko</v>
      </c>
      <c r="F7" s="246"/>
      <c r="G7" s="246"/>
      <c r="H7" s="246"/>
      <c r="L7" s="18"/>
    </row>
    <row r="8" spans="1:46" s="2" customFormat="1" ht="12" customHeight="1">
      <c r="A8" s="32"/>
      <c r="B8" s="37"/>
      <c r="C8" s="32"/>
      <c r="D8" s="103" t="s">
        <v>95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7"/>
      <c r="C9" s="32"/>
      <c r="D9" s="32"/>
      <c r="E9" s="247" t="s">
        <v>154</v>
      </c>
      <c r="F9" s="248"/>
      <c r="G9" s="248"/>
      <c r="H9" s="24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150</v>
      </c>
      <c r="G12" s="32"/>
      <c r="H12" s="32"/>
      <c r="I12" s="103" t="s">
        <v>23</v>
      </c>
      <c r="J12" s="106" t="str">
        <f>'Rekapitulace stavby'!AN8</f>
        <v>Vyplň údaj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24</v>
      </c>
      <c r="E14" s="32"/>
      <c r="F14" s="32"/>
      <c r="G14" s="32"/>
      <c r="H14" s="32"/>
      <c r="I14" s="103" t="s">
        <v>25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25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49" t="str">
        <f>'Rekapitulace stavby'!E14</f>
        <v>Vyplň údaj</v>
      </c>
      <c r="F18" s="250"/>
      <c r="G18" s="250"/>
      <c r="H18" s="25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25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">
        <v>31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33</v>
      </c>
      <c r="E23" s="32"/>
      <c r="F23" s="32"/>
      <c r="G23" s="32"/>
      <c r="H23" s="32"/>
      <c r="I23" s="103" t="s">
        <v>25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">
        <v>34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35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07"/>
      <c r="B27" s="108"/>
      <c r="C27" s="107"/>
      <c r="D27" s="107"/>
      <c r="E27" s="251" t="s">
        <v>19</v>
      </c>
      <c r="F27" s="251"/>
      <c r="G27" s="251"/>
      <c r="H27" s="25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37</v>
      </c>
      <c r="E30" s="32"/>
      <c r="F30" s="32"/>
      <c r="G30" s="32"/>
      <c r="H30" s="32"/>
      <c r="I30" s="32"/>
      <c r="J30" s="112">
        <f>ROUND(J81,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39</v>
      </c>
      <c r="G32" s="32"/>
      <c r="H32" s="32"/>
      <c r="I32" s="113" t="s">
        <v>38</v>
      </c>
      <c r="J32" s="113" t="s">
        <v>40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41</v>
      </c>
      <c r="E33" s="103" t="s">
        <v>42</v>
      </c>
      <c r="F33" s="115">
        <f>ROUND((SUM(BE81:BE91)),  2)</f>
        <v>0</v>
      </c>
      <c r="G33" s="32"/>
      <c r="H33" s="32"/>
      <c r="I33" s="116">
        <v>0.21</v>
      </c>
      <c r="J33" s="115">
        <f>ROUND(((SUM(BE81:BE91))*I33),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43</v>
      </c>
      <c r="F34" s="115">
        <f>ROUND((SUM(BF81:BF91)),  2)</f>
        <v>0</v>
      </c>
      <c r="G34" s="32"/>
      <c r="H34" s="32"/>
      <c r="I34" s="116">
        <v>0.12</v>
      </c>
      <c r="J34" s="115">
        <f>ROUND(((SUM(BF81:BF91))*I34),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44</v>
      </c>
      <c r="F35" s="115">
        <f>ROUND((SUM(BG81:BG91)),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45</v>
      </c>
      <c r="F36" s="115">
        <f>ROUND((SUM(BH81:BH91)),  2)</f>
        <v>0</v>
      </c>
      <c r="G36" s="32"/>
      <c r="H36" s="32"/>
      <c r="I36" s="116">
        <v>0.12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46</v>
      </c>
      <c r="F37" s="115">
        <f>ROUND((SUM(BI81:BI91)),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47</v>
      </c>
      <c r="E39" s="119"/>
      <c r="F39" s="119"/>
      <c r="G39" s="120" t="s">
        <v>48</v>
      </c>
      <c r="H39" s="121" t="s">
        <v>49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4.45" hidden="1" customHeight="1">
      <c r="A48" s="32"/>
      <c r="B48" s="33"/>
      <c r="C48" s="34"/>
      <c r="D48" s="34"/>
      <c r="E48" s="252" t="str">
        <f>E7</f>
        <v>Údržba HOZ Novojičínsko, Ostravsko</v>
      </c>
      <c r="F48" s="253"/>
      <c r="G48" s="253"/>
      <c r="H48" s="25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95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hidden="1" customHeight="1">
      <c r="A50" s="32"/>
      <c r="B50" s="33"/>
      <c r="C50" s="34"/>
      <c r="D50" s="34"/>
      <c r="E50" s="205" t="str">
        <f>E9</f>
        <v>SO 5 - HMZ Brantice-401_026</v>
      </c>
      <c r="F50" s="254"/>
      <c r="G50" s="254"/>
      <c r="H50" s="25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>Brantice</v>
      </c>
      <c r="G52" s="34"/>
      <c r="H52" s="34"/>
      <c r="I52" s="27" t="s">
        <v>23</v>
      </c>
      <c r="J52" s="57" t="str">
        <f>IF(J12="","",J12)</f>
        <v>Vyplň údaj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6" hidden="1" customHeight="1">
      <c r="A54" s="32"/>
      <c r="B54" s="33"/>
      <c r="C54" s="27" t="s">
        <v>24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>Zdenek Šťastný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6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33</v>
      </c>
      <c r="J55" s="30" t="str">
        <f>E24</f>
        <v>SPÚ OVHS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99</v>
      </c>
      <c r="D57" s="129"/>
      <c r="E57" s="129"/>
      <c r="F57" s="129"/>
      <c r="G57" s="129"/>
      <c r="H57" s="129"/>
      <c r="I57" s="129"/>
      <c r="J57" s="130" t="s">
        <v>100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69</v>
      </c>
      <c r="D59" s="34"/>
      <c r="E59" s="34"/>
      <c r="F59" s="34"/>
      <c r="G59" s="34"/>
      <c r="H59" s="34"/>
      <c r="I59" s="34"/>
      <c r="J59" s="75">
        <f>J81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5" hidden="1" customHeight="1">
      <c r="B60" s="132"/>
      <c r="C60" s="133"/>
      <c r="D60" s="134" t="s">
        <v>102</v>
      </c>
      <c r="E60" s="135"/>
      <c r="F60" s="135"/>
      <c r="G60" s="135"/>
      <c r="H60" s="135"/>
      <c r="I60" s="135"/>
      <c r="J60" s="136">
        <f>J82</f>
        <v>0</v>
      </c>
      <c r="K60" s="133"/>
      <c r="L60" s="137"/>
    </row>
    <row r="61" spans="1:47" s="10" customFormat="1" ht="19.899999999999999" hidden="1" customHeight="1">
      <c r="B61" s="138"/>
      <c r="C61" s="139"/>
      <c r="D61" s="140" t="s">
        <v>103</v>
      </c>
      <c r="E61" s="141"/>
      <c r="F61" s="141"/>
      <c r="G61" s="141"/>
      <c r="H61" s="141"/>
      <c r="I61" s="141"/>
      <c r="J61" s="142">
        <f>J83</f>
        <v>0</v>
      </c>
      <c r="K61" s="139"/>
      <c r="L61" s="143"/>
    </row>
    <row r="62" spans="1:47" s="2" customFormat="1" ht="21.75" hidden="1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hidden="1" customHeight="1">
      <c r="A63" s="32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10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ht="11.25" hidden="1"/>
    <row r="65" spans="1:31" ht="11.25" hidden="1"/>
    <row r="66" spans="1:31" ht="11.25" hidden="1"/>
    <row r="67" spans="1:31" s="2" customFormat="1" ht="6.95" customHeight="1">
      <c r="A67" s="3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4.45" customHeight="1">
      <c r="A71" s="32"/>
      <c r="B71" s="33"/>
      <c r="C71" s="34"/>
      <c r="D71" s="34"/>
      <c r="E71" s="252" t="str">
        <f>E7</f>
        <v>Údržba HOZ Novojičínsko, Ostravsko</v>
      </c>
      <c r="F71" s="253"/>
      <c r="G71" s="253"/>
      <c r="H71" s="253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95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5.6" customHeight="1">
      <c r="A73" s="32"/>
      <c r="B73" s="33"/>
      <c r="C73" s="34"/>
      <c r="D73" s="34"/>
      <c r="E73" s="205" t="str">
        <f>E9</f>
        <v>SO 5 - HMZ Brantice-401_026</v>
      </c>
      <c r="F73" s="254"/>
      <c r="G73" s="254"/>
      <c r="H73" s="25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Brantice</v>
      </c>
      <c r="G75" s="34"/>
      <c r="H75" s="34"/>
      <c r="I75" s="27" t="s">
        <v>23</v>
      </c>
      <c r="J75" s="57" t="str">
        <f>IF(J12="","",J12)</f>
        <v>Vyplň údaj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6" customHeight="1">
      <c r="A77" s="32"/>
      <c r="B77" s="33"/>
      <c r="C77" s="27" t="s">
        <v>24</v>
      </c>
      <c r="D77" s="34"/>
      <c r="E77" s="34"/>
      <c r="F77" s="25" t="str">
        <f>E15</f>
        <v xml:space="preserve"> </v>
      </c>
      <c r="G77" s="34"/>
      <c r="H77" s="34"/>
      <c r="I77" s="27" t="s">
        <v>30</v>
      </c>
      <c r="J77" s="30" t="str">
        <f>E21</f>
        <v>Zdenek Šťastný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6" customHeight="1">
      <c r="A78" s="32"/>
      <c r="B78" s="33"/>
      <c r="C78" s="27" t="s">
        <v>28</v>
      </c>
      <c r="D78" s="34"/>
      <c r="E78" s="34"/>
      <c r="F78" s="25" t="str">
        <f>IF(E18="","",E18)</f>
        <v>Vyplň údaj</v>
      </c>
      <c r="G78" s="34"/>
      <c r="H78" s="34"/>
      <c r="I78" s="27" t="s">
        <v>33</v>
      </c>
      <c r="J78" s="30" t="str">
        <f>E24</f>
        <v>SPÚ OVHS</v>
      </c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4"/>
      <c r="B80" s="145"/>
      <c r="C80" s="146" t="s">
        <v>105</v>
      </c>
      <c r="D80" s="147" t="s">
        <v>56</v>
      </c>
      <c r="E80" s="147" t="s">
        <v>52</v>
      </c>
      <c r="F80" s="147" t="s">
        <v>53</v>
      </c>
      <c r="G80" s="147" t="s">
        <v>106</v>
      </c>
      <c r="H80" s="147" t="s">
        <v>107</v>
      </c>
      <c r="I80" s="147" t="s">
        <v>108</v>
      </c>
      <c r="J80" s="147" t="s">
        <v>100</v>
      </c>
      <c r="K80" s="148" t="s">
        <v>109</v>
      </c>
      <c r="L80" s="149"/>
      <c r="M80" s="66" t="s">
        <v>19</v>
      </c>
      <c r="N80" s="67" t="s">
        <v>41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</row>
    <row r="81" spans="1:65" s="2" customFormat="1" ht="22.9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34"/>
      <c r="J81" s="150">
        <f>BK81</f>
        <v>0</v>
      </c>
      <c r="K81" s="34"/>
      <c r="L81" s="37"/>
      <c r="M81" s="69"/>
      <c r="N81" s="151"/>
      <c r="O81" s="70"/>
      <c r="P81" s="152">
        <f>P82</f>
        <v>0</v>
      </c>
      <c r="Q81" s="70"/>
      <c r="R81" s="152">
        <f>R82</f>
        <v>0</v>
      </c>
      <c r="S81" s="70"/>
      <c r="T81" s="153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70</v>
      </c>
      <c r="AU81" s="15" t="s">
        <v>101</v>
      </c>
      <c r="BK81" s="154">
        <f>BK82</f>
        <v>0</v>
      </c>
    </row>
    <row r="82" spans="1:65" s="12" customFormat="1" ht="25.9" customHeight="1">
      <c r="B82" s="155"/>
      <c r="C82" s="156"/>
      <c r="D82" s="157" t="s">
        <v>70</v>
      </c>
      <c r="E82" s="158" t="s">
        <v>117</v>
      </c>
      <c r="F82" s="158" t="s">
        <v>118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79</v>
      </c>
      <c r="AT82" s="167" t="s">
        <v>70</v>
      </c>
      <c r="AU82" s="167" t="s">
        <v>71</v>
      </c>
      <c r="AY82" s="166" t="s">
        <v>119</v>
      </c>
      <c r="BK82" s="168">
        <f>BK83</f>
        <v>0</v>
      </c>
    </row>
    <row r="83" spans="1:65" s="12" customFormat="1" ht="22.9" customHeight="1">
      <c r="B83" s="155"/>
      <c r="C83" s="156"/>
      <c r="D83" s="157" t="s">
        <v>70</v>
      </c>
      <c r="E83" s="169" t="s">
        <v>79</v>
      </c>
      <c r="F83" s="169" t="s">
        <v>120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SUM(P84:P91)</f>
        <v>0</v>
      </c>
      <c r="Q83" s="163"/>
      <c r="R83" s="164">
        <f>SUM(R84:R91)</f>
        <v>0</v>
      </c>
      <c r="S83" s="163"/>
      <c r="T83" s="165">
        <f>SUM(T84:T91)</f>
        <v>0</v>
      </c>
      <c r="AR83" s="166" t="s">
        <v>79</v>
      </c>
      <c r="AT83" s="167" t="s">
        <v>70</v>
      </c>
      <c r="AU83" s="167" t="s">
        <v>79</v>
      </c>
      <c r="AY83" s="166" t="s">
        <v>119</v>
      </c>
      <c r="BK83" s="168">
        <f>SUM(BK84:BK91)</f>
        <v>0</v>
      </c>
    </row>
    <row r="84" spans="1:65" s="2" customFormat="1" ht="19.899999999999999" customHeight="1">
      <c r="A84" s="32"/>
      <c r="B84" s="33"/>
      <c r="C84" s="171" t="s">
        <v>121</v>
      </c>
      <c r="D84" s="171" t="s">
        <v>122</v>
      </c>
      <c r="E84" s="172" t="s">
        <v>123</v>
      </c>
      <c r="F84" s="173" t="s">
        <v>124</v>
      </c>
      <c r="G84" s="174" t="s">
        <v>125</v>
      </c>
      <c r="H84" s="175">
        <v>0.32</v>
      </c>
      <c r="I84" s="176"/>
      <c r="J84" s="177">
        <f>ROUND(I84*H84,2)</f>
        <v>0</v>
      </c>
      <c r="K84" s="173" t="s">
        <v>126</v>
      </c>
      <c r="L84" s="37"/>
      <c r="M84" s="178" t="s">
        <v>19</v>
      </c>
      <c r="N84" s="179" t="s">
        <v>42</v>
      </c>
      <c r="O84" s="62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2" t="s">
        <v>121</v>
      </c>
      <c r="AT84" s="182" t="s">
        <v>122</v>
      </c>
      <c r="AU84" s="182" t="s">
        <v>81</v>
      </c>
      <c r="AY84" s="15" t="s">
        <v>119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79</v>
      </c>
      <c r="BK84" s="183">
        <f>ROUND(I84*H84,2)</f>
        <v>0</v>
      </c>
      <c r="BL84" s="15" t="s">
        <v>121</v>
      </c>
      <c r="BM84" s="182" t="s">
        <v>155</v>
      </c>
    </row>
    <row r="85" spans="1:65" s="2" customFormat="1" ht="19.5">
      <c r="A85" s="32"/>
      <c r="B85" s="33"/>
      <c r="C85" s="34"/>
      <c r="D85" s="184" t="s">
        <v>128</v>
      </c>
      <c r="E85" s="34"/>
      <c r="F85" s="185" t="s">
        <v>129</v>
      </c>
      <c r="G85" s="34"/>
      <c r="H85" s="34"/>
      <c r="I85" s="186"/>
      <c r="J85" s="34"/>
      <c r="K85" s="34"/>
      <c r="L85" s="37"/>
      <c r="M85" s="187"/>
      <c r="N85" s="188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128</v>
      </c>
      <c r="AU85" s="15" t="s">
        <v>81</v>
      </c>
    </row>
    <row r="86" spans="1:65" s="2" customFormat="1" ht="11.25">
      <c r="A86" s="32"/>
      <c r="B86" s="33"/>
      <c r="C86" s="34"/>
      <c r="D86" s="189" t="s">
        <v>130</v>
      </c>
      <c r="E86" s="34"/>
      <c r="F86" s="190" t="s">
        <v>131</v>
      </c>
      <c r="G86" s="34"/>
      <c r="H86" s="34"/>
      <c r="I86" s="186"/>
      <c r="J86" s="34"/>
      <c r="K86" s="34"/>
      <c r="L86" s="37"/>
      <c r="M86" s="187"/>
      <c r="N86" s="188"/>
      <c r="O86" s="62"/>
      <c r="P86" s="62"/>
      <c r="Q86" s="62"/>
      <c r="R86" s="62"/>
      <c r="S86" s="62"/>
      <c r="T86" s="6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130</v>
      </c>
      <c r="AU86" s="15" t="s">
        <v>81</v>
      </c>
    </row>
    <row r="87" spans="1:65" s="13" customFormat="1" ht="11.25">
      <c r="B87" s="191"/>
      <c r="C87" s="192"/>
      <c r="D87" s="184" t="s">
        <v>132</v>
      </c>
      <c r="E87" s="193" t="s">
        <v>19</v>
      </c>
      <c r="F87" s="194" t="s">
        <v>156</v>
      </c>
      <c r="G87" s="192"/>
      <c r="H87" s="195">
        <v>0.32</v>
      </c>
      <c r="I87" s="196"/>
      <c r="J87" s="192"/>
      <c r="K87" s="192"/>
      <c r="L87" s="197"/>
      <c r="M87" s="198"/>
      <c r="N87" s="199"/>
      <c r="O87" s="199"/>
      <c r="P87" s="199"/>
      <c r="Q87" s="199"/>
      <c r="R87" s="199"/>
      <c r="S87" s="199"/>
      <c r="T87" s="200"/>
      <c r="AT87" s="201" t="s">
        <v>132</v>
      </c>
      <c r="AU87" s="201" t="s">
        <v>81</v>
      </c>
      <c r="AV87" s="13" t="s">
        <v>81</v>
      </c>
      <c r="AW87" s="13" t="s">
        <v>32</v>
      </c>
      <c r="AX87" s="13" t="s">
        <v>79</v>
      </c>
      <c r="AY87" s="201" t="s">
        <v>119</v>
      </c>
    </row>
    <row r="88" spans="1:65" s="2" customFormat="1" ht="22.15" customHeight="1">
      <c r="A88" s="32"/>
      <c r="B88" s="33"/>
      <c r="C88" s="171" t="s">
        <v>81</v>
      </c>
      <c r="D88" s="171" t="s">
        <v>122</v>
      </c>
      <c r="E88" s="172" t="s">
        <v>134</v>
      </c>
      <c r="F88" s="173" t="s">
        <v>135</v>
      </c>
      <c r="G88" s="174" t="s">
        <v>125</v>
      </c>
      <c r="H88" s="175">
        <v>0.32</v>
      </c>
      <c r="I88" s="176"/>
      <c r="J88" s="177">
        <f>ROUND(I88*H88,2)</f>
        <v>0</v>
      </c>
      <c r="K88" s="173" t="s">
        <v>126</v>
      </c>
      <c r="L88" s="37"/>
      <c r="M88" s="178" t="s">
        <v>19</v>
      </c>
      <c r="N88" s="179" t="s">
        <v>42</v>
      </c>
      <c r="O88" s="62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2" t="s">
        <v>121</v>
      </c>
      <c r="AT88" s="182" t="s">
        <v>122</v>
      </c>
      <c r="AU88" s="182" t="s">
        <v>81</v>
      </c>
      <c r="AY88" s="15" t="s">
        <v>119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79</v>
      </c>
      <c r="BK88" s="183">
        <f>ROUND(I88*H88,2)</f>
        <v>0</v>
      </c>
      <c r="BL88" s="15" t="s">
        <v>121</v>
      </c>
      <c r="BM88" s="182" t="s">
        <v>157</v>
      </c>
    </row>
    <row r="89" spans="1:65" s="2" customFormat="1" ht="19.5">
      <c r="A89" s="32"/>
      <c r="B89" s="33"/>
      <c r="C89" s="34"/>
      <c r="D89" s="184" t="s">
        <v>128</v>
      </c>
      <c r="E89" s="34"/>
      <c r="F89" s="185" t="s">
        <v>137</v>
      </c>
      <c r="G89" s="34"/>
      <c r="H89" s="34"/>
      <c r="I89" s="186"/>
      <c r="J89" s="34"/>
      <c r="K89" s="34"/>
      <c r="L89" s="37"/>
      <c r="M89" s="187"/>
      <c r="N89" s="188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128</v>
      </c>
      <c r="AU89" s="15" t="s">
        <v>81</v>
      </c>
    </row>
    <row r="90" spans="1:65" s="2" customFormat="1" ht="11.25">
      <c r="A90" s="32"/>
      <c r="B90" s="33"/>
      <c r="C90" s="34"/>
      <c r="D90" s="189" t="s">
        <v>130</v>
      </c>
      <c r="E90" s="34"/>
      <c r="F90" s="190" t="s">
        <v>138</v>
      </c>
      <c r="G90" s="34"/>
      <c r="H90" s="34"/>
      <c r="I90" s="186"/>
      <c r="J90" s="34"/>
      <c r="K90" s="34"/>
      <c r="L90" s="37"/>
      <c r="M90" s="187"/>
      <c r="N90" s="188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130</v>
      </c>
      <c r="AU90" s="15" t="s">
        <v>81</v>
      </c>
    </row>
    <row r="91" spans="1:65" s="13" customFormat="1" ht="11.25">
      <c r="B91" s="191"/>
      <c r="C91" s="192"/>
      <c r="D91" s="184" t="s">
        <v>132</v>
      </c>
      <c r="E91" s="193" t="s">
        <v>19</v>
      </c>
      <c r="F91" s="194" t="s">
        <v>156</v>
      </c>
      <c r="G91" s="192"/>
      <c r="H91" s="195">
        <v>0.32</v>
      </c>
      <c r="I91" s="196"/>
      <c r="J91" s="192"/>
      <c r="K91" s="192"/>
      <c r="L91" s="197"/>
      <c r="M91" s="202"/>
      <c r="N91" s="203"/>
      <c r="O91" s="203"/>
      <c r="P91" s="203"/>
      <c r="Q91" s="203"/>
      <c r="R91" s="203"/>
      <c r="S91" s="203"/>
      <c r="T91" s="204"/>
      <c r="AT91" s="201" t="s">
        <v>132</v>
      </c>
      <c r="AU91" s="201" t="s">
        <v>81</v>
      </c>
      <c r="AV91" s="13" t="s">
        <v>81</v>
      </c>
      <c r="AW91" s="13" t="s">
        <v>32</v>
      </c>
      <c r="AX91" s="13" t="s">
        <v>79</v>
      </c>
      <c r="AY91" s="201" t="s">
        <v>119</v>
      </c>
    </row>
    <row r="92" spans="1:65" s="2" customFormat="1" ht="6.95" customHeight="1">
      <c r="A92" s="32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37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sheetProtection algorithmName="SHA-512" hashValue="mp+6crD+IcIFtF9sSh40VvzIfXW4UKIPrzrhGQHzoStP5YPLX0C3lhKyN/J/Rz3hhMVrPZGngiHyF8/wEHsvCA==" saltValue="9uST899oYJCjiqTC+YNnQA53sPZuWtsbJBVn/0bWQL/sOkZprRtO/m32n0s/ST6iJtXXbM4XLzHnox+OCM2XvA==" spinCount="100000" sheet="1" objects="1" scenarios="1" formatColumns="0" formatRows="0" autoFilter="0"/>
  <autoFilter ref="C80:K9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1 - HMZ Loučka-402_151</vt:lpstr>
      <vt:lpstr>SO 2 - Nebory A-403_180</vt:lpstr>
      <vt:lpstr>SO 3 - HMZ Antošovice-43_021</vt:lpstr>
      <vt:lpstr>SO 4 - HMZ Brantice-401_028</vt:lpstr>
      <vt:lpstr>SO 5 - HMZ Brantice-401_026</vt:lpstr>
      <vt:lpstr>'Rekapitulace stavby'!Názvy_tisku</vt:lpstr>
      <vt:lpstr>'SO 1 - HMZ Loučka-402_151'!Názvy_tisku</vt:lpstr>
      <vt:lpstr>'SO 2 - Nebory A-403_180'!Názvy_tisku</vt:lpstr>
      <vt:lpstr>'SO 3 - HMZ Antošovice-43_021'!Názvy_tisku</vt:lpstr>
      <vt:lpstr>'SO 4 - HMZ Brantice-401_028'!Názvy_tisku</vt:lpstr>
      <vt:lpstr>'SO 5 - HMZ Brantice-401_026'!Názvy_tisku</vt:lpstr>
      <vt:lpstr>'Rekapitulace stavby'!Oblast_tisku</vt:lpstr>
      <vt:lpstr>'SO 1 - HMZ Loučka-402_151'!Oblast_tisku</vt:lpstr>
      <vt:lpstr>'SO 2 - Nebory A-403_180'!Oblast_tisku</vt:lpstr>
      <vt:lpstr>'SO 3 - HMZ Antošovice-43_021'!Oblast_tisku</vt:lpstr>
      <vt:lpstr>'SO 4 - HMZ Brantice-401_028'!Oblast_tisku</vt:lpstr>
      <vt:lpstr>'SO 5 - HMZ Brantice-401_026'!Oblast_tisku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Novotná Blanka</cp:lastModifiedBy>
  <dcterms:created xsi:type="dcterms:W3CDTF">2025-05-02T07:57:58Z</dcterms:created>
  <dcterms:modified xsi:type="dcterms:W3CDTF">2025-05-29T07:51:34Z</dcterms:modified>
</cp:coreProperties>
</file>