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ody-\iCloudDrive\"/>
    </mc:Choice>
  </mc:AlternateContent>
  <bookViews>
    <workbookView xWindow="0" yWindow="0" windowWidth="0" windowHeight="0"/>
  </bookViews>
  <sheets>
    <sheet name="Rekapitulace stavby" sheetId="1" r:id="rId1"/>
    <sheet name="241104 - Odstranění sklad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'241104 - Odstranění sklad...'!$C$80:$K$169</definedName>
    <definedName name="_xlnm.Print_Area" localSheetId="1">'241104 - Odstranění sklad...'!$C$4:$J$37,'241104 - Odstranění sklad...'!$C$43:$J$64,'241104 - Odstranění sklad...'!$C$70:$K$169</definedName>
    <definedName name="_xlnm.Print_Titles" localSheetId="1">'241104 - Odstranění sklad...'!$80:$80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65"/>
  <c r="BH165"/>
  <c r="BG165"/>
  <c r="BF165"/>
  <c r="T165"/>
  <c r="T164"/>
  <c r="T163"/>
  <c r="R165"/>
  <c r="R164"/>
  <c r="R163"/>
  <c r="P165"/>
  <c r="P164"/>
  <c r="P163"/>
  <c r="BI158"/>
  <c r="BH158"/>
  <c r="BG158"/>
  <c r="BF158"/>
  <c r="T158"/>
  <c r="T157"/>
  <c r="R158"/>
  <c r="R157"/>
  <c r="P158"/>
  <c r="P157"/>
  <c r="BI152"/>
  <c r="BH152"/>
  <c r="BG152"/>
  <c r="BF152"/>
  <c r="T152"/>
  <c r="T141"/>
  <c r="T140"/>
  <c r="R152"/>
  <c r="R141"/>
  <c r="R140"/>
  <c r="P152"/>
  <c r="P141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4"/>
  <c r="BH84"/>
  <c r="BG84"/>
  <c r="BF84"/>
  <c r="T84"/>
  <c r="R84"/>
  <c r="P84"/>
  <c r="J78"/>
  <c r="J77"/>
  <c r="F77"/>
  <c r="F75"/>
  <c r="E73"/>
  <c r="J51"/>
  <c r="J50"/>
  <c r="F50"/>
  <c r="F48"/>
  <c r="E46"/>
  <c r="J16"/>
  <c r="E16"/>
  <c r="F78"/>
  <c r="J15"/>
  <c r="J10"/>
  <c r="J75"/>
  <c i="1" r="L50"/>
  <c r="AM50"/>
  <c r="AM49"/>
  <c r="L49"/>
  <c r="AM47"/>
  <c r="L47"/>
  <c r="L45"/>
  <c r="L44"/>
  <c i="2" r="BK152"/>
  <c r="BK158"/>
  <c r="BK97"/>
  <c r="BK165"/>
  <c r="J126"/>
  <c r="J100"/>
  <c r="F34"/>
  <c r="BK126"/>
  <c r="J32"/>
  <c r="J103"/>
  <c r="BK134"/>
  <c r="F32"/>
  <c r="J165"/>
  <c r="J97"/>
  <c r="BK112"/>
  <c r="J93"/>
  <c r="BK142"/>
  <c r="J106"/>
  <c r="J158"/>
  <c r="J134"/>
  <c r="BK106"/>
  <c r="BK93"/>
  <c r="BK137"/>
  <c r="BK118"/>
  <c r="F35"/>
  <c r="J112"/>
  <c r="J152"/>
  <c r="J89"/>
  <c r="F33"/>
  <c r="J118"/>
  <c r="BK84"/>
  <c r="BK103"/>
  <c r="J84"/>
  <c r="J137"/>
  <c r="J115"/>
  <c r="BK89"/>
  <c r="J142"/>
  <c r="BK115"/>
  <c r="BK100"/>
  <c i="1" r="AS54"/>
  <c i="2" l="1" r="P140"/>
  <c r="BK83"/>
  <c r="P111"/>
  <c r="T111"/>
  <c r="P83"/>
  <c r="P82"/>
  <c r="P81"/>
  <c i="1" r="AU55"/>
  <c i="2" r="R111"/>
  <c r="R83"/>
  <c r="T83"/>
  <c r="T82"/>
  <c r="T81"/>
  <c r="BK111"/>
  <c r="J111"/>
  <c r="J58"/>
  <c r="BK157"/>
  <c r="J157"/>
  <c r="J61"/>
  <c r="BK164"/>
  <c r="BK163"/>
  <c r="J163"/>
  <c r="J62"/>
  <c r="BK141"/>
  <c r="J141"/>
  <c r="J60"/>
  <c i="1" r="BB55"/>
  <c r="BA55"/>
  <c r="BC55"/>
  <c i="2" r="J48"/>
  <c r="F51"/>
  <c r="BE84"/>
  <c r="BE89"/>
  <c r="BE93"/>
  <c r="BE97"/>
  <c r="BE100"/>
  <c r="BE103"/>
  <c r="BE106"/>
  <c r="BE112"/>
  <c r="BE115"/>
  <c r="BE118"/>
  <c r="BE126"/>
  <c r="BE134"/>
  <c r="BE137"/>
  <c r="BE142"/>
  <c r="BE152"/>
  <c r="BE158"/>
  <c r="BE165"/>
  <c i="1" r="AW55"/>
  <c r="BD55"/>
  <c r="BB54"/>
  <c r="W31"/>
  <c r="BD54"/>
  <c r="W33"/>
  <c r="BC54"/>
  <c r="W32"/>
  <c r="BA54"/>
  <c r="W30"/>
  <c r="AU54"/>
  <c i="2" l="1" r="R82"/>
  <c r="R81"/>
  <c r="BK82"/>
  <c r="J83"/>
  <c r="J57"/>
  <c r="BK140"/>
  <c r="J140"/>
  <c r="J59"/>
  <c r="J164"/>
  <c r="J63"/>
  <c i="1" r="AX54"/>
  <c r="AY54"/>
  <c r="AW54"/>
  <c r="AK30"/>
  <c i="2" r="F31"/>
  <c i="1" r="AZ55"/>
  <c r="AZ54"/>
  <c r="W29"/>
  <c i="2" r="J31"/>
  <c i="1" r="AV55"/>
  <c r="AT55"/>
  <c i="2" l="1" r="BK81"/>
  <c r="J81"/>
  <c r="J55"/>
  <c r="J82"/>
  <c r="J56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<sst xmlns="http://schemas.openxmlformats.org/spreadsheetml/2006/main">
  <si>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</si>
  <si>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</si>
  <si>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</si>
  <si>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</si>
  <si>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</si>
  <si>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{9069a912-cc07-49d1-9a0a-bfb6e046c24d}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</si>
  <si>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</si>
  <si>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</si>
  <si>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</si>
  <si>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</si>
  <si>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</si>
  <si>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</si>
  <si>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</si>
  <si>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</si>
  <si>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241104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</si>
  <si>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</si>
  <si>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</si>
  <si>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Odstranění skladovacího objektu na parc. č. st. 435, Stráž u Tachova</t>
  </si>
  <si>
    <t>KSO:</t>
  </si>
  <si>
    <t/>
  </si>
  <si>
    <t>CC-CZ:</t>
  </si>
  <si>
    <t>Místo:</t>
  </si>
  <si>
    <t>Stráž</t>
  </si>
  <si>
    <t>Datum:</t>
  </si>
  <si>
    <t>3. 2. 2025</t>
  </si>
  <si>
    <t>Zadavatel:</t>
  </si>
  <si>
    <t>IČ:</t>
  </si>
  <si>
    <t>01312774</t>
  </si>
  <si>
    <t>Státní pozemkový úřad</t>
  </si>
  <si>
    <t>DIČ:</t>
  </si>
  <si>
    <t>Účastník: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</si>
  <si>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</si>
  <si>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</si>
  <si>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</si>
  <si>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</si>
  <si>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</si>
  <si>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</si>
  <si>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</si>
  <si>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ing. Pavel Kodýtek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</si>
  <si>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</si>
  <si>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</si>
  <si>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</si>
  <si>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</si>
  <si>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</si>
  <si>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</si>
  <si>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</si>
  <si>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</si>
  <si>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</si>
  <si>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</si>
  <si>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</si>
  <si>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</si>
  <si>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</si>
  <si>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</si>
  <si>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</si>
  <si>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</si>
  <si>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</si>
  <si>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</si>
  <si>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</si>
  <si>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</si>
  <si>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</si>
  <si>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</si>
  <si>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</si>
  <si>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</si>
  <si>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</si>
  <si>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</si>
  <si>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</si>
  <si>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</si>
  <si>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</si>
  <si>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</si>
  <si>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</si>
  <si>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</si>
  <si>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</si>
  <si>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</si>
  <si>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</si>
  <si>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</si>
  <si>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</si>
  <si>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</si>
  <si>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</si>
  <si>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</si>
  <si>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</si>
  <si>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</si>
  <si>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</si>
  <si>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</si>
  <si>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</si>
  <si>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</si>
  <si>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</si>
  <si>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</si>
  <si>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</si>
  <si>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</si>
  <si>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</si>
  <si>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</si>
  <si>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</si>
  <si>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765 - Krytina skládaná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</si>
  <si>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</si>
  <si>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</si>
  <si>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</si>
  <si>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</si>
  <si>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</si>
  <si>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</si>
  <si>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</si>
  <si>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</si>
  <si>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</si>
  <si>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</si>
  <si>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</si>
  <si>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</si>
  <si>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</si>
  <si>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</si>
  <si>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</si>
  <si>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</si>
  <si>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</si>
  <si>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</si>
  <si>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</si>
  <si>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</si>
  <si>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</si>
  <si>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</si>
  <si>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941111111</t>
  </si>
  <si>
    <t>Montáž lešení řadového trubkového lehkého s podlahami zatížení do 200 kg/m2 š od 0,6 do 0,9 m v do 10 m</t>
  </si>
  <si>
    <t>m2</t>
  </si>
  <si>
    <t>CS ÚRS 2025 01</t>
  </si>
  <si>
    <t>4</t>
  </si>
  <si>
    <t>-959163597</t>
  </si>
  <si>
    <t>PP</t>
  </si>
  <si>
    <t>Lešení řadové trubkové lehké pracovní s podlahami s provozním zatížením tř. 3 do 200 kg/m2 šířky tř. W06 od 0,6 do 0,9 m výšky do 10 m montáž</t>
  </si>
  <si>
    <t>Online PSC</t>
  </si>
  <si>
    <t>https://podminky.urs.cz/item/CS_URS_2025_01/941111111</t>
  </si>
  <si>
    <t>VV</t>
  </si>
  <si>
    <t>lešení kolem objektu pro odstranění opláštění a krytiny</t>
  </si>
  <si>
    <t>7,0*(62,6*2+22,56*2)</t>
  </si>
  <si>
    <t>941111211</t>
  </si>
  <si>
    <t>Příplatek k lešení řadovému trubkovému lehkému s podlahami do 200 kg/m2 š od 0,6 do 0,9 m v do 10 m za každý den použití</t>
  </si>
  <si>
    <t>379966244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</si>
  <si>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</si>
  <si>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https://podminky.urs.cz/item/CS_URS_2025_01/941111211</t>
  </si>
  <si>
    <t>1192,24*10</t>
  </si>
  <si>
    <t>3</t>
  </si>
  <si>
    <t>941111811</t>
  </si>
  <si>
    <t>Demontáž lešení řadového trubkového lehkého s podlahami zatížení do 200 kg/m2 š od 0,6 do 0,9 m v do 10 m</t>
  </si>
  <si>
    <t>811341093</t>
  </si>
  <si>
    <t>Lešení řadové trubkové lehké pracovní s podlahami s provozním zatížením tř. 3 do 200 kg/m2 šířky tř. W06 od 0,6 do 0,9 m výšky do 10 m demontáž</t>
  </si>
  <si>
    <t>https://podminky.urs.cz/item/CS_URS_2025_01/941111811</t>
  </si>
  <si>
    <t>1192,24</t>
  </si>
  <si>
    <t>946113117</t>
  </si>
  <si>
    <t>Montáž pojízdných věží trubkových/dílcových o ploše přes 5 m2 v přes 6,6 do 7,6 m</t>
  </si>
  <si>
    <t>kus</t>
  </si>
  <si>
    <t>-1819543421</t>
  </si>
  <si>
    <t>Věže pojízdné trubkové nebo dílcové s maximálním zatížením podlahy do 200 kg/m2 o půdorysné ploše přes 5 m2 výšky přes 6,6 m do 7,6 m montáž</t>
  </si>
  <si>
    <t>https://podminky.urs.cz/item/CS_URS_2025_01/946113117</t>
  </si>
  <si>
    <t>5</t>
  </si>
  <si>
    <t>946113217</t>
  </si>
  <si>
    <t>Příplatek k pojízdným věžím o ploše přes 5 m2 v přes 6,6 do 7,6 m za každý den použití</t>
  </si>
  <si>
    <t>1003920588</t>
  </si>
  <si>
    <t>Věže pojízdné trubkové nebo dílcové s maximálním zatížením podlahy do 200 kg/m2 o půdorysné ploše přes 5 m2 výšky přes 6,6 m do 7,6 m příplatek k ceně za každý den použití</t>
  </si>
  <si>
    <t>https://podminky.urs.cz/item/CS_URS_2025_01/946113217</t>
  </si>
  <si>
    <t>6</t>
  </si>
  <si>
    <t>946113817</t>
  </si>
  <si>
    <t>Demontáž pojízdných věží trubkových/dílcových o ploše přes 5 m2 v přes 6,6 do 7,6 m</t>
  </si>
  <si>
    <t>1728153353</t>
  </si>
  <si>
    <t>Věže pojízdné trubkové nebo dílcové s maximálním zatížením podlahy do 200 kg/m2 o půdorysné ploše přes 5 m2 výšky přes 6,6 m do 7,6 m demontáž</t>
  </si>
  <si>
    <t>https://podminky.urs.cz/item/CS_URS_2025_01/946113817</t>
  </si>
  <si>
    <t>7</t>
  </si>
  <si>
    <t>981011111</t>
  </si>
  <si>
    <t>Demolice budov dřevěných lehkých jednostranně obitých postupným rozebíráním</t>
  </si>
  <si>
    <t>m3</t>
  </si>
  <si>
    <t>-1617958857</t>
  </si>
  <si>
    <t>Demolice budov postupným rozebíráním dřevěných lehkých, jednostranně obitých</t>
  </si>
  <si>
    <t>https://podminky.urs.cz/item/CS_URS_2025_01/981011111</t>
  </si>
  <si>
    <t>demolice po odstranění obložení z vlnitých azbestových desek, vč. vrat atd.</t>
  </si>
  <si>
    <t>62,6*22,56*7,0+57,54*17,5*3/2</t>
  </si>
  <si>
    <t>997</t>
  </si>
  <si>
    <t>Doprava suti a vybouraných hmot</t>
  </si>
  <si>
    <t>8</t>
  </si>
  <si>
    <t>997006014</t>
  </si>
  <si>
    <t>Pytlování nebezpečného odpadu z vlnitých tabulí s obsahem azbestu</t>
  </si>
  <si>
    <t>t</t>
  </si>
  <si>
    <t>-1667133180</t>
  </si>
  <si>
    <t>Úprava stavebního odpadu pytlování nebezpečného odpadu s obsahem azbestu z vlnitých tabulí</t>
  </si>
  <si>
    <t>https://podminky.urs.cz/item/CS_URS_2025_01/997006014</t>
  </si>
  <si>
    <t>997006511</t>
  </si>
  <si>
    <t>Vodorovná doprava suti s naložením a složením na skládku do 100 m</t>
  </si>
  <si>
    <t>187653200</t>
  </si>
  <si>
    <t>Vodorovná doprava suti na skládku s naložením na dopravní prostředek a složením do 100 m</t>
  </si>
  <si>
    <t>https://podminky.urs.cz/item/CS_URS_2025_01/997006511</t>
  </si>
  <si>
    <t>10</t>
  </si>
  <si>
    <t>997006519</t>
  </si>
  <si>
    <t>Příplatek k vodorovnému přemístění suti na skládku ZKD 1 km přes 1 km</t>
  </si>
  <si>
    <t>921590274</t>
  </si>
  <si>
    <t>Vodorovná doprava suti na skládku Příplatek k ceně -6512 za každý další i započatý 1 km</t>
  </si>
  <si>
    <t>https://podminky.urs.cz/item/CS_URS_2025_01/997006519</t>
  </si>
  <si>
    <t>odvoz odpadu s obsahem azbestu</t>
  </si>
  <si>
    <t>skutečné množství bude doloženo vážními lístky</t>
  </si>
  <si>
    <t>uvažováno s uložením v Ekodepon Černošín - 27 km</t>
  </si>
  <si>
    <t>45,157</t>
  </si>
  <si>
    <t>45,157*27 'Přepočtené koeficientem množství</t>
  </si>
  <si>
    <t>11</t>
  </si>
  <si>
    <t>233538008</t>
  </si>
  <si>
    <t>odvoz dřevěného odpadu</t>
  </si>
  <si>
    <t>uvažováno s uložením v - 22 km</t>
  </si>
  <si>
    <t>444,452</t>
  </si>
  <si>
    <t>444,452*22 'Přepočtené koeficientem množství</t>
  </si>
  <si>
    <t>997013811</t>
  </si>
  <si>
    <t>Poplatek za uložení na skládce (skládkovné) stavebního odpadu dřevěného kód odpadu 17 02 01</t>
  </si>
  <si>
    <t>45909003</t>
  </si>
  <si>
    <t>Poplatek za uložení stavebního odpadu na skládce (skládkovné) dřevěného zatříděného do Katalogu odpadů pod kódem 17 02 01</t>
  </si>
  <si>
    <t>https://podminky.urs.cz/item/CS_URS_2025_01/997013811</t>
  </si>
  <si>
    <t>13</t>
  </si>
  <si>
    <t>997013821</t>
  </si>
  <si>
    <t>Poplatek za uložení na skládce (skládkovné) stavebního odpadu s obsahem azbestu kód odpadu 17 06 05</t>
  </si>
  <si>
    <t>1974684328</t>
  </si>
  <si>
    <t>Poplatek za uložení stavebního odpadu na skládce (skládkovné) ze stavebních materiálů obsahujících azbest zatříděných do Katalogu odpadů pod kódem 17 06 05</t>
  </si>
  <si>
    <t>https://podminky.urs.cz/item/CS_URS_2025_01/997013821</t>
  </si>
  <si>
    <t>PSV</t>
  </si>
  <si>
    <t>Práce a dodávky PSV</t>
  </si>
  <si>
    <t>765</t>
  </si>
  <si>
    <t>Krytina skládaná</t>
  </si>
  <si>
    <t>14</t>
  </si>
  <si>
    <t>765131851</t>
  </si>
  <si>
    <t>Demontáž vlnité vláknocementové krytiny sklonu do 30° do suti</t>
  </si>
  <si>
    <t>16</t>
  </si>
  <si>
    <t>-1834800289</t>
  </si>
  <si>
    <t>Demontáž vláknocementové krytiny vlnité sklonu do 30° do suti</t>
  </si>
  <si>
    <t>https://podminky.urs.cz/item/CS_URS_2025_01/765131851</t>
  </si>
  <si>
    <t>v ceně zohlednit částečné poškození po požáru</t>
  </si>
  <si>
    <t>- - - - -</t>
  </si>
  <si>
    <t>střecha vč. příslušenství (žlaby, hřeben, atd.)</t>
  </si>
  <si>
    <t>(10,4*2)*57,54</t>
  </si>
  <si>
    <t>obklad stěn vč. příslušenství (svody, atd.)</t>
  </si>
  <si>
    <t>5,5*(57,54*2+17,5*2)</t>
  </si>
  <si>
    <t>Součet</t>
  </si>
  <si>
    <t>15</t>
  </si>
  <si>
    <t>765131891</t>
  </si>
  <si>
    <t>Příplatek za sklon přes 30° k cenám demontáže vlnité vláknocementové krytiny</t>
  </si>
  <si>
    <t>-250089933</t>
  </si>
  <si>
    <t>Demontáž vláknocementové krytiny vlnité Příplatek k cenám za sklon přes 30° demontáže krytiny</t>
  </si>
  <si>
    <t>https://podminky.urs.cz/item/CS_URS_2025_01/765131891</t>
  </si>
  <si>
    <t>767</t>
  </si>
  <si>
    <t>Konstrukce zámečnické</t>
  </si>
  <si>
    <t>767996701</t>
  </si>
  <si>
    <t>Demontáž atypických zámečnických konstrukcí řezáním hm jednotlivých dílů do 50 kg</t>
  </si>
  <si>
    <t>kg</t>
  </si>
  <si>
    <t>2142494084</t>
  </si>
  <si>
    <t>Demontáž ostatních zámečnických konstrukcí řezáním o hmotnosti jednotlivých dílů do 50 kg</t>
  </si>
  <si>
    <t>https://podminky.urs.cz/item/CS_URS_2025_01/767996701</t>
  </si>
  <si>
    <t>odřezání ocelových patek pro uložení sloupů s úrovní podlahy, vč. odvozu a uložení ve výkupu</t>
  </si>
  <si>
    <t>10*(53*2+8*2)</t>
  </si>
  <si>
    <t>M</t>
  </si>
  <si>
    <t>Práce a dodávky M</t>
  </si>
  <si>
    <t>21-M</t>
  </si>
  <si>
    <t>Elektromontáže</t>
  </si>
  <si>
    <t>17</t>
  </si>
  <si>
    <t>218900601</t>
  </si>
  <si>
    <t>Demontáž vodičů Al izolovaných plných nebo laněných žíla 16 až 35 mm2 (např. AY, AYY) bez odpojení vodičů uložených volně</t>
  </si>
  <si>
    <t>m</t>
  </si>
  <si>
    <t>64</t>
  </si>
  <si>
    <t>2080319180</t>
  </si>
  <si>
    <t>Demontáž izolovaných vodičů hliníkových do 1 kV bez odpojení vodičů plných nebo laněných (např. AY, AYY) uložených volně průřezu žíly 16 až 35 mm2</t>
  </si>
  <si>
    <t>https://podminky.urs.cz/item/CS_URS_2025_01/218900601</t>
  </si>
  <si>
    <t>stávající rozvody osvětlení, vč. podpěrné konstrukce a svítidel, vč. likvidace</t>
  </si>
  <si>
    <t>2*57,54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</si>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</sst>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111111" TargetMode="External" /><Relationship Id="rId2" Type="http://schemas.openxmlformats.org/officeDocument/2006/relationships/hyperlink" Target="https://podminky.urs.cz/item/CS_URS_2025_01/941111211" TargetMode="External" /><Relationship Id="rId3" Type="http://schemas.openxmlformats.org/officeDocument/2006/relationships/hyperlink" Target="https://podminky.urs.cz/item/CS_URS_2025_01/941111811" TargetMode="External" /><Relationship Id="rId4" Type="http://schemas.openxmlformats.org/officeDocument/2006/relationships/hyperlink" Target="https://podminky.urs.cz/item/CS_URS_2025_01/946113117" TargetMode="External" /><Relationship Id="rId5" Type="http://schemas.openxmlformats.org/officeDocument/2006/relationships/hyperlink" Target="https://podminky.urs.cz/item/CS_URS_2025_01/946113217" TargetMode="External" /><Relationship Id="rId6" Type="http://schemas.openxmlformats.org/officeDocument/2006/relationships/hyperlink" Target="https://podminky.urs.cz/item/CS_URS_2025_01/946113817" TargetMode="External" /><Relationship Id="rId7" Type="http://schemas.openxmlformats.org/officeDocument/2006/relationships/hyperlink" Target="https://podminky.urs.cz/item/CS_URS_2025_01/981011111" TargetMode="External" /><Relationship Id="rId8" Type="http://schemas.openxmlformats.org/officeDocument/2006/relationships/hyperlink" Target="https://podminky.urs.cz/item/CS_URS_2025_01/997006014" TargetMode="External" /><Relationship Id="rId9" Type="http://schemas.openxmlformats.org/officeDocument/2006/relationships/hyperlink" Target="https://podminky.urs.cz/item/CS_URS_2025_01/997006511" TargetMode="External" /><Relationship Id="rId10" Type="http://schemas.openxmlformats.org/officeDocument/2006/relationships/hyperlink" Target="https://podminky.urs.cz/item/CS_URS_2025_01/997006519" TargetMode="External" /><Relationship Id="rId11" Type="http://schemas.openxmlformats.org/officeDocument/2006/relationships/hyperlink" Target="https://podminky.urs.cz/item/CS_URS_2025_01/997006519" TargetMode="External" /><Relationship Id="rId12" Type="http://schemas.openxmlformats.org/officeDocument/2006/relationships/hyperlink" Target="https://podminky.urs.cz/item/CS_URS_2025_01/997013811" TargetMode="External" /><Relationship Id="rId13" Type="http://schemas.openxmlformats.org/officeDocument/2006/relationships/hyperlink" Target="https://podminky.urs.cz/item/CS_URS_2025_01/997013821" TargetMode="External" /><Relationship Id="rId14" Type="http://schemas.openxmlformats.org/officeDocument/2006/relationships/hyperlink" Target="https://podminky.urs.cz/item/CS_URS_2025_01/765131851" TargetMode="External" /><Relationship Id="rId15" Type="http://schemas.openxmlformats.org/officeDocument/2006/relationships/hyperlink" Target="https://podminky.urs.cz/item/CS_URS_2025_01/765131891" TargetMode="External" /><Relationship Id="rId16" Type="http://schemas.openxmlformats.org/officeDocument/2006/relationships/hyperlink" Target="https://podminky.urs.cz/item/CS_URS_2025_01/767996701" TargetMode="External" /><Relationship Id="rId17" Type="http://schemas.openxmlformats.org/officeDocument/2006/relationships/hyperlink" Target="https://podminky.urs.cz/item/CS_URS_2025_01/218900601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241104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Odstranění skladovacího objektu na parc. č. st. 435, Stráž u Tachova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Stráž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Státní pozemkový úřad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 P I R A L spol. s r. 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ing. Pavel Kodýtek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74</v>
      </c>
      <c r="BT54" s="111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2" t="s">
        <v>78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'241104 - Odstranění sklad...'!J28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'241104 - Odstranění sklad...'!P81</f>
        <v>0</v>
      </c>
      <c r="AV55" s="121">
        <f>'241104 - Odstranění sklad...'!J31</f>
        <v>0</v>
      </c>
      <c r="AW55" s="121">
        <f>'241104 - Odstranění sklad...'!J32</f>
        <v>0</v>
      </c>
      <c r="AX55" s="121">
        <f>'241104 - Odstranění sklad...'!J33</f>
        <v>0</v>
      </c>
      <c r="AY55" s="121">
        <f>'241104 - Odstranění sklad...'!J34</f>
        <v>0</v>
      </c>
      <c r="AZ55" s="121">
        <f>'241104 - Odstranění sklad...'!F31</f>
        <v>0</v>
      </c>
      <c r="BA55" s="121">
        <f>'241104 - Odstranění sklad...'!F32</f>
        <v>0</v>
      </c>
      <c r="BB55" s="121">
        <f>'241104 - Odstranění sklad...'!F33</f>
        <v>0</v>
      </c>
      <c r="BC55" s="121">
        <f>'241104 - Odstranění sklad...'!F34</f>
        <v>0</v>
      </c>
      <c r="BD55" s="123">
        <f>'241104 - Odstranění sklad...'!F35</f>
        <v>0</v>
      </c>
      <c r="BE55" s="7"/>
      <c r="BT55" s="124" t="s">
        <v>80</v>
      </c>
      <c r="BU55" s="124" t="s">
        <v>81</v>
      </c>
      <c r="BV55" s="124" t="s">
        <v>76</v>
      </c>
      <c r="BW55" s="124" t="s">
        <v>5</v>
      </c>
      <c r="BX55" s="124" t="s">
        <v>77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5eOnfRtwiwcaxvCC7ytb6ZazD155Zbf+FCDm3x2SsDGc+3+N18+IVKVFRr2jeJf/t5JBpFg3q+nJFE6S9sOq5A==" hashValue="sP6OQ+XiyU01r10vb4H9Z4FYL8N26YO/Xg1Xx/gVaPWD6DEjIFhHSik3EfQQUXFZFb7lCRqI+a0SSSzQZ6LSS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41104 - Odstranění skla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82</v>
      </c>
    </row>
    <row r="4" s="1" customFormat="1" ht="24.96" customHeight="1">
      <c r="B4" s="22"/>
      <c r="D4" s="127" t="s">
        <v>83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3. 2. 2025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27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28</v>
      </c>
      <c r="F13" s="40"/>
      <c r="G13" s="40"/>
      <c r="H13" s="40"/>
      <c r="I13" s="129" t="s">
        <v>29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30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29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32</v>
      </c>
      <c r="E18" s="40"/>
      <c r="F18" s="40"/>
      <c r="G18" s="40"/>
      <c r="H18" s="40"/>
      <c r="I18" s="129" t="s">
        <v>26</v>
      </c>
      <c r="J18" s="132" t="s">
        <v>33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34</v>
      </c>
      <c r="F19" s="40"/>
      <c r="G19" s="40"/>
      <c r="H19" s="40"/>
      <c r="I19" s="129" t="s">
        <v>29</v>
      </c>
      <c r="J19" s="132" t="s">
        <v>35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37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38</v>
      </c>
      <c r="F22" s="40"/>
      <c r="G22" s="40"/>
      <c r="H22" s="40"/>
      <c r="I22" s="129" t="s">
        <v>29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39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40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41</v>
      </c>
      <c r="E28" s="40"/>
      <c r="F28" s="40"/>
      <c r="G28" s="40"/>
      <c r="H28" s="40"/>
      <c r="I28" s="40"/>
      <c r="J28" s="140">
        <f>ROUND(J81,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43</v>
      </c>
      <c r="G30" s="40"/>
      <c r="H30" s="40"/>
      <c r="I30" s="141" t="s">
        <v>42</v>
      </c>
      <c r="J30" s="141" t="s">
        <v>44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45</v>
      </c>
      <c r="E31" s="129" t="s">
        <v>46</v>
      </c>
      <c r="F31" s="143">
        <f>ROUND((SUM(BE81:BE169)),  2)</f>
        <v>0</v>
      </c>
      <c r="G31" s="40"/>
      <c r="H31" s="40"/>
      <c r="I31" s="144">
        <v>0.20999999999999999</v>
      </c>
      <c r="J31" s="143">
        <f>ROUND(((SUM(BE81:BE169))*I31),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47</v>
      </c>
      <c r="F32" s="143">
        <f>ROUND((SUM(BF81:BF169)),  2)</f>
        <v>0</v>
      </c>
      <c r="G32" s="40"/>
      <c r="H32" s="40"/>
      <c r="I32" s="144">
        <v>0.12</v>
      </c>
      <c r="J32" s="143">
        <f>ROUND(((SUM(BF81:BF169))*I32),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48</v>
      </c>
      <c r="F33" s="143">
        <f>ROUND((SUM(BG81:BG169)),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49</v>
      </c>
      <c r="F34" s="143">
        <f>ROUND((SUM(BH81:BH169)),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50</v>
      </c>
      <c r="F35" s="143">
        <f>ROUND((SUM(BI81:BI169)),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51</v>
      </c>
      <c r="E37" s="147"/>
      <c r="F37" s="147"/>
      <c r="G37" s="148" t="s">
        <v>52</v>
      </c>
      <c r="H37" s="149" t="s">
        <v>53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84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Odstranění skladovacího objektu na parc. č. st. 435, Stráž u Tachova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Stráž</v>
      </c>
      <c r="G48" s="42"/>
      <c r="H48" s="42"/>
      <c r="I48" s="34" t="s">
        <v>23</v>
      </c>
      <c r="J48" s="74" t="str">
        <f>IF(J10="","",J10)</f>
        <v>3. 2. 2025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5.65" customHeight="1">
      <c r="A50" s="40"/>
      <c r="B50" s="41"/>
      <c r="C50" s="34" t="s">
        <v>25</v>
      </c>
      <c r="D50" s="42"/>
      <c r="E50" s="42"/>
      <c r="F50" s="29" t="str">
        <f>E13</f>
        <v>Státní pozemkový úřad</v>
      </c>
      <c r="G50" s="42"/>
      <c r="H50" s="42"/>
      <c r="I50" s="34" t="s">
        <v>32</v>
      </c>
      <c r="J50" s="38" t="str">
        <f>E19</f>
        <v>S P I R A L spol. s r. o.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30</v>
      </c>
      <c r="D51" s="42"/>
      <c r="E51" s="42"/>
      <c r="F51" s="29" t="str">
        <f>IF(E16="","",E16)</f>
        <v>Vyplň údaj</v>
      </c>
      <c r="G51" s="42"/>
      <c r="H51" s="42"/>
      <c r="I51" s="34" t="s">
        <v>37</v>
      </c>
      <c r="J51" s="38" t="str">
        <f>E22</f>
        <v>ing. Pavel Kodýtek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85</v>
      </c>
      <c r="D53" s="157"/>
      <c r="E53" s="157"/>
      <c r="F53" s="157"/>
      <c r="G53" s="157"/>
      <c r="H53" s="157"/>
      <c r="I53" s="157"/>
      <c r="J53" s="158" t="s">
        <v>86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73</v>
      </c>
      <c r="D55" s="42"/>
      <c r="E55" s="42"/>
      <c r="F55" s="42"/>
      <c r="G55" s="42"/>
      <c r="H55" s="42"/>
      <c r="I55" s="42"/>
      <c r="J55" s="104">
        <f>J81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87</v>
      </c>
    </row>
    <row r="56" s="9" customFormat="1" ht="24.96" customHeight="1">
      <c r="A56" s="9"/>
      <c r="B56" s="160"/>
      <c r="C56" s="161"/>
      <c r="D56" s="162" t="s">
        <v>88</v>
      </c>
      <c r="E56" s="163"/>
      <c r="F56" s="163"/>
      <c r="G56" s="163"/>
      <c r="H56" s="163"/>
      <c r="I56" s="163"/>
      <c r="J56" s="164">
        <f>J82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89</v>
      </c>
      <c r="E57" s="169"/>
      <c r="F57" s="169"/>
      <c r="G57" s="169"/>
      <c r="H57" s="169"/>
      <c r="I57" s="169"/>
      <c r="J57" s="170">
        <f>J83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90</v>
      </c>
      <c r="E58" s="169"/>
      <c r="F58" s="169"/>
      <c r="G58" s="169"/>
      <c r="H58" s="169"/>
      <c r="I58" s="169"/>
      <c r="J58" s="170">
        <f>J111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60"/>
      <c r="C59" s="161"/>
      <c r="D59" s="162" t="s">
        <v>91</v>
      </c>
      <c r="E59" s="163"/>
      <c r="F59" s="163"/>
      <c r="G59" s="163"/>
      <c r="H59" s="163"/>
      <c r="I59" s="163"/>
      <c r="J59" s="164">
        <f>J140</f>
        <v>0</v>
      </c>
      <c r="K59" s="161"/>
      <c r="L59" s="165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J141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93</v>
      </c>
      <c r="E61" s="169"/>
      <c r="F61" s="169"/>
      <c r="G61" s="169"/>
      <c r="H61" s="169"/>
      <c r="I61" s="169"/>
      <c r="J61" s="170">
        <f>J157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0"/>
      <c r="C62" s="161"/>
      <c r="D62" s="162" t="s">
        <v>94</v>
      </c>
      <c r="E62" s="163"/>
      <c r="F62" s="163"/>
      <c r="G62" s="163"/>
      <c r="H62" s="163"/>
      <c r="I62" s="163"/>
      <c r="J62" s="164">
        <f>J163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95</v>
      </c>
      <c r="E63" s="169"/>
      <c r="F63" s="169"/>
      <c r="G63" s="169"/>
      <c r="H63" s="169"/>
      <c r="I63" s="169"/>
      <c r="J63" s="170">
        <f>J164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96</v>
      </c>
      <c r="D70" s="42"/>
      <c r="E70" s="42"/>
      <c r="F70" s="42"/>
      <c r="G70" s="42"/>
      <c r="H70" s="42"/>
      <c r="I70" s="42"/>
      <c r="J70" s="42"/>
      <c r="K70" s="42"/>
      <c r="L70" s="13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E7</f>
        <v>Odstranění skladovacího objektu na parc. č. st. 435, Stráž u Tachova</v>
      </c>
      <c r="F73" s="42"/>
      <c r="G73" s="42"/>
      <c r="H73" s="42"/>
      <c r="I73" s="42"/>
      <c r="J73" s="42"/>
      <c r="K73" s="42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F10</f>
        <v>Stráž</v>
      </c>
      <c r="G75" s="42"/>
      <c r="H75" s="42"/>
      <c r="I75" s="34" t="s">
        <v>23</v>
      </c>
      <c r="J75" s="74" t="str">
        <f>IF(J10="","",J10)</f>
        <v>3. 2. 2025</v>
      </c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2"/>
      <c r="E77" s="42"/>
      <c r="F77" s="29" t="str">
        <f>E13</f>
        <v>Státní pozemkový úřad</v>
      </c>
      <c r="G77" s="42"/>
      <c r="H77" s="42"/>
      <c r="I77" s="34" t="s">
        <v>32</v>
      </c>
      <c r="J77" s="38" t="str">
        <f>E19</f>
        <v>S P I R A L spol. s r. o.</v>
      </c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IF(E16="","",E16)</f>
        <v>Vyplň údaj</v>
      </c>
      <c r="G78" s="42"/>
      <c r="H78" s="42"/>
      <c r="I78" s="34" t="s">
        <v>37</v>
      </c>
      <c r="J78" s="38" t="str">
        <f>E22</f>
        <v>ing. Pavel Kodýtek</v>
      </c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2"/>
      <c r="B80" s="173"/>
      <c r="C80" s="174" t="s">
        <v>97</v>
      </c>
      <c r="D80" s="175" t="s">
        <v>60</v>
      </c>
      <c r="E80" s="175" t="s">
        <v>56</v>
      </c>
      <c r="F80" s="175" t="s">
        <v>57</v>
      </c>
      <c r="G80" s="175" t="s">
        <v>98</v>
      </c>
      <c r="H80" s="175" t="s">
        <v>99</v>
      </c>
      <c r="I80" s="175" t="s">
        <v>100</v>
      </c>
      <c r="J80" s="175" t="s">
        <v>86</v>
      </c>
      <c r="K80" s="176" t="s">
        <v>101</v>
      </c>
      <c r="L80" s="177"/>
      <c r="M80" s="94" t="s">
        <v>19</v>
      </c>
      <c r="N80" s="95" t="s">
        <v>45</v>
      </c>
      <c r="O80" s="95" t="s">
        <v>102</v>
      </c>
      <c r="P80" s="95" t="s">
        <v>103</v>
      </c>
      <c r="Q80" s="95" t="s">
        <v>104</v>
      </c>
      <c r="R80" s="95" t="s">
        <v>105</v>
      </c>
      <c r="S80" s="95" t="s">
        <v>106</v>
      </c>
      <c r="T80" s="96" t="s">
        <v>107</v>
      </c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</row>
    <row r="81" s="2" customFormat="1" ht="22.8" customHeight="1">
      <c r="A81" s="40"/>
      <c r="B81" s="41"/>
      <c r="C81" s="101" t="s">
        <v>108</v>
      </c>
      <c r="D81" s="42"/>
      <c r="E81" s="42"/>
      <c r="F81" s="42"/>
      <c r="G81" s="42"/>
      <c r="H81" s="42"/>
      <c r="I81" s="42"/>
      <c r="J81" s="178">
        <f>BK81</f>
        <v>0</v>
      </c>
      <c r="K81" s="42"/>
      <c r="L81" s="46"/>
      <c r="M81" s="97"/>
      <c r="N81" s="179"/>
      <c r="O81" s="98"/>
      <c r="P81" s="180">
        <f>P82+P140+P163</f>
        <v>0</v>
      </c>
      <c r="Q81" s="98"/>
      <c r="R81" s="180">
        <f>R82+R140+R163</f>
        <v>0.33867749999999996</v>
      </c>
      <c r="S81" s="98"/>
      <c r="T81" s="181">
        <f>T82+T140+T163</f>
        <v>490.82979676000002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74</v>
      </c>
      <c r="AU81" s="19" t="s">
        <v>87</v>
      </c>
      <c r="BK81" s="182">
        <f>BK82+BK140+BK163</f>
        <v>0</v>
      </c>
    </row>
    <row r="82" s="12" customFormat="1" ht="25.92" customHeight="1">
      <c r="A82" s="12"/>
      <c r="B82" s="183"/>
      <c r="C82" s="184"/>
      <c r="D82" s="185" t="s">
        <v>74</v>
      </c>
      <c r="E82" s="186" t="s">
        <v>109</v>
      </c>
      <c r="F82" s="186" t="s">
        <v>110</v>
      </c>
      <c r="G82" s="184"/>
      <c r="H82" s="184"/>
      <c r="I82" s="187"/>
      <c r="J82" s="188">
        <f>BK82</f>
        <v>0</v>
      </c>
      <c r="K82" s="184"/>
      <c r="L82" s="189"/>
      <c r="M82" s="190"/>
      <c r="N82" s="191"/>
      <c r="O82" s="191"/>
      <c r="P82" s="192">
        <f>P83+P111</f>
        <v>0</v>
      </c>
      <c r="Q82" s="191"/>
      <c r="R82" s="192">
        <f>R83+R111</f>
        <v>0.33867749999999996</v>
      </c>
      <c r="S82" s="191"/>
      <c r="T82" s="193">
        <f>T83+T111</f>
        <v>444.45246300000002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4" t="s">
        <v>80</v>
      </c>
      <c r="AT82" s="195" t="s">
        <v>74</v>
      </c>
      <c r="AU82" s="195" t="s">
        <v>75</v>
      </c>
      <c r="AY82" s="194" t="s">
        <v>111</v>
      </c>
      <c r="BK82" s="196">
        <f>BK83+BK111</f>
        <v>0</v>
      </c>
    </row>
    <row r="83" s="12" customFormat="1" ht="22.8" customHeight="1">
      <c r="A83" s="12"/>
      <c r="B83" s="183"/>
      <c r="C83" s="184"/>
      <c r="D83" s="185" t="s">
        <v>74</v>
      </c>
      <c r="E83" s="197" t="s">
        <v>112</v>
      </c>
      <c r="F83" s="197" t="s">
        <v>113</v>
      </c>
      <c r="G83" s="184"/>
      <c r="H83" s="184"/>
      <c r="I83" s="187"/>
      <c r="J83" s="198">
        <f>BK83</f>
        <v>0</v>
      </c>
      <c r="K83" s="184"/>
      <c r="L83" s="189"/>
      <c r="M83" s="190"/>
      <c r="N83" s="191"/>
      <c r="O83" s="191"/>
      <c r="P83" s="192">
        <f>SUM(P84:P110)</f>
        <v>0</v>
      </c>
      <c r="Q83" s="191"/>
      <c r="R83" s="192">
        <f>SUM(R84:R110)</f>
        <v>0</v>
      </c>
      <c r="S83" s="191"/>
      <c r="T83" s="193">
        <f>SUM(T84:T110)</f>
        <v>444.45246300000002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80</v>
      </c>
      <c r="AT83" s="195" t="s">
        <v>74</v>
      </c>
      <c r="AU83" s="195" t="s">
        <v>80</v>
      </c>
      <c r="AY83" s="194" t="s">
        <v>111</v>
      </c>
      <c r="BK83" s="196">
        <f>SUM(BK84:BK110)</f>
        <v>0</v>
      </c>
    </row>
    <row r="84" s="2" customFormat="1" ht="21.75" customHeight="1">
      <c r="A84" s="40"/>
      <c r="B84" s="41"/>
      <c r="C84" s="199" t="s">
        <v>80</v>
      </c>
      <c r="D84" s="199" t="s">
        <v>114</v>
      </c>
      <c r="E84" s="200" t="s">
        <v>115</v>
      </c>
      <c r="F84" s="201" t="s">
        <v>116</v>
      </c>
      <c r="G84" s="202" t="s">
        <v>117</v>
      </c>
      <c r="H84" s="203">
        <v>1192.24</v>
      </c>
      <c r="I84" s="204"/>
      <c r="J84" s="205">
        <f>ROUND(I84*H84,2)</f>
        <v>0</v>
      </c>
      <c r="K84" s="201" t="s">
        <v>118</v>
      </c>
      <c r="L84" s="46"/>
      <c r="M84" s="206" t="s">
        <v>19</v>
      </c>
      <c r="N84" s="207" t="s">
        <v>46</v>
      </c>
      <c r="O84" s="86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0" t="s">
        <v>119</v>
      </c>
      <c r="AT84" s="210" t="s">
        <v>114</v>
      </c>
      <c r="AU84" s="210" t="s">
        <v>82</v>
      </c>
      <c r="AY84" s="19" t="s">
        <v>111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19" t="s">
        <v>80</v>
      </c>
      <c r="BK84" s="211">
        <f>ROUND(I84*H84,2)</f>
        <v>0</v>
      </c>
      <c r="BL84" s="19" t="s">
        <v>119</v>
      </c>
      <c r="BM84" s="210" t="s">
        <v>120</v>
      </c>
    </row>
    <row r="85" s="2" customFormat="1">
      <c r="A85" s="40"/>
      <c r="B85" s="41"/>
      <c r="C85" s="42"/>
      <c r="D85" s="212" t="s">
        <v>121</v>
      </c>
      <c r="E85" s="42"/>
      <c r="F85" s="213" t="s">
        <v>122</v>
      </c>
      <c r="G85" s="42"/>
      <c r="H85" s="42"/>
      <c r="I85" s="214"/>
      <c r="J85" s="42"/>
      <c r="K85" s="42"/>
      <c r="L85" s="46"/>
      <c r="M85" s="215"/>
      <c r="N85" s="216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121</v>
      </c>
      <c r="AU85" s="19" t="s">
        <v>82</v>
      </c>
    </row>
    <row r="86" s="2" customFormat="1">
      <c r="A86" s="40"/>
      <c r="B86" s="41"/>
      <c r="C86" s="42"/>
      <c r="D86" s="217" t="s">
        <v>123</v>
      </c>
      <c r="E86" s="42"/>
      <c r="F86" s="218" t="s">
        <v>124</v>
      </c>
      <c r="G86" s="42"/>
      <c r="H86" s="42"/>
      <c r="I86" s="214"/>
      <c r="J86" s="42"/>
      <c r="K86" s="42"/>
      <c r="L86" s="46"/>
      <c r="M86" s="215"/>
      <c r="N86" s="216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123</v>
      </c>
      <c r="AU86" s="19" t="s">
        <v>82</v>
      </c>
    </row>
    <row r="87" s="13" customFormat="1">
      <c r="A87" s="13"/>
      <c r="B87" s="219"/>
      <c r="C87" s="220"/>
      <c r="D87" s="212" t="s">
        <v>125</v>
      </c>
      <c r="E87" s="221" t="s">
        <v>19</v>
      </c>
      <c r="F87" s="222" t="s">
        <v>126</v>
      </c>
      <c r="G87" s="220"/>
      <c r="H87" s="221" t="s">
        <v>19</v>
      </c>
      <c r="I87" s="223"/>
      <c r="J87" s="220"/>
      <c r="K87" s="220"/>
      <c r="L87" s="224"/>
      <c r="M87" s="225"/>
      <c r="N87" s="226"/>
      <c r="O87" s="226"/>
      <c r="P87" s="226"/>
      <c r="Q87" s="226"/>
      <c r="R87" s="226"/>
      <c r="S87" s="226"/>
      <c r="T87" s="227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8" t="s">
        <v>125</v>
      </c>
      <c r="AU87" s="228" t="s">
        <v>82</v>
      </c>
      <c r="AV87" s="13" t="s">
        <v>80</v>
      </c>
      <c r="AW87" s="13" t="s">
        <v>36</v>
      </c>
      <c r="AX87" s="13" t="s">
        <v>75</v>
      </c>
      <c r="AY87" s="228" t="s">
        <v>111</v>
      </c>
    </row>
    <row r="88" s="14" customFormat="1">
      <c r="A88" s="14"/>
      <c r="B88" s="229"/>
      <c r="C88" s="230"/>
      <c r="D88" s="212" t="s">
        <v>125</v>
      </c>
      <c r="E88" s="231" t="s">
        <v>19</v>
      </c>
      <c r="F88" s="232" t="s">
        <v>127</v>
      </c>
      <c r="G88" s="230"/>
      <c r="H88" s="233">
        <v>1192.24</v>
      </c>
      <c r="I88" s="234"/>
      <c r="J88" s="230"/>
      <c r="K88" s="230"/>
      <c r="L88" s="235"/>
      <c r="M88" s="236"/>
      <c r="N88" s="237"/>
      <c r="O88" s="237"/>
      <c r="P88" s="237"/>
      <c r="Q88" s="237"/>
      <c r="R88" s="237"/>
      <c r="S88" s="237"/>
      <c r="T88" s="23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9" t="s">
        <v>125</v>
      </c>
      <c r="AU88" s="239" t="s">
        <v>82</v>
      </c>
      <c r="AV88" s="14" t="s">
        <v>82</v>
      </c>
      <c r="AW88" s="14" t="s">
        <v>36</v>
      </c>
      <c r="AX88" s="14" t="s">
        <v>80</v>
      </c>
      <c r="AY88" s="239" t="s">
        <v>111</v>
      </c>
    </row>
    <row r="89" s="2" customFormat="1" ht="24.15" customHeight="1">
      <c r="A89" s="40"/>
      <c r="B89" s="41"/>
      <c r="C89" s="199" t="s">
        <v>82</v>
      </c>
      <c r="D89" s="199" t="s">
        <v>114</v>
      </c>
      <c r="E89" s="200" t="s">
        <v>128</v>
      </c>
      <c r="F89" s="201" t="s">
        <v>129</v>
      </c>
      <c r="G89" s="202" t="s">
        <v>117</v>
      </c>
      <c r="H89" s="203">
        <v>11922.4</v>
      </c>
      <c r="I89" s="204"/>
      <c r="J89" s="205">
        <f>ROUND(I89*H89,2)</f>
        <v>0</v>
      </c>
      <c r="K89" s="201" t="s">
        <v>118</v>
      </c>
      <c r="L89" s="46"/>
      <c r="M89" s="206" t="s">
        <v>19</v>
      </c>
      <c r="N89" s="207" t="s">
        <v>46</v>
      </c>
      <c r="O89" s="86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119</v>
      </c>
      <c r="AT89" s="210" t="s">
        <v>114</v>
      </c>
      <c r="AU89" s="210" t="s">
        <v>82</v>
      </c>
      <c r="AY89" s="19" t="s">
        <v>111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9" t="s">
        <v>80</v>
      </c>
      <c r="BK89" s="211">
        <f>ROUND(I89*H89,2)</f>
        <v>0</v>
      </c>
      <c r="BL89" s="19" t="s">
        <v>119</v>
      </c>
      <c r="BM89" s="210" t="s">
        <v>130</v>
      </c>
    </row>
    <row r="90" s="2" customFormat="1">
      <c r="A90" s="40"/>
      <c r="B90" s="41"/>
      <c r="C90" s="42"/>
      <c r="D90" s="212" t="s">
        <v>121</v>
      </c>
      <c r="E90" s="42"/>
      <c r="F90" s="213" t="s">
        <v>131</v>
      </c>
      <c r="G90" s="42"/>
      <c r="H90" s="42"/>
      <c r="I90" s="214"/>
      <c r="J90" s="42"/>
      <c r="K90" s="42"/>
      <c r="L90" s="46"/>
      <c r="M90" s="215"/>
      <c r="N90" s="216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121</v>
      </c>
      <c r="AU90" s="19" t="s">
        <v>82</v>
      </c>
    </row>
    <row r="91" s="2" customFormat="1">
      <c r="A91" s="40"/>
      <c r="B91" s="41"/>
      <c r="C91" s="42"/>
      <c r="D91" s="217" t="s">
        <v>123</v>
      </c>
      <c r="E91" s="42"/>
      <c r="F91" s="218" t="s">
        <v>132</v>
      </c>
      <c r="G91" s="42"/>
      <c r="H91" s="42"/>
      <c r="I91" s="214"/>
      <c r="J91" s="42"/>
      <c r="K91" s="42"/>
      <c r="L91" s="46"/>
      <c r="M91" s="215"/>
      <c r="N91" s="21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123</v>
      </c>
      <c r="AU91" s="19" t="s">
        <v>82</v>
      </c>
    </row>
    <row r="92" s="14" customFormat="1">
      <c r="A92" s="14"/>
      <c r="B92" s="229"/>
      <c r="C92" s="230"/>
      <c r="D92" s="212" t="s">
        <v>125</v>
      </c>
      <c r="E92" s="231" t="s">
        <v>19</v>
      </c>
      <c r="F92" s="232" t="s">
        <v>133</v>
      </c>
      <c r="G92" s="230"/>
      <c r="H92" s="233">
        <v>11922.4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125</v>
      </c>
      <c r="AU92" s="239" t="s">
        <v>82</v>
      </c>
      <c r="AV92" s="14" t="s">
        <v>82</v>
      </c>
      <c r="AW92" s="14" t="s">
        <v>36</v>
      </c>
      <c r="AX92" s="14" t="s">
        <v>80</v>
      </c>
      <c r="AY92" s="239" t="s">
        <v>111</v>
      </c>
    </row>
    <row r="93" s="2" customFormat="1" ht="24.15" customHeight="1">
      <c r="A93" s="40"/>
      <c r="B93" s="41"/>
      <c r="C93" s="199" t="s">
        <v>134</v>
      </c>
      <c r="D93" s="199" t="s">
        <v>114</v>
      </c>
      <c r="E93" s="200" t="s">
        <v>135</v>
      </c>
      <c r="F93" s="201" t="s">
        <v>136</v>
      </c>
      <c r="G93" s="202" t="s">
        <v>117</v>
      </c>
      <c r="H93" s="203">
        <v>1192.24</v>
      </c>
      <c r="I93" s="204"/>
      <c r="J93" s="205">
        <f>ROUND(I93*H93,2)</f>
        <v>0</v>
      </c>
      <c r="K93" s="201" t="s">
        <v>118</v>
      </c>
      <c r="L93" s="46"/>
      <c r="M93" s="206" t="s">
        <v>19</v>
      </c>
      <c r="N93" s="207" t="s">
        <v>46</v>
      </c>
      <c r="O93" s="86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0" t="s">
        <v>119</v>
      </c>
      <c r="AT93" s="210" t="s">
        <v>114</v>
      </c>
      <c r="AU93" s="210" t="s">
        <v>82</v>
      </c>
      <c r="AY93" s="19" t="s">
        <v>111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9" t="s">
        <v>80</v>
      </c>
      <c r="BK93" s="211">
        <f>ROUND(I93*H93,2)</f>
        <v>0</v>
      </c>
      <c r="BL93" s="19" t="s">
        <v>119</v>
      </c>
      <c r="BM93" s="210" t="s">
        <v>137</v>
      </c>
    </row>
    <row r="94" s="2" customFormat="1">
      <c r="A94" s="40"/>
      <c r="B94" s="41"/>
      <c r="C94" s="42"/>
      <c r="D94" s="212" t="s">
        <v>121</v>
      </c>
      <c r="E94" s="42"/>
      <c r="F94" s="213" t="s">
        <v>138</v>
      </c>
      <c r="G94" s="42"/>
      <c r="H94" s="42"/>
      <c r="I94" s="214"/>
      <c r="J94" s="42"/>
      <c r="K94" s="42"/>
      <c r="L94" s="46"/>
      <c r="M94" s="215"/>
      <c r="N94" s="21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121</v>
      </c>
      <c r="AU94" s="19" t="s">
        <v>82</v>
      </c>
    </row>
    <row r="95" s="2" customFormat="1">
      <c r="A95" s="40"/>
      <c r="B95" s="41"/>
      <c r="C95" s="42"/>
      <c r="D95" s="217" t="s">
        <v>123</v>
      </c>
      <c r="E95" s="42"/>
      <c r="F95" s="218" t="s">
        <v>139</v>
      </c>
      <c r="G95" s="42"/>
      <c r="H95" s="42"/>
      <c r="I95" s="214"/>
      <c r="J95" s="42"/>
      <c r="K95" s="42"/>
      <c r="L95" s="46"/>
      <c r="M95" s="215"/>
      <c r="N95" s="21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123</v>
      </c>
      <c r="AU95" s="19" t="s">
        <v>82</v>
      </c>
    </row>
    <row r="96" s="14" customFormat="1">
      <c r="A96" s="14"/>
      <c r="B96" s="229"/>
      <c r="C96" s="230"/>
      <c r="D96" s="212" t="s">
        <v>125</v>
      </c>
      <c r="E96" s="231" t="s">
        <v>19</v>
      </c>
      <c r="F96" s="232" t="s">
        <v>140</v>
      </c>
      <c r="G96" s="230"/>
      <c r="H96" s="233">
        <v>1192.24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125</v>
      </c>
      <c r="AU96" s="239" t="s">
        <v>82</v>
      </c>
      <c r="AV96" s="14" t="s">
        <v>82</v>
      </c>
      <c r="AW96" s="14" t="s">
        <v>36</v>
      </c>
      <c r="AX96" s="14" t="s">
        <v>80</v>
      </c>
      <c r="AY96" s="239" t="s">
        <v>111</v>
      </c>
    </row>
    <row r="97" s="2" customFormat="1" ht="16.5" customHeight="1">
      <c r="A97" s="40"/>
      <c r="B97" s="41"/>
      <c r="C97" s="199" t="s">
        <v>119</v>
      </c>
      <c r="D97" s="199" t="s">
        <v>114</v>
      </c>
      <c r="E97" s="200" t="s">
        <v>141</v>
      </c>
      <c r="F97" s="201" t="s">
        <v>142</v>
      </c>
      <c r="G97" s="202" t="s">
        <v>143</v>
      </c>
      <c r="H97" s="203">
        <v>1</v>
      </c>
      <c r="I97" s="204"/>
      <c r="J97" s="205">
        <f>ROUND(I97*H97,2)</f>
        <v>0</v>
      </c>
      <c r="K97" s="201" t="s">
        <v>118</v>
      </c>
      <c r="L97" s="46"/>
      <c r="M97" s="206" t="s">
        <v>19</v>
      </c>
      <c r="N97" s="207" t="s">
        <v>46</v>
      </c>
      <c r="O97" s="86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119</v>
      </c>
      <c r="AT97" s="210" t="s">
        <v>114</v>
      </c>
      <c r="AU97" s="210" t="s">
        <v>82</v>
      </c>
      <c r="AY97" s="19" t="s">
        <v>111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9" t="s">
        <v>80</v>
      </c>
      <c r="BK97" s="211">
        <f>ROUND(I97*H97,2)</f>
        <v>0</v>
      </c>
      <c r="BL97" s="19" t="s">
        <v>119</v>
      </c>
      <c r="BM97" s="210" t="s">
        <v>144</v>
      </c>
    </row>
    <row r="98" s="2" customFormat="1">
      <c r="A98" s="40"/>
      <c r="B98" s="41"/>
      <c r="C98" s="42"/>
      <c r="D98" s="212" t="s">
        <v>121</v>
      </c>
      <c r="E98" s="42"/>
      <c r="F98" s="213" t="s">
        <v>145</v>
      </c>
      <c r="G98" s="42"/>
      <c r="H98" s="42"/>
      <c r="I98" s="214"/>
      <c r="J98" s="42"/>
      <c r="K98" s="42"/>
      <c r="L98" s="46"/>
      <c r="M98" s="215"/>
      <c r="N98" s="21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121</v>
      </c>
      <c r="AU98" s="19" t="s">
        <v>82</v>
      </c>
    </row>
    <row r="99" s="2" customFormat="1">
      <c r="A99" s="40"/>
      <c r="B99" s="41"/>
      <c r="C99" s="42"/>
      <c r="D99" s="217" t="s">
        <v>123</v>
      </c>
      <c r="E99" s="42"/>
      <c r="F99" s="218" t="s">
        <v>146</v>
      </c>
      <c r="G99" s="42"/>
      <c r="H99" s="42"/>
      <c r="I99" s="214"/>
      <c r="J99" s="42"/>
      <c r="K99" s="42"/>
      <c r="L99" s="46"/>
      <c r="M99" s="215"/>
      <c r="N99" s="21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123</v>
      </c>
      <c r="AU99" s="19" t="s">
        <v>82</v>
      </c>
    </row>
    <row r="100" s="2" customFormat="1" ht="16.5" customHeight="1">
      <c r="A100" s="40"/>
      <c r="B100" s="41"/>
      <c r="C100" s="199" t="s">
        <v>147</v>
      </c>
      <c r="D100" s="199" t="s">
        <v>114</v>
      </c>
      <c r="E100" s="200" t="s">
        <v>148</v>
      </c>
      <c r="F100" s="201" t="s">
        <v>149</v>
      </c>
      <c r="G100" s="202" t="s">
        <v>143</v>
      </c>
      <c r="H100" s="203">
        <v>20</v>
      </c>
      <c r="I100" s="204"/>
      <c r="J100" s="205">
        <f>ROUND(I100*H100,2)</f>
        <v>0</v>
      </c>
      <c r="K100" s="201" t="s">
        <v>118</v>
      </c>
      <c r="L100" s="46"/>
      <c r="M100" s="206" t="s">
        <v>19</v>
      </c>
      <c r="N100" s="207" t="s">
        <v>46</v>
      </c>
      <c r="O100" s="86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0" t="s">
        <v>119</v>
      </c>
      <c r="AT100" s="210" t="s">
        <v>114</v>
      </c>
      <c r="AU100" s="210" t="s">
        <v>82</v>
      </c>
      <c r="AY100" s="19" t="s">
        <v>111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9" t="s">
        <v>80</v>
      </c>
      <c r="BK100" s="211">
        <f>ROUND(I100*H100,2)</f>
        <v>0</v>
      </c>
      <c r="BL100" s="19" t="s">
        <v>119</v>
      </c>
      <c r="BM100" s="210" t="s">
        <v>150</v>
      </c>
    </row>
    <row r="101" s="2" customFormat="1">
      <c r="A101" s="40"/>
      <c r="B101" s="41"/>
      <c r="C101" s="42"/>
      <c r="D101" s="212" t="s">
        <v>121</v>
      </c>
      <c r="E101" s="42"/>
      <c r="F101" s="213" t="s">
        <v>151</v>
      </c>
      <c r="G101" s="42"/>
      <c r="H101" s="42"/>
      <c r="I101" s="214"/>
      <c r="J101" s="42"/>
      <c r="K101" s="42"/>
      <c r="L101" s="46"/>
      <c r="M101" s="215"/>
      <c r="N101" s="21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121</v>
      </c>
      <c r="AU101" s="19" t="s">
        <v>82</v>
      </c>
    </row>
    <row r="102" s="2" customFormat="1">
      <c r="A102" s="40"/>
      <c r="B102" s="41"/>
      <c r="C102" s="42"/>
      <c r="D102" s="217" t="s">
        <v>123</v>
      </c>
      <c r="E102" s="42"/>
      <c r="F102" s="218" t="s">
        <v>152</v>
      </c>
      <c r="G102" s="42"/>
      <c r="H102" s="42"/>
      <c r="I102" s="214"/>
      <c r="J102" s="42"/>
      <c r="K102" s="42"/>
      <c r="L102" s="46"/>
      <c r="M102" s="215"/>
      <c r="N102" s="21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123</v>
      </c>
      <c r="AU102" s="19" t="s">
        <v>82</v>
      </c>
    </row>
    <row r="103" s="2" customFormat="1" ht="16.5" customHeight="1">
      <c r="A103" s="40"/>
      <c r="B103" s="41"/>
      <c r="C103" s="199" t="s">
        <v>153</v>
      </c>
      <c r="D103" s="199" t="s">
        <v>114</v>
      </c>
      <c r="E103" s="200" t="s">
        <v>154</v>
      </c>
      <c r="F103" s="201" t="s">
        <v>155</v>
      </c>
      <c r="G103" s="202" t="s">
        <v>143</v>
      </c>
      <c r="H103" s="203">
        <v>1</v>
      </c>
      <c r="I103" s="204"/>
      <c r="J103" s="205">
        <f>ROUND(I103*H103,2)</f>
        <v>0</v>
      </c>
      <c r="K103" s="201" t="s">
        <v>118</v>
      </c>
      <c r="L103" s="46"/>
      <c r="M103" s="206" t="s">
        <v>19</v>
      </c>
      <c r="N103" s="207" t="s">
        <v>46</v>
      </c>
      <c r="O103" s="86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0" t="s">
        <v>119</v>
      </c>
      <c r="AT103" s="210" t="s">
        <v>114</v>
      </c>
      <c r="AU103" s="210" t="s">
        <v>82</v>
      </c>
      <c r="AY103" s="19" t="s">
        <v>111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9" t="s">
        <v>80</v>
      </c>
      <c r="BK103" s="211">
        <f>ROUND(I103*H103,2)</f>
        <v>0</v>
      </c>
      <c r="BL103" s="19" t="s">
        <v>119</v>
      </c>
      <c r="BM103" s="210" t="s">
        <v>156</v>
      </c>
    </row>
    <row r="104" s="2" customFormat="1">
      <c r="A104" s="40"/>
      <c r="B104" s="41"/>
      <c r="C104" s="42"/>
      <c r="D104" s="212" t="s">
        <v>121</v>
      </c>
      <c r="E104" s="42"/>
      <c r="F104" s="213" t="s">
        <v>157</v>
      </c>
      <c r="G104" s="42"/>
      <c r="H104" s="42"/>
      <c r="I104" s="214"/>
      <c r="J104" s="42"/>
      <c r="K104" s="42"/>
      <c r="L104" s="46"/>
      <c r="M104" s="215"/>
      <c r="N104" s="216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121</v>
      </c>
      <c r="AU104" s="19" t="s">
        <v>82</v>
      </c>
    </row>
    <row r="105" s="2" customFormat="1">
      <c r="A105" s="40"/>
      <c r="B105" s="41"/>
      <c r="C105" s="42"/>
      <c r="D105" s="217" t="s">
        <v>123</v>
      </c>
      <c r="E105" s="42"/>
      <c r="F105" s="218" t="s">
        <v>158</v>
      </c>
      <c r="G105" s="42"/>
      <c r="H105" s="42"/>
      <c r="I105" s="214"/>
      <c r="J105" s="42"/>
      <c r="K105" s="42"/>
      <c r="L105" s="46"/>
      <c r="M105" s="215"/>
      <c r="N105" s="21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123</v>
      </c>
      <c r="AU105" s="19" t="s">
        <v>82</v>
      </c>
    </row>
    <row r="106" s="2" customFormat="1" ht="16.5" customHeight="1">
      <c r="A106" s="40"/>
      <c r="B106" s="41"/>
      <c r="C106" s="199" t="s">
        <v>159</v>
      </c>
      <c r="D106" s="199" t="s">
        <v>114</v>
      </c>
      <c r="E106" s="200" t="s">
        <v>160</v>
      </c>
      <c r="F106" s="201" t="s">
        <v>161</v>
      </c>
      <c r="G106" s="202" t="s">
        <v>162</v>
      </c>
      <c r="H106" s="203">
        <v>11396.217000000001</v>
      </c>
      <c r="I106" s="204"/>
      <c r="J106" s="205">
        <f>ROUND(I106*H106,2)</f>
        <v>0</v>
      </c>
      <c r="K106" s="201" t="s">
        <v>118</v>
      </c>
      <c r="L106" s="46"/>
      <c r="M106" s="206" t="s">
        <v>19</v>
      </c>
      <c r="N106" s="207" t="s">
        <v>46</v>
      </c>
      <c r="O106" s="86"/>
      <c r="P106" s="208">
        <f>O106*H106</f>
        <v>0</v>
      </c>
      <c r="Q106" s="208">
        <v>0</v>
      </c>
      <c r="R106" s="208">
        <f>Q106*H106</f>
        <v>0</v>
      </c>
      <c r="S106" s="208">
        <v>0.039</v>
      </c>
      <c r="T106" s="209">
        <f>S106*H106</f>
        <v>444.45246300000002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0" t="s">
        <v>119</v>
      </c>
      <c r="AT106" s="210" t="s">
        <v>114</v>
      </c>
      <c r="AU106" s="210" t="s">
        <v>82</v>
      </c>
      <c r="AY106" s="19" t="s">
        <v>111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9" t="s">
        <v>80</v>
      </c>
      <c r="BK106" s="211">
        <f>ROUND(I106*H106,2)</f>
        <v>0</v>
      </c>
      <c r="BL106" s="19" t="s">
        <v>119</v>
      </c>
      <c r="BM106" s="210" t="s">
        <v>163</v>
      </c>
    </row>
    <row r="107" s="2" customFormat="1">
      <c r="A107" s="40"/>
      <c r="B107" s="41"/>
      <c r="C107" s="42"/>
      <c r="D107" s="212" t="s">
        <v>121</v>
      </c>
      <c r="E107" s="42"/>
      <c r="F107" s="213" t="s">
        <v>164</v>
      </c>
      <c r="G107" s="42"/>
      <c r="H107" s="42"/>
      <c r="I107" s="214"/>
      <c r="J107" s="42"/>
      <c r="K107" s="42"/>
      <c r="L107" s="46"/>
      <c r="M107" s="215"/>
      <c r="N107" s="21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121</v>
      </c>
      <c r="AU107" s="19" t="s">
        <v>82</v>
      </c>
    </row>
    <row r="108" s="2" customFormat="1">
      <c r="A108" s="40"/>
      <c r="B108" s="41"/>
      <c r="C108" s="42"/>
      <c r="D108" s="217" t="s">
        <v>123</v>
      </c>
      <c r="E108" s="42"/>
      <c r="F108" s="218" t="s">
        <v>165</v>
      </c>
      <c r="G108" s="42"/>
      <c r="H108" s="42"/>
      <c r="I108" s="214"/>
      <c r="J108" s="42"/>
      <c r="K108" s="42"/>
      <c r="L108" s="46"/>
      <c r="M108" s="215"/>
      <c r="N108" s="21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123</v>
      </c>
      <c r="AU108" s="19" t="s">
        <v>82</v>
      </c>
    </row>
    <row r="109" s="13" customFormat="1">
      <c r="A109" s="13"/>
      <c r="B109" s="219"/>
      <c r="C109" s="220"/>
      <c r="D109" s="212" t="s">
        <v>125</v>
      </c>
      <c r="E109" s="221" t="s">
        <v>19</v>
      </c>
      <c r="F109" s="222" t="s">
        <v>166</v>
      </c>
      <c r="G109" s="220"/>
      <c r="H109" s="221" t="s">
        <v>19</v>
      </c>
      <c r="I109" s="223"/>
      <c r="J109" s="220"/>
      <c r="K109" s="220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125</v>
      </c>
      <c r="AU109" s="228" t="s">
        <v>82</v>
      </c>
      <c r="AV109" s="13" t="s">
        <v>80</v>
      </c>
      <c r="AW109" s="13" t="s">
        <v>36</v>
      </c>
      <c r="AX109" s="13" t="s">
        <v>75</v>
      </c>
      <c r="AY109" s="228" t="s">
        <v>111</v>
      </c>
    </row>
    <row r="110" s="14" customFormat="1">
      <c r="A110" s="14"/>
      <c r="B110" s="229"/>
      <c r="C110" s="230"/>
      <c r="D110" s="212" t="s">
        <v>125</v>
      </c>
      <c r="E110" s="231" t="s">
        <v>19</v>
      </c>
      <c r="F110" s="232" t="s">
        <v>167</v>
      </c>
      <c r="G110" s="230"/>
      <c r="H110" s="233">
        <v>11396.217000000001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125</v>
      </c>
      <c r="AU110" s="239" t="s">
        <v>82</v>
      </c>
      <c r="AV110" s="14" t="s">
        <v>82</v>
      </c>
      <c r="AW110" s="14" t="s">
        <v>36</v>
      </c>
      <c r="AX110" s="14" t="s">
        <v>80</v>
      </c>
      <c r="AY110" s="239" t="s">
        <v>111</v>
      </c>
    </row>
    <row r="111" s="12" customFormat="1" ht="22.8" customHeight="1">
      <c r="A111" s="12"/>
      <c r="B111" s="183"/>
      <c r="C111" s="184"/>
      <c r="D111" s="185" t="s">
        <v>74</v>
      </c>
      <c r="E111" s="197" t="s">
        <v>168</v>
      </c>
      <c r="F111" s="197" t="s">
        <v>169</v>
      </c>
      <c r="G111" s="184"/>
      <c r="H111" s="184"/>
      <c r="I111" s="187"/>
      <c r="J111" s="198">
        <f>BK111</f>
        <v>0</v>
      </c>
      <c r="K111" s="184"/>
      <c r="L111" s="189"/>
      <c r="M111" s="190"/>
      <c r="N111" s="191"/>
      <c r="O111" s="191"/>
      <c r="P111" s="192">
        <f>SUM(P112:P139)</f>
        <v>0</v>
      </c>
      <c r="Q111" s="191"/>
      <c r="R111" s="192">
        <f>SUM(R112:R139)</f>
        <v>0.33867749999999996</v>
      </c>
      <c r="S111" s="191"/>
      <c r="T111" s="193">
        <f>SUM(T112:T139)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4" t="s">
        <v>80</v>
      </c>
      <c r="AT111" s="195" t="s">
        <v>74</v>
      </c>
      <c r="AU111" s="195" t="s">
        <v>80</v>
      </c>
      <c r="AY111" s="194" t="s">
        <v>111</v>
      </c>
      <c r="BK111" s="196">
        <f>SUM(BK112:BK139)</f>
        <v>0</v>
      </c>
    </row>
    <row r="112" s="2" customFormat="1" ht="16.5" customHeight="1">
      <c r="A112" s="40"/>
      <c r="B112" s="41"/>
      <c r="C112" s="199" t="s">
        <v>170</v>
      </c>
      <c r="D112" s="199" t="s">
        <v>114</v>
      </c>
      <c r="E112" s="200" t="s">
        <v>171</v>
      </c>
      <c r="F112" s="201" t="s">
        <v>172</v>
      </c>
      <c r="G112" s="202" t="s">
        <v>173</v>
      </c>
      <c r="H112" s="203">
        <v>45.156999999999996</v>
      </c>
      <c r="I112" s="204"/>
      <c r="J112" s="205">
        <f>ROUND(I112*H112,2)</f>
        <v>0</v>
      </c>
      <c r="K112" s="201" t="s">
        <v>118</v>
      </c>
      <c r="L112" s="46"/>
      <c r="M112" s="206" t="s">
        <v>19</v>
      </c>
      <c r="N112" s="207" t="s">
        <v>46</v>
      </c>
      <c r="O112" s="86"/>
      <c r="P112" s="208">
        <f>O112*H112</f>
        <v>0</v>
      </c>
      <c r="Q112" s="208">
        <v>0.0074999999999999997</v>
      </c>
      <c r="R112" s="208">
        <f>Q112*H112</f>
        <v>0.33867749999999996</v>
      </c>
      <c r="S112" s="208">
        <v>0</v>
      </c>
      <c r="T112" s="20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0" t="s">
        <v>119</v>
      </c>
      <c r="AT112" s="210" t="s">
        <v>114</v>
      </c>
      <c r="AU112" s="210" t="s">
        <v>82</v>
      </c>
      <c r="AY112" s="19" t="s">
        <v>111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9" t="s">
        <v>80</v>
      </c>
      <c r="BK112" s="211">
        <f>ROUND(I112*H112,2)</f>
        <v>0</v>
      </c>
      <c r="BL112" s="19" t="s">
        <v>119</v>
      </c>
      <c r="BM112" s="210" t="s">
        <v>174</v>
      </c>
    </row>
    <row r="113" s="2" customFormat="1">
      <c r="A113" s="40"/>
      <c r="B113" s="41"/>
      <c r="C113" s="42"/>
      <c r="D113" s="212" t="s">
        <v>121</v>
      </c>
      <c r="E113" s="42"/>
      <c r="F113" s="213" t="s">
        <v>175</v>
      </c>
      <c r="G113" s="42"/>
      <c r="H113" s="42"/>
      <c r="I113" s="214"/>
      <c r="J113" s="42"/>
      <c r="K113" s="42"/>
      <c r="L113" s="46"/>
      <c r="M113" s="215"/>
      <c r="N113" s="216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121</v>
      </c>
      <c r="AU113" s="19" t="s">
        <v>82</v>
      </c>
    </row>
    <row r="114" s="2" customFormat="1">
      <c r="A114" s="40"/>
      <c r="B114" s="41"/>
      <c r="C114" s="42"/>
      <c r="D114" s="217" t="s">
        <v>123</v>
      </c>
      <c r="E114" s="42"/>
      <c r="F114" s="218" t="s">
        <v>176</v>
      </c>
      <c r="G114" s="42"/>
      <c r="H114" s="42"/>
      <c r="I114" s="214"/>
      <c r="J114" s="42"/>
      <c r="K114" s="42"/>
      <c r="L114" s="46"/>
      <c r="M114" s="215"/>
      <c r="N114" s="21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123</v>
      </c>
      <c r="AU114" s="19" t="s">
        <v>82</v>
      </c>
    </row>
    <row r="115" s="2" customFormat="1" ht="16.5" customHeight="1">
      <c r="A115" s="40"/>
      <c r="B115" s="41"/>
      <c r="C115" s="199" t="s">
        <v>112</v>
      </c>
      <c r="D115" s="199" t="s">
        <v>114</v>
      </c>
      <c r="E115" s="200" t="s">
        <v>177</v>
      </c>
      <c r="F115" s="201" t="s">
        <v>178</v>
      </c>
      <c r="G115" s="202" t="s">
        <v>173</v>
      </c>
      <c r="H115" s="203">
        <v>490.82999999999998</v>
      </c>
      <c r="I115" s="204"/>
      <c r="J115" s="205">
        <f>ROUND(I115*H115,2)</f>
        <v>0</v>
      </c>
      <c r="K115" s="201" t="s">
        <v>118</v>
      </c>
      <c r="L115" s="46"/>
      <c r="M115" s="206" t="s">
        <v>19</v>
      </c>
      <c r="N115" s="207" t="s">
        <v>46</v>
      </c>
      <c r="O115" s="86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119</v>
      </c>
      <c r="AT115" s="210" t="s">
        <v>114</v>
      </c>
      <c r="AU115" s="210" t="s">
        <v>82</v>
      </c>
      <c r="AY115" s="19" t="s">
        <v>111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9" t="s">
        <v>80</v>
      </c>
      <c r="BK115" s="211">
        <f>ROUND(I115*H115,2)</f>
        <v>0</v>
      </c>
      <c r="BL115" s="19" t="s">
        <v>119</v>
      </c>
      <c r="BM115" s="210" t="s">
        <v>179</v>
      </c>
    </row>
    <row r="116" s="2" customFormat="1">
      <c r="A116" s="40"/>
      <c r="B116" s="41"/>
      <c r="C116" s="42"/>
      <c r="D116" s="212" t="s">
        <v>121</v>
      </c>
      <c r="E116" s="42"/>
      <c r="F116" s="213" t="s">
        <v>180</v>
      </c>
      <c r="G116" s="42"/>
      <c r="H116" s="42"/>
      <c r="I116" s="214"/>
      <c r="J116" s="42"/>
      <c r="K116" s="42"/>
      <c r="L116" s="46"/>
      <c r="M116" s="215"/>
      <c r="N116" s="21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121</v>
      </c>
      <c r="AU116" s="19" t="s">
        <v>82</v>
      </c>
    </row>
    <row r="117" s="2" customFormat="1">
      <c r="A117" s="40"/>
      <c r="B117" s="41"/>
      <c r="C117" s="42"/>
      <c r="D117" s="217" t="s">
        <v>123</v>
      </c>
      <c r="E117" s="42"/>
      <c r="F117" s="218" t="s">
        <v>181</v>
      </c>
      <c r="G117" s="42"/>
      <c r="H117" s="42"/>
      <c r="I117" s="214"/>
      <c r="J117" s="42"/>
      <c r="K117" s="42"/>
      <c r="L117" s="46"/>
      <c r="M117" s="215"/>
      <c r="N117" s="21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123</v>
      </c>
      <c r="AU117" s="19" t="s">
        <v>82</v>
      </c>
    </row>
    <row r="118" s="2" customFormat="1" ht="16.5" customHeight="1">
      <c r="A118" s="40"/>
      <c r="B118" s="41"/>
      <c r="C118" s="199" t="s">
        <v>182</v>
      </c>
      <c r="D118" s="199" t="s">
        <v>114</v>
      </c>
      <c r="E118" s="200" t="s">
        <v>183</v>
      </c>
      <c r="F118" s="201" t="s">
        <v>184</v>
      </c>
      <c r="G118" s="202" t="s">
        <v>173</v>
      </c>
      <c r="H118" s="203">
        <v>1219.239</v>
      </c>
      <c r="I118" s="204"/>
      <c r="J118" s="205">
        <f>ROUND(I118*H118,2)</f>
        <v>0</v>
      </c>
      <c r="K118" s="201" t="s">
        <v>118</v>
      </c>
      <c r="L118" s="46"/>
      <c r="M118" s="206" t="s">
        <v>19</v>
      </c>
      <c r="N118" s="207" t="s">
        <v>46</v>
      </c>
      <c r="O118" s="86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119</v>
      </c>
      <c r="AT118" s="210" t="s">
        <v>114</v>
      </c>
      <c r="AU118" s="210" t="s">
        <v>82</v>
      </c>
      <c r="AY118" s="19" t="s">
        <v>111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80</v>
      </c>
      <c r="BK118" s="211">
        <f>ROUND(I118*H118,2)</f>
        <v>0</v>
      </c>
      <c r="BL118" s="19" t="s">
        <v>119</v>
      </c>
      <c r="BM118" s="210" t="s">
        <v>185</v>
      </c>
    </row>
    <row r="119" s="2" customFormat="1">
      <c r="A119" s="40"/>
      <c r="B119" s="41"/>
      <c r="C119" s="42"/>
      <c r="D119" s="212" t="s">
        <v>121</v>
      </c>
      <c r="E119" s="42"/>
      <c r="F119" s="213" t="s">
        <v>186</v>
      </c>
      <c r="G119" s="42"/>
      <c r="H119" s="42"/>
      <c r="I119" s="214"/>
      <c r="J119" s="42"/>
      <c r="K119" s="42"/>
      <c r="L119" s="46"/>
      <c r="M119" s="215"/>
      <c r="N119" s="21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121</v>
      </c>
      <c r="AU119" s="19" t="s">
        <v>82</v>
      </c>
    </row>
    <row r="120" s="2" customFormat="1">
      <c r="A120" s="40"/>
      <c r="B120" s="41"/>
      <c r="C120" s="42"/>
      <c r="D120" s="217" t="s">
        <v>123</v>
      </c>
      <c r="E120" s="42"/>
      <c r="F120" s="218" t="s">
        <v>187</v>
      </c>
      <c r="G120" s="42"/>
      <c r="H120" s="42"/>
      <c r="I120" s="214"/>
      <c r="J120" s="42"/>
      <c r="K120" s="42"/>
      <c r="L120" s="46"/>
      <c r="M120" s="215"/>
      <c r="N120" s="21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123</v>
      </c>
      <c r="AU120" s="19" t="s">
        <v>82</v>
      </c>
    </row>
    <row r="121" s="13" customFormat="1">
      <c r="A121" s="13"/>
      <c r="B121" s="219"/>
      <c r="C121" s="220"/>
      <c r="D121" s="212" t="s">
        <v>125</v>
      </c>
      <c r="E121" s="221" t="s">
        <v>19</v>
      </c>
      <c r="F121" s="222" t="s">
        <v>188</v>
      </c>
      <c r="G121" s="220"/>
      <c r="H121" s="221" t="s">
        <v>19</v>
      </c>
      <c r="I121" s="223"/>
      <c r="J121" s="220"/>
      <c r="K121" s="220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125</v>
      </c>
      <c r="AU121" s="228" t="s">
        <v>82</v>
      </c>
      <c r="AV121" s="13" t="s">
        <v>80</v>
      </c>
      <c r="AW121" s="13" t="s">
        <v>36</v>
      </c>
      <c r="AX121" s="13" t="s">
        <v>75</v>
      </c>
      <c r="AY121" s="228" t="s">
        <v>111</v>
      </c>
    </row>
    <row r="122" s="13" customFormat="1">
      <c r="A122" s="13"/>
      <c r="B122" s="219"/>
      <c r="C122" s="220"/>
      <c r="D122" s="212" t="s">
        <v>125</v>
      </c>
      <c r="E122" s="221" t="s">
        <v>19</v>
      </c>
      <c r="F122" s="222" t="s">
        <v>189</v>
      </c>
      <c r="G122" s="220"/>
      <c r="H122" s="221" t="s">
        <v>19</v>
      </c>
      <c r="I122" s="223"/>
      <c r="J122" s="220"/>
      <c r="K122" s="220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125</v>
      </c>
      <c r="AU122" s="228" t="s">
        <v>82</v>
      </c>
      <c r="AV122" s="13" t="s">
        <v>80</v>
      </c>
      <c r="AW122" s="13" t="s">
        <v>36</v>
      </c>
      <c r="AX122" s="13" t="s">
        <v>75</v>
      </c>
      <c r="AY122" s="228" t="s">
        <v>111</v>
      </c>
    </row>
    <row r="123" s="13" customFormat="1">
      <c r="A123" s="13"/>
      <c r="B123" s="219"/>
      <c r="C123" s="220"/>
      <c r="D123" s="212" t="s">
        <v>125</v>
      </c>
      <c r="E123" s="221" t="s">
        <v>19</v>
      </c>
      <c r="F123" s="222" t="s">
        <v>190</v>
      </c>
      <c r="G123" s="220"/>
      <c r="H123" s="221" t="s">
        <v>19</v>
      </c>
      <c r="I123" s="223"/>
      <c r="J123" s="220"/>
      <c r="K123" s="220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125</v>
      </c>
      <c r="AU123" s="228" t="s">
        <v>82</v>
      </c>
      <c r="AV123" s="13" t="s">
        <v>80</v>
      </c>
      <c r="AW123" s="13" t="s">
        <v>36</v>
      </c>
      <c r="AX123" s="13" t="s">
        <v>75</v>
      </c>
      <c r="AY123" s="228" t="s">
        <v>111</v>
      </c>
    </row>
    <row r="124" s="14" customFormat="1">
      <c r="A124" s="14"/>
      <c r="B124" s="229"/>
      <c r="C124" s="230"/>
      <c r="D124" s="212" t="s">
        <v>125</v>
      </c>
      <c r="E124" s="231" t="s">
        <v>19</v>
      </c>
      <c r="F124" s="232" t="s">
        <v>191</v>
      </c>
      <c r="G124" s="230"/>
      <c r="H124" s="233">
        <v>45.156999999999996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125</v>
      </c>
      <c r="AU124" s="239" t="s">
        <v>82</v>
      </c>
      <c r="AV124" s="14" t="s">
        <v>82</v>
      </c>
      <c r="AW124" s="14" t="s">
        <v>36</v>
      </c>
      <c r="AX124" s="14" t="s">
        <v>80</v>
      </c>
      <c r="AY124" s="239" t="s">
        <v>111</v>
      </c>
    </row>
    <row r="125" s="14" customFormat="1">
      <c r="A125" s="14"/>
      <c r="B125" s="229"/>
      <c r="C125" s="230"/>
      <c r="D125" s="212" t="s">
        <v>125</v>
      </c>
      <c r="E125" s="230"/>
      <c r="F125" s="232" t="s">
        <v>192</v>
      </c>
      <c r="G125" s="230"/>
      <c r="H125" s="233">
        <v>1219.239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125</v>
      </c>
      <c r="AU125" s="239" t="s">
        <v>82</v>
      </c>
      <c r="AV125" s="14" t="s">
        <v>82</v>
      </c>
      <c r="AW125" s="14" t="s">
        <v>4</v>
      </c>
      <c r="AX125" s="14" t="s">
        <v>80</v>
      </c>
      <c r="AY125" s="239" t="s">
        <v>111</v>
      </c>
    </row>
    <row r="126" s="2" customFormat="1" ht="16.5" customHeight="1">
      <c r="A126" s="40"/>
      <c r="B126" s="41"/>
      <c r="C126" s="199" t="s">
        <v>193</v>
      </c>
      <c r="D126" s="199" t="s">
        <v>114</v>
      </c>
      <c r="E126" s="200" t="s">
        <v>183</v>
      </c>
      <c r="F126" s="201" t="s">
        <v>184</v>
      </c>
      <c r="G126" s="202" t="s">
        <v>173</v>
      </c>
      <c r="H126" s="203">
        <v>9777.9439999999995</v>
      </c>
      <c r="I126" s="204"/>
      <c r="J126" s="205">
        <f>ROUND(I126*H126,2)</f>
        <v>0</v>
      </c>
      <c r="K126" s="201" t="s">
        <v>118</v>
      </c>
      <c r="L126" s="46"/>
      <c r="M126" s="206" t="s">
        <v>19</v>
      </c>
      <c r="N126" s="207" t="s">
        <v>46</v>
      </c>
      <c r="O126" s="86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0" t="s">
        <v>119</v>
      </c>
      <c r="AT126" s="210" t="s">
        <v>114</v>
      </c>
      <c r="AU126" s="210" t="s">
        <v>82</v>
      </c>
      <c r="AY126" s="19" t="s">
        <v>111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9" t="s">
        <v>80</v>
      </c>
      <c r="BK126" s="211">
        <f>ROUND(I126*H126,2)</f>
        <v>0</v>
      </c>
      <c r="BL126" s="19" t="s">
        <v>119</v>
      </c>
      <c r="BM126" s="210" t="s">
        <v>194</v>
      </c>
    </row>
    <row r="127" s="2" customFormat="1">
      <c r="A127" s="40"/>
      <c r="B127" s="41"/>
      <c r="C127" s="42"/>
      <c r="D127" s="212" t="s">
        <v>121</v>
      </c>
      <c r="E127" s="42"/>
      <c r="F127" s="213" t="s">
        <v>186</v>
      </c>
      <c r="G127" s="42"/>
      <c r="H127" s="42"/>
      <c r="I127" s="214"/>
      <c r="J127" s="42"/>
      <c r="K127" s="42"/>
      <c r="L127" s="46"/>
      <c r="M127" s="215"/>
      <c r="N127" s="21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121</v>
      </c>
      <c r="AU127" s="19" t="s">
        <v>82</v>
      </c>
    </row>
    <row r="128" s="2" customFormat="1">
      <c r="A128" s="40"/>
      <c r="B128" s="41"/>
      <c r="C128" s="42"/>
      <c r="D128" s="217" t="s">
        <v>123</v>
      </c>
      <c r="E128" s="42"/>
      <c r="F128" s="218" t="s">
        <v>187</v>
      </c>
      <c r="G128" s="42"/>
      <c r="H128" s="42"/>
      <c r="I128" s="214"/>
      <c r="J128" s="42"/>
      <c r="K128" s="42"/>
      <c r="L128" s="46"/>
      <c r="M128" s="215"/>
      <c r="N128" s="21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123</v>
      </c>
      <c r="AU128" s="19" t="s">
        <v>82</v>
      </c>
    </row>
    <row r="129" s="13" customFormat="1">
      <c r="A129" s="13"/>
      <c r="B129" s="219"/>
      <c r="C129" s="220"/>
      <c r="D129" s="212" t="s">
        <v>125</v>
      </c>
      <c r="E129" s="221" t="s">
        <v>19</v>
      </c>
      <c r="F129" s="222" t="s">
        <v>195</v>
      </c>
      <c r="G129" s="220"/>
      <c r="H129" s="221" t="s">
        <v>19</v>
      </c>
      <c r="I129" s="223"/>
      <c r="J129" s="220"/>
      <c r="K129" s="220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125</v>
      </c>
      <c r="AU129" s="228" t="s">
        <v>82</v>
      </c>
      <c r="AV129" s="13" t="s">
        <v>80</v>
      </c>
      <c r="AW129" s="13" t="s">
        <v>36</v>
      </c>
      <c r="AX129" s="13" t="s">
        <v>75</v>
      </c>
      <c r="AY129" s="228" t="s">
        <v>111</v>
      </c>
    </row>
    <row r="130" s="13" customFormat="1">
      <c r="A130" s="13"/>
      <c r="B130" s="219"/>
      <c r="C130" s="220"/>
      <c r="D130" s="212" t="s">
        <v>125</v>
      </c>
      <c r="E130" s="221" t="s">
        <v>19</v>
      </c>
      <c r="F130" s="222" t="s">
        <v>189</v>
      </c>
      <c r="G130" s="220"/>
      <c r="H130" s="221" t="s">
        <v>19</v>
      </c>
      <c r="I130" s="223"/>
      <c r="J130" s="220"/>
      <c r="K130" s="220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125</v>
      </c>
      <c r="AU130" s="228" t="s">
        <v>82</v>
      </c>
      <c r="AV130" s="13" t="s">
        <v>80</v>
      </c>
      <c r="AW130" s="13" t="s">
        <v>36</v>
      </c>
      <c r="AX130" s="13" t="s">
        <v>75</v>
      </c>
      <c r="AY130" s="228" t="s">
        <v>111</v>
      </c>
    </row>
    <row r="131" s="13" customFormat="1">
      <c r="A131" s="13"/>
      <c r="B131" s="219"/>
      <c r="C131" s="220"/>
      <c r="D131" s="212" t="s">
        <v>125</v>
      </c>
      <c r="E131" s="221" t="s">
        <v>19</v>
      </c>
      <c r="F131" s="222" t="s">
        <v>196</v>
      </c>
      <c r="G131" s="220"/>
      <c r="H131" s="221" t="s">
        <v>19</v>
      </c>
      <c r="I131" s="223"/>
      <c r="J131" s="220"/>
      <c r="K131" s="220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125</v>
      </c>
      <c r="AU131" s="228" t="s">
        <v>82</v>
      </c>
      <c r="AV131" s="13" t="s">
        <v>80</v>
      </c>
      <c r="AW131" s="13" t="s">
        <v>36</v>
      </c>
      <c r="AX131" s="13" t="s">
        <v>75</v>
      </c>
      <c r="AY131" s="228" t="s">
        <v>111</v>
      </c>
    </row>
    <row r="132" s="14" customFormat="1">
      <c r="A132" s="14"/>
      <c r="B132" s="229"/>
      <c r="C132" s="230"/>
      <c r="D132" s="212" t="s">
        <v>125</v>
      </c>
      <c r="E132" s="231" t="s">
        <v>19</v>
      </c>
      <c r="F132" s="232" t="s">
        <v>197</v>
      </c>
      <c r="G132" s="230"/>
      <c r="H132" s="233">
        <v>444.452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125</v>
      </c>
      <c r="AU132" s="239" t="s">
        <v>82</v>
      </c>
      <c r="AV132" s="14" t="s">
        <v>82</v>
      </c>
      <c r="AW132" s="14" t="s">
        <v>36</v>
      </c>
      <c r="AX132" s="14" t="s">
        <v>80</v>
      </c>
      <c r="AY132" s="239" t="s">
        <v>111</v>
      </c>
    </row>
    <row r="133" s="14" customFormat="1">
      <c r="A133" s="14"/>
      <c r="B133" s="229"/>
      <c r="C133" s="230"/>
      <c r="D133" s="212" t="s">
        <v>125</v>
      </c>
      <c r="E133" s="230"/>
      <c r="F133" s="232" t="s">
        <v>198</v>
      </c>
      <c r="G133" s="230"/>
      <c r="H133" s="233">
        <v>9777.9439999999995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125</v>
      </c>
      <c r="AU133" s="239" t="s">
        <v>82</v>
      </c>
      <c r="AV133" s="14" t="s">
        <v>82</v>
      </c>
      <c r="AW133" s="14" t="s">
        <v>4</v>
      </c>
      <c r="AX133" s="14" t="s">
        <v>80</v>
      </c>
      <c r="AY133" s="239" t="s">
        <v>111</v>
      </c>
    </row>
    <row r="134" s="2" customFormat="1" ht="21.75" customHeight="1">
      <c r="A134" s="40"/>
      <c r="B134" s="41"/>
      <c r="C134" s="199" t="s">
        <v>8</v>
      </c>
      <c r="D134" s="199" t="s">
        <v>114</v>
      </c>
      <c r="E134" s="200" t="s">
        <v>199</v>
      </c>
      <c r="F134" s="201" t="s">
        <v>200</v>
      </c>
      <c r="G134" s="202" t="s">
        <v>173</v>
      </c>
      <c r="H134" s="203">
        <v>444.452</v>
      </c>
      <c r="I134" s="204"/>
      <c r="J134" s="205">
        <f>ROUND(I134*H134,2)</f>
        <v>0</v>
      </c>
      <c r="K134" s="201" t="s">
        <v>118</v>
      </c>
      <c r="L134" s="46"/>
      <c r="M134" s="206" t="s">
        <v>19</v>
      </c>
      <c r="N134" s="207" t="s">
        <v>46</v>
      </c>
      <c r="O134" s="86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0" t="s">
        <v>119</v>
      </c>
      <c r="AT134" s="210" t="s">
        <v>114</v>
      </c>
      <c r="AU134" s="210" t="s">
        <v>82</v>
      </c>
      <c r="AY134" s="19" t="s">
        <v>111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9" t="s">
        <v>80</v>
      </c>
      <c r="BK134" s="211">
        <f>ROUND(I134*H134,2)</f>
        <v>0</v>
      </c>
      <c r="BL134" s="19" t="s">
        <v>119</v>
      </c>
      <c r="BM134" s="210" t="s">
        <v>201</v>
      </c>
    </row>
    <row r="135" s="2" customFormat="1">
      <c r="A135" s="40"/>
      <c r="B135" s="41"/>
      <c r="C135" s="42"/>
      <c r="D135" s="212" t="s">
        <v>121</v>
      </c>
      <c r="E135" s="42"/>
      <c r="F135" s="213" t="s">
        <v>202</v>
      </c>
      <c r="G135" s="42"/>
      <c r="H135" s="42"/>
      <c r="I135" s="214"/>
      <c r="J135" s="42"/>
      <c r="K135" s="42"/>
      <c r="L135" s="46"/>
      <c r="M135" s="215"/>
      <c r="N135" s="216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121</v>
      </c>
      <c r="AU135" s="19" t="s">
        <v>82</v>
      </c>
    </row>
    <row r="136" s="2" customFormat="1">
      <c r="A136" s="40"/>
      <c r="B136" s="41"/>
      <c r="C136" s="42"/>
      <c r="D136" s="217" t="s">
        <v>123</v>
      </c>
      <c r="E136" s="42"/>
      <c r="F136" s="218" t="s">
        <v>203</v>
      </c>
      <c r="G136" s="42"/>
      <c r="H136" s="42"/>
      <c r="I136" s="214"/>
      <c r="J136" s="42"/>
      <c r="K136" s="42"/>
      <c r="L136" s="46"/>
      <c r="M136" s="215"/>
      <c r="N136" s="21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123</v>
      </c>
      <c r="AU136" s="19" t="s">
        <v>82</v>
      </c>
    </row>
    <row r="137" s="2" customFormat="1" ht="21.75" customHeight="1">
      <c r="A137" s="40"/>
      <c r="B137" s="41"/>
      <c r="C137" s="199" t="s">
        <v>204</v>
      </c>
      <c r="D137" s="199" t="s">
        <v>114</v>
      </c>
      <c r="E137" s="200" t="s">
        <v>205</v>
      </c>
      <c r="F137" s="201" t="s">
        <v>206</v>
      </c>
      <c r="G137" s="202" t="s">
        <v>173</v>
      </c>
      <c r="H137" s="203">
        <v>45.156999999999996</v>
      </c>
      <c r="I137" s="204"/>
      <c r="J137" s="205">
        <f>ROUND(I137*H137,2)</f>
        <v>0</v>
      </c>
      <c r="K137" s="201" t="s">
        <v>118</v>
      </c>
      <c r="L137" s="46"/>
      <c r="M137" s="206" t="s">
        <v>19</v>
      </c>
      <c r="N137" s="207" t="s">
        <v>46</v>
      </c>
      <c r="O137" s="86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0" t="s">
        <v>119</v>
      </c>
      <c r="AT137" s="210" t="s">
        <v>114</v>
      </c>
      <c r="AU137" s="210" t="s">
        <v>82</v>
      </c>
      <c r="AY137" s="19" t="s">
        <v>111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9" t="s">
        <v>80</v>
      </c>
      <c r="BK137" s="211">
        <f>ROUND(I137*H137,2)</f>
        <v>0</v>
      </c>
      <c r="BL137" s="19" t="s">
        <v>119</v>
      </c>
      <c r="BM137" s="210" t="s">
        <v>207</v>
      </c>
    </row>
    <row r="138" s="2" customFormat="1">
      <c r="A138" s="40"/>
      <c r="B138" s="41"/>
      <c r="C138" s="42"/>
      <c r="D138" s="212" t="s">
        <v>121</v>
      </c>
      <c r="E138" s="42"/>
      <c r="F138" s="213" t="s">
        <v>208</v>
      </c>
      <c r="G138" s="42"/>
      <c r="H138" s="42"/>
      <c r="I138" s="214"/>
      <c r="J138" s="42"/>
      <c r="K138" s="42"/>
      <c r="L138" s="46"/>
      <c r="M138" s="215"/>
      <c r="N138" s="216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121</v>
      </c>
      <c r="AU138" s="19" t="s">
        <v>82</v>
      </c>
    </row>
    <row r="139" s="2" customFormat="1">
      <c r="A139" s="40"/>
      <c r="B139" s="41"/>
      <c r="C139" s="42"/>
      <c r="D139" s="217" t="s">
        <v>123</v>
      </c>
      <c r="E139" s="42"/>
      <c r="F139" s="218" t="s">
        <v>209</v>
      </c>
      <c r="G139" s="42"/>
      <c r="H139" s="42"/>
      <c r="I139" s="214"/>
      <c r="J139" s="42"/>
      <c r="K139" s="42"/>
      <c r="L139" s="46"/>
      <c r="M139" s="215"/>
      <c r="N139" s="21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123</v>
      </c>
      <c r="AU139" s="19" t="s">
        <v>82</v>
      </c>
    </row>
    <row r="140" s="12" customFormat="1" ht="25.92" customHeight="1">
      <c r="A140" s="12"/>
      <c r="B140" s="183"/>
      <c r="C140" s="184"/>
      <c r="D140" s="185" t="s">
        <v>74</v>
      </c>
      <c r="E140" s="186" t="s">
        <v>210</v>
      </c>
      <c r="F140" s="186" t="s">
        <v>211</v>
      </c>
      <c r="G140" s="184"/>
      <c r="H140" s="184"/>
      <c r="I140" s="187"/>
      <c r="J140" s="188">
        <f>BK140</f>
        <v>0</v>
      </c>
      <c r="K140" s="184"/>
      <c r="L140" s="189"/>
      <c r="M140" s="190"/>
      <c r="N140" s="191"/>
      <c r="O140" s="191"/>
      <c r="P140" s="192">
        <f>P141+P157</f>
        <v>0</v>
      </c>
      <c r="Q140" s="191"/>
      <c r="R140" s="192">
        <f>R141+R157</f>
        <v>0</v>
      </c>
      <c r="S140" s="191"/>
      <c r="T140" s="193">
        <f>T141+T157</f>
        <v>46.377333759999999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4" t="s">
        <v>82</v>
      </c>
      <c r="AT140" s="195" t="s">
        <v>74</v>
      </c>
      <c r="AU140" s="195" t="s">
        <v>75</v>
      </c>
      <c r="AY140" s="194" t="s">
        <v>111</v>
      </c>
      <c r="BK140" s="196">
        <f>BK141+BK157</f>
        <v>0</v>
      </c>
    </row>
    <row r="141" s="12" customFormat="1" ht="22.8" customHeight="1">
      <c r="A141" s="12"/>
      <c r="B141" s="183"/>
      <c r="C141" s="184"/>
      <c r="D141" s="185" t="s">
        <v>74</v>
      </c>
      <c r="E141" s="197" t="s">
        <v>212</v>
      </c>
      <c r="F141" s="197" t="s">
        <v>213</v>
      </c>
      <c r="G141" s="184"/>
      <c r="H141" s="184"/>
      <c r="I141" s="187"/>
      <c r="J141" s="198">
        <f>BK141</f>
        <v>0</v>
      </c>
      <c r="K141" s="184"/>
      <c r="L141" s="189"/>
      <c r="M141" s="190"/>
      <c r="N141" s="191"/>
      <c r="O141" s="191"/>
      <c r="P141" s="192">
        <f>SUM(P142:P156)</f>
        <v>0</v>
      </c>
      <c r="Q141" s="191"/>
      <c r="R141" s="192">
        <f>SUM(R142:R156)</f>
        <v>0</v>
      </c>
      <c r="S141" s="191"/>
      <c r="T141" s="193">
        <f>SUM(T142:T156)</f>
        <v>45.15733376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4" t="s">
        <v>82</v>
      </c>
      <c r="AT141" s="195" t="s">
        <v>74</v>
      </c>
      <c r="AU141" s="195" t="s">
        <v>80</v>
      </c>
      <c r="AY141" s="194" t="s">
        <v>111</v>
      </c>
      <c r="BK141" s="196">
        <f>SUM(BK142:BK156)</f>
        <v>0</v>
      </c>
    </row>
    <row r="142" s="2" customFormat="1" ht="16.5" customHeight="1">
      <c r="A142" s="40"/>
      <c r="B142" s="41"/>
      <c r="C142" s="199" t="s">
        <v>214</v>
      </c>
      <c r="D142" s="199" t="s">
        <v>114</v>
      </c>
      <c r="E142" s="200" t="s">
        <v>215</v>
      </c>
      <c r="F142" s="201" t="s">
        <v>216</v>
      </c>
      <c r="G142" s="202" t="s">
        <v>117</v>
      </c>
      <c r="H142" s="203">
        <v>2022.2719999999999</v>
      </c>
      <c r="I142" s="204"/>
      <c r="J142" s="205">
        <f>ROUND(I142*H142,2)</f>
        <v>0</v>
      </c>
      <c r="K142" s="201" t="s">
        <v>118</v>
      </c>
      <c r="L142" s="46"/>
      <c r="M142" s="206" t="s">
        <v>19</v>
      </c>
      <c r="N142" s="207" t="s">
        <v>46</v>
      </c>
      <c r="O142" s="86"/>
      <c r="P142" s="208">
        <f>O142*H142</f>
        <v>0</v>
      </c>
      <c r="Q142" s="208">
        <v>0</v>
      </c>
      <c r="R142" s="208">
        <f>Q142*H142</f>
        <v>0</v>
      </c>
      <c r="S142" s="208">
        <v>0.022329999999999999</v>
      </c>
      <c r="T142" s="209">
        <f>S142*H142</f>
        <v>45.15733376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0" t="s">
        <v>217</v>
      </c>
      <c r="AT142" s="210" t="s">
        <v>114</v>
      </c>
      <c r="AU142" s="210" t="s">
        <v>82</v>
      </c>
      <c r="AY142" s="19" t="s">
        <v>111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9" t="s">
        <v>80</v>
      </c>
      <c r="BK142" s="211">
        <f>ROUND(I142*H142,2)</f>
        <v>0</v>
      </c>
      <c r="BL142" s="19" t="s">
        <v>217</v>
      </c>
      <c r="BM142" s="210" t="s">
        <v>218</v>
      </c>
    </row>
    <row r="143" s="2" customFormat="1">
      <c r="A143" s="40"/>
      <c r="B143" s="41"/>
      <c r="C143" s="42"/>
      <c r="D143" s="212" t="s">
        <v>121</v>
      </c>
      <c r="E143" s="42"/>
      <c r="F143" s="213" t="s">
        <v>219</v>
      </c>
      <c r="G143" s="42"/>
      <c r="H143" s="42"/>
      <c r="I143" s="214"/>
      <c r="J143" s="42"/>
      <c r="K143" s="42"/>
      <c r="L143" s="46"/>
      <c r="M143" s="215"/>
      <c r="N143" s="21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121</v>
      </c>
      <c r="AU143" s="19" t="s">
        <v>82</v>
      </c>
    </row>
    <row r="144" s="2" customFormat="1">
      <c r="A144" s="40"/>
      <c r="B144" s="41"/>
      <c r="C144" s="42"/>
      <c r="D144" s="217" t="s">
        <v>123</v>
      </c>
      <c r="E144" s="42"/>
      <c r="F144" s="218" t="s">
        <v>220</v>
      </c>
      <c r="G144" s="42"/>
      <c r="H144" s="42"/>
      <c r="I144" s="214"/>
      <c r="J144" s="42"/>
      <c r="K144" s="42"/>
      <c r="L144" s="46"/>
      <c r="M144" s="215"/>
      <c r="N144" s="21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123</v>
      </c>
      <c r="AU144" s="19" t="s">
        <v>82</v>
      </c>
    </row>
    <row r="145" s="13" customFormat="1">
      <c r="A145" s="13"/>
      <c r="B145" s="219"/>
      <c r="C145" s="220"/>
      <c r="D145" s="212" t="s">
        <v>125</v>
      </c>
      <c r="E145" s="221" t="s">
        <v>19</v>
      </c>
      <c r="F145" s="222" t="s">
        <v>221</v>
      </c>
      <c r="G145" s="220"/>
      <c r="H145" s="221" t="s">
        <v>19</v>
      </c>
      <c r="I145" s="223"/>
      <c r="J145" s="220"/>
      <c r="K145" s="220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125</v>
      </c>
      <c r="AU145" s="228" t="s">
        <v>82</v>
      </c>
      <c r="AV145" s="13" t="s">
        <v>80</v>
      </c>
      <c r="AW145" s="13" t="s">
        <v>36</v>
      </c>
      <c r="AX145" s="13" t="s">
        <v>75</v>
      </c>
      <c r="AY145" s="228" t="s">
        <v>111</v>
      </c>
    </row>
    <row r="146" s="13" customFormat="1">
      <c r="A146" s="13"/>
      <c r="B146" s="219"/>
      <c r="C146" s="220"/>
      <c r="D146" s="212" t="s">
        <v>125</v>
      </c>
      <c r="E146" s="221" t="s">
        <v>19</v>
      </c>
      <c r="F146" s="222" t="s">
        <v>222</v>
      </c>
      <c r="G146" s="220"/>
      <c r="H146" s="221" t="s">
        <v>19</v>
      </c>
      <c r="I146" s="223"/>
      <c r="J146" s="220"/>
      <c r="K146" s="220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125</v>
      </c>
      <c r="AU146" s="228" t="s">
        <v>82</v>
      </c>
      <c r="AV146" s="13" t="s">
        <v>80</v>
      </c>
      <c r="AW146" s="13" t="s">
        <v>36</v>
      </c>
      <c r="AX146" s="13" t="s">
        <v>75</v>
      </c>
      <c r="AY146" s="228" t="s">
        <v>111</v>
      </c>
    </row>
    <row r="147" s="13" customFormat="1">
      <c r="A147" s="13"/>
      <c r="B147" s="219"/>
      <c r="C147" s="220"/>
      <c r="D147" s="212" t="s">
        <v>125</v>
      </c>
      <c r="E147" s="221" t="s">
        <v>19</v>
      </c>
      <c r="F147" s="222" t="s">
        <v>223</v>
      </c>
      <c r="G147" s="220"/>
      <c r="H147" s="221" t="s">
        <v>19</v>
      </c>
      <c r="I147" s="223"/>
      <c r="J147" s="220"/>
      <c r="K147" s="220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125</v>
      </c>
      <c r="AU147" s="228" t="s">
        <v>82</v>
      </c>
      <c r="AV147" s="13" t="s">
        <v>80</v>
      </c>
      <c r="AW147" s="13" t="s">
        <v>36</v>
      </c>
      <c r="AX147" s="13" t="s">
        <v>75</v>
      </c>
      <c r="AY147" s="228" t="s">
        <v>111</v>
      </c>
    </row>
    <row r="148" s="14" customFormat="1">
      <c r="A148" s="14"/>
      <c r="B148" s="229"/>
      <c r="C148" s="230"/>
      <c r="D148" s="212" t="s">
        <v>125</v>
      </c>
      <c r="E148" s="231" t="s">
        <v>19</v>
      </c>
      <c r="F148" s="232" t="s">
        <v>224</v>
      </c>
      <c r="G148" s="230"/>
      <c r="H148" s="233">
        <v>1196.8320000000001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125</v>
      </c>
      <c r="AU148" s="239" t="s">
        <v>82</v>
      </c>
      <c r="AV148" s="14" t="s">
        <v>82</v>
      </c>
      <c r="AW148" s="14" t="s">
        <v>36</v>
      </c>
      <c r="AX148" s="14" t="s">
        <v>75</v>
      </c>
      <c r="AY148" s="239" t="s">
        <v>111</v>
      </c>
    </row>
    <row r="149" s="13" customFormat="1">
      <c r="A149" s="13"/>
      <c r="B149" s="219"/>
      <c r="C149" s="220"/>
      <c r="D149" s="212" t="s">
        <v>125</v>
      </c>
      <c r="E149" s="221" t="s">
        <v>19</v>
      </c>
      <c r="F149" s="222" t="s">
        <v>225</v>
      </c>
      <c r="G149" s="220"/>
      <c r="H149" s="221" t="s">
        <v>19</v>
      </c>
      <c r="I149" s="223"/>
      <c r="J149" s="220"/>
      <c r="K149" s="220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125</v>
      </c>
      <c r="AU149" s="228" t="s">
        <v>82</v>
      </c>
      <c r="AV149" s="13" t="s">
        <v>80</v>
      </c>
      <c r="AW149" s="13" t="s">
        <v>36</v>
      </c>
      <c r="AX149" s="13" t="s">
        <v>75</v>
      </c>
      <c r="AY149" s="228" t="s">
        <v>111</v>
      </c>
    </row>
    <row r="150" s="14" customFormat="1">
      <c r="A150" s="14"/>
      <c r="B150" s="229"/>
      <c r="C150" s="230"/>
      <c r="D150" s="212" t="s">
        <v>125</v>
      </c>
      <c r="E150" s="231" t="s">
        <v>19</v>
      </c>
      <c r="F150" s="232" t="s">
        <v>226</v>
      </c>
      <c r="G150" s="230"/>
      <c r="H150" s="233">
        <v>825.44000000000005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125</v>
      </c>
      <c r="AU150" s="239" t="s">
        <v>82</v>
      </c>
      <c r="AV150" s="14" t="s">
        <v>82</v>
      </c>
      <c r="AW150" s="14" t="s">
        <v>36</v>
      </c>
      <c r="AX150" s="14" t="s">
        <v>75</v>
      </c>
      <c r="AY150" s="239" t="s">
        <v>111</v>
      </c>
    </row>
    <row r="151" s="15" customFormat="1">
      <c r="A151" s="15"/>
      <c r="B151" s="240"/>
      <c r="C151" s="241"/>
      <c r="D151" s="212" t="s">
        <v>125</v>
      </c>
      <c r="E151" s="242" t="s">
        <v>19</v>
      </c>
      <c r="F151" s="243" t="s">
        <v>227</v>
      </c>
      <c r="G151" s="241"/>
      <c r="H151" s="244">
        <v>2022.2720000000002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0" t="s">
        <v>125</v>
      </c>
      <c r="AU151" s="250" t="s">
        <v>82</v>
      </c>
      <c r="AV151" s="15" t="s">
        <v>119</v>
      </c>
      <c r="AW151" s="15" t="s">
        <v>36</v>
      </c>
      <c r="AX151" s="15" t="s">
        <v>80</v>
      </c>
      <c r="AY151" s="250" t="s">
        <v>111</v>
      </c>
    </row>
    <row r="152" s="2" customFormat="1" ht="16.5" customHeight="1">
      <c r="A152" s="40"/>
      <c r="B152" s="41"/>
      <c r="C152" s="199" t="s">
        <v>228</v>
      </c>
      <c r="D152" s="199" t="s">
        <v>114</v>
      </c>
      <c r="E152" s="200" t="s">
        <v>229</v>
      </c>
      <c r="F152" s="201" t="s">
        <v>230</v>
      </c>
      <c r="G152" s="202" t="s">
        <v>117</v>
      </c>
      <c r="H152" s="203">
        <v>825.44000000000005</v>
      </c>
      <c r="I152" s="204"/>
      <c r="J152" s="205">
        <f>ROUND(I152*H152,2)</f>
        <v>0</v>
      </c>
      <c r="K152" s="201" t="s">
        <v>118</v>
      </c>
      <c r="L152" s="46"/>
      <c r="M152" s="206" t="s">
        <v>19</v>
      </c>
      <c r="N152" s="207" t="s">
        <v>46</v>
      </c>
      <c r="O152" s="86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217</v>
      </c>
      <c r="AT152" s="210" t="s">
        <v>114</v>
      </c>
      <c r="AU152" s="210" t="s">
        <v>82</v>
      </c>
      <c r="AY152" s="19" t="s">
        <v>111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9" t="s">
        <v>80</v>
      </c>
      <c r="BK152" s="211">
        <f>ROUND(I152*H152,2)</f>
        <v>0</v>
      </c>
      <c r="BL152" s="19" t="s">
        <v>217</v>
      </c>
      <c r="BM152" s="210" t="s">
        <v>231</v>
      </c>
    </row>
    <row r="153" s="2" customFormat="1">
      <c r="A153" s="40"/>
      <c r="B153" s="41"/>
      <c r="C153" s="42"/>
      <c r="D153" s="212" t="s">
        <v>121</v>
      </c>
      <c r="E153" s="42"/>
      <c r="F153" s="213" t="s">
        <v>232</v>
      </c>
      <c r="G153" s="42"/>
      <c r="H153" s="42"/>
      <c r="I153" s="214"/>
      <c r="J153" s="42"/>
      <c r="K153" s="42"/>
      <c r="L153" s="46"/>
      <c r="M153" s="215"/>
      <c r="N153" s="21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121</v>
      </c>
      <c r="AU153" s="19" t="s">
        <v>82</v>
      </c>
    </row>
    <row r="154" s="2" customFormat="1">
      <c r="A154" s="40"/>
      <c r="B154" s="41"/>
      <c r="C154" s="42"/>
      <c r="D154" s="217" t="s">
        <v>123</v>
      </c>
      <c r="E154" s="42"/>
      <c r="F154" s="218" t="s">
        <v>233</v>
      </c>
      <c r="G154" s="42"/>
      <c r="H154" s="42"/>
      <c r="I154" s="214"/>
      <c r="J154" s="42"/>
      <c r="K154" s="42"/>
      <c r="L154" s="46"/>
      <c r="M154" s="215"/>
      <c r="N154" s="21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123</v>
      </c>
      <c r="AU154" s="19" t="s">
        <v>82</v>
      </c>
    </row>
    <row r="155" s="13" customFormat="1">
      <c r="A155" s="13"/>
      <c r="B155" s="219"/>
      <c r="C155" s="220"/>
      <c r="D155" s="212" t="s">
        <v>125</v>
      </c>
      <c r="E155" s="221" t="s">
        <v>19</v>
      </c>
      <c r="F155" s="222" t="s">
        <v>225</v>
      </c>
      <c r="G155" s="220"/>
      <c r="H155" s="221" t="s">
        <v>19</v>
      </c>
      <c r="I155" s="223"/>
      <c r="J155" s="220"/>
      <c r="K155" s="220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125</v>
      </c>
      <c r="AU155" s="228" t="s">
        <v>82</v>
      </c>
      <c r="AV155" s="13" t="s">
        <v>80</v>
      </c>
      <c r="AW155" s="13" t="s">
        <v>36</v>
      </c>
      <c r="AX155" s="13" t="s">
        <v>75</v>
      </c>
      <c r="AY155" s="228" t="s">
        <v>111</v>
      </c>
    </row>
    <row r="156" s="14" customFormat="1">
      <c r="A156" s="14"/>
      <c r="B156" s="229"/>
      <c r="C156" s="230"/>
      <c r="D156" s="212" t="s">
        <v>125</v>
      </c>
      <c r="E156" s="231" t="s">
        <v>19</v>
      </c>
      <c r="F156" s="232" t="s">
        <v>226</v>
      </c>
      <c r="G156" s="230"/>
      <c r="H156" s="233">
        <v>825.44000000000005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125</v>
      </c>
      <c r="AU156" s="239" t="s">
        <v>82</v>
      </c>
      <c r="AV156" s="14" t="s">
        <v>82</v>
      </c>
      <c r="AW156" s="14" t="s">
        <v>36</v>
      </c>
      <c r="AX156" s="14" t="s">
        <v>80</v>
      </c>
      <c r="AY156" s="239" t="s">
        <v>111</v>
      </c>
    </row>
    <row r="157" s="12" customFormat="1" ht="22.8" customHeight="1">
      <c r="A157" s="12"/>
      <c r="B157" s="183"/>
      <c r="C157" s="184"/>
      <c r="D157" s="185" t="s">
        <v>74</v>
      </c>
      <c r="E157" s="197" t="s">
        <v>234</v>
      </c>
      <c r="F157" s="197" t="s">
        <v>235</v>
      </c>
      <c r="G157" s="184"/>
      <c r="H157" s="184"/>
      <c r="I157" s="187"/>
      <c r="J157" s="198">
        <f>BK157</f>
        <v>0</v>
      </c>
      <c r="K157" s="184"/>
      <c r="L157" s="189"/>
      <c r="M157" s="190"/>
      <c r="N157" s="191"/>
      <c r="O157" s="191"/>
      <c r="P157" s="192">
        <f>SUM(P158:P162)</f>
        <v>0</v>
      </c>
      <c r="Q157" s="191"/>
      <c r="R157" s="192">
        <f>SUM(R158:R162)</f>
        <v>0</v>
      </c>
      <c r="S157" s="191"/>
      <c r="T157" s="193">
        <f>SUM(T158:T162)</f>
        <v>1.22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4" t="s">
        <v>82</v>
      </c>
      <c r="AT157" s="195" t="s">
        <v>74</v>
      </c>
      <c r="AU157" s="195" t="s">
        <v>80</v>
      </c>
      <c r="AY157" s="194" t="s">
        <v>111</v>
      </c>
      <c r="BK157" s="196">
        <f>SUM(BK158:BK162)</f>
        <v>0</v>
      </c>
    </row>
    <row r="158" s="2" customFormat="1" ht="16.5" customHeight="1">
      <c r="A158" s="40"/>
      <c r="B158" s="41"/>
      <c r="C158" s="199" t="s">
        <v>217</v>
      </c>
      <c r="D158" s="199" t="s">
        <v>114</v>
      </c>
      <c r="E158" s="200" t="s">
        <v>236</v>
      </c>
      <c r="F158" s="201" t="s">
        <v>237</v>
      </c>
      <c r="G158" s="202" t="s">
        <v>238</v>
      </c>
      <c r="H158" s="203">
        <v>1220</v>
      </c>
      <c r="I158" s="204"/>
      <c r="J158" s="205">
        <f>ROUND(I158*H158,2)</f>
        <v>0</v>
      </c>
      <c r="K158" s="201" t="s">
        <v>118</v>
      </c>
      <c r="L158" s="46"/>
      <c r="M158" s="206" t="s">
        <v>19</v>
      </c>
      <c r="N158" s="207" t="s">
        <v>46</v>
      </c>
      <c r="O158" s="86"/>
      <c r="P158" s="208">
        <f>O158*H158</f>
        <v>0</v>
      </c>
      <c r="Q158" s="208">
        <v>0</v>
      </c>
      <c r="R158" s="208">
        <f>Q158*H158</f>
        <v>0</v>
      </c>
      <c r="S158" s="208">
        <v>0.001</v>
      </c>
      <c r="T158" s="209">
        <f>S158*H158</f>
        <v>1.22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0" t="s">
        <v>217</v>
      </c>
      <c r="AT158" s="210" t="s">
        <v>114</v>
      </c>
      <c r="AU158" s="210" t="s">
        <v>82</v>
      </c>
      <c r="AY158" s="19" t="s">
        <v>111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9" t="s">
        <v>80</v>
      </c>
      <c r="BK158" s="211">
        <f>ROUND(I158*H158,2)</f>
        <v>0</v>
      </c>
      <c r="BL158" s="19" t="s">
        <v>217</v>
      </c>
      <c r="BM158" s="210" t="s">
        <v>239</v>
      </c>
    </row>
    <row r="159" s="2" customFormat="1">
      <c r="A159" s="40"/>
      <c r="B159" s="41"/>
      <c r="C159" s="42"/>
      <c r="D159" s="212" t="s">
        <v>121</v>
      </c>
      <c r="E159" s="42"/>
      <c r="F159" s="213" t="s">
        <v>240</v>
      </c>
      <c r="G159" s="42"/>
      <c r="H159" s="42"/>
      <c r="I159" s="214"/>
      <c r="J159" s="42"/>
      <c r="K159" s="42"/>
      <c r="L159" s="46"/>
      <c r="M159" s="215"/>
      <c r="N159" s="21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121</v>
      </c>
      <c r="AU159" s="19" t="s">
        <v>82</v>
      </c>
    </row>
    <row r="160" s="2" customFormat="1">
      <c r="A160" s="40"/>
      <c r="B160" s="41"/>
      <c r="C160" s="42"/>
      <c r="D160" s="217" t="s">
        <v>123</v>
      </c>
      <c r="E160" s="42"/>
      <c r="F160" s="218" t="s">
        <v>241</v>
      </c>
      <c r="G160" s="42"/>
      <c r="H160" s="42"/>
      <c r="I160" s="214"/>
      <c r="J160" s="42"/>
      <c r="K160" s="42"/>
      <c r="L160" s="46"/>
      <c r="M160" s="215"/>
      <c r="N160" s="216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123</v>
      </c>
      <c r="AU160" s="19" t="s">
        <v>82</v>
      </c>
    </row>
    <row r="161" s="13" customFormat="1">
      <c r="A161" s="13"/>
      <c r="B161" s="219"/>
      <c r="C161" s="220"/>
      <c r="D161" s="212" t="s">
        <v>125</v>
      </c>
      <c r="E161" s="221" t="s">
        <v>19</v>
      </c>
      <c r="F161" s="222" t="s">
        <v>242</v>
      </c>
      <c r="G161" s="220"/>
      <c r="H161" s="221" t="s">
        <v>19</v>
      </c>
      <c r="I161" s="223"/>
      <c r="J161" s="220"/>
      <c r="K161" s="220"/>
      <c r="L161" s="224"/>
      <c r="M161" s="225"/>
      <c r="N161" s="226"/>
      <c r="O161" s="226"/>
      <c r="P161" s="226"/>
      <c r="Q161" s="226"/>
      <c r="R161" s="226"/>
      <c r="S161" s="226"/>
      <c r="T161" s="22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8" t="s">
        <v>125</v>
      </c>
      <c r="AU161" s="228" t="s">
        <v>82</v>
      </c>
      <c r="AV161" s="13" t="s">
        <v>80</v>
      </c>
      <c r="AW161" s="13" t="s">
        <v>36</v>
      </c>
      <c r="AX161" s="13" t="s">
        <v>75</v>
      </c>
      <c r="AY161" s="228" t="s">
        <v>111</v>
      </c>
    </row>
    <row r="162" s="14" customFormat="1">
      <c r="A162" s="14"/>
      <c r="B162" s="229"/>
      <c r="C162" s="230"/>
      <c r="D162" s="212" t="s">
        <v>125</v>
      </c>
      <c r="E162" s="231" t="s">
        <v>19</v>
      </c>
      <c r="F162" s="232" t="s">
        <v>243</v>
      </c>
      <c r="G162" s="230"/>
      <c r="H162" s="233">
        <v>1220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125</v>
      </c>
      <c r="AU162" s="239" t="s">
        <v>82</v>
      </c>
      <c r="AV162" s="14" t="s">
        <v>82</v>
      </c>
      <c r="AW162" s="14" t="s">
        <v>36</v>
      </c>
      <c r="AX162" s="14" t="s">
        <v>80</v>
      </c>
      <c r="AY162" s="239" t="s">
        <v>111</v>
      </c>
    </row>
    <row r="163" s="12" customFormat="1" ht="25.92" customHeight="1">
      <c r="A163" s="12"/>
      <c r="B163" s="183"/>
      <c r="C163" s="184"/>
      <c r="D163" s="185" t="s">
        <v>74</v>
      </c>
      <c r="E163" s="186" t="s">
        <v>244</v>
      </c>
      <c r="F163" s="186" t="s">
        <v>245</v>
      </c>
      <c r="G163" s="184"/>
      <c r="H163" s="184"/>
      <c r="I163" s="187"/>
      <c r="J163" s="188">
        <f>BK163</f>
        <v>0</v>
      </c>
      <c r="K163" s="184"/>
      <c r="L163" s="189"/>
      <c r="M163" s="190"/>
      <c r="N163" s="191"/>
      <c r="O163" s="191"/>
      <c r="P163" s="192">
        <f>P164</f>
        <v>0</v>
      </c>
      <c r="Q163" s="191"/>
      <c r="R163" s="192">
        <f>R164</f>
        <v>0</v>
      </c>
      <c r="S163" s="191"/>
      <c r="T163" s="193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4" t="s">
        <v>134</v>
      </c>
      <c r="AT163" s="195" t="s">
        <v>74</v>
      </c>
      <c r="AU163" s="195" t="s">
        <v>75</v>
      </c>
      <c r="AY163" s="194" t="s">
        <v>111</v>
      </c>
      <c r="BK163" s="196">
        <f>BK164</f>
        <v>0</v>
      </c>
    </row>
    <row r="164" s="12" customFormat="1" ht="22.8" customHeight="1">
      <c r="A164" s="12"/>
      <c r="B164" s="183"/>
      <c r="C164" s="184"/>
      <c r="D164" s="185" t="s">
        <v>74</v>
      </c>
      <c r="E164" s="197" t="s">
        <v>246</v>
      </c>
      <c r="F164" s="197" t="s">
        <v>247</v>
      </c>
      <c r="G164" s="184"/>
      <c r="H164" s="184"/>
      <c r="I164" s="187"/>
      <c r="J164" s="198">
        <f>BK164</f>
        <v>0</v>
      </c>
      <c r="K164" s="184"/>
      <c r="L164" s="189"/>
      <c r="M164" s="190"/>
      <c r="N164" s="191"/>
      <c r="O164" s="191"/>
      <c r="P164" s="192">
        <f>SUM(P165:P169)</f>
        <v>0</v>
      </c>
      <c r="Q164" s="191"/>
      <c r="R164" s="192">
        <f>SUM(R165:R169)</f>
        <v>0</v>
      </c>
      <c r="S164" s="191"/>
      <c r="T164" s="193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4" t="s">
        <v>134</v>
      </c>
      <c r="AT164" s="195" t="s">
        <v>74</v>
      </c>
      <c r="AU164" s="195" t="s">
        <v>80</v>
      </c>
      <c r="AY164" s="194" t="s">
        <v>111</v>
      </c>
      <c r="BK164" s="196">
        <f>SUM(BK165:BK169)</f>
        <v>0</v>
      </c>
    </row>
    <row r="165" s="2" customFormat="1" ht="24.15" customHeight="1">
      <c r="A165" s="40"/>
      <c r="B165" s="41"/>
      <c r="C165" s="199" t="s">
        <v>248</v>
      </c>
      <c r="D165" s="199" t="s">
        <v>114</v>
      </c>
      <c r="E165" s="200" t="s">
        <v>249</v>
      </c>
      <c r="F165" s="201" t="s">
        <v>250</v>
      </c>
      <c r="G165" s="202" t="s">
        <v>251</v>
      </c>
      <c r="H165" s="203">
        <v>115.08</v>
      </c>
      <c r="I165" s="204"/>
      <c r="J165" s="205">
        <f>ROUND(I165*H165,2)</f>
        <v>0</v>
      </c>
      <c r="K165" s="201" t="s">
        <v>118</v>
      </c>
      <c r="L165" s="46"/>
      <c r="M165" s="206" t="s">
        <v>19</v>
      </c>
      <c r="N165" s="207" t="s">
        <v>46</v>
      </c>
      <c r="O165" s="86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0" t="s">
        <v>252</v>
      </c>
      <c r="AT165" s="210" t="s">
        <v>114</v>
      </c>
      <c r="AU165" s="210" t="s">
        <v>82</v>
      </c>
      <c r="AY165" s="19" t="s">
        <v>111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9" t="s">
        <v>80</v>
      </c>
      <c r="BK165" s="211">
        <f>ROUND(I165*H165,2)</f>
        <v>0</v>
      </c>
      <c r="BL165" s="19" t="s">
        <v>252</v>
      </c>
      <c r="BM165" s="210" t="s">
        <v>253</v>
      </c>
    </row>
    <row r="166" s="2" customFormat="1">
      <c r="A166" s="40"/>
      <c r="B166" s="41"/>
      <c r="C166" s="42"/>
      <c r="D166" s="212" t="s">
        <v>121</v>
      </c>
      <c r="E166" s="42"/>
      <c r="F166" s="213" t="s">
        <v>254</v>
      </c>
      <c r="G166" s="42"/>
      <c r="H166" s="42"/>
      <c r="I166" s="214"/>
      <c r="J166" s="42"/>
      <c r="K166" s="42"/>
      <c r="L166" s="46"/>
      <c r="M166" s="215"/>
      <c r="N166" s="216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121</v>
      </c>
      <c r="AU166" s="19" t="s">
        <v>82</v>
      </c>
    </row>
    <row r="167" s="2" customFormat="1">
      <c r="A167" s="40"/>
      <c r="B167" s="41"/>
      <c r="C167" s="42"/>
      <c r="D167" s="217" t="s">
        <v>123</v>
      </c>
      <c r="E167" s="42"/>
      <c r="F167" s="218" t="s">
        <v>255</v>
      </c>
      <c r="G167" s="42"/>
      <c r="H167" s="42"/>
      <c r="I167" s="214"/>
      <c r="J167" s="42"/>
      <c r="K167" s="42"/>
      <c r="L167" s="46"/>
      <c r="M167" s="215"/>
      <c r="N167" s="216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123</v>
      </c>
      <c r="AU167" s="19" t="s">
        <v>82</v>
      </c>
    </row>
    <row r="168" s="13" customFormat="1">
      <c r="A168" s="13"/>
      <c r="B168" s="219"/>
      <c r="C168" s="220"/>
      <c r="D168" s="212" t="s">
        <v>125</v>
      </c>
      <c r="E168" s="221" t="s">
        <v>19</v>
      </c>
      <c r="F168" s="222" t="s">
        <v>256</v>
      </c>
      <c r="G168" s="220"/>
      <c r="H168" s="221" t="s">
        <v>19</v>
      </c>
      <c r="I168" s="223"/>
      <c r="J168" s="220"/>
      <c r="K168" s="220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125</v>
      </c>
      <c r="AU168" s="228" t="s">
        <v>82</v>
      </c>
      <c r="AV168" s="13" t="s">
        <v>80</v>
      </c>
      <c r="AW168" s="13" t="s">
        <v>36</v>
      </c>
      <c r="AX168" s="13" t="s">
        <v>75</v>
      </c>
      <c r="AY168" s="228" t="s">
        <v>111</v>
      </c>
    </row>
    <row r="169" s="14" customFormat="1">
      <c r="A169" s="14"/>
      <c r="B169" s="229"/>
      <c r="C169" s="230"/>
      <c r="D169" s="212" t="s">
        <v>125</v>
      </c>
      <c r="E169" s="231" t="s">
        <v>19</v>
      </c>
      <c r="F169" s="232" t="s">
        <v>257</v>
      </c>
      <c r="G169" s="230"/>
      <c r="H169" s="233">
        <v>115.08</v>
      </c>
      <c r="I169" s="234"/>
      <c r="J169" s="230"/>
      <c r="K169" s="230"/>
      <c r="L169" s="235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9" t="s">
        <v>125</v>
      </c>
      <c r="AU169" s="239" t="s">
        <v>82</v>
      </c>
      <c r="AV169" s="14" t="s">
        <v>82</v>
      </c>
      <c r="AW169" s="14" t="s">
        <v>36</v>
      </c>
      <c r="AX169" s="14" t="s">
        <v>80</v>
      </c>
      <c r="AY169" s="239" t="s">
        <v>111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uBB+RryiC0yFa4A5D6SRFdjIzXXwiQXJ6BtpofuydbYMlodi3XgO8psa/+fEz2z8n18u+8HvUdKQaLX/Qe5i7w==" hashValue="MwfEMloWvTTC7w74wcEW+bg9l/xXy7Krr78wO/2WooSaG/v2406DTI3FY0pX+fkGsfzdGVVdzcLOVYAJioNXTA==" algorithmName="SHA-512" password="CC35"/>
  <autoFilter ref="C80:K169"/>
  <mergeCells count="6">
    <mergeCell ref="E7:H7"/>
    <mergeCell ref="E16:H16"/>
    <mergeCell ref="E25:H25"/>
    <mergeCell ref="E46:H46"/>
    <mergeCell ref="E73:H73"/>
    <mergeCell ref="L2:V2"/>
  </mergeCells>
  <hyperlinks>
    <hyperlink ref="F86" r:id="rId1" display="https://podminky.urs.cz/item/CS_URS_2025_01/941111111"/>
    <hyperlink ref="F91" r:id="rId2" display="https://podminky.urs.cz/item/CS_URS_2025_01/941111211"/>
    <hyperlink ref="F95" r:id="rId3" display="https://podminky.urs.cz/item/CS_URS_2025_01/941111811"/>
    <hyperlink ref="F99" r:id="rId4" display="https://podminky.urs.cz/item/CS_URS_2025_01/946113117"/>
    <hyperlink ref="F102" r:id="rId5" display="https://podminky.urs.cz/item/CS_URS_2025_01/946113217"/>
    <hyperlink ref="F105" r:id="rId6" display="https://podminky.urs.cz/item/CS_URS_2025_01/946113817"/>
    <hyperlink ref="F108" r:id="rId7" display="https://podminky.urs.cz/item/CS_URS_2025_01/981011111"/>
    <hyperlink ref="F114" r:id="rId8" display="https://podminky.urs.cz/item/CS_URS_2025_01/997006014"/>
    <hyperlink ref="F117" r:id="rId9" display="https://podminky.urs.cz/item/CS_URS_2025_01/997006511"/>
    <hyperlink ref="F120" r:id="rId10" display="https://podminky.urs.cz/item/CS_URS_2025_01/997006519"/>
    <hyperlink ref="F128" r:id="rId11" display="https://podminky.urs.cz/item/CS_URS_2025_01/997006519"/>
    <hyperlink ref="F136" r:id="rId12" display="https://podminky.urs.cz/item/CS_URS_2025_01/997013811"/>
    <hyperlink ref="F139" r:id="rId13" display="https://podminky.urs.cz/item/CS_URS_2025_01/997013821"/>
    <hyperlink ref="F144" r:id="rId14" display="https://podminky.urs.cz/item/CS_URS_2025_01/765131851"/>
    <hyperlink ref="F154" r:id="rId15" display="https://podminky.urs.cz/item/CS_URS_2025_01/765131891"/>
    <hyperlink ref="F160" r:id="rId16" display="https://podminky.urs.cz/item/CS_URS_2025_01/767996701"/>
    <hyperlink ref="F167" r:id="rId17" display="https://podminky.urs.cz/item/CS_URS_2025_01/2189006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6" customFormat="1" ht="45" customHeight="1">
      <c r="B3" s="258"/>
      <c r="C3" s="259" t="s">
        <v>258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259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260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261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262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263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264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265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266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267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268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79</v>
      </c>
      <c r="F18" s="265" t="s">
        <v>269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270</v>
      </c>
      <c r="F19" s="265" t="s">
        <v>271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272</v>
      </c>
      <c r="F20" s="265" t="s">
        <v>273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274</v>
      </c>
      <c r="F21" s="265" t="s">
        <v>275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276</v>
      </c>
      <c r="F22" s="265" t="s">
        <v>277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278</v>
      </c>
      <c r="F23" s="265" t="s">
        <v>279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280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281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282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283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284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285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286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287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288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97</v>
      </c>
      <c r="F36" s="265"/>
      <c r="G36" s="265" t="s">
        <v>289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290</v>
      </c>
      <c r="F37" s="265"/>
      <c r="G37" s="265" t="s">
        <v>291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56</v>
      </c>
      <c r="F38" s="265"/>
      <c r="G38" s="265" t="s">
        <v>292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57</v>
      </c>
      <c r="F39" s="265"/>
      <c r="G39" s="265" t="s">
        <v>293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98</v>
      </c>
      <c r="F40" s="265"/>
      <c r="G40" s="265" t="s">
        <v>294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99</v>
      </c>
      <c r="F41" s="265"/>
      <c r="G41" s="265" t="s">
        <v>295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296</v>
      </c>
      <c r="F42" s="265"/>
      <c r="G42" s="265" t="s">
        <v>297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298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299</v>
      </c>
      <c r="F44" s="265"/>
      <c r="G44" s="265" t="s">
        <v>300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101</v>
      </c>
      <c r="F45" s="265"/>
      <c r="G45" s="265" t="s">
        <v>301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302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303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304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305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306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307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308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309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310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311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312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313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314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315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316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317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318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319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320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321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322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323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324</v>
      </c>
      <c r="D76" s="283"/>
      <c r="E76" s="283"/>
      <c r="F76" s="283" t="s">
        <v>325</v>
      </c>
      <c r="G76" s="284"/>
      <c r="H76" s="283" t="s">
        <v>57</v>
      </c>
      <c r="I76" s="283" t="s">
        <v>60</v>
      </c>
      <c r="J76" s="283" t="s">
        <v>326</v>
      </c>
      <c r="K76" s="282"/>
    </row>
    <row r="77" s="1" customFormat="1" ht="17.25" customHeight="1">
      <c r="B77" s="280"/>
      <c r="C77" s="285" t="s">
        <v>327</v>
      </c>
      <c r="D77" s="285"/>
      <c r="E77" s="285"/>
      <c r="F77" s="286" t="s">
        <v>328</v>
      </c>
      <c r="G77" s="287"/>
      <c r="H77" s="285"/>
      <c r="I77" s="285"/>
      <c r="J77" s="285" t="s">
        <v>329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56</v>
      </c>
      <c r="D79" s="290"/>
      <c r="E79" s="290"/>
      <c r="F79" s="291" t="s">
        <v>330</v>
      </c>
      <c r="G79" s="292"/>
      <c r="H79" s="268" t="s">
        <v>331</v>
      </c>
      <c r="I79" s="268" t="s">
        <v>332</v>
      </c>
      <c r="J79" s="268">
        <v>20</v>
      </c>
      <c r="K79" s="282"/>
    </row>
    <row r="80" s="1" customFormat="1" ht="15" customHeight="1">
      <c r="B80" s="280"/>
      <c r="C80" s="268" t="s">
        <v>333</v>
      </c>
      <c r="D80" s="268"/>
      <c r="E80" s="268"/>
      <c r="F80" s="291" t="s">
        <v>330</v>
      </c>
      <c r="G80" s="292"/>
      <c r="H80" s="268" t="s">
        <v>334</v>
      </c>
      <c r="I80" s="268" t="s">
        <v>332</v>
      </c>
      <c r="J80" s="268">
        <v>120</v>
      </c>
      <c r="K80" s="282"/>
    </row>
    <row r="81" s="1" customFormat="1" ht="15" customHeight="1">
      <c r="B81" s="293"/>
      <c r="C81" s="268" t="s">
        <v>335</v>
      </c>
      <c r="D81" s="268"/>
      <c r="E81" s="268"/>
      <c r="F81" s="291" t="s">
        <v>336</v>
      </c>
      <c r="G81" s="292"/>
      <c r="H81" s="268" t="s">
        <v>337</v>
      </c>
      <c r="I81" s="268" t="s">
        <v>332</v>
      </c>
      <c r="J81" s="268">
        <v>50</v>
      </c>
      <c r="K81" s="282"/>
    </row>
    <row r="82" s="1" customFormat="1" ht="15" customHeight="1">
      <c r="B82" s="293"/>
      <c r="C82" s="268" t="s">
        <v>338</v>
      </c>
      <c r="D82" s="268"/>
      <c r="E82" s="268"/>
      <c r="F82" s="291" t="s">
        <v>330</v>
      </c>
      <c r="G82" s="292"/>
      <c r="H82" s="268" t="s">
        <v>339</v>
      </c>
      <c r="I82" s="268" t="s">
        <v>340</v>
      </c>
      <c r="J82" s="268"/>
      <c r="K82" s="282"/>
    </row>
    <row r="83" s="1" customFormat="1" ht="15" customHeight="1">
      <c r="B83" s="293"/>
      <c r="C83" s="294" t="s">
        <v>341</v>
      </c>
      <c r="D83" s="294"/>
      <c r="E83" s="294"/>
      <c r="F83" s="295" t="s">
        <v>336</v>
      </c>
      <c r="G83" s="294"/>
      <c r="H83" s="294" t="s">
        <v>342</v>
      </c>
      <c r="I83" s="294" t="s">
        <v>332</v>
      </c>
      <c r="J83" s="294">
        <v>15</v>
      </c>
      <c r="K83" s="282"/>
    </row>
    <row r="84" s="1" customFormat="1" ht="15" customHeight="1">
      <c r="B84" s="293"/>
      <c r="C84" s="294" t="s">
        <v>343</v>
      </c>
      <c r="D84" s="294"/>
      <c r="E84" s="294"/>
      <c r="F84" s="295" t="s">
        <v>336</v>
      </c>
      <c r="G84" s="294"/>
      <c r="H84" s="294" t="s">
        <v>344</v>
      </c>
      <c r="I84" s="294" t="s">
        <v>332</v>
      </c>
      <c r="J84" s="294">
        <v>15</v>
      </c>
      <c r="K84" s="282"/>
    </row>
    <row r="85" s="1" customFormat="1" ht="15" customHeight="1">
      <c r="B85" s="293"/>
      <c r="C85" s="294" t="s">
        <v>345</v>
      </c>
      <c r="D85" s="294"/>
      <c r="E85" s="294"/>
      <c r="F85" s="295" t="s">
        <v>336</v>
      </c>
      <c r="G85" s="294"/>
      <c r="H85" s="294" t="s">
        <v>346</v>
      </c>
      <c r="I85" s="294" t="s">
        <v>332</v>
      </c>
      <c r="J85" s="294">
        <v>20</v>
      </c>
      <c r="K85" s="282"/>
    </row>
    <row r="86" s="1" customFormat="1" ht="15" customHeight="1">
      <c r="B86" s="293"/>
      <c r="C86" s="294" t="s">
        <v>347</v>
      </c>
      <c r="D86" s="294"/>
      <c r="E86" s="294"/>
      <c r="F86" s="295" t="s">
        <v>336</v>
      </c>
      <c r="G86" s="294"/>
      <c r="H86" s="294" t="s">
        <v>348</v>
      </c>
      <c r="I86" s="294" t="s">
        <v>332</v>
      </c>
      <c r="J86" s="294">
        <v>20</v>
      </c>
      <c r="K86" s="282"/>
    </row>
    <row r="87" s="1" customFormat="1" ht="15" customHeight="1">
      <c r="B87" s="293"/>
      <c r="C87" s="268" t="s">
        <v>349</v>
      </c>
      <c r="D87" s="268"/>
      <c r="E87" s="268"/>
      <c r="F87" s="291" t="s">
        <v>336</v>
      </c>
      <c r="G87" s="292"/>
      <c r="H87" s="268" t="s">
        <v>350</v>
      </c>
      <c r="I87" s="268" t="s">
        <v>332</v>
      </c>
      <c r="J87" s="268">
        <v>50</v>
      </c>
      <c r="K87" s="282"/>
    </row>
    <row r="88" s="1" customFormat="1" ht="15" customHeight="1">
      <c r="B88" s="293"/>
      <c r="C88" s="268" t="s">
        <v>351</v>
      </c>
      <c r="D88" s="268"/>
      <c r="E88" s="268"/>
      <c r="F88" s="291" t="s">
        <v>336</v>
      </c>
      <c r="G88" s="292"/>
      <c r="H88" s="268" t="s">
        <v>352</v>
      </c>
      <c r="I88" s="268" t="s">
        <v>332</v>
      </c>
      <c r="J88" s="268">
        <v>20</v>
      </c>
      <c r="K88" s="282"/>
    </row>
    <row r="89" s="1" customFormat="1" ht="15" customHeight="1">
      <c r="B89" s="293"/>
      <c r="C89" s="268" t="s">
        <v>353</v>
      </c>
      <c r="D89" s="268"/>
      <c r="E89" s="268"/>
      <c r="F89" s="291" t="s">
        <v>336</v>
      </c>
      <c r="G89" s="292"/>
      <c r="H89" s="268" t="s">
        <v>354</v>
      </c>
      <c r="I89" s="268" t="s">
        <v>332</v>
      </c>
      <c r="J89" s="268">
        <v>20</v>
      </c>
      <c r="K89" s="282"/>
    </row>
    <row r="90" s="1" customFormat="1" ht="15" customHeight="1">
      <c r="B90" s="293"/>
      <c r="C90" s="268" t="s">
        <v>355</v>
      </c>
      <c r="D90" s="268"/>
      <c r="E90" s="268"/>
      <c r="F90" s="291" t="s">
        <v>336</v>
      </c>
      <c r="G90" s="292"/>
      <c r="H90" s="268" t="s">
        <v>356</v>
      </c>
      <c r="I90" s="268" t="s">
        <v>332</v>
      </c>
      <c r="J90" s="268">
        <v>50</v>
      </c>
      <c r="K90" s="282"/>
    </row>
    <row r="91" s="1" customFormat="1" ht="15" customHeight="1">
      <c r="B91" s="293"/>
      <c r="C91" s="268" t="s">
        <v>357</v>
      </c>
      <c r="D91" s="268"/>
      <c r="E91" s="268"/>
      <c r="F91" s="291" t="s">
        <v>336</v>
      </c>
      <c r="G91" s="292"/>
      <c r="H91" s="268" t="s">
        <v>357</v>
      </c>
      <c r="I91" s="268" t="s">
        <v>332</v>
      </c>
      <c r="J91" s="268">
        <v>50</v>
      </c>
      <c r="K91" s="282"/>
    </row>
    <row r="92" s="1" customFormat="1" ht="15" customHeight="1">
      <c r="B92" s="293"/>
      <c r="C92" s="268" t="s">
        <v>358</v>
      </c>
      <c r="D92" s="268"/>
      <c r="E92" s="268"/>
      <c r="F92" s="291" t="s">
        <v>336</v>
      </c>
      <c r="G92" s="292"/>
      <c r="H92" s="268" t="s">
        <v>359</v>
      </c>
      <c r="I92" s="268" t="s">
        <v>332</v>
      </c>
      <c r="J92" s="268">
        <v>255</v>
      </c>
      <c r="K92" s="282"/>
    </row>
    <row r="93" s="1" customFormat="1" ht="15" customHeight="1">
      <c r="B93" s="293"/>
      <c r="C93" s="268" t="s">
        <v>360</v>
      </c>
      <c r="D93" s="268"/>
      <c r="E93" s="268"/>
      <c r="F93" s="291" t="s">
        <v>330</v>
      </c>
      <c r="G93" s="292"/>
      <c r="H93" s="268" t="s">
        <v>361</v>
      </c>
      <c r="I93" s="268" t="s">
        <v>362</v>
      </c>
      <c r="J93" s="268"/>
      <c r="K93" s="282"/>
    </row>
    <row r="94" s="1" customFormat="1" ht="15" customHeight="1">
      <c r="B94" s="293"/>
      <c r="C94" s="268" t="s">
        <v>363</v>
      </c>
      <c r="D94" s="268"/>
      <c r="E94" s="268"/>
      <c r="F94" s="291" t="s">
        <v>330</v>
      </c>
      <c r="G94" s="292"/>
      <c r="H94" s="268" t="s">
        <v>364</v>
      </c>
      <c r="I94" s="268" t="s">
        <v>365</v>
      </c>
      <c r="J94" s="268"/>
      <c r="K94" s="282"/>
    </row>
    <row r="95" s="1" customFormat="1" ht="15" customHeight="1">
      <c r="B95" s="293"/>
      <c r="C95" s="268" t="s">
        <v>366</v>
      </c>
      <c r="D95" s="268"/>
      <c r="E95" s="268"/>
      <c r="F95" s="291" t="s">
        <v>330</v>
      </c>
      <c r="G95" s="292"/>
      <c r="H95" s="268" t="s">
        <v>366</v>
      </c>
      <c r="I95" s="268" t="s">
        <v>365</v>
      </c>
      <c r="J95" s="268"/>
      <c r="K95" s="282"/>
    </row>
    <row r="96" s="1" customFormat="1" ht="15" customHeight="1">
      <c r="B96" s="293"/>
      <c r="C96" s="268" t="s">
        <v>41</v>
      </c>
      <c r="D96" s="268"/>
      <c r="E96" s="268"/>
      <c r="F96" s="291" t="s">
        <v>330</v>
      </c>
      <c r="G96" s="292"/>
      <c r="H96" s="268" t="s">
        <v>367</v>
      </c>
      <c r="I96" s="268" t="s">
        <v>365</v>
      </c>
      <c r="J96" s="268"/>
      <c r="K96" s="282"/>
    </row>
    <row r="97" s="1" customFormat="1" ht="15" customHeight="1">
      <c r="B97" s="293"/>
      <c r="C97" s="268" t="s">
        <v>51</v>
      </c>
      <c r="D97" s="268"/>
      <c r="E97" s="268"/>
      <c r="F97" s="291" t="s">
        <v>330</v>
      </c>
      <c r="G97" s="292"/>
      <c r="H97" s="268" t="s">
        <v>368</v>
      </c>
      <c r="I97" s="268" t="s">
        <v>365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369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324</v>
      </c>
      <c r="D103" s="283"/>
      <c r="E103" s="283"/>
      <c r="F103" s="283" t="s">
        <v>325</v>
      </c>
      <c r="G103" s="284"/>
      <c r="H103" s="283" t="s">
        <v>57</v>
      </c>
      <c r="I103" s="283" t="s">
        <v>60</v>
      </c>
      <c r="J103" s="283" t="s">
        <v>326</v>
      </c>
      <c r="K103" s="282"/>
    </row>
    <row r="104" s="1" customFormat="1" ht="17.25" customHeight="1">
      <c r="B104" s="280"/>
      <c r="C104" s="285" t="s">
        <v>327</v>
      </c>
      <c r="D104" s="285"/>
      <c r="E104" s="285"/>
      <c r="F104" s="286" t="s">
        <v>328</v>
      </c>
      <c r="G104" s="287"/>
      <c r="H104" s="285"/>
      <c r="I104" s="285"/>
      <c r="J104" s="285" t="s">
        <v>329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56</v>
      </c>
      <c r="D106" s="290"/>
      <c r="E106" s="290"/>
      <c r="F106" s="291" t="s">
        <v>330</v>
      </c>
      <c r="G106" s="268"/>
      <c r="H106" s="268" t="s">
        <v>370</v>
      </c>
      <c r="I106" s="268" t="s">
        <v>332</v>
      </c>
      <c r="J106" s="268">
        <v>20</v>
      </c>
      <c r="K106" s="282"/>
    </row>
    <row r="107" s="1" customFormat="1" ht="15" customHeight="1">
      <c r="B107" s="280"/>
      <c r="C107" s="268" t="s">
        <v>333</v>
      </c>
      <c r="D107" s="268"/>
      <c r="E107" s="268"/>
      <c r="F107" s="291" t="s">
        <v>330</v>
      </c>
      <c r="G107" s="268"/>
      <c r="H107" s="268" t="s">
        <v>370</v>
      </c>
      <c r="I107" s="268" t="s">
        <v>332</v>
      </c>
      <c r="J107" s="268">
        <v>120</v>
      </c>
      <c r="K107" s="282"/>
    </row>
    <row r="108" s="1" customFormat="1" ht="15" customHeight="1">
      <c r="B108" s="293"/>
      <c r="C108" s="268" t="s">
        <v>335</v>
      </c>
      <c r="D108" s="268"/>
      <c r="E108" s="268"/>
      <c r="F108" s="291" t="s">
        <v>336</v>
      </c>
      <c r="G108" s="268"/>
      <c r="H108" s="268" t="s">
        <v>370</v>
      </c>
      <c r="I108" s="268" t="s">
        <v>332</v>
      </c>
      <c r="J108" s="268">
        <v>50</v>
      </c>
      <c r="K108" s="282"/>
    </row>
    <row r="109" s="1" customFormat="1" ht="15" customHeight="1">
      <c r="B109" s="293"/>
      <c r="C109" s="268" t="s">
        <v>338</v>
      </c>
      <c r="D109" s="268"/>
      <c r="E109" s="268"/>
      <c r="F109" s="291" t="s">
        <v>330</v>
      </c>
      <c r="G109" s="268"/>
      <c r="H109" s="268" t="s">
        <v>370</v>
      </c>
      <c r="I109" s="268" t="s">
        <v>340</v>
      </c>
      <c r="J109" s="268"/>
      <c r="K109" s="282"/>
    </row>
    <row r="110" s="1" customFormat="1" ht="15" customHeight="1">
      <c r="B110" s="293"/>
      <c r="C110" s="268" t="s">
        <v>349</v>
      </c>
      <c r="D110" s="268"/>
      <c r="E110" s="268"/>
      <c r="F110" s="291" t="s">
        <v>336</v>
      </c>
      <c r="G110" s="268"/>
      <c r="H110" s="268" t="s">
        <v>370</v>
      </c>
      <c r="I110" s="268" t="s">
        <v>332</v>
      </c>
      <c r="J110" s="268">
        <v>50</v>
      </c>
      <c r="K110" s="282"/>
    </row>
    <row r="111" s="1" customFormat="1" ht="15" customHeight="1">
      <c r="B111" s="293"/>
      <c r="C111" s="268" t="s">
        <v>357</v>
      </c>
      <c r="D111" s="268"/>
      <c r="E111" s="268"/>
      <c r="F111" s="291" t="s">
        <v>336</v>
      </c>
      <c r="G111" s="268"/>
      <c r="H111" s="268" t="s">
        <v>370</v>
      </c>
      <c r="I111" s="268" t="s">
        <v>332</v>
      </c>
      <c r="J111" s="268">
        <v>50</v>
      </c>
      <c r="K111" s="282"/>
    </row>
    <row r="112" s="1" customFormat="1" ht="15" customHeight="1">
      <c r="B112" s="293"/>
      <c r="C112" s="268" t="s">
        <v>355</v>
      </c>
      <c r="D112" s="268"/>
      <c r="E112" s="268"/>
      <c r="F112" s="291" t="s">
        <v>336</v>
      </c>
      <c r="G112" s="268"/>
      <c r="H112" s="268" t="s">
        <v>370</v>
      </c>
      <c r="I112" s="268" t="s">
        <v>332</v>
      </c>
      <c r="J112" s="268">
        <v>50</v>
      </c>
      <c r="K112" s="282"/>
    </row>
    <row r="113" s="1" customFormat="1" ht="15" customHeight="1">
      <c r="B113" s="293"/>
      <c r="C113" s="268" t="s">
        <v>56</v>
      </c>
      <c r="D113" s="268"/>
      <c r="E113" s="268"/>
      <c r="F113" s="291" t="s">
        <v>330</v>
      </c>
      <c r="G113" s="268"/>
      <c r="H113" s="268" t="s">
        <v>371</v>
      </c>
      <c r="I113" s="268" t="s">
        <v>332</v>
      </c>
      <c r="J113" s="268">
        <v>20</v>
      </c>
      <c r="K113" s="282"/>
    </row>
    <row r="114" s="1" customFormat="1" ht="15" customHeight="1">
      <c r="B114" s="293"/>
      <c r="C114" s="268" t="s">
        <v>372</v>
      </c>
      <c r="D114" s="268"/>
      <c r="E114" s="268"/>
      <c r="F114" s="291" t="s">
        <v>330</v>
      </c>
      <c r="G114" s="268"/>
      <c r="H114" s="268" t="s">
        <v>373</v>
      </c>
      <c r="I114" s="268" t="s">
        <v>332</v>
      </c>
      <c r="J114" s="268">
        <v>120</v>
      </c>
      <c r="K114" s="282"/>
    </row>
    <row r="115" s="1" customFormat="1" ht="15" customHeight="1">
      <c r="B115" s="293"/>
      <c r="C115" s="268" t="s">
        <v>41</v>
      </c>
      <c r="D115" s="268"/>
      <c r="E115" s="268"/>
      <c r="F115" s="291" t="s">
        <v>330</v>
      </c>
      <c r="G115" s="268"/>
      <c r="H115" s="268" t="s">
        <v>374</v>
      </c>
      <c r="I115" s="268" t="s">
        <v>365</v>
      </c>
      <c r="J115" s="268"/>
      <c r="K115" s="282"/>
    </row>
    <row r="116" s="1" customFormat="1" ht="15" customHeight="1">
      <c r="B116" s="293"/>
      <c r="C116" s="268" t="s">
        <v>51</v>
      </c>
      <c r="D116" s="268"/>
      <c r="E116" s="268"/>
      <c r="F116" s="291" t="s">
        <v>330</v>
      </c>
      <c r="G116" s="268"/>
      <c r="H116" s="268" t="s">
        <v>375</v>
      </c>
      <c r="I116" s="268" t="s">
        <v>365</v>
      </c>
      <c r="J116" s="268"/>
      <c r="K116" s="282"/>
    </row>
    <row r="117" s="1" customFormat="1" ht="15" customHeight="1">
      <c r="B117" s="293"/>
      <c r="C117" s="268" t="s">
        <v>60</v>
      </c>
      <c r="D117" s="268"/>
      <c r="E117" s="268"/>
      <c r="F117" s="291" t="s">
        <v>330</v>
      </c>
      <c r="G117" s="268"/>
      <c r="H117" s="268" t="s">
        <v>376</v>
      </c>
      <c r="I117" s="268" t="s">
        <v>377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378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324</v>
      </c>
      <c r="D123" s="283"/>
      <c r="E123" s="283"/>
      <c r="F123" s="283" t="s">
        <v>325</v>
      </c>
      <c r="G123" s="284"/>
      <c r="H123" s="283" t="s">
        <v>57</v>
      </c>
      <c r="I123" s="283" t="s">
        <v>60</v>
      </c>
      <c r="J123" s="283" t="s">
        <v>326</v>
      </c>
      <c r="K123" s="312"/>
    </row>
    <row r="124" s="1" customFormat="1" ht="17.25" customHeight="1">
      <c r="B124" s="311"/>
      <c r="C124" s="285" t="s">
        <v>327</v>
      </c>
      <c r="D124" s="285"/>
      <c r="E124" s="285"/>
      <c r="F124" s="286" t="s">
        <v>328</v>
      </c>
      <c r="G124" s="287"/>
      <c r="H124" s="285"/>
      <c r="I124" s="285"/>
      <c r="J124" s="285" t="s">
        <v>329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333</v>
      </c>
      <c r="D126" s="290"/>
      <c r="E126" s="290"/>
      <c r="F126" s="291" t="s">
        <v>330</v>
      </c>
      <c r="G126" s="268"/>
      <c r="H126" s="268" t="s">
        <v>370</v>
      </c>
      <c r="I126" s="268" t="s">
        <v>332</v>
      </c>
      <c r="J126" s="268">
        <v>120</v>
      </c>
      <c r="K126" s="316"/>
    </row>
    <row r="127" s="1" customFormat="1" ht="15" customHeight="1">
      <c r="B127" s="313"/>
      <c r="C127" s="268" t="s">
        <v>379</v>
      </c>
      <c r="D127" s="268"/>
      <c r="E127" s="268"/>
      <c r="F127" s="291" t="s">
        <v>330</v>
      </c>
      <c r="G127" s="268"/>
      <c r="H127" s="268" t="s">
        <v>380</v>
      </c>
      <c r="I127" s="268" t="s">
        <v>332</v>
      </c>
      <c r="J127" s="268" t="s">
        <v>381</v>
      </c>
      <c r="K127" s="316"/>
    </row>
    <row r="128" s="1" customFormat="1" ht="15" customHeight="1">
      <c r="B128" s="313"/>
      <c r="C128" s="268" t="s">
        <v>278</v>
      </c>
      <c r="D128" s="268"/>
      <c r="E128" s="268"/>
      <c r="F128" s="291" t="s">
        <v>330</v>
      </c>
      <c r="G128" s="268"/>
      <c r="H128" s="268" t="s">
        <v>382</v>
      </c>
      <c r="I128" s="268" t="s">
        <v>332</v>
      </c>
      <c r="J128" s="268" t="s">
        <v>381</v>
      </c>
      <c r="K128" s="316"/>
    </row>
    <row r="129" s="1" customFormat="1" ht="15" customHeight="1">
      <c r="B129" s="313"/>
      <c r="C129" s="268" t="s">
        <v>341</v>
      </c>
      <c r="D129" s="268"/>
      <c r="E129" s="268"/>
      <c r="F129" s="291" t="s">
        <v>336</v>
      </c>
      <c r="G129" s="268"/>
      <c r="H129" s="268" t="s">
        <v>342</v>
      </c>
      <c r="I129" s="268" t="s">
        <v>332</v>
      </c>
      <c r="J129" s="268">
        <v>15</v>
      </c>
      <c r="K129" s="316"/>
    </row>
    <row r="130" s="1" customFormat="1" ht="15" customHeight="1">
      <c r="B130" s="313"/>
      <c r="C130" s="294" t="s">
        <v>343</v>
      </c>
      <c r="D130" s="294"/>
      <c r="E130" s="294"/>
      <c r="F130" s="295" t="s">
        <v>336</v>
      </c>
      <c r="G130" s="294"/>
      <c r="H130" s="294" t="s">
        <v>344</v>
      </c>
      <c r="I130" s="294" t="s">
        <v>332</v>
      </c>
      <c r="J130" s="294">
        <v>15</v>
      </c>
      <c r="K130" s="316"/>
    </row>
    <row r="131" s="1" customFormat="1" ht="15" customHeight="1">
      <c r="B131" s="313"/>
      <c r="C131" s="294" t="s">
        <v>345</v>
      </c>
      <c r="D131" s="294"/>
      <c r="E131" s="294"/>
      <c r="F131" s="295" t="s">
        <v>336</v>
      </c>
      <c r="G131" s="294"/>
      <c r="H131" s="294" t="s">
        <v>346</v>
      </c>
      <c r="I131" s="294" t="s">
        <v>332</v>
      </c>
      <c r="J131" s="294">
        <v>20</v>
      </c>
      <c r="K131" s="316"/>
    </row>
    <row r="132" s="1" customFormat="1" ht="15" customHeight="1">
      <c r="B132" s="313"/>
      <c r="C132" s="294" t="s">
        <v>347</v>
      </c>
      <c r="D132" s="294"/>
      <c r="E132" s="294"/>
      <c r="F132" s="295" t="s">
        <v>336</v>
      </c>
      <c r="G132" s="294"/>
      <c r="H132" s="294" t="s">
        <v>348</v>
      </c>
      <c r="I132" s="294" t="s">
        <v>332</v>
      </c>
      <c r="J132" s="294">
        <v>20</v>
      </c>
      <c r="K132" s="316"/>
    </row>
    <row r="133" s="1" customFormat="1" ht="15" customHeight="1">
      <c r="B133" s="313"/>
      <c r="C133" s="268" t="s">
        <v>335</v>
      </c>
      <c r="D133" s="268"/>
      <c r="E133" s="268"/>
      <c r="F133" s="291" t="s">
        <v>336</v>
      </c>
      <c r="G133" s="268"/>
      <c r="H133" s="268" t="s">
        <v>370</v>
      </c>
      <c r="I133" s="268" t="s">
        <v>332</v>
      </c>
      <c r="J133" s="268">
        <v>50</v>
      </c>
      <c r="K133" s="316"/>
    </row>
    <row r="134" s="1" customFormat="1" ht="15" customHeight="1">
      <c r="B134" s="313"/>
      <c r="C134" s="268" t="s">
        <v>349</v>
      </c>
      <c r="D134" s="268"/>
      <c r="E134" s="268"/>
      <c r="F134" s="291" t="s">
        <v>336</v>
      </c>
      <c r="G134" s="268"/>
      <c r="H134" s="268" t="s">
        <v>370</v>
      </c>
      <c r="I134" s="268" t="s">
        <v>332</v>
      </c>
      <c r="J134" s="268">
        <v>50</v>
      </c>
      <c r="K134" s="316"/>
    </row>
    <row r="135" s="1" customFormat="1" ht="15" customHeight="1">
      <c r="B135" s="313"/>
      <c r="C135" s="268" t="s">
        <v>355</v>
      </c>
      <c r="D135" s="268"/>
      <c r="E135" s="268"/>
      <c r="F135" s="291" t="s">
        <v>336</v>
      </c>
      <c r="G135" s="268"/>
      <c r="H135" s="268" t="s">
        <v>370</v>
      </c>
      <c r="I135" s="268" t="s">
        <v>332</v>
      </c>
      <c r="J135" s="268">
        <v>50</v>
      </c>
      <c r="K135" s="316"/>
    </row>
    <row r="136" s="1" customFormat="1" ht="15" customHeight="1">
      <c r="B136" s="313"/>
      <c r="C136" s="268" t="s">
        <v>357</v>
      </c>
      <c r="D136" s="268"/>
      <c r="E136" s="268"/>
      <c r="F136" s="291" t="s">
        <v>336</v>
      </c>
      <c r="G136" s="268"/>
      <c r="H136" s="268" t="s">
        <v>370</v>
      </c>
      <c r="I136" s="268" t="s">
        <v>332</v>
      </c>
      <c r="J136" s="268">
        <v>50</v>
      </c>
      <c r="K136" s="316"/>
    </row>
    <row r="137" s="1" customFormat="1" ht="15" customHeight="1">
      <c r="B137" s="313"/>
      <c r="C137" s="268" t="s">
        <v>358</v>
      </c>
      <c r="D137" s="268"/>
      <c r="E137" s="268"/>
      <c r="F137" s="291" t="s">
        <v>336</v>
      </c>
      <c r="G137" s="268"/>
      <c r="H137" s="268" t="s">
        <v>383</v>
      </c>
      <c r="I137" s="268" t="s">
        <v>332</v>
      </c>
      <c r="J137" s="268">
        <v>255</v>
      </c>
      <c r="K137" s="316"/>
    </row>
    <row r="138" s="1" customFormat="1" ht="15" customHeight="1">
      <c r="B138" s="313"/>
      <c r="C138" s="268" t="s">
        <v>360</v>
      </c>
      <c r="D138" s="268"/>
      <c r="E138" s="268"/>
      <c r="F138" s="291" t="s">
        <v>330</v>
      </c>
      <c r="G138" s="268"/>
      <c r="H138" s="268" t="s">
        <v>384</v>
      </c>
      <c r="I138" s="268" t="s">
        <v>362</v>
      </c>
      <c r="J138" s="268"/>
      <c r="K138" s="316"/>
    </row>
    <row r="139" s="1" customFormat="1" ht="15" customHeight="1">
      <c r="B139" s="313"/>
      <c r="C139" s="268" t="s">
        <v>363</v>
      </c>
      <c r="D139" s="268"/>
      <c r="E139" s="268"/>
      <c r="F139" s="291" t="s">
        <v>330</v>
      </c>
      <c r="G139" s="268"/>
      <c r="H139" s="268" t="s">
        <v>385</v>
      </c>
      <c r="I139" s="268" t="s">
        <v>365</v>
      </c>
      <c r="J139" s="268"/>
      <c r="K139" s="316"/>
    </row>
    <row r="140" s="1" customFormat="1" ht="15" customHeight="1">
      <c r="B140" s="313"/>
      <c r="C140" s="268" t="s">
        <v>366</v>
      </c>
      <c r="D140" s="268"/>
      <c r="E140" s="268"/>
      <c r="F140" s="291" t="s">
        <v>330</v>
      </c>
      <c r="G140" s="268"/>
      <c r="H140" s="268" t="s">
        <v>366</v>
      </c>
      <c r="I140" s="268" t="s">
        <v>365</v>
      </c>
      <c r="J140" s="268"/>
      <c r="K140" s="316"/>
    </row>
    <row r="141" s="1" customFormat="1" ht="15" customHeight="1">
      <c r="B141" s="313"/>
      <c r="C141" s="268" t="s">
        <v>41</v>
      </c>
      <c r="D141" s="268"/>
      <c r="E141" s="268"/>
      <c r="F141" s="291" t="s">
        <v>330</v>
      </c>
      <c r="G141" s="268"/>
      <c r="H141" s="268" t="s">
        <v>386</v>
      </c>
      <c r="I141" s="268" t="s">
        <v>365</v>
      </c>
      <c r="J141" s="268"/>
      <c r="K141" s="316"/>
    </row>
    <row r="142" s="1" customFormat="1" ht="15" customHeight="1">
      <c r="B142" s="313"/>
      <c r="C142" s="268" t="s">
        <v>387</v>
      </c>
      <c r="D142" s="268"/>
      <c r="E142" s="268"/>
      <c r="F142" s="291" t="s">
        <v>330</v>
      </c>
      <c r="G142" s="268"/>
      <c r="H142" s="268" t="s">
        <v>388</v>
      </c>
      <c r="I142" s="268" t="s">
        <v>365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389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324</v>
      </c>
      <c r="D148" s="283"/>
      <c r="E148" s="283"/>
      <c r="F148" s="283" t="s">
        <v>325</v>
      </c>
      <c r="G148" s="284"/>
      <c r="H148" s="283" t="s">
        <v>57</v>
      </c>
      <c r="I148" s="283" t="s">
        <v>60</v>
      </c>
      <c r="J148" s="283" t="s">
        <v>326</v>
      </c>
      <c r="K148" s="282"/>
    </row>
    <row r="149" s="1" customFormat="1" ht="17.25" customHeight="1">
      <c r="B149" s="280"/>
      <c r="C149" s="285" t="s">
        <v>327</v>
      </c>
      <c r="D149" s="285"/>
      <c r="E149" s="285"/>
      <c r="F149" s="286" t="s">
        <v>328</v>
      </c>
      <c r="G149" s="287"/>
      <c r="H149" s="285"/>
      <c r="I149" s="285"/>
      <c r="J149" s="285" t="s">
        <v>329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333</v>
      </c>
      <c r="D151" s="268"/>
      <c r="E151" s="268"/>
      <c r="F151" s="321" t="s">
        <v>330</v>
      </c>
      <c r="G151" s="268"/>
      <c r="H151" s="320" t="s">
        <v>370</v>
      </c>
      <c r="I151" s="320" t="s">
        <v>332</v>
      </c>
      <c r="J151" s="320">
        <v>120</v>
      </c>
      <c r="K151" s="316"/>
    </row>
    <row r="152" s="1" customFormat="1" ht="15" customHeight="1">
      <c r="B152" s="293"/>
      <c r="C152" s="320" t="s">
        <v>379</v>
      </c>
      <c r="D152" s="268"/>
      <c r="E152" s="268"/>
      <c r="F152" s="321" t="s">
        <v>330</v>
      </c>
      <c r="G152" s="268"/>
      <c r="H152" s="320" t="s">
        <v>390</v>
      </c>
      <c r="I152" s="320" t="s">
        <v>332</v>
      </c>
      <c r="J152" s="320" t="s">
        <v>381</v>
      </c>
      <c r="K152" s="316"/>
    </row>
    <row r="153" s="1" customFormat="1" ht="15" customHeight="1">
      <c r="B153" s="293"/>
      <c r="C153" s="320" t="s">
        <v>278</v>
      </c>
      <c r="D153" s="268"/>
      <c r="E153" s="268"/>
      <c r="F153" s="321" t="s">
        <v>330</v>
      </c>
      <c r="G153" s="268"/>
      <c r="H153" s="320" t="s">
        <v>391</v>
      </c>
      <c r="I153" s="320" t="s">
        <v>332</v>
      </c>
      <c r="J153" s="320" t="s">
        <v>381</v>
      </c>
      <c r="K153" s="316"/>
    </row>
    <row r="154" s="1" customFormat="1" ht="15" customHeight="1">
      <c r="B154" s="293"/>
      <c r="C154" s="320" t="s">
        <v>335</v>
      </c>
      <c r="D154" s="268"/>
      <c r="E154" s="268"/>
      <c r="F154" s="321" t="s">
        <v>336</v>
      </c>
      <c r="G154" s="268"/>
      <c r="H154" s="320" t="s">
        <v>370</v>
      </c>
      <c r="I154" s="320" t="s">
        <v>332</v>
      </c>
      <c r="J154" s="320">
        <v>50</v>
      </c>
      <c r="K154" s="316"/>
    </row>
    <row r="155" s="1" customFormat="1" ht="15" customHeight="1">
      <c r="B155" s="293"/>
      <c r="C155" s="320" t="s">
        <v>338</v>
      </c>
      <c r="D155" s="268"/>
      <c r="E155" s="268"/>
      <c r="F155" s="321" t="s">
        <v>330</v>
      </c>
      <c r="G155" s="268"/>
      <c r="H155" s="320" t="s">
        <v>370</v>
      </c>
      <c r="I155" s="320" t="s">
        <v>340</v>
      </c>
      <c r="J155" s="320"/>
      <c r="K155" s="316"/>
    </row>
    <row r="156" s="1" customFormat="1" ht="15" customHeight="1">
      <c r="B156" s="293"/>
      <c r="C156" s="320" t="s">
        <v>349</v>
      </c>
      <c r="D156" s="268"/>
      <c r="E156" s="268"/>
      <c r="F156" s="321" t="s">
        <v>336</v>
      </c>
      <c r="G156" s="268"/>
      <c r="H156" s="320" t="s">
        <v>370</v>
      </c>
      <c r="I156" s="320" t="s">
        <v>332</v>
      </c>
      <c r="J156" s="320">
        <v>50</v>
      </c>
      <c r="K156" s="316"/>
    </row>
    <row r="157" s="1" customFormat="1" ht="15" customHeight="1">
      <c r="B157" s="293"/>
      <c r="C157" s="320" t="s">
        <v>357</v>
      </c>
      <c r="D157" s="268"/>
      <c r="E157" s="268"/>
      <c r="F157" s="321" t="s">
        <v>336</v>
      </c>
      <c r="G157" s="268"/>
      <c r="H157" s="320" t="s">
        <v>370</v>
      </c>
      <c r="I157" s="320" t="s">
        <v>332</v>
      </c>
      <c r="J157" s="320">
        <v>50</v>
      </c>
      <c r="K157" s="316"/>
    </row>
    <row r="158" s="1" customFormat="1" ht="15" customHeight="1">
      <c r="B158" s="293"/>
      <c r="C158" s="320" t="s">
        <v>355</v>
      </c>
      <c r="D158" s="268"/>
      <c r="E158" s="268"/>
      <c r="F158" s="321" t="s">
        <v>336</v>
      </c>
      <c r="G158" s="268"/>
      <c r="H158" s="320" t="s">
        <v>370</v>
      </c>
      <c r="I158" s="320" t="s">
        <v>332</v>
      </c>
      <c r="J158" s="320">
        <v>50</v>
      </c>
      <c r="K158" s="316"/>
    </row>
    <row r="159" s="1" customFormat="1" ht="15" customHeight="1">
      <c r="B159" s="293"/>
      <c r="C159" s="320" t="s">
        <v>85</v>
      </c>
      <c r="D159" s="268"/>
      <c r="E159" s="268"/>
      <c r="F159" s="321" t="s">
        <v>330</v>
      </c>
      <c r="G159" s="268"/>
      <c r="H159" s="320" t="s">
        <v>392</v>
      </c>
      <c r="I159" s="320" t="s">
        <v>332</v>
      </c>
      <c r="J159" s="320" t="s">
        <v>393</v>
      </c>
      <c r="K159" s="316"/>
    </row>
    <row r="160" s="1" customFormat="1" ht="15" customHeight="1">
      <c r="B160" s="293"/>
      <c r="C160" s="320" t="s">
        <v>394</v>
      </c>
      <c r="D160" s="268"/>
      <c r="E160" s="268"/>
      <c r="F160" s="321" t="s">
        <v>330</v>
      </c>
      <c r="G160" s="268"/>
      <c r="H160" s="320" t="s">
        <v>395</v>
      </c>
      <c r="I160" s="320" t="s">
        <v>365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396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324</v>
      </c>
      <c r="D166" s="283"/>
      <c r="E166" s="283"/>
      <c r="F166" s="283" t="s">
        <v>325</v>
      </c>
      <c r="G166" s="325"/>
      <c r="H166" s="326" t="s">
        <v>57</v>
      </c>
      <c r="I166" s="326" t="s">
        <v>60</v>
      </c>
      <c r="J166" s="283" t="s">
        <v>326</v>
      </c>
      <c r="K166" s="260"/>
    </row>
    <row r="167" s="1" customFormat="1" ht="17.25" customHeight="1">
      <c r="B167" s="261"/>
      <c r="C167" s="285" t="s">
        <v>327</v>
      </c>
      <c r="D167" s="285"/>
      <c r="E167" s="285"/>
      <c r="F167" s="286" t="s">
        <v>328</v>
      </c>
      <c r="G167" s="327"/>
      <c r="H167" s="328"/>
      <c r="I167" s="328"/>
      <c r="J167" s="285" t="s">
        <v>329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333</v>
      </c>
      <c r="D169" s="268"/>
      <c r="E169" s="268"/>
      <c r="F169" s="291" t="s">
        <v>330</v>
      </c>
      <c r="G169" s="268"/>
      <c r="H169" s="268" t="s">
        <v>370</v>
      </c>
      <c r="I169" s="268" t="s">
        <v>332</v>
      </c>
      <c r="J169" s="268">
        <v>120</v>
      </c>
      <c r="K169" s="316"/>
    </row>
    <row r="170" s="1" customFormat="1" ht="15" customHeight="1">
      <c r="B170" s="293"/>
      <c r="C170" s="268" t="s">
        <v>379</v>
      </c>
      <c r="D170" s="268"/>
      <c r="E170" s="268"/>
      <c r="F170" s="291" t="s">
        <v>330</v>
      </c>
      <c r="G170" s="268"/>
      <c r="H170" s="268" t="s">
        <v>380</v>
      </c>
      <c r="I170" s="268" t="s">
        <v>332</v>
      </c>
      <c r="J170" s="268" t="s">
        <v>381</v>
      </c>
      <c r="K170" s="316"/>
    </row>
    <row r="171" s="1" customFormat="1" ht="15" customHeight="1">
      <c r="B171" s="293"/>
      <c r="C171" s="268" t="s">
        <v>278</v>
      </c>
      <c r="D171" s="268"/>
      <c r="E171" s="268"/>
      <c r="F171" s="291" t="s">
        <v>330</v>
      </c>
      <c r="G171" s="268"/>
      <c r="H171" s="268" t="s">
        <v>397</v>
      </c>
      <c r="I171" s="268" t="s">
        <v>332</v>
      </c>
      <c r="J171" s="268" t="s">
        <v>381</v>
      </c>
      <c r="K171" s="316"/>
    </row>
    <row r="172" s="1" customFormat="1" ht="15" customHeight="1">
      <c r="B172" s="293"/>
      <c r="C172" s="268" t="s">
        <v>335</v>
      </c>
      <c r="D172" s="268"/>
      <c r="E172" s="268"/>
      <c r="F172" s="291" t="s">
        <v>336</v>
      </c>
      <c r="G172" s="268"/>
      <c r="H172" s="268" t="s">
        <v>397</v>
      </c>
      <c r="I172" s="268" t="s">
        <v>332</v>
      </c>
      <c r="J172" s="268">
        <v>50</v>
      </c>
      <c r="K172" s="316"/>
    </row>
    <row r="173" s="1" customFormat="1" ht="15" customHeight="1">
      <c r="B173" s="293"/>
      <c r="C173" s="268" t="s">
        <v>338</v>
      </c>
      <c r="D173" s="268"/>
      <c r="E173" s="268"/>
      <c r="F173" s="291" t="s">
        <v>330</v>
      </c>
      <c r="G173" s="268"/>
      <c r="H173" s="268" t="s">
        <v>397</v>
      </c>
      <c r="I173" s="268" t="s">
        <v>340</v>
      </c>
      <c r="J173" s="268"/>
      <c r="K173" s="316"/>
    </row>
    <row r="174" s="1" customFormat="1" ht="15" customHeight="1">
      <c r="B174" s="293"/>
      <c r="C174" s="268" t="s">
        <v>349</v>
      </c>
      <c r="D174" s="268"/>
      <c r="E174" s="268"/>
      <c r="F174" s="291" t="s">
        <v>336</v>
      </c>
      <c r="G174" s="268"/>
      <c r="H174" s="268" t="s">
        <v>397</v>
      </c>
      <c r="I174" s="268" t="s">
        <v>332</v>
      </c>
      <c r="J174" s="268">
        <v>50</v>
      </c>
      <c r="K174" s="316"/>
    </row>
    <row r="175" s="1" customFormat="1" ht="15" customHeight="1">
      <c r="B175" s="293"/>
      <c r="C175" s="268" t="s">
        <v>357</v>
      </c>
      <c r="D175" s="268"/>
      <c r="E175" s="268"/>
      <c r="F175" s="291" t="s">
        <v>336</v>
      </c>
      <c r="G175" s="268"/>
      <c r="H175" s="268" t="s">
        <v>397</v>
      </c>
      <c r="I175" s="268" t="s">
        <v>332</v>
      </c>
      <c r="J175" s="268">
        <v>50</v>
      </c>
      <c r="K175" s="316"/>
    </row>
    <row r="176" s="1" customFormat="1" ht="15" customHeight="1">
      <c r="B176" s="293"/>
      <c r="C176" s="268" t="s">
        <v>355</v>
      </c>
      <c r="D176" s="268"/>
      <c r="E176" s="268"/>
      <c r="F176" s="291" t="s">
        <v>336</v>
      </c>
      <c r="G176" s="268"/>
      <c r="H176" s="268" t="s">
        <v>397</v>
      </c>
      <c r="I176" s="268" t="s">
        <v>332</v>
      </c>
      <c r="J176" s="268">
        <v>50</v>
      </c>
      <c r="K176" s="316"/>
    </row>
    <row r="177" s="1" customFormat="1" ht="15" customHeight="1">
      <c r="B177" s="293"/>
      <c r="C177" s="268" t="s">
        <v>97</v>
      </c>
      <c r="D177" s="268"/>
      <c r="E177" s="268"/>
      <c r="F177" s="291" t="s">
        <v>330</v>
      </c>
      <c r="G177" s="268"/>
      <c r="H177" s="268" t="s">
        <v>398</v>
      </c>
      <c r="I177" s="268" t="s">
        <v>399</v>
      </c>
      <c r="J177" s="268"/>
      <c r="K177" s="316"/>
    </row>
    <row r="178" s="1" customFormat="1" ht="15" customHeight="1">
      <c r="B178" s="293"/>
      <c r="C178" s="268" t="s">
        <v>60</v>
      </c>
      <c r="D178" s="268"/>
      <c r="E178" s="268"/>
      <c r="F178" s="291" t="s">
        <v>330</v>
      </c>
      <c r="G178" s="268"/>
      <c r="H178" s="268" t="s">
        <v>400</v>
      </c>
      <c r="I178" s="268" t="s">
        <v>401</v>
      </c>
      <c r="J178" s="268">
        <v>1</v>
      </c>
      <c r="K178" s="316"/>
    </row>
    <row r="179" s="1" customFormat="1" ht="15" customHeight="1">
      <c r="B179" s="293"/>
      <c r="C179" s="268" t="s">
        <v>56</v>
      </c>
      <c r="D179" s="268"/>
      <c r="E179" s="268"/>
      <c r="F179" s="291" t="s">
        <v>330</v>
      </c>
      <c r="G179" s="268"/>
      <c r="H179" s="268" t="s">
        <v>402</v>
      </c>
      <c r="I179" s="268" t="s">
        <v>332</v>
      </c>
      <c r="J179" s="268">
        <v>20</v>
      </c>
      <c r="K179" s="316"/>
    </row>
    <row r="180" s="1" customFormat="1" ht="15" customHeight="1">
      <c r="B180" s="293"/>
      <c r="C180" s="268" t="s">
        <v>57</v>
      </c>
      <c r="D180" s="268"/>
      <c r="E180" s="268"/>
      <c r="F180" s="291" t="s">
        <v>330</v>
      </c>
      <c r="G180" s="268"/>
      <c r="H180" s="268" t="s">
        <v>403</v>
      </c>
      <c r="I180" s="268" t="s">
        <v>332</v>
      </c>
      <c r="J180" s="268">
        <v>255</v>
      </c>
      <c r="K180" s="316"/>
    </row>
    <row r="181" s="1" customFormat="1" ht="15" customHeight="1">
      <c r="B181" s="293"/>
      <c r="C181" s="268" t="s">
        <v>98</v>
      </c>
      <c r="D181" s="268"/>
      <c r="E181" s="268"/>
      <c r="F181" s="291" t="s">
        <v>330</v>
      </c>
      <c r="G181" s="268"/>
      <c r="H181" s="268" t="s">
        <v>294</v>
      </c>
      <c r="I181" s="268" t="s">
        <v>332</v>
      </c>
      <c r="J181" s="268">
        <v>10</v>
      </c>
      <c r="K181" s="316"/>
    </row>
    <row r="182" s="1" customFormat="1" ht="15" customHeight="1">
      <c r="B182" s="293"/>
      <c r="C182" s="268" t="s">
        <v>99</v>
      </c>
      <c r="D182" s="268"/>
      <c r="E182" s="268"/>
      <c r="F182" s="291" t="s">
        <v>330</v>
      </c>
      <c r="G182" s="268"/>
      <c r="H182" s="268" t="s">
        <v>404</v>
      </c>
      <c r="I182" s="268" t="s">
        <v>365</v>
      </c>
      <c r="J182" s="268"/>
      <c r="K182" s="316"/>
    </row>
    <row r="183" s="1" customFormat="1" ht="15" customHeight="1">
      <c r="B183" s="293"/>
      <c r="C183" s="268" t="s">
        <v>405</v>
      </c>
      <c r="D183" s="268"/>
      <c r="E183" s="268"/>
      <c r="F183" s="291" t="s">
        <v>330</v>
      </c>
      <c r="G183" s="268"/>
      <c r="H183" s="268" t="s">
        <v>406</v>
      </c>
      <c r="I183" s="268" t="s">
        <v>365</v>
      </c>
      <c r="J183" s="268"/>
      <c r="K183" s="316"/>
    </row>
    <row r="184" s="1" customFormat="1" ht="15" customHeight="1">
      <c r="B184" s="293"/>
      <c r="C184" s="268" t="s">
        <v>394</v>
      </c>
      <c r="D184" s="268"/>
      <c r="E184" s="268"/>
      <c r="F184" s="291" t="s">
        <v>330</v>
      </c>
      <c r="G184" s="268"/>
      <c r="H184" s="268" t="s">
        <v>407</v>
      </c>
      <c r="I184" s="268" t="s">
        <v>365</v>
      </c>
      <c r="J184" s="268"/>
      <c r="K184" s="316"/>
    </row>
    <row r="185" s="1" customFormat="1" ht="15" customHeight="1">
      <c r="B185" s="293"/>
      <c r="C185" s="268" t="s">
        <v>101</v>
      </c>
      <c r="D185" s="268"/>
      <c r="E185" s="268"/>
      <c r="F185" s="291" t="s">
        <v>336</v>
      </c>
      <c r="G185" s="268"/>
      <c r="H185" s="268" t="s">
        <v>408</v>
      </c>
      <c r="I185" s="268" t="s">
        <v>332</v>
      </c>
      <c r="J185" s="268">
        <v>50</v>
      </c>
      <c r="K185" s="316"/>
    </row>
    <row r="186" s="1" customFormat="1" ht="15" customHeight="1">
      <c r="B186" s="293"/>
      <c r="C186" s="268" t="s">
        <v>409</v>
      </c>
      <c r="D186" s="268"/>
      <c r="E186" s="268"/>
      <c r="F186" s="291" t="s">
        <v>336</v>
      </c>
      <c r="G186" s="268"/>
      <c r="H186" s="268" t="s">
        <v>410</v>
      </c>
      <c r="I186" s="268" t="s">
        <v>411</v>
      </c>
      <c r="J186" s="268"/>
      <c r="K186" s="316"/>
    </row>
    <row r="187" s="1" customFormat="1" ht="15" customHeight="1">
      <c r="B187" s="293"/>
      <c r="C187" s="268" t="s">
        <v>412</v>
      </c>
      <c r="D187" s="268"/>
      <c r="E187" s="268"/>
      <c r="F187" s="291" t="s">
        <v>336</v>
      </c>
      <c r="G187" s="268"/>
      <c r="H187" s="268" t="s">
        <v>413</v>
      </c>
      <c r="I187" s="268" t="s">
        <v>411</v>
      </c>
      <c r="J187" s="268"/>
      <c r="K187" s="316"/>
    </row>
    <row r="188" s="1" customFormat="1" ht="15" customHeight="1">
      <c r="B188" s="293"/>
      <c r="C188" s="268" t="s">
        <v>414</v>
      </c>
      <c r="D188" s="268"/>
      <c r="E188" s="268"/>
      <c r="F188" s="291" t="s">
        <v>336</v>
      </c>
      <c r="G188" s="268"/>
      <c r="H188" s="268" t="s">
        <v>415</v>
      </c>
      <c r="I188" s="268" t="s">
        <v>411</v>
      </c>
      <c r="J188" s="268"/>
      <c r="K188" s="316"/>
    </row>
    <row r="189" s="1" customFormat="1" ht="15" customHeight="1">
      <c r="B189" s="293"/>
      <c r="C189" s="329" t="s">
        <v>416</v>
      </c>
      <c r="D189" s="268"/>
      <c r="E189" s="268"/>
      <c r="F189" s="291" t="s">
        <v>336</v>
      </c>
      <c r="G189" s="268"/>
      <c r="H189" s="268" t="s">
        <v>417</v>
      </c>
      <c r="I189" s="268" t="s">
        <v>418</v>
      </c>
      <c r="J189" s="330" t="s">
        <v>419</v>
      </c>
      <c r="K189" s="316"/>
    </row>
    <row r="190" s="17" customFormat="1" ht="15" customHeight="1">
      <c r="B190" s="331"/>
      <c r="C190" s="332" t="s">
        <v>420</v>
      </c>
      <c r="D190" s="333"/>
      <c r="E190" s="333"/>
      <c r="F190" s="334" t="s">
        <v>336</v>
      </c>
      <c r="G190" s="333"/>
      <c r="H190" s="333" t="s">
        <v>421</v>
      </c>
      <c r="I190" s="333" t="s">
        <v>418</v>
      </c>
      <c r="J190" s="335" t="s">
        <v>419</v>
      </c>
      <c r="K190" s="336"/>
    </row>
    <row r="191" s="1" customFormat="1" ht="15" customHeight="1">
      <c r="B191" s="293"/>
      <c r="C191" s="329" t="s">
        <v>45</v>
      </c>
      <c r="D191" s="268"/>
      <c r="E191" s="268"/>
      <c r="F191" s="291" t="s">
        <v>330</v>
      </c>
      <c r="G191" s="268"/>
      <c r="H191" s="265" t="s">
        <v>422</v>
      </c>
      <c r="I191" s="268" t="s">
        <v>423</v>
      </c>
      <c r="J191" s="268"/>
      <c r="K191" s="316"/>
    </row>
    <row r="192" s="1" customFormat="1" ht="15" customHeight="1">
      <c r="B192" s="293"/>
      <c r="C192" s="329" t="s">
        <v>424</v>
      </c>
      <c r="D192" s="268"/>
      <c r="E192" s="268"/>
      <c r="F192" s="291" t="s">
        <v>330</v>
      </c>
      <c r="G192" s="268"/>
      <c r="H192" s="268" t="s">
        <v>425</v>
      </c>
      <c r="I192" s="268" t="s">
        <v>365</v>
      </c>
      <c r="J192" s="268"/>
      <c r="K192" s="316"/>
    </row>
    <row r="193" s="1" customFormat="1" ht="15" customHeight="1">
      <c r="B193" s="293"/>
      <c r="C193" s="329" t="s">
        <v>426</v>
      </c>
      <c r="D193" s="268"/>
      <c r="E193" s="268"/>
      <c r="F193" s="291" t="s">
        <v>330</v>
      </c>
      <c r="G193" s="268"/>
      <c r="H193" s="268" t="s">
        <v>427</v>
      </c>
      <c r="I193" s="268" t="s">
        <v>365</v>
      </c>
      <c r="J193" s="268"/>
      <c r="K193" s="316"/>
    </row>
    <row r="194" s="1" customFormat="1" ht="15" customHeight="1">
      <c r="B194" s="293"/>
      <c r="C194" s="329" t="s">
        <v>428</v>
      </c>
      <c r="D194" s="268"/>
      <c r="E194" s="268"/>
      <c r="F194" s="291" t="s">
        <v>336</v>
      </c>
      <c r="G194" s="268"/>
      <c r="H194" s="268" t="s">
        <v>429</v>
      </c>
      <c r="I194" s="268" t="s">
        <v>365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430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431</v>
      </c>
      <c r="D201" s="338"/>
      <c r="E201" s="338"/>
      <c r="F201" s="338" t="s">
        <v>432</v>
      </c>
      <c r="G201" s="339"/>
      <c r="H201" s="338" t="s">
        <v>433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423</v>
      </c>
      <c r="D203" s="268"/>
      <c r="E203" s="268"/>
      <c r="F203" s="291" t="s">
        <v>46</v>
      </c>
      <c r="G203" s="268"/>
      <c r="H203" s="268" t="s">
        <v>434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47</v>
      </c>
      <c r="G204" s="268"/>
      <c r="H204" s="268" t="s">
        <v>435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50</v>
      </c>
      <c r="G205" s="268"/>
      <c r="H205" s="268" t="s">
        <v>436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48</v>
      </c>
      <c r="G206" s="268"/>
      <c r="H206" s="268" t="s">
        <v>437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49</v>
      </c>
      <c r="G207" s="268"/>
      <c r="H207" s="268" t="s">
        <v>438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377</v>
      </c>
      <c r="D209" s="268"/>
      <c r="E209" s="268"/>
      <c r="F209" s="291" t="s">
        <v>79</v>
      </c>
      <c r="G209" s="268"/>
      <c r="H209" s="268" t="s">
        <v>439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272</v>
      </c>
      <c r="G210" s="268"/>
      <c r="H210" s="268" t="s">
        <v>273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270</v>
      </c>
      <c r="G211" s="268"/>
      <c r="H211" s="268" t="s">
        <v>440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274</v>
      </c>
      <c r="G212" s="329"/>
      <c r="H212" s="320" t="s">
        <v>275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276</v>
      </c>
      <c r="G213" s="329"/>
      <c r="H213" s="320" t="s">
        <v>441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401</v>
      </c>
      <c r="D215" s="268"/>
      <c r="E215" s="268"/>
      <c r="F215" s="291">
        <v>1</v>
      </c>
      <c r="G215" s="329"/>
      <c r="H215" s="320" t="s">
        <v>442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443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444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445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Kodýtek</dc:creator>
  <cp:lastModifiedBy>Pavel Kodýtek</cp:lastModifiedBy>
  <dcterms:created xsi:type="dcterms:W3CDTF">2025-02-04T14:30:55Z</dcterms:created>
  <dcterms:modified xsi:type="dcterms:W3CDTF">2025-02-04T14:30:58Z</dcterms:modified>
</cp:coreProperties>
</file>