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U_All\Vymena\SPU\Eliska\VZ\2025_VZMR_Uklidove_sluzby_2025-2028\"/>
    </mc:Choice>
  </mc:AlternateContent>
  <xr:revisionPtr revIDLastSave="0" documentId="13_ncr:1_{718278FD-5651-49B9-A21D-E4F57EA83C01}" xr6:coauthVersionLast="47" xr6:coauthVersionMax="47" xr10:uidLastSave="{00000000-0000-0000-0000-000000000000}"/>
  <bookViews>
    <workbookView xWindow="28680" yWindow="-120" windowWidth="29040" windowHeight="17640" firstSheet="1" activeTab="3" xr2:uid="{00000000-000D-0000-FFFF-FFFF00000000}"/>
  </bookViews>
  <sheets>
    <sheet name="KPÚ KARLOVY VARY" sheetId="4" r:id="rId1"/>
    <sheet name="POBOČKA K. VARY" sheetId="1" r:id="rId2"/>
    <sheet name="POBOČKA CHEB" sheetId="3" r:id="rId3"/>
    <sheet name="CELKOVÁ CENA ÚKLIDOVÝCH SLUŽEB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6" i="1"/>
  <c r="D22" i="1" a="1"/>
  <c r="D22" i="1" s="1"/>
  <c r="D15" i="1"/>
  <c r="D13" i="1"/>
  <c r="B11" i="1"/>
  <c r="B10" i="5" l="1"/>
  <c r="C10" i="5"/>
  <c r="B8" i="5"/>
  <c r="C8" i="5" s="1"/>
  <c r="C6" i="5"/>
  <c r="C7" i="5"/>
  <c r="C5" i="5"/>
  <c r="D23" i="3" a="1"/>
  <c r="D23" i="3" s="1"/>
  <c r="D16" i="3"/>
  <c r="D14" i="3"/>
  <c r="D12" i="3"/>
  <c r="D6" i="3"/>
  <c r="D27" i="4" a="1"/>
  <c r="D27" i="4" s="1"/>
  <c r="D6" i="1"/>
  <c r="D12" i="4" l="1"/>
  <c r="D11" i="4"/>
  <c r="D10" i="4"/>
  <c r="D9" i="4"/>
  <c r="D8" i="4"/>
  <c r="D7" i="4"/>
  <c r="D6" i="4"/>
  <c r="D13" i="4" l="1"/>
  <c r="D16" i="4" s="1"/>
  <c r="D18" i="4" s="1"/>
  <c r="D31" i="4" s="1"/>
  <c r="D33" i="4" s="1"/>
  <c r="D11" i="3" l="1"/>
  <c r="D10" i="3"/>
  <c r="D8" i="3"/>
  <c r="D7" i="3"/>
  <c r="D10" i="1" l="1"/>
  <c r="D11" i="1" s="1"/>
  <c r="D9" i="1"/>
  <c r="D8" i="1"/>
  <c r="D7" i="1"/>
  <c r="D9" i="3" l="1"/>
  <c r="D27" i="3"/>
  <c r="D2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<sst xmlns="http://schemas.openxmlformats.org/spreadsheetml/2006/main" count="91" uniqueCount="61">
  <si>
    <t>místnost</t>
  </si>
  <si>
    <t>schodiště</t>
  </si>
  <si>
    <t>chodba</t>
  </si>
  <si>
    <t xml:space="preserve">kuchyňka + technická místnost </t>
  </si>
  <si>
    <t xml:space="preserve">sociální zařízení </t>
  </si>
  <si>
    <t xml:space="preserve">Další činnosti </t>
  </si>
  <si>
    <t>kanceláře</t>
  </si>
  <si>
    <t>výtah</t>
  </si>
  <si>
    <t xml:space="preserve">kuchyňka </t>
  </si>
  <si>
    <t xml:space="preserve">vstupní hala - přízemí </t>
  </si>
  <si>
    <t xml:space="preserve">chodba 1 NP a 2 NP </t>
  </si>
  <si>
    <t xml:space="preserve">kuchyňky 1 NP a 2NP </t>
  </si>
  <si>
    <t xml:space="preserve">kanceláře 1 a 2 NP </t>
  </si>
  <si>
    <t xml:space="preserve">úřední deska </t>
  </si>
  <si>
    <t>spisovny</t>
  </si>
  <si>
    <t>CENOVÁ SPECIFIKACE PROVÁDĚNÝCH SLUŽEB</t>
  </si>
  <si>
    <t xml:space="preserve">CENOVÁ SPECIFIKACE PROVÁDĚNÝCH SLUŽEB </t>
  </si>
  <si>
    <t>Budova B -  Pobočka Karlovy Vary, Závodu Míru 725/16, 360 17 Karlovy Vary</t>
  </si>
  <si>
    <t>Budova C - Pobočka Cheb, Evropská 1605/8, 350 02 Cheb</t>
  </si>
  <si>
    <t>Průměrná cena běžného úklidu a dalších činností za 1 měsíc</t>
  </si>
  <si>
    <t xml:space="preserve">CELKOVÁ CENA ÚKLIDOVÝCH SLUŽEB ZA VŠECHNA PRACOVIŠTĚ  </t>
  </si>
  <si>
    <t>Cena běžného úklidu za 36 měsíců</t>
  </si>
  <si>
    <t>Cena dalších činností za 36 měsíců</t>
  </si>
  <si>
    <t>Cena běžného úklidu za jeden měsíc  (průměr - 12 úklidových dní/měsíc )</t>
  </si>
  <si>
    <t>Cena běžného úklidu za jeden měsíc (průměr - 12 úklidových dní/měsíc )</t>
  </si>
  <si>
    <t>Cena běžného úklidu za jeden měsíc (průměr - 8 úklidových dní/měsíc )</t>
  </si>
  <si>
    <t>cena celkem za 1 úklidový den</t>
  </si>
  <si>
    <r>
      <t xml:space="preserve">čištění zářivek (27 kusů) / </t>
    </r>
    <r>
      <rPr>
        <b/>
        <sz val="11"/>
        <color theme="1"/>
        <rFont val="Calibri"/>
        <family val="2"/>
        <charset val="238"/>
        <scheme val="minor"/>
      </rPr>
      <t>1 x za rok</t>
    </r>
  </si>
  <si>
    <r>
      <t xml:space="preserve">umytí žaluzií  (17 kusů) /  </t>
    </r>
    <r>
      <rPr>
        <b/>
        <sz val="11"/>
        <color theme="1"/>
        <rFont val="Calibri"/>
        <family val="2"/>
        <charset val="238"/>
        <scheme val="minor"/>
      </rPr>
      <t>1 x za rok</t>
    </r>
  </si>
  <si>
    <t>schodiště přízení - 1NP - 2NP</t>
  </si>
  <si>
    <t>Průměrná cena běžného úklidu a dalších činností za jeden měsíc</t>
  </si>
  <si>
    <t>Průměrná cena běžného úklidu a dalších činností za 36 měsíců</t>
  </si>
  <si>
    <r>
      <t>úklid spisoven mimo hlavní budovu - plocha 101,2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/</t>
    </r>
    <r>
      <rPr>
        <b/>
        <sz val="11"/>
        <color theme="1"/>
        <rFont val="Calibri"/>
        <family val="2"/>
        <charset val="238"/>
        <scheme val="minor"/>
      </rPr>
      <t xml:space="preserve"> 2 x ročně</t>
    </r>
  </si>
  <si>
    <r>
      <t>užívaná plocha (v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) - rozsah úklidu -  3 x týdně, 1 x týdně a     1 x měsíčně (pondělí, středa, pátek) </t>
    </r>
  </si>
  <si>
    <r>
      <t>užívaná plocha  (v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 - rozsah úklidu - 3 x týdně, 2 x týdně,    1 x týdně a 1 x měsíčně (pondělí, středa, pátek)</t>
    </r>
  </si>
  <si>
    <r>
      <t>užívaná plocha (v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 - rozsah úklidu -  2 x týdně, 1 x týdně a     1 x měsíčně (úterý a pátek)</t>
    </r>
  </si>
  <si>
    <r>
      <t xml:space="preserve">Vymytí a dezinfekce lednic - 4 ks / </t>
    </r>
    <r>
      <rPr>
        <b/>
        <sz val="11"/>
        <color theme="1"/>
        <rFont val="Calibri"/>
        <family val="2"/>
        <charset val="238"/>
        <scheme val="minor"/>
      </rPr>
      <t xml:space="preserve">1 x za 1/4 roku </t>
    </r>
  </si>
  <si>
    <r>
      <t xml:space="preserve">oboustranné mytí oken - počet: 30 oken 133 cm x 111 cm,  1 okno 200 cm x 232,5 cm /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</si>
  <si>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 xml:space="preserve">oboustranné mytí oken v hlavní budově - počet 38 oken 95 cm x125 cm, 27 oken 90 cm x110 cm,     35 oken 70 cm x140 cm, 2 okna 85 cm x170 cm /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</si>
  <si>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>oboustranné mytí oken ve spisovnách mimo hlavní budově - počet: 5 oken 125 cm x 100 cm /</t>
    </r>
    <r>
      <rPr>
        <b/>
        <sz val="11"/>
        <color theme="1"/>
        <rFont val="Calibri"/>
        <family val="2"/>
        <charset val="238"/>
        <scheme val="minor"/>
      </rPr>
      <t xml:space="preserve"> 1 x ročně</t>
    </r>
  </si>
  <si>
    <t>Průměrná cena běžného úklidu a dalších činností za 3 roky       (36 měsíců)</t>
  </si>
  <si>
    <t>Celková cena úklidových služeb bez DPH</t>
  </si>
  <si>
    <t>Celková cena úklidových služeb včetně DPH</t>
  </si>
  <si>
    <r>
      <t xml:space="preserve">Budova C - Krajský pozemkový úřad pro Karlovarský kraj - </t>
    </r>
    <r>
      <rPr>
        <b/>
        <u/>
        <sz val="13"/>
        <color theme="3"/>
        <rFont val="Calibri"/>
        <family val="2"/>
        <charset val="238"/>
        <scheme val="minor"/>
      </rPr>
      <t>POBOČKA CHEB</t>
    </r>
  </si>
  <si>
    <r>
      <t xml:space="preserve">Budova B - Krajský pozemkový úřad pro Karlovarský kraj - </t>
    </r>
    <r>
      <rPr>
        <b/>
        <u/>
        <sz val="13"/>
        <color theme="3"/>
        <rFont val="Calibri"/>
        <family val="2"/>
        <charset val="238"/>
        <scheme val="minor"/>
      </rPr>
      <t>POBOČKA KARLOVY VARY</t>
    </r>
  </si>
  <si>
    <r>
      <t xml:space="preserve">Budova A -  </t>
    </r>
    <r>
      <rPr>
        <b/>
        <u/>
        <sz val="13"/>
        <color theme="3"/>
        <rFont val="Calibri"/>
        <family val="2"/>
        <charset val="238"/>
        <scheme val="minor"/>
      </rPr>
      <t>Krajský pozemkový úřad pro Karlovarský kraj</t>
    </r>
    <r>
      <rPr>
        <b/>
        <sz val="13"/>
        <color theme="3"/>
        <rFont val="Calibri"/>
        <family val="2"/>
        <charset val="238"/>
        <scheme val="minor"/>
      </rPr>
      <t xml:space="preserve"> </t>
    </r>
  </si>
  <si>
    <t>Budova A -  Krajský pozemkový úřad             pro Karlovarský kraj, Chebská 48/73, 360 06 Karlovy Vary</t>
  </si>
  <si>
    <r>
      <t xml:space="preserve">oboustranné mytí oken - počet : 19 oken 78 cm x118 cm, 4 okna 78 cm x 140 cm, 9 oken 180 cm x 125 cm /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</si>
  <si>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>sklad, spisovna, tech. místnost - plocha 40,88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vysátí celé plochy / </t>
    </r>
    <r>
      <rPr>
        <b/>
        <sz val="11"/>
        <color theme="1"/>
        <rFont val="Calibri"/>
        <family val="2"/>
        <charset val="238"/>
        <scheme val="minor"/>
      </rPr>
      <t xml:space="preserve"> 1 x za 1/4 roku </t>
    </r>
  </si>
  <si>
    <r>
      <t>zasedací místnost - plocha 35,40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vytírání celé plochy / </t>
    </r>
    <r>
      <rPr>
        <b/>
        <sz val="11"/>
        <color theme="1"/>
        <rFont val="Calibri"/>
        <family val="2"/>
        <charset val="238"/>
        <scheme val="minor"/>
      </rPr>
      <t xml:space="preserve">1 x za 1/4 roku </t>
    </r>
  </si>
  <si>
    <r>
      <t>plocha celkem (v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</si>
  <si>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Nabízená cena bez DPH /              1 úklidový den </t>
  </si>
  <si>
    <r>
      <t>cena úklidu za 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uklízené plochy / 1 úklidový den </t>
    </r>
  </si>
  <si>
    <t>Nabídková cena bez DPH             za 1 úklidový den / 1 mytí</t>
  </si>
  <si>
    <t>Nabízená cena bez DPH /              1 úklidový den</t>
  </si>
  <si>
    <t>Nabídková cena bez DPH             za 1 úklidový den/ 1 mytí</t>
  </si>
  <si>
    <r>
      <t>DPH 21 %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</t>
    </r>
    <r>
      <rPr>
        <i/>
        <sz val="11"/>
        <color rgb="FFFF0000"/>
        <rFont val="Calibri"/>
        <family val="2"/>
        <charset val="238"/>
        <scheme val="minor"/>
      </rPr>
      <t>(doplní dodavatel ručně - sloupec B a C)</t>
    </r>
  </si>
  <si>
    <t>Mmísto plnění</t>
  </si>
  <si>
    <t>UPOZORNĚNÍ:</t>
  </si>
  <si>
    <r>
      <t xml:space="preserve">Cena za mytí oken je rozpočítána v cena běžného úklidu za jeden měsíc. </t>
    </r>
    <r>
      <rPr>
        <u/>
        <sz val="11"/>
        <color rgb="FFFF0000"/>
        <rFont val="Calibri"/>
        <family val="2"/>
        <charset val="238"/>
        <scheme val="minor"/>
      </rPr>
      <t xml:space="preserve">NENÍ </t>
    </r>
    <r>
      <rPr>
        <b/>
        <u/>
        <sz val="11"/>
        <color rgb="FFFF0000"/>
        <rFont val="Calibri"/>
        <family val="2"/>
        <charset val="238"/>
        <scheme val="minor"/>
      </rPr>
      <t>hrazena "zvlášť"</t>
    </r>
    <r>
      <rPr>
        <b/>
        <sz val="11"/>
        <color rgb="FFFF0000"/>
        <rFont val="Calibri"/>
        <family val="2"/>
        <charset val="238"/>
        <scheme val="minor"/>
      </rPr>
      <t>, po provedení prací.</t>
    </r>
  </si>
  <si>
    <r>
      <t xml:space="preserve">Cena za mytí oken je rozpočítána v ceně běžného úklidu za jeden měsíc. </t>
    </r>
    <r>
      <rPr>
        <u/>
        <sz val="11"/>
        <color rgb="FFFF0000"/>
        <rFont val="Calibri"/>
        <family val="2"/>
        <charset val="238"/>
        <scheme val="minor"/>
      </rPr>
      <t xml:space="preserve">NENÍ </t>
    </r>
    <r>
      <rPr>
        <b/>
        <u/>
        <sz val="11"/>
        <color rgb="FFFF0000"/>
        <rFont val="Calibri"/>
        <family val="2"/>
        <charset val="238"/>
        <scheme val="minor"/>
      </rPr>
      <t>hrazena "zvlášť"</t>
    </r>
    <r>
      <rPr>
        <b/>
        <sz val="11"/>
        <color rgb="FFFF0000"/>
        <rFont val="Calibri"/>
        <family val="2"/>
        <charset val="238"/>
        <scheme val="minor"/>
      </rPr>
      <t>, po provedení prací.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</si>
</sst>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3"/>
      <color theme="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3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</cellStyleXfs>
  <cellXfs count="118">
    <xf numFmtId="0" fontId="0" fillId="0" borderId="0" xfId="0"/>
    <xf numFmtId="0" fontId="4" fillId="0" borderId="0" xfId="3"/>
    <xf numFmtId="0" fontId="2" fillId="0" borderId="2" xfId="2"/>
    <xf numFmtId="0" fontId="3" fillId="2" borderId="3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3" fillId="0" borderId="19" xfId="3" applyFont="1" applyBorder="1"/>
    <xf numFmtId="0" fontId="3" fillId="2" borderId="5" xfId="3" applyFont="1" applyFill="1" applyBorder="1" applyAlignment="1">
      <alignment horizontal="center" vertical="center" wrapText="1"/>
    </xf>
    <xf numFmtId="164" fontId="0" fillId="0" borderId="0" xfId="0" applyNumberFormat="1"/>
    <xf numFmtId="164" fontId="4" fillId="3" borderId="5" xfId="3" applyNumberFormat="1" applyFill="1" applyBorder="1" applyAlignment="1">
      <alignment vertical="center"/>
    </xf>
    <xf numFmtId="164" fontId="4" fillId="0" borderId="20" xfId="3" applyNumberFormat="1" applyBorder="1"/>
    <xf numFmtId="164" fontId="4" fillId="0" borderId="17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3" fillId="2" borderId="3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4" fillId="0" borderId="16" xfId="3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3" fillId="0" borderId="19" xfId="3" applyFont="1" applyBorder="1"/>
    <xf numFmtId="164" fontId="4" fillId="3" borderId="13" xfId="3" applyNumberFormat="1" applyFill="1" applyBorder="1" applyAlignment="1">
      <alignment vertical="center"/>
    </xf>
    <xf numFmtId="164" fontId="4" fillId="0" borderId="8" xfId="3" applyNumberFormat="1" applyBorder="1"/>
    <xf numFmtId="0" fontId="4" fillId="0" borderId="0" xfId="3"/>
    <xf numFmtId="0" fontId="1" fillId="0" borderId="1" xfId="1"/>
    <xf numFmtId="0" fontId="2" fillId="0" borderId="2" xfId="2"/>
    <xf numFmtId="0" fontId="4" fillId="0" borderId="0" xfId="3" applyBorder="1"/>
    <xf numFmtId="164" fontId="4" fillId="0" borderId="17" xfId="3" applyNumberFormat="1" applyBorder="1"/>
    <xf numFmtId="2" fontId="4" fillId="0" borderId="8" xfId="3" applyNumberFormat="1" applyBorder="1"/>
    <xf numFmtId="164" fontId="4" fillId="0" borderId="29" xfId="3" applyNumberFormat="1" applyBorder="1" applyAlignment="1"/>
    <xf numFmtId="2" fontId="4" fillId="0" borderId="8" xfId="3" applyNumberFormat="1" applyBorder="1" applyAlignment="1">
      <alignment horizontal="right"/>
    </xf>
    <xf numFmtId="0" fontId="4" fillId="0" borderId="7" xfId="3" applyFont="1" applyBorder="1" applyAlignment="1"/>
    <xf numFmtId="0" fontId="5" fillId="0" borderId="9" xfId="3" applyFont="1" applyBorder="1" applyAlignment="1"/>
    <xf numFmtId="0" fontId="5" fillId="0" borderId="16" xfId="3" applyFont="1" applyBorder="1"/>
    <xf numFmtId="2" fontId="4" fillId="0" borderId="0" xfId="3" applyNumberFormat="1" applyBorder="1"/>
    <xf numFmtId="164" fontId="3" fillId="0" borderId="0" xfId="3" applyNumberFormat="1" applyFont="1" applyBorder="1"/>
    <xf numFmtId="164" fontId="4" fillId="0" borderId="0" xfId="3" applyNumberFormat="1" applyBorder="1"/>
    <xf numFmtId="0" fontId="3" fillId="0" borderId="10" xfId="3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0" xfId="3" applyFont="1" applyBorder="1" applyAlignment="1"/>
    <xf numFmtId="0" fontId="1" fillId="0" borderId="1" xfId="1" applyAlignment="1">
      <alignment horizontal="left"/>
    </xf>
    <xf numFmtId="0" fontId="7" fillId="0" borderId="2" xfId="2" applyFont="1"/>
    <xf numFmtId="0" fontId="5" fillId="0" borderId="0" xfId="3" applyFont="1"/>
    <xf numFmtId="0" fontId="8" fillId="0" borderId="0" xfId="0" applyFont="1"/>
    <xf numFmtId="0" fontId="1" fillId="0" borderId="1" xfId="1" applyFont="1"/>
    <xf numFmtId="0" fontId="2" fillId="0" borderId="2" xfId="2" applyFont="1"/>
    <xf numFmtId="164" fontId="4" fillId="3" borderId="13" xfId="3" applyNumberFormat="1" applyFill="1" applyBorder="1" applyAlignment="1" applyProtection="1">
      <alignment vertical="center"/>
    </xf>
    <xf numFmtId="2" fontId="0" fillId="0" borderId="0" xfId="0" applyNumberFormat="1"/>
    <xf numFmtId="0" fontId="3" fillId="0" borderId="18" xfId="3" applyFont="1" applyBorder="1"/>
    <xf numFmtId="0" fontId="0" fillId="0" borderId="7" xfId="3" applyFont="1" applyBorder="1" applyAlignment="1"/>
    <xf numFmtId="0" fontId="0" fillId="0" borderId="0" xfId="0" applyAlignment="1">
      <alignment horizontal="right"/>
    </xf>
    <xf numFmtId="164" fontId="3" fillId="4" borderId="19" xfId="3" applyNumberFormat="1" applyFont="1" applyFill="1" applyBorder="1"/>
    <xf numFmtId="164" fontId="3" fillId="4" borderId="20" xfId="3" applyNumberFormat="1" applyFont="1" applyFill="1" applyBorder="1"/>
    <xf numFmtId="0" fontId="3" fillId="4" borderId="18" xfId="3" applyFont="1" applyFill="1" applyBorder="1"/>
    <xf numFmtId="2" fontId="3" fillId="4" borderId="19" xfId="3" applyNumberFormat="1" applyFont="1" applyFill="1" applyBorder="1"/>
    <xf numFmtId="2" fontId="3" fillId="0" borderId="19" xfId="3" applyNumberFormat="1" applyFont="1" applyBorder="1"/>
    <xf numFmtId="0" fontId="3" fillId="0" borderId="16" xfId="3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9" xfId="3" applyBorder="1" applyAlignment="1"/>
    <xf numFmtId="164" fontId="5" fillId="0" borderId="19" xfId="3" applyNumberFormat="1" applyFont="1" applyBorder="1"/>
    <xf numFmtId="0" fontId="3" fillId="2" borderId="33" xfId="3" applyFont="1" applyFill="1" applyBorder="1" applyAlignment="1">
      <alignment horizontal="center" vertical="center"/>
    </xf>
    <xf numFmtId="0" fontId="3" fillId="2" borderId="34" xfId="3" applyFont="1" applyFill="1" applyBorder="1" applyAlignment="1">
      <alignment horizontal="center" vertical="center" wrapText="1"/>
    </xf>
    <xf numFmtId="0" fontId="3" fillId="2" borderId="35" xfId="3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justify" vertical="center" wrapText="1"/>
    </xf>
    <xf numFmtId="164" fontId="4" fillId="0" borderId="14" xfId="3" applyNumberFormat="1" applyBorder="1"/>
    <xf numFmtId="164" fontId="4" fillId="0" borderId="15" xfId="3" applyNumberFormat="1" applyBorder="1"/>
    <xf numFmtId="0" fontId="3" fillId="0" borderId="18" xfId="3" applyFont="1" applyBorder="1" applyAlignment="1">
      <alignment horizontal="justify" vertical="center" wrapText="1"/>
    </xf>
    <xf numFmtId="164" fontId="4" fillId="0" borderId="19" xfId="3" applyNumberFormat="1" applyBorder="1"/>
    <xf numFmtId="0" fontId="3" fillId="3" borderId="36" xfId="3" applyFont="1" applyFill="1" applyBorder="1" applyAlignment="1">
      <alignment vertical="center" wrapText="1"/>
    </xf>
    <xf numFmtId="164" fontId="4" fillId="3" borderId="37" xfId="3" applyNumberFormat="1" applyFill="1" applyBorder="1" applyAlignment="1">
      <alignment vertical="center"/>
    </xf>
    <xf numFmtId="164" fontId="0" fillId="3" borderId="38" xfId="0" applyNumberFormat="1" applyFill="1" applyBorder="1" applyAlignment="1">
      <alignment vertical="center"/>
    </xf>
    <xf numFmtId="0" fontId="3" fillId="0" borderId="18" xfId="3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3" fillId="3" borderId="11" xfId="3" applyFont="1" applyFill="1" applyBorder="1" applyAlignment="1">
      <alignment vertical="center" wrapText="1"/>
    </xf>
    <xf numFmtId="0" fontId="3" fillId="3" borderId="12" xfId="3" applyFont="1" applyFill="1" applyBorder="1" applyAlignment="1">
      <alignment vertical="center"/>
    </xf>
    <xf numFmtId="0" fontId="3" fillId="3" borderId="13" xfId="3" applyFont="1" applyFill="1" applyBorder="1" applyAlignment="1">
      <alignment vertical="center"/>
    </xf>
    <xf numFmtId="0" fontId="4" fillId="0" borderId="18" xfId="3" applyBorder="1" applyAlignment="1"/>
    <xf numFmtId="0" fontId="4" fillId="0" borderId="19" xfId="3" applyBorder="1" applyAlignment="1"/>
    <xf numFmtId="0" fontId="4" fillId="0" borderId="16" xfId="3" applyBorder="1" applyAlignment="1">
      <alignment wrapText="1"/>
    </xf>
    <xf numFmtId="0" fontId="4" fillId="0" borderId="8" xfId="3" applyBorder="1" applyAlignment="1">
      <alignment wrapText="1"/>
    </xf>
    <xf numFmtId="0" fontId="4" fillId="0" borderId="31" xfId="3" applyBorder="1" applyAlignment="1"/>
    <xf numFmtId="0" fontId="4" fillId="0" borderId="0" xfId="3" applyBorder="1" applyAlignment="1"/>
    <xf numFmtId="0" fontId="4" fillId="0" borderId="32" xfId="3" applyBorder="1" applyAlignment="1"/>
    <xf numFmtId="0" fontId="4" fillId="0" borderId="7" xfId="3" applyBorder="1" applyAlignment="1">
      <alignment horizontal="left" wrapText="1"/>
    </xf>
    <xf numFmtId="0" fontId="4" fillId="0" borderId="9" xfId="3" applyBorder="1" applyAlignment="1">
      <alignment horizontal="left" wrapText="1"/>
    </xf>
    <xf numFmtId="0" fontId="4" fillId="0" borderId="10" xfId="3" applyBorder="1" applyAlignment="1">
      <alignment horizontal="left" wrapText="1"/>
    </xf>
    <xf numFmtId="0" fontId="3" fillId="2" borderId="24" xfId="3" applyFont="1" applyFill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4" fillId="0" borderId="7" xfId="3" applyBorder="1" applyAlignment="1"/>
    <xf numFmtId="0" fontId="4" fillId="0" borderId="9" xfId="3" applyBorder="1" applyAlignment="1"/>
    <xf numFmtId="0" fontId="4" fillId="0" borderId="10" xfId="3" applyBorder="1" applyAlignment="1"/>
    <xf numFmtId="0" fontId="3" fillId="3" borderId="30" xfId="3" applyFont="1" applyFill="1" applyBorder="1" applyAlignment="1">
      <alignment vertical="center" wrapText="1"/>
    </xf>
    <xf numFmtId="0" fontId="3" fillId="3" borderId="22" xfId="3" applyFont="1" applyFill="1" applyBorder="1" applyAlignment="1">
      <alignment vertical="center" wrapText="1"/>
    </xf>
    <xf numFmtId="0" fontId="3" fillId="3" borderId="6" xfId="3" applyFont="1" applyFill="1" applyBorder="1" applyAlignment="1">
      <alignment vertical="center" wrapText="1"/>
    </xf>
    <xf numFmtId="0" fontId="3" fillId="2" borderId="30" xfId="3" applyFont="1" applyFill="1" applyBorder="1" applyAlignment="1">
      <alignment horizontal="center" vertical="center"/>
    </xf>
    <xf numFmtId="0" fontId="3" fillId="2" borderId="22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0" fillId="0" borderId="24" xfId="3" applyFont="1" applyBorder="1" applyAlignment="1"/>
    <xf numFmtId="0" fontId="5" fillId="0" borderId="25" xfId="3" applyFont="1" applyBorder="1" applyAlignment="1"/>
    <xf numFmtId="0" fontId="5" fillId="0" borderId="4" xfId="3" applyFont="1" applyBorder="1" applyAlignment="1"/>
    <xf numFmtId="0" fontId="0" fillId="0" borderId="26" xfId="3" applyFont="1" applyBorder="1" applyAlignment="1">
      <alignment wrapText="1"/>
    </xf>
    <xf numFmtId="0" fontId="5" fillId="0" borderId="27" xfId="3" applyFont="1" applyBorder="1" applyAlignment="1">
      <alignment wrapText="1"/>
    </xf>
    <xf numFmtId="0" fontId="5" fillId="0" borderId="28" xfId="3" applyFont="1" applyBorder="1" applyAlignment="1">
      <alignment wrapText="1"/>
    </xf>
    <xf numFmtId="0" fontId="3" fillId="3" borderId="5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/>
    </xf>
    <xf numFmtId="0" fontId="4" fillId="0" borderId="7" xfId="3" applyFont="1" applyBorder="1" applyAlignment="1">
      <alignment horizontal="left"/>
    </xf>
    <xf numFmtId="0" fontId="4" fillId="0" borderId="9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26" xfId="3" applyBorder="1" applyAlignment="1">
      <alignment vertical="top" wrapText="1"/>
    </xf>
    <xf numFmtId="0" fontId="4" fillId="0" borderId="27" xfId="3" applyBorder="1" applyAlignment="1">
      <alignment vertical="top" wrapText="1"/>
    </xf>
    <xf numFmtId="0" fontId="4" fillId="0" borderId="28" xfId="3" applyBorder="1" applyAlignment="1">
      <alignment vertical="top" wrapText="1"/>
    </xf>
  </cellXfs>
  <cellStyles count="4">
    <cellStyle name="Nadpis 1" xfId="1" builtinId="16"/>
    <cellStyle name="Nadpis 2" xfId="2" builtinId="17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topLeftCell="A14" workbookViewId="0">
      <selection activeCell="A36" sqref="A36:XFD37"/>
    </sheetView>
  </sheetViews>
  <sheetFormatPr defaultRowHeight="15" x14ac:dyDescent="0.25"/>
  <cols>
    <col min="1" max="4" width="28.7109375" customWidth="1"/>
    <col min="5" max="8" width="21.7109375" customWidth="1"/>
  </cols>
  <sheetData>
    <row r="1" spans="1:4" ht="20.25" thickBot="1" x14ac:dyDescent="0.35">
      <c r="A1" s="29" t="s">
        <v>16</v>
      </c>
      <c r="B1" s="29"/>
      <c r="C1" s="30"/>
      <c r="D1" s="28"/>
    </row>
    <row r="2" spans="1:4" ht="15.75" thickTop="1" x14ac:dyDescent="0.25">
      <c r="A2" s="28"/>
      <c r="B2" s="28"/>
      <c r="C2" s="28"/>
      <c r="D2" s="28"/>
    </row>
    <row r="3" spans="1:4" ht="18" thickBot="1" x14ac:dyDescent="0.35">
      <c r="A3" s="30" t="s">
        <v>45</v>
      </c>
      <c r="B3" s="28"/>
      <c r="C3" s="28"/>
      <c r="D3" s="28"/>
    </row>
    <row r="4" spans="1:4" ht="16.5" thickTop="1" thickBot="1" x14ac:dyDescent="0.3">
      <c r="A4" s="28"/>
      <c r="B4" s="28"/>
      <c r="C4" s="28"/>
      <c r="D4" s="28"/>
    </row>
    <row r="5" spans="1:4" ht="75" customHeight="1" x14ac:dyDescent="0.25">
      <c r="A5" s="18" t="s">
        <v>0</v>
      </c>
      <c r="B5" s="19" t="s">
        <v>33</v>
      </c>
      <c r="C5" s="19" t="s">
        <v>52</v>
      </c>
      <c r="D5" s="20" t="s">
        <v>54</v>
      </c>
    </row>
    <row r="6" spans="1:4" x14ac:dyDescent="0.25">
      <c r="A6" s="21" t="s">
        <v>9</v>
      </c>
      <c r="B6" s="33">
        <v>20.6</v>
      </c>
      <c r="C6" s="27">
        <v>0</v>
      </c>
      <c r="D6" s="32">
        <f t="shared" ref="D6:D12" si="0">SUM(B6*C6)</f>
        <v>0</v>
      </c>
    </row>
    <row r="7" spans="1:4" x14ac:dyDescent="0.25">
      <c r="A7" s="21" t="s">
        <v>10</v>
      </c>
      <c r="B7" s="33">
        <v>185.7</v>
      </c>
      <c r="C7" s="27">
        <v>0</v>
      </c>
      <c r="D7" s="32">
        <f t="shared" si="0"/>
        <v>0</v>
      </c>
    </row>
    <row r="8" spans="1:4" x14ac:dyDescent="0.25">
      <c r="A8" s="21" t="s">
        <v>29</v>
      </c>
      <c r="B8" s="33">
        <v>19.8</v>
      </c>
      <c r="C8" s="27">
        <v>0</v>
      </c>
      <c r="D8" s="32">
        <f t="shared" si="0"/>
        <v>0</v>
      </c>
    </row>
    <row r="9" spans="1:4" x14ac:dyDescent="0.25">
      <c r="A9" s="21" t="s">
        <v>11</v>
      </c>
      <c r="B9" s="33">
        <v>25.2</v>
      </c>
      <c r="C9" s="27">
        <v>0</v>
      </c>
      <c r="D9" s="32">
        <f t="shared" si="0"/>
        <v>0</v>
      </c>
    </row>
    <row r="10" spans="1:4" x14ac:dyDescent="0.25">
      <c r="A10" s="21" t="s">
        <v>4</v>
      </c>
      <c r="B10" s="33">
        <v>30.7</v>
      </c>
      <c r="C10" s="27">
        <v>0</v>
      </c>
      <c r="D10" s="32">
        <f t="shared" si="0"/>
        <v>0</v>
      </c>
    </row>
    <row r="11" spans="1:4" x14ac:dyDescent="0.25">
      <c r="A11" s="21" t="s">
        <v>12</v>
      </c>
      <c r="B11" s="33">
        <v>498.9</v>
      </c>
      <c r="C11" s="27">
        <v>0</v>
      </c>
      <c r="D11" s="32">
        <f t="shared" si="0"/>
        <v>0</v>
      </c>
    </row>
    <row r="12" spans="1:4" x14ac:dyDescent="0.25">
      <c r="A12" s="21" t="s">
        <v>13</v>
      </c>
      <c r="B12" s="35">
        <v>1.5</v>
      </c>
      <c r="C12" s="27">
        <v>0</v>
      </c>
      <c r="D12" s="32">
        <f t="shared" si="0"/>
        <v>0</v>
      </c>
    </row>
    <row r="13" spans="1:4" ht="18" thickBot="1" x14ac:dyDescent="0.3">
      <c r="A13" s="58" t="s">
        <v>50</v>
      </c>
      <c r="B13" s="59">
        <v>782.4</v>
      </c>
      <c r="C13" s="56" t="s">
        <v>26</v>
      </c>
      <c r="D13" s="57">
        <f>SUM(D6:D12)</f>
        <v>0</v>
      </c>
    </row>
    <row r="14" spans="1:4" x14ac:dyDescent="0.25">
      <c r="A14" s="31"/>
      <c r="B14" s="39"/>
      <c r="C14" s="40"/>
      <c r="D14" s="41"/>
    </row>
    <row r="15" spans="1:4" ht="15.75" thickBot="1" x14ac:dyDescent="0.3">
      <c r="A15" s="86"/>
      <c r="B15" s="87"/>
      <c r="C15" s="87"/>
      <c r="D15" s="88"/>
    </row>
    <row r="16" spans="1:4" ht="15.75" customHeight="1" thickTop="1" thickBot="1" x14ac:dyDescent="0.3">
      <c r="A16" s="79" t="s">
        <v>23</v>
      </c>
      <c r="B16" s="80"/>
      <c r="C16" s="81"/>
      <c r="D16" s="26">
        <f>SUM(D13*12)</f>
        <v>0</v>
      </c>
    </row>
    <row r="17" spans="1:4" ht="16.5" thickTop="1" thickBot="1" x14ac:dyDescent="0.3">
      <c r="A17" s="31"/>
      <c r="B17" s="31"/>
      <c r="C17" s="31"/>
      <c r="D17" s="31"/>
    </row>
    <row r="18" spans="1:4" ht="16.5" thickTop="1" thickBot="1" x14ac:dyDescent="0.3">
      <c r="A18" s="79" t="s">
        <v>21</v>
      </c>
      <c r="B18" s="80"/>
      <c r="C18" s="81"/>
      <c r="D18" s="26">
        <f>SUM(D16*36)</f>
        <v>0</v>
      </c>
    </row>
    <row r="19" spans="1:4" ht="16.5" thickTop="1" thickBot="1" x14ac:dyDescent="0.3">
      <c r="A19" s="31"/>
      <c r="B19" s="31"/>
      <c r="C19" s="31"/>
      <c r="D19" s="31"/>
    </row>
    <row r="20" spans="1:4" ht="30" x14ac:dyDescent="0.25">
      <c r="A20" s="92" t="s">
        <v>5</v>
      </c>
      <c r="B20" s="93"/>
      <c r="C20" s="94"/>
      <c r="D20" s="20" t="s">
        <v>55</v>
      </c>
    </row>
    <row r="21" spans="1:4" ht="17.25" x14ac:dyDescent="0.25">
      <c r="A21" s="95" t="s">
        <v>32</v>
      </c>
      <c r="B21" s="96"/>
      <c r="C21" s="97"/>
      <c r="D21" s="14">
        <v>0</v>
      </c>
    </row>
    <row r="22" spans="1:4" ht="30" customHeight="1" x14ac:dyDescent="0.25">
      <c r="A22" s="89" t="s">
        <v>38</v>
      </c>
      <c r="B22" s="90"/>
      <c r="C22" s="91"/>
      <c r="D22" s="32">
        <v>0</v>
      </c>
    </row>
    <row r="23" spans="1:4" ht="15.75" customHeight="1" x14ac:dyDescent="0.25">
      <c r="A23" s="84" t="s">
        <v>39</v>
      </c>
      <c r="B23" s="85"/>
      <c r="C23" s="85"/>
      <c r="D23" s="32">
        <v>0</v>
      </c>
    </row>
    <row r="24" spans="1:4" ht="15.75" thickBot="1" x14ac:dyDescent="0.3">
      <c r="A24" s="82" t="s">
        <v>36</v>
      </c>
      <c r="B24" s="83"/>
      <c r="C24" s="83"/>
      <c r="D24" s="13">
        <v>0</v>
      </c>
    </row>
    <row r="25" spans="1:4" x14ac:dyDescent="0.25">
      <c r="D25" s="11"/>
    </row>
    <row r="26" spans="1:4" ht="15.75" thickBot="1" x14ac:dyDescent="0.3"/>
    <row r="27" spans="1:4" ht="16.5" thickTop="1" thickBot="1" x14ac:dyDescent="0.3">
      <c r="A27" s="79" t="s">
        <v>22</v>
      </c>
      <c r="B27" s="80"/>
      <c r="C27" s="81"/>
      <c r="D27" s="26" cm="1">
        <f t="array" ref="D27">SUM(D21:D22*6,D23*3,D24*12)</f>
        <v>0</v>
      </c>
    </row>
    <row r="28" spans="1:4" ht="15.75" thickTop="1" x14ac:dyDescent="0.25"/>
    <row r="30" spans="1:4" ht="15.75" thickBot="1" x14ac:dyDescent="0.3"/>
    <row r="31" spans="1:4" ht="16.899999999999999" customHeight="1" thickTop="1" thickBot="1" x14ac:dyDescent="0.3">
      <c r="A31" s="79" t="s">
        <v>30</v>
      </c>
      <c r="B31" s="80"/>
      <c r="C31" s="81"/>
      <c r="D31" s="26">
        <f>SUM(D18/36,D27/36)</f>
        <v>0</v>
      </c>
    </row>
    <row r="32" spans="1:4" ht="16.5" thickTop="1" thickBot="1" x14ac:dyDescent="0.3"/>
    <row r="33" spans="1:4" ht="16.5" thickTop="1" thickBot="1" x14ac:dyDescent="0.3">
      <c r="A33" s="79" t="s">
        <v>31</v>
      </c>
      <c r="B33" s="80"/>
      <c r="C33" s="81"/>
      <c r="D33" s="26">
        <f>SUM(D31*36)</f>
        <v>0</v>
      </c>
    </row>
    <row r="34" spans="1:4" ht="15.75" thickTop="1" x14ac:dyDescent="0.25">
      <c r="C34" s="55"/>
      <c r="D34" s="11"/>
    </row>
    <row r="35" spans="1:4" x14ac:dyDescent="0.25">
      <c r="C35" s="55"/>
      <c r="D35" s="11"/>
    </row>
    <row r="36" spans="1:4" x14ac:dyDescent="0.25">
      <c r="A36" s="78" t="s">
        <v>58</v>
      </c>
    </row>
    <row r="37" spans="1:4" x14ac:dyDescent="0.25">
      <c r="A37" s="77" t="s">
        <v>59</v>
      </c>
    </row>
  </sheetData>
  <mergeCells count="11">
    <mergeCell ref="A15:D15"/>
    <mergeCell ref="A22:C22"/>
    <mergeCell ref="A20:C20"/>
    <mergeCell ref="A21:C21"/>
    <mergeCell ref="A16:C16"/>
    <mergeCell ref="A18:C18"/>
    <mergeCell ref="A33:C33"/>
    <mergeCell ref="A24:C24"/>
    <mergeCell ref="A23:C23"/>
    <mergeCell ref="A27:C27"/>
    <mergeCell ref="A31:C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opLeftCell="A5" workbookViewId="0">
      <selection activeCell="A32" sqref="A32"/>
    </sheetView>
  </sheetViews>
  <sheetFormatPr defaultRowHeight="15" x14ac:dyDescent="0.25"/>
  <cols>
    <col min="1" max="1" width="28.7109375" customWidth="1"/>
    <col min="2" max="2" width="27.5703125" customWidth="1"/>
    <col min="3" max="4" width="28.7109375" customWidth="1"/>
    <col min="5" max="9" width="21.7109375" customWidth="1"/>
  </cols>
  <sheetData>
    <row r="1" spans="1:5" ht="20.25" thickBot="1" x14ac:dyDescent="0.35">
      <c r="A1" s="45" t="s">
        <v>15</v>
      </c>
      <c r="B1" s="45"/>
      <c r="C1" s="46"/>
      <c r="D1" s="47"/>
      <c r="E1" s="28"/>
    </row>
    <row r="2" spans="1:5" ht="15.75" thickTop="1" x14ac:dyDescent="0.25">
      <c r="A2" s="1"/>
      <c r="B2" s="1"/>
      <c r="C2" s="1"/>
      <c r="D2" s="1"/>
    </row>
    <row r="3" spans="1:5" ht="18" thickBot="1" x14ac:dyDescent="0.35">
      <c r="A3" s="2" t="s">
        <v>44</v>
      </c>
      <c r="B3" s="1"/>
      <c r="C3" s="1"/>
      <c r="D3" s="1"/>
    </row>
    <row r="4" spans="1:5" ht="16.5" thickTop="1" thickBot="1" x14ac:dyDescent="0.3">
      <c r="A4" s="1"/>
      <c r="B4" s="1"/>
      <c r="C4" s="1"/>
      <c r="D4" s="1"/>
    </row>
    <row r="5" spans="1:5" ht="75" customHeight="1" x14ac:dyDescent="0.25">
      <c r="A5" s="3" t="s">
        <v>0</v>
      </c>
      <c r="B5" s="4" t="s">
        <v>34</v>
      </c>
      <c r="C5" s="4" t="s">
        <v>52</v>
      </c>
      <c r="D5" s="5" t="s">
        <v>51</v>
      </c>
    </row>
    <row r="6" spans="1:5" x14ac:dyDescent="0.25">
      <c r="A6" s="38" t="s">
        <v>1</v>
      </c>
      <c r="B6" s="33">
        <v>9.8000000000000007</v>
      </c>
      <c r="C6" s="27">
        <v>0</v>
      </c>
      <c r="D6" s="32">
        <f>SUM(B6*C6)</f>
        <v>0</v>
      </c>
    </row>
    <row r="7" spans="1:5" x14ac:dyDescent="0.25">
      <c r="A7" s="38" t="s">
        <v>2</v>
      </c>
      <c r="B7" s="33">
        <v>42.05</v>
      </c>
      <c r="C7" s="27">
        <v>0</v>
      </c>
      <c r="D7" s="32">
        <f t="shared" ref="D7:D10" si="0">SUM(B7*C7)</f>
        <v>0</v>
      </c>
    </row>
    <row r="8" spans="1:5" x14ac:dyDescent="0.25">
      <c r="A8" s="38" t="s">
        <v>3</v>
      </c>
      <c r="B8" s="33">
        <v>34.47</v>
      </c>
      <c r="C8" s="27">
        <v>0</v>
      </c>
      <c r="D8" s="32">
        <f t="shared" si="0"/>
        <v>0</v>
      </c>
    </row>
    <row r="9" spans="1:5" x14ac:dyDescent="0.25">
      <c r="A9" s="38" t="s">
        <v>4</v>
      </c>
      <c r="B9" s="33">
        <v>17.34</v>
      </c>
      <c r="C9" s="27">
        <v>0</v>
      </c>
      <c r="D9" s="32">
        <f t="shared" si="0"/>
        <v>0</v>
      </c>
    </row>
    <row r="10" spans="1:5" x14ac:dyDescent="0.25">
      <c r="A10" s="38" t="s">
        <v>6</v>
      </c>
      <c r="B10" s="33">
        <v>148.96</v>
      </c>
      <c r="C10" s="27">
        <v>0</v>
      </c>
      <c r="D10" s="32">
        <f t="shared" si="0"/>
        <v>0</v>
      </c>
    </row>
    <row r="11" spans="1:5" ht="18" thickBot="1" x14ac:dyDescent="0.3">
      <c r="A11" s="53" t="s">
        <v>50</v>
      </c>
      <c r="B11" s="60">
        <f>SUM(B6:B10)</f>
        <v>252.62</v>
      </c>
      <c r="C11" s="9" t="s">
        <v>26</v>
      </c>
      <c r="D11" s="13">
        <f>SUM(D6:D10)</f>
        <v>0</v>
      </c>
    </row>
    <row r="12" spans="1:5" ht="15.75" thickBot="1" x14ac:dyDescent="0.3">
      <c r="A12" s="6"/>
      <c r="B12" s="7"/>
      <c r="C12" s="7"/>
      <c r="D12" s="8"/>
    </row>
    <row r="13" spans="1:5" ht="15.75" customHeight="1" thickTop="1" thickBot="1" x14ac:dyDescent="0.3">
      <c r="A13" s="98" t="s">
        <v>24</v>
      </c>
      <c r="B13" s="99"/>
      <c r="C13" s="100"/>
      <c r="D13" s="51">
        <f>SUM(D11*12)</f>
        <v>0</v>
      </c>
    </row>
    <row r="14" spans="1:5" ht="15.75" thickBot="1" x14ac:dyDescent="0.3"/>
    <row r="15" spans="1:5" ht="16.5" customHeight="1" thickTop="1" thickBot="1" x14ac:dyDescent="0.3">
      <c r="A15" s="79" t="s">
        <v>21</v>
      </c>
      <c r="B15" s="80"/>
      <c r="C15" s="81"/>
      <c r="D15" s="26">
        <f>SUM(D13*36)</f>
        <v>0</v>
      </c>
    </row>
    <row r="16" spans="1:5" ht="16.5" thickTop="1" thickBot="1" x14ac:dyDescent="0.3">
      <c r="A16" s="1"/>
      <c r="B16" s="1"/>
      <c r="C16" s="1"/>
      <c r="D16" s="1"/>
    </row>
    <row r="17" spans="1:4" ht="30.75" thickBot="1" x14ac:dyDescent="0.3">
      <c r="A17" s="101" t="s">
        <v>5</v>
      </c>
      <c r="B17" s="102"/>
      <c r="C17" s="103"/>
      <c r="D17" s="10" t="s">
        <v>53</v>
      </c>
    </row>
    <row r="18" spans="1:4" x14ac:dyDescent="0.25">
      <c r="A18" s="104" t="s">
        <v>27</v>
      </c>
      <c r="B18" s="105"/>
      <c r="C18" s="106"/>
      <c r="D18" s="34">
        <v>0</v>
      </c>
    </row>
    <row r="19" spans="1:4" x14ac:dyDescent="0.25">
      <c r="A19" s="54" t="s">
        <v>28</v>
      </c>
      <c r="B19" s="37"/>
      <c r="C19" s="44"/>
      <c r="D19" s="14">
        <v>0</v>
      </c>
    </row>
    <row r="20" spans="1:4" ht="15.75" thickBot="1" x14ac:dyDescent="0.3">
      <c r="A20" s="107" t="s">
        <v>37</v>
      </c>
      <c r="B20" s="108"/>
      <c r="C20" s="109"/>
      <c r="D20" s="13">
        <v>0</v>
      </c>
    </row>
    <row r="21" spans="1:4" ht="15.75" thickBot="1" x14ac:dyDescent="0.3"/>
    <row r="22" spans="1:4" ht="16.5" thickTop="1" thickBot="1" x14ac:dyDescent="0.3">
      <c r="A22" s="79" t="s">
        <v>22</v>
      </c>
      <c r="B22" s="80"/>
      <c r="C22" s="81"/>
      <c r="D22" s="26" cm="1">
        <f t="array" ref="D22">SUM(D18:D19*3,D20*6)</f>
        <v>0</v>
      </c>
    </row>
    <row r="23" spans="1:4" ht="15.75" thickTop="1" x14ac:dyDescent="0.25"/>
    <row r="25" spans="1:4" ht="15.75" thickBot="1" x14ac:dyDescent="0.3"/>
    <row r="26" spans="1:4" ht="16.5" thickTop="1" thickBot="1" x14ac:dyDescent="0.3">
      <c r="A26" s="79" t="s">
        <v>30</v>
      </c>
      <c r="B26" s="80"/>
      <c r="C26" s="81"/>
      <c r="D26" s="26">
        <f>SUM(D15/36,D22/36)</f>
        <v>0</v>
      </c>
    </row>
    <row r="27" spans="1:4" ht="16.5" thickTop="1" thickBot="1" x14ac:dyDescent="0.3"/>
    <row r="28" spans="1:4" ht="16.5" thickTop="1" thickBot="1" x14ac:dyDescent="0.3">
      <c r="A28" s="79" t="s">
        <v>31</v>
      </c>
      <c r="B28" s="80"/>
      <c r="C28" s="81"/>
      <c r="D28" s="26">
        <f>SUM(D26*36)</f>
        <v>0</v>
      </c>
    </row>
    <row r="29" spans="1:4" ht="15.75" thickTop="1" x14ac:dyDescent="0.25"/>
    <row r="31" spans="1:4" x14ac:dyDescent="0.25">
      <c r="A31" s="78" t="s">
        <v>58</v>
      </c>
    </row>
    <row r="32" spans="1:4" x14ac:dyDescent="0.25">
      <c r="A32" s="77" t="s">
        <v>60</v>
      </c>
    </row>
  </sheetData>
  <mergeCells count="8">
    <mergeCell ref="A28:C28"/>
    <mergeCell ref="A22:C22"/>
    <mergeCell ref="A26:C26"/>
    <mergeCell ref="A13:C13"/>
    <mergeCell ref="A17:C17"/>
    <mergeCell ref="A18:C18"/>
    <mergeCell ref="A20:C20"/>
    <mergeCell ref="A15:C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opLeftCell="A5" workbookViewId="0">
      <selection activeCell="A33" sqref="A33"/>
    </sheetView>
  </sheetViews>
  <sheetFormatPr defaultRowHeight="15" x14ac:dyDescent="0.25"/>
  <cols>
    <col min="1" max="2" width="28.7109375" customWidth="1"/>
    <col min="3" max="3" width="28.28515625" customWidth="1"/>
    <col min="4" max="4" width="28.7109375" customWidth="1"/>
    <col min="5" max="9" width="21.7109375" customWidth="1"/>
  </cols>
  <sheetData>
    <row r="1" spans="1:5" ht="20.25" thickBot="1" x14ac:dyDescent="0.35">
      <c r="A1" s="29" t="s">
        <v>15</v>
      </c>
      <c r="B1" s="16"/>
      <c r="C1" s="30"/>
      <c r="D1" s="28"/>
      <c r="E1" s="28"/>
    </row>
    <row r="2" spans="1:5" ht="15.75" thickTop="1" x14ac:dyDescent="0.25">
      <c r="A2" s="15"/>
      <c r="B2" s="15"/>
      <c r="C2" s="15"/>
      <c r="D2" s="15"/>
    </row>
    <row r="3" spans="1:5" ht="18" thickBot="1" x14ac:dyDescent="0.35">
      <c r="A3" s="17" t="s">
        <v>43</v>
      </c>
      <c r="B3" s="15"/>
      <c r="C3" s="15"/>
      <c r="D3" s="15"/>
    </row>
    <row r="4" spans="1:5" ht="16.5" thickTop="1" thickBot="1" x14ac:dyDescent="0.3">
      <c r="A4" s="15"/>
      <c r="B4" s="15"/>
      <c r="C4" s="15"/>
      <c r="D4" s="15"/>
    </row>
    <row r="5" spans="1:5" ht="60.75" customHeight="1" x14ac:dyDescent="0.25">
      <c r="A5" s="18" t="s">
        <v>0</v>
      </c>
      <c r="B5" s="19" t="s">
        <v>35</v>
      </c>
      <c r="C5" s="19" t="s">
        <v>52</v>
      </c>
      <c r="D5" s="20" t="s">
        <v>54</v>
      </c>
    </row>
    <row r="6" spans="1:5" ht="15" customHeight="1" x14ac:dyDescent="0.25">
      <c r="A6" s="21" t="s">
        <v>7</v>
      </c>
      <c r="B6" s="27">
        <v>3</v>
      </c>
      <c r="C6" s="27">
        <v>0</v>
      </c>
      <c r="D6" s="32">
        <f>SUM(B6*C6)</f>
        <v>0</v>
      </c>
    </row>
    <row r="7" spans="1:5" ht="15" customHeight="1" x14ac:dyDescent="0.25">
      <c r="A7" s="21" t="s">
        <v>2</v>
      </c>
      <c r="B7" s="27">
        <v>20.54</v>
      </c>
      <c r="C7" s="27">
        <v>0</v>
      </c>
      <c r="D7" s="32">
        <f t="shared" ref="D7:D8" si="0">SUM(B7*C7)</f>
        <v>0</v>
      </c>
    </row>
    <row r="8" spans="1:5" ht="15" customHeight="1" x14ac:dyDescent="0.25">
      <c r="A8" s="21" t="s">
        <v>8</v>
      </c>
      <c r="B8" s="27">
        <v>10.58</v>
      </c>
      <c r="C8" s="27">
        <v>0</v>
      </c>
      <c r="D8" s="32">
        <f t="shared" si="0"/>
        <v>0</v>
      </c>
    </row>
    <row r="9" spans="1:5" ht="15" customHeight="1" x14ac:dyDescent="0.25">
      <c r="A9" s="21" t="s">
        <v>4</v>
      </c>
      <c r="B9" s="27">
        <v>11.62</v>
      </c>
      <c r="C9" s="27">
        <v>0</v>
      </c>
      <c r="D9" s="32">
        <f t="shared" ref="D9" si="1">SUM(B9*C9)</f>
        <v>0</v>
      </c>
    </row>
    <row r="10" spans="1:5" ht="15" customHeight="1" x14ac:dyDescent="0.25">
      <c r="A10" s="21" t="s">
        <v>14</v>
      </c>
      <c r="B10" s="27">
        <v>70.42</v>
      </c>
      <c r="C10" s="27">
        <v>0</v>
      </c>
      <c r="D10" s="32">
        <f t="shared" ref="D10:D11" si="2">SUM(B10*C10)</f>
        <v>0</v>
      </c>
    </row>
    <row r="11" spans="1:5" ht="15" customHeight="1" x14ac:dyDescent="0.25">
      <c r="A11" s="21" t="s">
        <v>6</v>
      </c>
      <c r="B11" s="27">
        <v>145.53</v>
      </c>
      <c r="C11" s="27">
        <v>0</v>
      </c>
      <c r="D11" s="32">
        <f t="shared" si="2"/>
        <v>0</v>
      </c>
    </row>
    <row r="12" spans="1:5" ht="15" customHeight="1" thickBot="1" x14ac:dyDescent="0.3">
      <c r="A12" s="53" t="s">
        <v>50</v>
      </c>
      <c r="B12" s="64">
        <v>261.69</v>
      </c>
      <c r="C12" s="25" t="s">
        <v>26</v>
      </c>
      <c r="D12" s="13">
        <f>SUM(D6:D11)</f>
        <v>0</v>
      </c>
    </row>
    <row r="13" spans="1:5" ht="15" customHeight="1" thickBot="1" x14ac:dyDescent="0.3">
      <c r="A13" s="22"/>
      <c r="B13" s="23"/>
      <c r="C13" s="23"/>
      <c r="D13" s="24"/>
    </row>
    <row r="14" spans="1:5" ht="20.100000000000001" customHeight="1" thickBot="1" x14ac:dyDescent="0.3">
      <c r="A14" s="110" t="s">
        <v>25</v>
      </c>
      <c r="B14" s="111"/>
      <c r="C14" s="111"/>
      <c r="D14" s="12">
        <f>SUM(D12*8)</f>
        <v>0</v>
      </c>
    </row>
    <row r="15" spans="1:5" ht="20.100000000000001" customHeight="1" thickBot="1" x14ac:dyDescent="0.3"/>
    <row r="16" spans="1:5" ht="15" customHeight="1" thickTop="1" thickBot="1" x14ac:dyDescent="0.3">
      <c r="A16" s="79" t="s">
        <v>21</v>
      </c>
      <c r="B16" s="80"/>
      <c r="C16" s="81"/>
      <c r="D16" s="26">
        <f>SUM(D14*36)</f>
        <v>0</v>
      </c>
    </row>
    <row r="17" spans="1:4" ht="15" customHeight="1" thickTop="1" thickBot="1" x14ac:dyDescent="0.3">
      <c r="A17" s="15"/>
      <c r="B17" s="15"/>
      <c r="C17" s="15"/>
      <c r="D17" s="15"/>
    </row>
    <row r="18" spans="1:4" ht="30" x14ac:dyDescent="0.25">
      <c r="A18" s="92" t="s">
        <v>5</v>
      </c>
      <c r="B18" s="93"/>
      <c r="C18" s="94"/>
      <c r="D18" s="20" t="s">
        <v>53</v>
      </c>
    </row>
    <row r="19" spans="1:4" ht="15" customHeight="1" x14ac:dyDescent="0.25">
      <c r="A19" s="112" t="s">
        <v>48</v>
      </c>
      <c r="B19" s="113"/>
      <c r="C19" s="114"/>
      <c r="D19" s="14">
        <v>0</v>
      </c>
    </row>
    <row r="20" spans="1:4" ht="15" customHeight="1" x14ac:dyDescent="0.25">
      <c r="A20" s="36" t="s">
        <v>49</v>
      </c>
      <c r="B20" s="63"/>
      <c r="C20" s="42"/>
      <c r="D20" s="14">
        <v>0</v>
      </c>
    </row>
    <row r="21" spans="1:4" ht="30" customHeight="1" thickBot="1" x14ac:dyDescent="0.3">
      <c r="A21" s="115" t="s">
        <v>47</v>
      </c>
      <c r="B21" s="116"/>
      <c r="C21" s="117"/>
      <c r="D21" s="13">
        <v>0</v>
      </c>
    </row>
    <row r="22" spans="1:4" ht="15.75" thickBot="1" x14ac:dyDescent="0.3">
      <c r="B22" s="43"/>
    </row>
    <row r="23" spans="1:4" ht="20.100000000000001" customHeight="1" thickTop="1" thickBot="1" x14ac:dyDescent="0.3">
      <c r="A23" s="79" t="s">
        <v>22</v>
      </c>
      <c r="B23" s="80"/>
      <c r="C23" s="81"/>
      <c r="D23" s="26" cm="1">
        <f t="array" ref="D23">SUM(D19:D20*12,D21*6)</f>
        <v>0</v>
      </c>
    </row>
    <row r="24" spans="1:4" ht="15.75" thickTop="1" x14ac:dyDescent="0.25"/>
    <row r="26" spans="1:4" ht="15.75" thickBot="1" x14ac:dyDescent="0.3"/>
    <row r="27" spans="1:4" ht="20.100000000000001" customHeight="1" thickTop="1" thickBot="1" x14ac:dyDescent="0.3">
      <c r="A27" s="79" t="s">
        <v>30</v>
      </c>
      <c r="B27" s="80"/>
      <c r="C27" s="81"/>
      <c r="D27" s="26">
        <f>SUM(D16/36,D23/36)</f>
        <v>0</v>
      </c>
    </row>
    <row r="28" spans="1:4" ht="20.100000000000001" customHeight="1" thickTop="1" thickBot="1" x14ac:dyDescent="0.3"/>
    <row r="29" spans="1:4" ht="20.100000000000001" customHeight="1" thickTop="1" thickBot="1" x14ac:dyDescent="0.3">
      <c r="A29" s="79" t="s">
        <v>31</v>
      </c>
      <c r="B29" s="80"/>
      <c r="C29" s="81"/>
      <c r="D29" s="26">
        <f>SUM(D27*36)</f>
        <v>0</v>
      </c>
    </row>
    <row r="30" spans="1:4" ht="15.75" thickTop="1" x14ac:dyDescent="0.25"/>
    <row r="32" spans="1:4" x14ac:dyDescent="0.25">
      <c r="A32" s="78" t="s">
        <v>58</v>
      </c>
    </row>
    <row r="33" spans="1:1" x14ac:dyDescent="0.25">
      <c r="A33" s="77" t="s">
        <v>60</v>
      </c>
    </row>
  </sheetData>
  <mergeCells count="8">
    <mergeCell ref="A29:C29"/>
    <mergeCell ref="A23:C23"/>
    <mergeCell ref="A27:C27"/>
    <mergeCell ref="A14:C14"/>
    <mergeCell ref="A18:C18"/>
    <mergeCell ref="A19:C19"/>
    <mergeCell ref="A21:C21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13F1-36F3-4B31-B6CF-EB4B135E857C}">
  <dimension ref="A1:I14"/>
  <sheetViews>
    <sheetView tabSelected="1" workbookViewId="0">
      <selection activeCell="A14" sqref="A14"/>
    </sheetView>
  </sheetViews>
  <sheetFormatPr defaultRowHeight="15" x14ac:dyDescent="0.25"/>
  <cols>
    <col min="1" max="1" width="40" customWidth="1"/>
    <col min="2" max="2" width="35" customWidth="1"/>
    <col min="3" max="3" width="28.28515625" customWidth="1"/>
  </cols>
  <sheetData>
    <row r="1" spans="1:9" ht="20.25" thickBot="1" x14ac:dyDescent="0.35">
      <c r="A1" s="49" t="s">
        <v>20</v>
      </c>
      <c r="B1" s="49"/>
      <c r="C1" s="50"/>
      <c r="D1" s="48"/>
      <c r="E1" s="48"/>
      <c r="F1" s="48"/>
      <c r="G1" s="48"/>
      <c r="H1" s="48"/>
      <c r="I1" s="48"/>
    </row>
    <row r="2" spans="1:9" ht="15.75" thickTop="1" x14ac:dyDescent="0.25"/>
    <row r="3" spans="1:9" ht="15.75" thickBot="1" x14ac:dyDescent="0.3"/>
    <row r="4" spans="1:9" ht="48.75" customHeight="1" thickBot="1" x14ac:dyDescent="0.3">
      <c r="A4" s="65" t="s">
        <v>57</v>
      </c>
      <c r="B4" s="66" t="s">
        <v>19</v>
      </c>
      <c r="C4" s="67" t="s">
        <v>40</v>
      </c>
    </row>
    <row r="5" spans="1:9" ht="50.1" customHeight="1" x14ac:dyDescent="0.25">
      <c r="A5" s="68" t="s">
        <v>46</v>
      </c>
      <c r="B5" s="69">
        <v>0</v>
      </c>
      <c r="C5" s="70">
        <f>B5*36</f>
        <v>0</v>
      </c>
    </row>
    <row r="6" spans="1:9" ht="30" x14ac:dyDescent="0.25">
      <c r="A6" s="61" t="s">
        <v>17</v>
      </c>
      <c r="B6" s="27">
        <v>0</v>
      </c>
      <c r="C6" s="32">
        <f t="shared" ref="C6:C7" si="0">B6*36</f>
        <v>0</v>
      </c>
    </row>
    <row r="7" spans="1:9" ht="30.75" thickBot="1" x14ac:dyDescent="0.3">
      <c r="A7" s="71" t="s">
        <v>18</v>
      </c>
      <c r="B7" s="72">
        <v>0</v>
      </c>
      <c r="C7" s="13">
        <f t="shared" si="0"/>
        <v>0</v>
      </c>
    </row>
    <row r="8" spans="1:9" ht="20.100000000000001" customHeight="1" x14ac:dyDescent="0.25">
      <c r="A8" s="68" t="s">
        <v>41</v>
      </c>
      <c r="B8" s="69">
        <f>SUM(B5:B7)</f>
        <v>0</v>
      </c>
      <c r="C8" s="70">
        <f>B8*36</f>
        <v>0</v>
      </c>
    </row>
    <row r="9" spans="1:9" ht="30" customHeight="1" thickBot="1" x14ac:dyDescent="0.3">
      <c r="A9" s="76" t="s">
        <v>56</v>
      </c>
      <c r="B9" s="72"/>
      <c r="C9" s="13"/>
    </row>
    <row r="10" spans="1:9" s="62" customFormat="1" ht="30" customHeight="1" thickBot="1" x14ac:dyDescent="0.3">
      <c r="A10" s="73" t="s">
        <v>42</v>
      </c>
      <c r="B10" s="74">
        <f>B9+B8</f>
        <v>0</v>
      </c>
      <c r="C10" s="75">
        <f>C8+C9</f>
        <v>0</v>
      </c>
    </row>
    <row r="11" spans="1:9" x14ac:dyDescent="0.25">
      <c r="B11" s="52"/>
    </row>
    <row r="13" spans="1:9" x14ac:dyDescent="0.25">
      <c r="A13" s="78" t="s">
        <v>58</v>
      </c>
    </row>
    <row r="14" spans="1:9" x14ac:dyDescent="0.25">
      <c r="A14" s="77" t="s">
        <v>60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KPÚ KARLOVY VARY</vt:lpstr>
      <vt:lpstr>POBOČKA K. VARY</vt:lpstr>
      <vt:lpstr>POBOČKA CHEB</vt:lpstr>
      <vt:lpstr>CELKOVÁ CENA ÚKLIDOVÝCH SLUŽEB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terminal.adela</dc:creator>
  <cp:lastModifiedBy>Bešťáková Eliška</cp:lastModifiedBy>
  <cp:lastPrinted>2021-04-13T09:24:08Z</cp:lastPrinted>
  <dcterms:created xsi:type="dcterms:W3CDTF">2021-04-13T08:13:10Z</dcterms:created>
  <dcterms:modified xsi:type="dcterms:W3CDTF">2025-02-07T08:09:39Z</dcterms:modified>
</cp:coreProperties>
</file>