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58 Údržba HOZ Vápno C4\výzva\"/>
    </mc:Choice>
  </mc:AlternateContent>
  <xr:revisionPtr revIDLastSave="0" documentId="13_ncr:1_{566B1253-86CE-4520-B9D8-E24E76A68F1B}" xr6:coauthVersionLast="47" xr6:coauthVersionMax="47" xr10:uidLastSave="{00000000-0000-0000-0000-000000000000}"/>
  <bookViews>
    <workbookView xWindow="28680" yWindow="-225" windowWidth="29040" windowHeight="17640" xr2:uid="{00000000-000D-0000-FFFF-FFFF00000000}"/>
  </bookViews>
  <sheets>
    <sheet name="Rekapitulace stavby" sheetId="1" r:id="rId1"/>
    <sheet name="4-2024 - Údržba HOZ Vápno" sheetId="2" r:id="rId2"/>
    <sheet name="Pokyny pro vyplnění" sheetId="3" r:id="rId3"/>
  </sheets>
  <definedNames>
    <definedName name="_xlnm._FilterDatabase" localSheetId="1" hidden="1">'4-2024 - Údržba HOZ Vápno'!$C$74:$K$178</definedName>
    <definedName name="_xlnm.Print_Titles" localSheetId="1">'4-2024 - Údržba HOZ Vápno'!$74:$74</definedName>
    <definedName name="_xlnm.Print_Titles" localSheetId="0">'Rekapitulace stavby'!$52:$52</definedName>
    <definedName name="_xlnm.Print_Area" localSheetId="1">'4-2024 - Údržba HOZ Vápno'!$C$4:$J$37,'4-2024 - Údržba HOZ Vápno'!$C$43:$J$58,'4-2024 - Údržba HOZ Vápno'!$C$64:$K$178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F69" i="2"/>
  <c r="E67" i="2"/>
  <c r="J51" i="2"/>
  <c r="F48" i="2"/>
  <c r="E46" i="2"/>
  <c r="J19" i="2"/>
  <c r="E19" i="2"/>
  <c r="J50" i="2" s="1"/>
  <c r="J18" i="2"/>
  <c r="J16" i="2"/>
  <c r="E16" i="2"/>
  <c r="F51" i="2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BK145" i="2"/>
  <c r="J154" i="2"/>
  <c r="J103" i="2"/>
  <c r="J78" i="2"/>
  <c r="J122" i="2"/>
  <c r="BK177" i="2"/>
  <c r="BK167" i="2"/>
  <c r="BK150" i="2"/>
  <c r="J167" i="2"/>
  <c r="J158" i="2"/>
  <c r="J82" i="2"/>
  <c r="BK142" i="2"/>
  <c r="BK131" i="2"/>
  <c r="BK156" i="2"/>
  <c r="J138" i="2"/>
  <c r="BK78" i="2"/>
  <c r="BK122" i="2"/>
  <c r="BK94" i="2"/>
  <c r="J125" i="2"/>
  <c r="BK134" i="2"/>
  <c r="BK86" i="2"/>
  <c r="BK109" i="2"/>
  <c r="J148" i="2"/>
  <c r="BK164" i="2"/>
  <c r="J150" i="2"/>
  <c r="J91" i="2"/>
  <c r="BK148" i="2"/>
  <c r="J97" i="2"/>
  <c r="J161" i="2"/>
  <c r="BK106" i="2"/>
  <c r="J131" i="2"/>
  <c r="J177" i="2"/>
  <c r="J152" i="2"/>
  <c r="J128" i="2"/>
  <c r="J94" i="2"/>
  <c r="BK100" i="2"/>
  <c r="BK128" i="2"/>
  <c r="BK138" i="2"/>
  <c r="J169" i="2"/>
  <c r="BK125" i="2"/>
  <c r="BK82" i="2"/>
  <c r="J142" i="2"/>
  <c r="J100" i="2"/>
  <c r="BK161" i="2"/>
  <c r="BK152" i="2"/>
  <c r="J145" i="2"/>
  <c r="BK154" i="2"/>
  <c r="AS54" i="1"/>
  <c r="J156" i="2"/>
  <c r="J164" i="2"/>
  <c r="BK103" i="2"/>
  <c r="J134" i="2"/>
  <c r="BK169" i="2"/>
  <c r="BK91" i="2"/>
  <c r="BK158" i="2"/>
  <c r="BK97" i="2"/>
  <c r="J106" i="2"/>
  <c r="J109" i="2"/>
  <c r="J86" i="2"/>
  <c r="BK77" i="2" l="1"/>
  <c r="BK76" i="2" s="1"/>
  <c r="J76" i="2" s="1"/>
  <c r="J56" i="2" s="1"/>
  <c r="P77" i="2"/>
  <c r="P76" i="2" s="1"/>
  <c r="P75" i="2" s="1"/>
  <c r="AU55" i="1" s="1"/>
  <c r="AU54" i="1" s="1"/>
  <c r="R77" i="2"/>
  <c r="R76" i="2"/>
  <c r="R75" i="2" s="1"/>
  <c r="T77" i="2"/>
  <c r="T76" i="2"/>
  <c r="T75" i="2" s="1"/>
  <c r="J71" i="2"/>
  <c r="BE78" i="2"/>
  <c r="BE82" i="2"/>
  <c r="BE152" i="2"/>
  <c r="BE158" i="2"/>
  <c r="BE167" i="2"/>
  <c r="BE100" i="2"/>
  <c r="J69" i="2"/>
  <c r="BE109" i="2"/>
  <c r="BE161" i="2"/>
  <c r="F71" i="2"/>
  <c r="BE106" i="2"/>
  <c r="BE138" i="2"/>
  <c r="BE177" i="2"/>
  <c r="BE164" i="2"/>
  <c r="BE169" i="2"/>
  <c r="BE125" i="2"/>
  <c r="BE134" i="2"/>
  <c r="BE145" i="2"/>
  <c r="BE156" i="2"/>
  <c r="F72" i="2"/>
  <c r="BE94" i="2"/>
  <c r="BE122" i="2"/>
  <c r="BE86" i="2"/>
  <c r="BE131" i="2"/>
  <c r="BE148" i="2"/>
  <c r="BE154" i="2"/>
  <c r="BE103" i="2"/>
  <c r="BE128" i="2"/>
  <c r="BE150" i="2"/>
  <c r="BE142" i="2"/>
  <c r="BE91" i="2"/>
  <c r="BE97" i="2"/>
  <c r="J32" i="2"/>
  <c r="AW55" i="1"/>
  <c r="F33" i="2"/>
  <c r="BB55" i="1" s="1"/>
  <c r="BB54" i="1" s="1"/>
  <c r="AX54" i="1" s="1"/>
  <c r="F35" i="2"/>
  <c r="BD55" i="1" s="1"/>
  <c r="BD54" i="1" s="1"/>
  <c r="W33" i="1" s="1"/>
  <c r="F32" i="2"/>
  <c r="BA55" i="1"/>
  <c r="BA54" i="1"/>
  <c r="AW54" i="1"/>
  <c r="AK30" i="1" s="1"/>
  <c r="F34" i="2"/>
  <c r="BC55" i="1" s="1"/>
  <c r="BC54" i="1" s="1"/>
  <c r="AY54" i="1" s="1"/>
  <c r="BK75" i="2" l="1"/>
  <c r="J75" i="2"/>
  <c r="J55" i="2" s="1"/>
  <c r="J77" i="2"/>
  <c r="J57" i="2" s="1"/>
  <c r="W30" i="1"/>
  <c r="W32" i="1"/>
  <c r="W31" i="1"/>
  <c r="J31" i="2"/>
  <c r="AV55" i="1" s="1"/>
  <c r="AT55" i="1" s="1"/>
  <c r="F31" i="2"/>
  <c r="AZ55" i="1" s="1"/>
  <c r="AZ54" i="1" s="1"/>
  <c r="W29" i="1" s="1"/>
  <c r="J28" i="2" l="1"/>
  <c r="AG55" i="1" s="1"/>
  <c r="AG54" i="1" s="1"/>
  <c r="AK26" i="1" s="1"/>
  <c r="AK35" i="1" s="1"/>
  <c r="AV54" i="1"/>
  <c r="AK29" i="1" s="1"/>
  <c r="J37" i="2" l="1"/>
  <c r="AN55" i="1"/>
  <c r="AT54" i="1"/>
  <c r="AN54" i="1" s="1"/>
</calcChain>
</file>

<file path=xl/sharedStrings.xml><?xml version="1.0" encoding="utf-8"?>
<sst xmlns="http://schemas.openxmlformats.org/spreadsheetml/2006/main" count="1609" uniqueCount="481">
  <si>
    <t>Export Komplet</t>
  </si>
  <si>
    <t>VZ</t>
  </si>
  <si>
    <t>2.0</t>
  </si>
  <si>
    <t>ZAMOK</t>
  </si>
  <si>
    <t>False</t>
  </si>
  <si>
    <t>{29921922-47e3-45cb-8e08-cc2b0ca3e670}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</si>
  <si>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</si>
  <si>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</si>
  <si>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</si>
  <si>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</si>
  <si>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</si>
  <si>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</si>
  <si>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</si>
  <si>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</si>
  <si>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</si>
  <si>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</si>
  <si>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</si>
  <si>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Vápno</t>
  </si>
  <si>
    <t>KSO:</t>
  </si>
  <si>
    <t/>
  </si>
  <si>
    <t>CC-CZ:</t>
  </si>
  <si>
    <t>Místo:</t>
  </si>
  <si>
    <t>Vápno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</si>
  <si>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</si>
  <si>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</si>
  <si>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</si>
  <si>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</si>
  <si>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</si>
  <si>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</si>
  <si>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</si>
  <si>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</si>
  <si>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</si>
  <si>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</si>
  <si>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OVHS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</si>
  <si>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</si>
  <si>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</si>
  <si>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</si>
  <si>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</si>
  <si>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</si>
  <si>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</si>
  <si>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</si>
  <si>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</si>
  <si>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</si>
  <si>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</si>
  <si>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</si>
  <si>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</si>
  <si>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</si>
  <si>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</si>
  <si>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</si>
  <si>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</si>
  <si>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</si>
  <si>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</si>
  <si>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</si>
  <si>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</si>
  <si>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</si>
  <si>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</si>
  <si>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</si>
  <si>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</si>
  <si>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</si>
  <si>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</si>
  <si>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</si>
  <si>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</si>
  <si>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</si>
  <si>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</si>
  <si>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</si>
  <si>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</si>
  <si>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</si>
  <si>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</si>
  <si>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</si>
  <si>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</si>
  <si>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</si>
  <si>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</si>
  <si>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</si>
  <si>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</si>
  <si>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</si>
  <si>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</si>
  <si>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</si>
  <si>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</si>
  <si>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</si>
  <si>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</si>
  <si>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</si>
  <si>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</si>
  <si>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</si>
  <si>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</si>
  <si>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</si>
  <si>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</si>
  <si>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</si>
  <si>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</si>
  <si>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</si>
  <si>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</si>
  <si>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</si>
  <si>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</si>
  <si>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</si>
  <si>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</si>
  <si>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</si>
  <si>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</si>
  <si>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</si>
  <si>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</si>
  <si>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</si>
  <si>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</si>
  <si>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</si>
  <si>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</si>
  <si>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</si>
  <si>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32</t>
  </si>
  <si>
    <t>K</t>
  </si>
  <si>
    <t>111103312</t>
  </si>
  <si>
    <t>Kosení po vegetačním období divokého porostu středně hustého</t>
  </si>
  <si>
    <t>ha</t>
  </si>
  <si>
    <t>CS ÚRS 2024 02</t>
  </si>
  <si>
    <t>4</t>
  </si>
  <si>
    <t>-1520256417</t>
  </si>
  <si>
    <t>PP</t>
  </si>
  <si>
    <t>Kosení travin a vodních rostlin po vegetačním období divokého porostu středně hustého</t>
  </si>
  <si>
    <t>Online PSC</t>
  </si>
  <si>
    <t>https://podminky.urs.cz/item/CS_URS_2024_02/111103312</t>
  </si>
  <si>
    <t>VV</t>
  </si>
  <si>
    <t>780*7*0,3/10000</t>
  </si>
  <si>
    <t>33</t>
  </si>
  <si>
    <t>111103322</t>
  </si>
  <si>
    <t>Kosení po vegetačním období vodního rostlinstva na břehu středně hustého</t>
  </si>
  <si>
    <t>-1734479276</t>
  </si>
  <si>
    <t>Kosení travin a vodních rostlin po vegetačním období vodního rostlinstva na břehu středně hustého</t>
  </si>
  <si>
    <t>https://podminky.urs.cz/item/CS_URS_2024_02/111103322</t>
  </si>
  <si>
    <t>780*7*0,7/10000</t>
  </si>
  <si>
    <t>3</t>
  </si>
  <si>
    <t>111203201</t>
  </si>
  <si>
    <t>Odstranění křovin a stromů s ponecháním kořenů z plochy do 1000 m2</t>
  </si>
  <si>
    <t>m2</t>
  </si>
  <si>
    <t>671497668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</si>
  <si>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</si>
  <si>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</si>
  <si>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30+30+10</t>
  </si>
  <si>
    <t>Součet</t>
  </si>
  <si>
    <t>112101103</t>
  </si>
  <si>
    <t>Odstranění stromů listnatých průměru kmene přes 500 do 700 mm</t>
  </si>
  <si>
    <t>kus</t>
  </si>
  <si>
    <t>1471777489</t>
  </si>
  <si>
    <t>Odstranění stromů s odřezáním kmene a s odvětvením listnatých, průměru kmene přes 500 do 700 mm</t>
  </si>
  <si>
    <t>https://podminky.urs.cz/item/CS_URS_2024_02/112101103</t>
  </si>
  <si>
    <t>5</t>
  </si>
  <si>
    <t>112101104</t>
  </si>
  <si>
    <t>Odstranění stromů listnatých průměru kmene přes 700 do 900 mm</t>
  </si>
  <si>
    <t>445139061</t>
  </si>
  <si>
    <t>Odstranění stromů s odřezáním kmene a s odvětvením listnatých, průměru kmene přes 700 do 900 mm</t>
  </si>
  <si>
    <t>https://podminky.urs.cz/item/CS_URS_2024_02/112101104</t>
  </si>
  <si>
    <t>11</t>
  </si>
  <si>
    <t>112251101</t>
  </si>
  <si>
    <t>Odstranění pařezů průměru přes 100 do 300 mm</t>
  </si>
  <si>
    <t>-1742309113</t>
  </si>
  <si>
    <t>Odstranění pařezů strojně s jejich vykopáním nebo vytrháním průměru přes 100 do 300 mm</t>
  </si>
  <si>
    <t>https://podminky.urs.cz/item/CS_URS_2024_02/112251101</t>
  </si>
  <si>
    <t>7</t>
  </si>
  <si>
    <t>112251102</t>
  </si>
  <si>
    <t>Odstranění pařezů průměru přes 300 do 500 mm</t>
  </si>
  <si>
    <t>1694511415</t>
  </si>
  <si>
    <t>Odstranění pařezů strojně s jejich vykopáním nebo vytrháním průměru přes 300 do 500 mm</t>
  </si>
  <si>
    <t>https://podminky.urs.cz/item/CS_URS_2024_02/112251102</t>
  </si>
  <si>
    <t>8</t>
  </si>
  <si>
    <t>112251103</t>
  </si>
  <si>
    <t>Odstranění pařezů průměru přes 500 do 700 mm</t>
  </si>
  <si>
    <t>1141123931</t>
  </si>
  <si>
    <t>Odstranění pařezů strojně s jejich vykopáním nebo vytrháním průměru přes 500 do 700 mm</t>
  </si>
  <si>
    <t>https://podminky.urs.cz/item/CS_URS_2024_02/112251103</t>
  </si>
  <si>
    <t>9</t>
  </si>
  <si>
    <t>112251104</t>
  </si>
  <si>
    <t>Odstranění pařezů průměru přes 700 do 900 mm</t>
  </si>
  <si>
    <t>546828931</t>
  </si>
  <si>
    <t>Odstranění pařezů strojně s jejich vykopáním nebo vytrháním průměru přes 700 do 900 mm</t>
  </si>
  <si>
    <t>https://podminky.urs.cz/item/CS_URS_2024_02/112251104</t>
  </si>
  <si>
    <t>10</t>
  </si>
  <si>
    <t>125703303</t>
  </si>
  <si>
    <t>Čištění melioračních kanálů od naplavenin tl do 250 mm dno zpevněné tvárnicemi</t>
  </si>
  <si>
    <t>m3</t>
  </si>
  <si>
    <t>1873742957</t>
  </si>
  <si>
    <t>Čištění melioračních kanálů s úpravou svahu do výšky naplavené vrstvy tloušťky naplavené vrstvy do 250 mm, se dnem zpevněným tvárnicemi</t>
  </si>
  <si>
    <t>https://podminky.urs.cz/item/CS_URS_2024_02/125703303</t>
  </si>
  <si>
    <t>(0,5+0,5)/2*(780-700)</t>
  </si>
  <si>
    <t>(0,5+0,6)/2*(700-650)</t>
  </si>
  <si>
    <t>(0,6+0,6)/2*(650-600)</t>
  </si>
  <si>
    <t>(0,6+0,75)/2*(600-550)</t>
  </si>
  <si>
    <t>(0,75+0,8)/2*(550-400)</t>
  </si>
  <si>
    <t>(0,8+1,6)/2*(400-300)</t>
  </si>
  <si>
    <t>(1,6+1,7)/2*(300-200)</t>
  </si>
  <si>
    <t>(1,7+1,8)/2*(200-100)</t>
  </si>
  <si>
    <t>(1,8+1,8)/2*(100)</t>
  </si>
  <si>
    <t>174251201</t>
  </si>
  <si>
    <t>Zásyp jam po pařezech D pařezů do 300 mm strojně</t>
  </si>
  <si>
    <t>-1335853895</t>
  </si>
  <si>
    <t>Zásyp jam po pařezech strojně výkopkem z horniny získané při dobývání pařezů s hrubým urovnáním povrchu zasypávky průměru pařezu přes 100 do 300 mm</t>
  </si>
  <si>
    <t>https://podminky.urs.cz/item/CS_URS_2024_02/174251201</t>
  </si>
  <si>
    <t>13</t>
  </si>
  <si>
    <t>174251202</t>
  </si>
  <si>
    <t>Zásyp jam po pařezech D pařezů přes 300 do 500 mm strojně</t>
  </si>
  <si>
    <t>-671272434</t>
  </si>
  <si>
    <t>Zásyp jam po pařezech strojně výkopkem z horniny získané při dobývání pařezů s hrubým urovnáním povrchu zasypávky průměru pařezu přes 300 do 500 mm</t>
  </si>
  <si>
    <t>https://podminky.urs.cz/item/CS_URS_2024_02/174251202</t>
  </si>
  <si>
    <t>14</t>
  </si>
  <si>
    <t>174251203</t>
  </si>
  <si>
    <t>Zásyp jam po pařezech D pařezů přes 500 do 700 mm strojně</t>
  </si>
  <si>
    <t>-691160504</t>
  </si>
  <si>
    <t>Zásyp jam po pařezech strojně výkopkem z horniny získané při dobývání pařezů s hrubým urovnáním povrchu zasypávky průměru pařezu přes 500 do 700 mm</t>
  </si>
  <si>
    <t>https://podminky.urs.cz/item/CS_URS_2024_02/174251203</t>
  </si>
  <si>
    <t>15</t>
  </si>
  <si>
    <t>174251204</t>
  </si>
  <si>
    <t>Zásyp jam po pařezech D pařezů přes 700 do 900 mm strojně</t>
  </si>
  <si>
    <t>-902905741</t>
  </si>
  <si>
    <t>Zásyp jam po pařezech strojně výkopkem z horniny získané při dobývání pařezů s hrubým urovnáním povrchu zasypávky průměru pařezu přes 700 do 900 mm</t>
  </si>
  <si>
    <t>https://podminky.urs.cz/item/CS_URS_2024_02/174251204</t>
  </si>
  <si>
    <t>16</t>
  </si>
  <si>
    <t>185803106</t>
  </si>
  <si>
    <t>Shrabání pokoseného divokého porostu s odvozem do 20 km</t>
  </si>
  <si>
    <t>-1176409529</t>
  </si>
  <si>
    <t>Shrabání pokoseného porostu a organických naplavenin s odvozem do 20 km divokého porostu</t>
  </si>
  <si>
    <t>https://podminky.urs.cz/item/CS_URS_2024_02/185803106</t>
  </si>
  <si>
    <t>0,164</t>
  </si>
  <si>
    <t>17</t>
  </si>
  <si>
    <t>185803107</t>
  </si>
  <si>
    <t>Shrabání pokoseného vodního rostlinstva z břehu i z vody s odvozem do 20 km</t>
  </si>
  <si>
    <t>-1206985057</t>
  </si>
  <si>
    <t>Shrabání pokoseného porostu a organických naplavenin s odvozem do 20 km vodního rostlinstva z břehu i z vody</t>
  </si>
  <si>
    <t>https://podminky.urs.cz/item/CS_URS_2024_02/185803107</t>
  </si>
  <si>
    <t>0,382</t>
  </si>
  <si>
    <t>18</t>
  </si>
  <si>
    <t>R-001</t>
  </si>
  <si>
    <t xml:space="preserve">Ekologická likvidace veškeré neupotřeb. dřev. hmoty - z křovin a stromů D kmene do 100 mm - v souladu se zákonem o odpadech č. 541/2020 Sb.v platném znění   </t>
  </si>
  <si>
    <t>1036283056</t>
  </si>
  <si>
    <t xml:space="preserve">Ekologická likvidace veškeré neupotřeb. dřev. hmoty - z křovin a stromů D kmene do 100 mm - v souladu se zákonem o odpadech č. 541/2020 Sb.v platném znění </t>
  </si>
  <si>
    <t>70</t>
  </si>
  <si>
    <t>19</t>
  </si>
  <si>
    <t>R-012</t>
  </si>
  <si>
    <t xml:space="preserve">Ekologická likvidace veškeré neupotřeb. dřev. hmoty - větví stromu, bez kmenu - D kmene 500-700 mm - v souladu se zákonem o odpadech č. 541/2020 Sb.v platném znění   </t>
  </si>
  <si>
    <t>ks</t>
  </si>
  <si>
    <t>2136425197</t>
  </si>
  <si>
    <t xml:space="preserve">Ekologická likvidace veškeré neupotřeb. dřev. hmoty - větví stromu, bez kmenu - D kmene 500-700 mm - v souladu se zákonem o odpadech č. 541/2020 Sb.v platném znění </t>
  </si>
  <si>
    <t>20</t>
  </si>
  <si>
    <t>R-013</t>
  </si>
  <si>
    <t xml:space="preserve">Ekologická likvidace veškeré neupotřeb. dřev. hmoty - větví stromu, bez kmenu - D kmene 700-900 mm - v souladu se zákonem o odpadech č. 541/2020 Sb.v platném znění      </t>
  </si>
  <si>
    <t>498541063</t>
  </si>
  <si>
    <t xml:space="preserve">Ekologická likvidace veškeré neupotřeb. dřev. hmoty - větví stromu, bez kmenu - D kmene 700-900 mm - v souladu se zákonem o odpadech č. 541/2020 Sb.v platném znění </t>
  </si>
  <si>
    <t>R-018</t>
  </si>
  <si>
    <t xml:space="preserve">Ekologická likvidace pařezu stromu D kmene do 300 mm - v souladu se zákonem o odpadech č. 541/2020 Sb.v platném znění   </t>
  </si>
  <si>
    <t>390885050</t>
  </si>
  <si>
    <t xml:space="preserve">Ekologická likvidace pařezu stromu D kmene do 300 mm - v souladu se zákonem o odpadech č. 541/2020 Sb.v platném znění </t>
  </si>
  <si>
    <t>22</t>
  </si>
  <si>
    <t>R-019</t>
  </si>
  <si>
    <t xml:space="preserve">Ekologická likvidace pařezu stromu D kmene 300-500 mm - v souladu se zákonem o odpadech č. 541/2020 Sb.v platném znění   </t>
  </si>
  <si>
    <t>-1629362549</t>
  </si>
  <si>
    <t xml:space="preserve">Ekologická likvidace pařezu stromu D kmene 300-500 mm - v souladu se zákonem o odpadech č. 541/2020 Sb.v platném znění </t>
  </si>
  <si>
    <t>23</t>
  </si>
  <si>
    <t>R-020</t>
  </si>
  <si>
    <t xml:space="preserve">Ekologická likvidace pařezu stromu D kmene 500-700 mm - v souladu se zákonem o odpadech č. 541/2020 Sb.v platném znění   </t>
  </si>
  <si>
    <t>-1346980004</t>
  </si>
  <si>
    <t xml:space="preserve">Ekologická likvidace pařezu stromu D kmene 500-700 mm - v souladu se zákonem o odpadech č. 541/2020 Sb.v platném znění </t>
  </si>
  <si>
    <t>24</t>
  </si>
  <si>
    <t>R-021</t>
  </si>
  <si>
    <t xml:space="preserve">Ekologická likvidace pařezu stromu D kmene 700-900 mm - v souladu se zákonem o odpadech č. 541/2020 Sb.v platném znění   </t>
  </si>
  <si>
    <t>-713515174</t>
  </si>
  <si>
    <t xml:space="preserve">Ekologická likvidace pařezu stromu D kmene 700-900 mm - v souladu se zákonem o odpadech č. 541/2020 Sb.v platném znění </t>
  </si>
  <si>
    <t>25</t>
  </si>
  <si>
    <t>R-028</t>
  </si>
  <si>
    <t>Odstranění napadaných stromů, větví stromů a keřů nad D 200 mm v profilu HOZ, včetně ekologické likvidace v souladu se zákonem o odpadech č.541/2020 Sb. v platném znění</t>
  </si>
  <si>
    <t>-1440902892</t>
  </si>
  <si>
    <t>30</t>
  </si>
  <si>
    <t>26</t>
  </si>
  <si>
    <t>R-032</t>
  </si>
  <si>
    <t xml:space="preserve">Ekologická likvidace divokého porostu - v souladu se zákonem o odpadech č. 541/2020 Sb. v platném znění  </t>
  </si>
  <si>
    <t>-1536188046</t>
  </si>
  <si>
    <t xml:space="preserve">Ekologická likvidace divokého porostu - v souladu se zákonem o odpadech č. 541/2020 Sb. v platném znění 
</t>
  </si>
  <si>
    <t>27</t>
  </si>
  <si>
    <t>R-033</t>
  </si>
  <si>
    <t>Ekologická likvidace vodního porostu - v souladu se zákonem o odpadech č. 541/2020 Sb. v platném znění</t>
  </si>
  <si>
    <t>-1261178762</t>
  </si>
  <si>
    <t xml:space="preserve">Ekologická likvidace vodního porostu - v souladu se zákonem o odpadech č. 541/2020 Sb. v platném znění
</t>
  </si>
  <si>
    <t>28</t>
  </si>
  <si>
    <t>R-037</t>
  </si>
  <si>
    <t>Vytyčení inženýrské sítě, vč. dopravy</t>
  </si>
  <si>
    <t>-1573394911</t>
  </si>
  <si>
    <t>29</t>
  </si>
  <si>
    <t>R-060</t>
  </si>
  <si>
    <t xml:space="preserve">Eklologická likvidace suti, vybouraných hmot a inertního materiálu v souladu se zákonem o odpadech č. 541/2020 Sb., v platném znění  </t>
  </si>
  <si>
    <t>t</t>
  </si>
  <si>
    <t>50976757</t>
  </si>
  <si>
    <t xml:space="preserve">Eklologická likvidace suti, vybouraných hmot a inertního materiálu v souladu se zákonem o odpadech č. 541/2020 Sb., v platném znění </t>
  </si>
  <si>
    <t>0,065*2,4</t>
  </si>
  <si>
    <t>0,056*2,4</t>
  </si>
  <si>
    <t>(0,165*2,4)*2</t>
  </si>
  <si>
    <t>(0,024*2,4)*3</t>
  </si>
  <si>
    <t>(0,0175*2,4)*3</t>
  </si>
  <si>
    <t>31</t>
  </si>
  <si>
    <t>R-061</t>
  </si>
  <si>
    <t xml:space="preserve">Uložení vytěženého sedimentu na ZPF nebo na ostatní plochu v souladu se zákonem o odpadech č. 541/2020 Sb., v platném znění a zákonem č. 334/1992 Sb., v platném znění   </t>
  </si>
  <si>
    <t>2122466666</t>
  </si>
  <si>
    <t xml:space="preserve">Uložení vytěženého sedimentu na ZPF nebo na ostatní plochu v souladu se zákonem o odpadech č. 541/2020 Sb., v platném znění a zákonem č. 334/1992 Sb.,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</si>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</sst>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2251103" TargetMode="External"/><Relationship Id="rId13" Type="http://schemas.openxmlformats.org/officeDocument/2006/relationships/hyperlink" Target="https://podminky.urs.cz/item/CS_URS_2024_02/174251203" TargetMode="External"/><Relationship Id="rId3" Type="http://schemas.openxmlformats.org/officeDocument/2006/relationships/hyperlink" Target="https://podminky.urs.cz/item/CS_URS_2024_02/111203201" TargetMode="External"/><Relationship Id="rId7" Type="http://schemas.openxmlformats.org/officeDocument/2006/relationships/hyperlink" Target="https://podminky.urs.cz/item/CS_URS_2024_02/112251102" TargetMode="External"/><Relationship Id="rId12" Type="http://schemas.openxmlformats.org/officeDocument/2006/relationships/hyperlink" Target="https://podminky.urs.cz/item/CS_URS_2024_02/174251202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11103322" TargetMode="External"/><Relationship Id="rId16" Type="http://schemas.openxmlformats.org/officeDocument/2006/relationships/hyperlink" Target="https://podminky.urs.cz/item/CS_URS_2024_02/185803107" TargetMode="External"/><Relationship Id="rId1" Type="http://schemas.openxmlformats.org/officeDocument/2006/relationships/hyperlink" Target="https://podminky.urs.cz/item/CS_URS_2024_02/111103312" TargetMode="External"/><Relationship Id="rId6" Type="http://schemas.openxmlformats.org/officeDocument/2006/relationships/hyperlink" Target="https://podminky.urs.cz/item/CS_URS_2024_02/112251101" TargetMode="External"/><Relationship Id="rId11" Type="http://schemas.openxmlformats.org/officeDocument/2006/relationships/hyperlink" Target="https://podminky.urs.cz/item/CS_URS_2024_02/174251201" TargetMode="External"/><Relationship Id="rId5" Type="http://schemas.openxmlformats.org/officeDocument/2006/relationships/hyperlink" Target="https://podminky.urs.cz/item/CS_URS_2024_02/112101104" TargetMode="External"/><Relationship Id="rId15" Type="http://schemas.openxmlformats.org/officeDocument/2006/relationships/hyperlink" Target="https://podminky.urs.cz/item/CS_URS_2024_02/185803106" TargetMode="External"/><Relationship Id="rId10" Type="http://schemas.openxmlformats.org/officeDocument/2006/relationships/hyperlink" Target="https://podminky.urs.cz/item/CS_URS_2024_02/125703303" TargetMode="External"/><Relationship Id="rId4" Type="http://schemas.openxmlformats.org/officeDocument/2006/relationships/hyperlink" Target="https://podminky.urs.cz/item/CS_URS_2024_02/112101103" TargetMode="External"/><Relationship Id="rId9" Type="http://schemas.openxmlformats.org/officeDocument/2006/relationships/hyperlink" Target="https://podminky.urs.cz/item/CS_URS_2024_02/112251104" TargetMode="External"/><Relationship Id="rId14" Type="http://schemas.openxmlformats.org/officeDocument/2006/relationships/hyperlink" Target="https://podminky.urs.cz/item/CS_URS_2024_02/1742512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29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48" customHeight="1">
      <c r="B23" s="22"/>
      <c r="C23" s="23"/>
      <c r="D23" s="23"/>
      <c r="E23" s="309" t="s">
        <v>35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ROUND(AG54,2)</f>
        <v>0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37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38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39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5">
        <v>0.21</v>
      </c>
      <c r="M29" s="314"/>
      <c r="N29" s="314"/>
      <c r="O29" s="314"/>
      <c r="P29" s="314"/>
      <c r="Q29" s="42"/>
      <c r="R29" s="42"/>
      <c r="S29" s="42"/>
      <c r="T29" s="42"/>
      <c r="U29" s="42"/>
      <c r="V29" s="42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42"/>
      <c r="AG29" s="42"/>
      <c r="AH29" s="42"/>
      <c r="AI29" s="42"/>
      <c r="AJ29" s="42"/>
      <c r="AK29" s="313">
        <f>ROUND(AV54, 2)</f>
        <v>0</v>
      </c>
      <c r="AL29" s="314"/>
      <c r="AM29" s="314"/>
      <c r="AN29" s="314"/>
      <c r="AO29" s="314"/>
      <c r="AP29" s="42"/>
      <c r="AQ29" s="42"/>
      <c r="AR29" s="43"/>
      <c r="BE29" s="303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5">
        <v>0.12</v>
      </c>
      <c r="M30" s="314"/>
      <c r="N30" s="314"/>
      <c r="O30" s="314"/>
      <c r="P30" s="314"/>
      <c r="Q30" s="42"/>
      <c r="R30" s="42"/>
      <c r="S30" s="42"/>
      <c r="T30" s="42"/>
      <c r="U30" s="42"/>
      <c r="V30" s="42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42"/>
      <c r="AG30" s="42"/>
      <c r="AH30" s="42"/>
      <c r="AI30" s="42"/>
      <c r="AJ30" s="42"/>
      <c r="AK30" s="313">
        <f>ROUND(AW54, 2)</f>
        <v>0</v>
      </c>
      <c r="AL30" s="314"/>
      <c r="AM30" s="314"/>
      <c r="AN30" s="314"/>
      <c r="AO30" s="314"/>
      <c r="AP30" s="42"/>
      <c r="AQ30" s="42"/>
      <c r="AR30" s="43"/>
      <c r="BE30" s="303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5">
        <v>0.21</v>
      </c>
      <c r="M31" s="314"/>
      <c r="N31" s="314"/>
      <c r="O31" s="314"/>
      <c r="P31" s="314"/>
      <c r="Q31" s="42"/>
      <c r="R31" s="42"/>
      <c r="S31" s="42"/>
      <c r="T31" s="42"/>
      <c r="U31" s="42"/>
      <c r="V31" s="42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42"/>
      <c r="AG31" s="42"/>
      <c r="AH31" s="42"/>
      <c r="AI31" s="42"/>
      <c r="AJ31" s="42"/>
      <c r="AK31" s="313">
        <v>0</v>
      </c>
      <c r="AL31" s="314"/>
      <c r="AM31" s="314"/>
      <c r="AN31" s="314"/>
      <c r="AO31" s="314"/>
      <c r="AP31" s="42"/>
      <c r="AQ31" s="42"/>
      <c r="AR31" s="43"/>
      <c r="BE31" s="303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5">
        <v>0.12</v>
      </c>
      <c r="M32" s="314"/>
      <c r="N32" s="314"/>
      <c r="O32" s="314"/>
      <c r="P32" s="314"/>
      <c r="Q32" s="42"/>
      <c r="R32" s="42"/>
      <c r="S32" s="42"/>
      <c r="T32" s="42"/>
      <c r="U32" s="42"/>
      <c r="V32" s="42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42"/>
      <c r="AG32" s="42"/>
      <c r="AH32" s="42"/>
      <c r="AI32" s="42"/>
      <c r="AJ32" s="42"/>
      <c r="AK32" s="313">
        <v>0</v>
      </c>
      <c r="AL32" s="314"/>
      <c r="AM32" s="314"/>
      <c r="AN32" s="314"/>
      <c r="AO32" s="314"/>
      <c r="AP32" s="42"/>
      <c r="AQ32" s="42"/>
      <c r="AR32" s="43"/>
      <c r="BE32" s="303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5">
        <v>0</v>
      </c>
      <c r="M33" s="314"/>
      <c r="N33" s="314"/>
      <c r="O33" s="314"/>
      <c r="P33" s="314"/>
      <c r="Q33" s="42"/>
      <c r="R33" s="42"/>
      <c r="S33" s="42"/>
      <c r="T33" s="42"/>
      <c r="U33" s="42"/>
      <c r="V33" s="42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42"/>
      <c r="AG33" s="42"/>
      <c r="AH33" s="42"/>
      <c r="AI33" s="42"/>
      <c r="AJ33" s="42"/>
      <c r="AK33" s="313">
        <v>0</v>
      </c>
      <c r="AL33" s="314"/>
      <c r="AM33" s="314"/>
      <c r="AN33" s="314"/>
      <c r="AO33" s="31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6" t="s">
        <v>48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8">
        <f>SUM(AK26:AK33)</f>
        <v>0</v>
      </c>
      <c r="AL35" s="317"/>
      <c r="AM35" s="317"/>
      <c r="AN35" s="317"/>
      <c r="AO35" s="31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4/2024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Údržba HOZ Vápno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Vápno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2" t="str">
        <f>IF(AN8= "","",AN8)</f>
        <v>Vyplň údaj</v>
      </c>
      <c r="AN47" s="32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3" t="str">
        <f>IF(E17="","",E17)</f>
        <v xml:space="preserve"> </v>
      </c>
      <c r="AN49" s="324"/>
      <c r="AO49" s="324"/>
      <c r="AP49" s="324"/>
      <c r="AQ49" s="37"/>
      <c r="AR49" s="40"/>
      <c r="AS49" s="325" t="s">
        <v>50</v>
      </c>
      <c r="AT49" s="32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3" t="str">
        <f>IF(E20="","",E20)</f>
        <v>OVHS</v>
      </c>
      <c r="AN50" s="324"/>
      <c r="AO50" s="324"/>
      <c r="AP50" s="324"/>
      <c r="AQ50" s="37"/>
      <c r="AR50" s="40"/>
      <c r="AS50" s="327"/>
      <c r="AT50" s="32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9"/>
      <c r="AT51" s="33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1" t="s">
        <v>51</v>
      </c>
      <c r="D52" s="332"/>
      <c r="E52" s="332"/>
      <c r="F52" s="332"/>
      <c r="G52" s="332"/>
      <c r="H52" s="67"/>
      <c r="I52" s="333" t="s">
        <v>52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53</v>
      </c>
      <c r="AH52" s="332"/>
      <c r="AI52" s="332"/>
      <c r="AJ52" s="332"/>
      <c r="AK52" s="332"/>
      <c r="AL52" s="332"/>
      <c r="AM52" s="332"/>
      <c r="AN52" s="333" t="s">
        <v>54</v>
      </c>
      <c r="AO52" s="332"/>
      <c r="AP52" s="332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8">
        <f>ROUND(AG55,2)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0" s="7" customFormat="1" ht="14.45" customHeight="1">
      <c r="A55" s="86" t="s">
        <v>73</v>
      </c>
      <c r="B55" s="87"/>
      <c r="C55" s="88"/>
      <c r="D55" s="337" t="s">
        <v>14</v>
      </c>
      <c r="E55" s="337"/>
      <c r="F55" s="337"/>
      <c r="G55" s="337"/>
      <c r="H55" s="337"/>
      <c r="I55" s="89"/>
      <c r="J55" s="337" t="s">
        <v>17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'4-2024 - Údržba HOZ Vápno'!J28</f>
        <v>0</v>
      </c>
      <c r="AH55" s="336"/>
      <c r="AI55" s="336"/>
      <c r="AJ55" s="336"/>
      <c r="AK55" s="336"/>
      <c r="AL55" s="336"/>
      <c r="AM55" s="336"/>
      <c r="AN55" s="335">
        <f>SUM(AG55,AT55)</f>
        <v>0</v>
      </c>
      <c r="AO55" s="336"/>
      <c r="AP55" s="336"/>
      <c r="AQ55" s="90" t="s">
        <v>74</v>
      </c>
      <c r="AR55" s="91"/>
      <c r="AS55" s="92">
        <v>0</v>
      </c>
      <c r="AT55" s="93">
        <f>ROUND(SUM(AV55:AW55),2)</f>
        <v>0</v>
      </c>
      <c r="AU55" s="94">
        <f>'4-2024 - Údržba HOZ Vápno'!P75</f>
        <v>0</v>
      </c>
      <c r="AV55" s="93">
        <f>'4-2024 - Údržba HOZ Vápno'!J31</f>
        <v>0</v>
      </c>
      <c r="AW55" s="93">
        <f>'4-2024 - Údržba HOZ Vápno'!J32</f>
        <v>0</v>
      </c>
      <c r="AX55" s="93">
        <f>'4-2024 - Údržba HOZ Vápno'!J33</f>
        <v>0</v>
      </c>
      <c r="AY55" s="93">
        <f>'4-2024 - Údržba HOZ Vápno'!J34</f>
        <v>0</v>
      </c>
      <c r="AZ55" s="93">
        <f>'4-2024 - Údržba HOZ Vápno'!F31</f>
        <v>0</v>
      </c>
      <c r="BA55" s="93">
        <f>'4-2024 - Údržba HOZ Vápno'!F32</f>
        <v>0</v>
      </c>
      <c r="BB55" s="93">
        <f>'4-2024 - Údržba HOZ Vápno'!F33</f>
        <v>0</v>
      </c>
      <c r="BC55" s="93">
        <f>'4-2024 - Údržba HOZ Vápno'!F34</f>
        <v>0</v>
      </c>
      <c r="BD55" s="95">
        <f>'4-2024 - Údržba HOZ Vápno'!F35</f>
        <v>0</v>
      </c>
      <c r="BT55" s="96" t="s">
        <v>75</v>
      </c>
      <c r="BU55" s="96" t="s">
        <v>76</v>
      </c>
      <c r="BV55" s="96" t="s">
        <v>71</v>
      </c>
      <c r="BW55" s="96" t="s">
        <v>5</v>
      </c>
      <c r="BX55" s="96" t="s">
        <v>72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ZCUQGvLwxRWNHlXps9eke3jRoTf3dAZU0PXFDfysXgEODxoxCCzYXOVhyrw4GcCaPmecqHka0PrbCJQheKU4w==" saltValue="lj/a8mc+LLpwKQixDKxmB1L4HeEaMyH2RCZQwIWxTbDPmu8fpLnETB3rDNdTb7Ry2swVCRydztQ2iVBi982VK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4-2024 - Údržba HOZ Vápno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77</v>
      </c>
    </row>
    <row r="4" spans="1:46" s="1" customFormat="1" ht="24.95" customHeight="1">
      <c r="B4" s="21"/>
      <c r="D4" s="99" t="s">
        <v>78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1" t="s">
        <v>17</v>
      </c>
      <c r="F7" s="342"/>
      <c r="G7" s="342"/>
      <c r="H7" s="342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3" t="str">
        <f>'Rekapitulace stavby'!E14</f>
        <v>Vyplň údaj</v>
      </c>
      <c r="F16" s="344"/>
      <c r="G16" s="344"/>
      <c r="H16" s="344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33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34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5" t="s">
        <v>35</v>
      </c>
      <c r="F25" s="345"/>
      <c r="G25" s="345"/>
      <c r="H25" s="345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36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38</v>
      </c>
      <c r="G30" s="35"/>
      <c r="H30" s="35"/>
      <c r="I30" s="111" t="s">
        <v>37</v>
      </c>
      <c r="J30" s="111" t="s">
        <v>39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40</v>
      </c>
      <c r="E31" s="101" t="s">
        <v>41</v>
      </c>
      <c r="F31" s="113">
        <f>ROUND((SUM(BE75:BE178)),  2)</f>
        <v>0</v>
      </c>
      <c r="G31" s="35"/>
      <c r="H31" s="35"/>
      <c r="I31" s="114">
        <v>0.21</v>
      </c>
      <c r="J31" s="113">
        <f>ROUND(((SUM(BE75:BE178))*I31),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42</v>
      </c>
      <c r="F32" s="113">
        <f>ROUND((SUM(BF75:BF178)),  2)</f>
        <v>0</v>
      </c>
      <c r="G32" s="35"/>
      <c r="H32" s="35"/>
      <c r="I32" s="114">
        <v>0.12</v>
      </c>
      <c r="J32" s="113">
        <f>ROUND(((SUM(BF75:BF178))*I32),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43</v>
      </c>
      <c r="F33" s="113">
        <f>ROUND((SUM(BG75:BG178)),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44</v>
      </c>
      <c r="F34" s="113">
        <f>ROUND((SUM(BH75:BH178)),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45</v>
      </c>
      <c r="F35" s="113">
        <f>ROUND((SUM(BI75:BI178)),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46</v>
      </c>
      <c r="E37" s="117"/>
      <c r="F37" s="117"/>
      <c r="G37" s="118" t="s">
        <v>47</v>
      </c>
      <c r="H37" s="119" t="s">
        <v>48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79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0" t="str">
        <f>E7</f>
        <v>Údržba HOZ Vápno</v>
      </c>
      <c r="F46" s="346"/>
      <c r="G46" s="346"/>
      <c r="H46" s="346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Vápno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>OVHS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80</v>
      </c>
      <c r="D53" s="127"/>
      <c r="E53" s="127"/>
      <c r="F53" s="127"/>
      <c r="G53" s="127"/>
      <c r="H53" s="127"/>
      <c r="I53" s="127"/>
      <c r="J53" s="128" t="s">
        <v>81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68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82</v>
      </c>
    </row>
    <row r="56" spans="1:47" s="9" customFormat="1" ht="24.95" customHeight="1">
      <c r="B56" s="130"/>
      <c r="C56" s="131"/>
      <c r="D56" s="132" t="s">
        <v>83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84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85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0" t="str">
        <f>E7</f>
        <v>Údržba HOZ Vápno</v>
      </c>
      <c r="F67" s="346"/>
      <c r="G67" s="346"/>
      <c r="H67" s="346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Vápno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 xml:space="preserve"> 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32</v>
      </c>
      <c r="J72" s="33" t="str">
        <f>E22</f>
        <v>OVHS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86</v>
      </c>
      <c r="D74" s="145" t="s">
        <v>55</v>
      </c>
      <c r="E74" s="145" t="s">
        <v>51</v>
      </c>
      <c r="F74" s="145" t="s">
        <v>52</v>
      </c>
      <c r="G74" s="145" t="s">
        <v>87</v>
      </c>
      <c r="H74" s="145" t="s">
        <v>88</v>
      </c>
      <c r="I74" s="145" t="s">
        <v>89</v>
      </c>
      <c r="J74" s="145" t="s">
        <v>81</v>
      </c>
      <c r="K74" s="146" t="s">
        <v>90</v>
      </c>
      <c r="L74" s="147"/>
      <c r="M74" s="69" t="s">
        <v>19</v>
      </c>
      <c r="N74" s="70" t="s">
        <v>40</v>
      </c>
      <c r="O74" s="70" t="s">
        <v>91</v>
      </c>
      <c r="P74" s="70" t="s">
        <v>92</v>
      </c>
      <c r="Q74" s="70" t="s">
        <v>93</v>
      </c>
      <c r="R74" s="70" t="s">
        <v>94</v>
      </c>
      <c r="S74" s="70" t="s">
        <v>95</v>
      </c>
      <c r="T74" s="70" t="s">
        <v>96</v>
      </c>
      <c r="U74" s="71" t="s">
        <v>97</v>
      </c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0">
        <f>T76</f>
        <v>8.7096000000000007E-2</v>
      </c>
      <c r="U75" s="74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69</v>
      </c>
      <c r="AU75" s="18" t="s">
        <v>82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69</v>
      </c>
      <c r="E76" s="155" t="s">
        <v>99</v>
      </c>
      <c r="F76" s="155" t="s">
        <v>100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1">
        <f>T77</f>
        <v>8.7096000000000007E-2</v>
      </c>
      <c r="U76" s="162"/>
      <c r="AR76" s="163" t="s">
        <v>75</v>
      </c>
      <c r="AT76" s="164" t="s">
        <v>69</v>
      </c>
      <c r="AU76" s="164" t="s">
        <v>70</v>
      </c>
      <c r="AY76" s="163" t="s">
        <v>101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69</v>
      </c>
      <c r="E77" s="166" t="s">
        <v>75</v>
      </c>
      <c r="F77" s="166" t="s">
        <v>102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SUM(P78:P178)</f>
        <v>0</v>
      </c>
      <c r="Q77" s="160"/>
      <c r="R77" s="161">
        <f>SUM(R78:R178)</f>
        <v>0</v>
      </c>
      <c r="S77" s="160"/>
      <c r="T77" s="161">
        <f>SUM(T78:T178)</f>
        <v>8.7096000000000007E-2</v>
      </c>
      <c r="U77" s="162"/>
      <c r="AR77" s="163" t="s">
        <v>75</v>
      </c>
      <c r="AT77" s="164" t="s">
        <v>69</v>
      </c>
      <c r="AU77" s="164" t="s">
        <v>75</v>
      </c>
      <c r="AY77" s="163" t="s">
        <v>101</v>
      </c>
      <c r="BK77" s="165">
        <f>SUM(BK78:BK178)</f>
        <v>0</v>
      </c>
    </row>
    <row r="78" spans="1:65" s="2" customFormat="1" ht="14.45" customHeight="1">
      <c r="A78" s="35"/>
      <c r="B78" s="36"/>
      <c r="C78" s="168" t="s">
        <v>103</v>
      </c>
      <c r="D78" s="168" t="s">
        <v>104</v>
      </c>
      <c r="E78" s="169" t="s">
        <v>105</v>
      </c>
      <c r="F78" s="170" t="s">
        <v>106</v>
      </c>
      <c r="G78" s="171" t="s">
        <v>107</v>
      </c>
      <c r="H78" s="172">
        <v>0.16400000000000001</v>
      </c>
      <c r="I78" s="173"/>
      <c r="J78" s="174">
        <f>ROUND(I78*H78,2)</f>
        <v>0</v>
      </c>
      <c r="K78" s="170" t="s">
        <v>108</v>
      </c>
      <c r="L78" s="40"/>
      <c r="M78" s="175" t="s">
        <v>19</v>
      </c>
      <c r="N78" s="176" t="s">
        <v>41</v>
      </c>
      <c r="O78" s="65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7">
        <f>S78*H78</f>
        <v>0</v>
      </c>
      <c r="U78" s="178" t="s">
        <v>19</v>
      </c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79" t="s">
        <v>109</v>
      </c>
      <c r="AT78" s="179" t="s">
        <v>104</v>
      </c>
      <c r="AU78" s="179" t="s">
        <v>77</v>
      </c>
      <c r="AY78" s="18" t="s">
        <v>101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8" t="s">
        <v>75</v>
      </c>
      <c r="BK78" s="180">
        <f>ROUND(I78*H78,2)</f>
        <v>0</v>
      </c>
      <c r="BL78" s="18" t="s">
        <v>109</v>
      </c>
      <c r="BM78" s="179" t="s">
        <v>110</v>
      </c>
    </row>
    <row r="79" spans="1:65" s="2" customFormat="1" ht="11.25">
      <c r="A79" s="35"/>
      <c r="B79" s="36"/>
      <c r="C79" s="37"/>
      <c r="D79" s="181" t="s">
        <v>111</v>
      </c>
      <c r="E79" s="37"/>
      <c r="F79" s="182" t="s">
        <v>112</v>
      </c>
      <c r="G79" s="37"/>
      <c r="H79" s="37"/>
      <c r="I79" s="183"/>
      <c r="J79" s="37"/>
      <c r="K79" s="37"/>
      <c r="L79" s="40"/>
      <c r="M79" s="184"/>
      <c r="N79" s="185"/>
      <c r="O79" s="65"/>
      <c r="P79" s="65"/>
      <c r="Q79" s="65"/>
      <c r="R79" s="65"/>
      <c r="S79" s="65"/>
      <c r="T79" s="65"/>
      <c r="U79" s="66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111</v>
      </c>
      <c r="AU79" s="18" t="s">
        <v>77</v>
      </c>
    </row>
    <row r="80" spans="1:65" s="2" customFormat="1" ht="11.25">
      <c r="A80" s="35"/>
      <c r="B80" s="36"/>
      <c r="C80" s="37"/>
      <c r="D80" s="186" t="s">
        <v>113</v>
      </c>
      <c r="E80" s="37"/>
      <c r="F80" s="187" t="s">
        <v>114</v>
      </c>
      <c r="G80" s="37"/>
      <c r="H80" s="37"/>
      <c r="I80" s="183"/>
      <c r="J80" s="37"/>
      <c r="K80" s="37"/>
      <c r="L80" s="40"/>
      <c r="M80" s="184"/>
      <c r="N80" s="185"/>
      <c r="O80" s="65"/>
      <c r="P80" s="65"/>
      <c r="Q80" s="65"/>
      <c r="R80" s="65"/>
      <c r="S80" s="65"/>
      <c r="T80" s="65"/>
      <c r="U80" s="66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113</v>
      </c>
      <c r="AU80" s="18" t="s">
        <v>77</v>
      </c>
    </row>
    <row r="81" spans="1:65" s="13" customFormat="1" ht="11.25">
      <c r="B81" s="188"/>
      <c r="C81" s="189"/>
      <c r="D81" s="181" t="s">
        <v>115</v>
      </c>
      <c r="E81" s="190" t="s">
        <v>19</v>
      </c>
      <c r="F81" s="191" t="s">
        <v>116</v>
      </c>
      <c r="G81" s="189"/>
      <c r="H81" s="192">
        <v>0.16400000000000001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6"/>
      <c r="U81" s="197"/>
      <c r="AT81" s="198" t="s">
        <v>115</v>
      </c>
      <c r="AU81" s="198" t="s">
        <v>77</v>
      </c>
      <c r="AV81" s="13" t="s">
        <v>77</v>
      </c>
      <c r="AW81" s="13" t="s">
        <v>31</v>
      </c>
      <c r="AX81" s="13" t="s">
        <v>75</v>
      </c>
      <c r="AY81" s="198" t="s">
        <v>101</v>
      </c>
    </row>
    <row r="82" spans="1:65" s="2" customFormat="1" ht="14.45" customHeight="1">
      <c r="A82" s="35"/>
      <c r="B82" s="36"/>
      <c r="C82" s="168" t="s">
        <v>117</v>
      </c>
      <c r="D82" s="168" t="s">
        <v>104</v>
      </c>
      <c r="E82" s="169" t="s">
        <v>118</v>
      </c>
      <c r="F82" s="170" t="s">
        <v>119</v>
      </c>
      <c r="G82" s="171" t="s">
        <v>107</v>
      </c>
      <c r="H82" s="172">
        <v>0.38200000000000001</v>
      </c>
      <c r="I82" s="173"/>
      <c r="J82" s="174">
        <f>ROUND(I82*H82,2)</f>
        <v>0</v>
      </c>
      <c r="K82" s="170" t="s">
        <v>108</v>
      </c>
      <c r="L82" s="40"/>
      <c r="M82" s="175" t="s">
        <v>19</v>
      </c>
      <c r="N82" s="176" t="s">
        <v>41</v>
      </c>
      <c r="O82" s="65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7">
        <f>S82*H82</f>
        <v>0</v>
      </c>
      <c r="U82" s="178" t="s">
        <v>19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79" t="s">
        <v>109</v>
      </c>
      <c r="AT82" s="179" t="s">
        <v>104</v>
      </c>
      <c r="AU82" s="179" t="s">
        <v>77</v>
      </c>
      <c r="AY82" s="18" t="s">
        <v>101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8" t="s">
        <v>75</v>
      </c>
      <c r="BK82" s="180">
        <f>ROUND(I82*H82,2)</f>
        <v>0</v>
      </c>
      <c r="BL82" s="18" t="s">
        <v>109</v>
      </c>
      <c r="BM82" s="179" t="s">
        <v>120</v>
      </c>
    </row>
    <row r="83" spans="1:65" s="2" customFormat="1" ht="11.25">
      <c r="A83" s="35"/>
      <c r="B83" s="36"/>
      <c r="C83" s="37"/>
      <c r="D83" s="181" t="s">
        <v>111</v>
      </c>
      <c r="E83" s="37"/>
      <c r="F83" s="182" t="s">
        <v>121</v>
      </c>
      <c r="G83" s="37"/>
      <c r="H83" s="37"/>
      <c r="I83" s="183"/>
      <c r="J83" s="37"/>
      <c r="K83" s="37"/>
      <c r="L83" s="40"/>
      <c r="M83" s="184"/>
      <c r="N83" s="185"/>
      <c r="O83" s="65"/>
      <c r="P83" s="65"/>
      <c r="Q83" s="65"/>
      <c r="R83" s="65"/>
      <c r="S83" s="65"/>
      <c r="T83" s="65"/>
      <c r="U83" s="66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111</v>
      </c>
      <c r="AU83" s="18" t="s">
        <v>77</v>
      </c>
    </row>
    <row r="84" spans="1:65" s="2" customFormat="1" ht="11.25">
      <c r="A84" s="35"/>
      <c r="B84" s="36"/>
      <c r="C84" s="37"/>
      <c r="D84" s="186" t="s">
        <v>113</v>
      </c>
      <c r="E84" s="37"/>
      <c r="F84" s="187" t="s">
        <v>122</v>
      </c>
      <c r="G84" s="37"/>
      <c r="H84" s="37"/>
      <c r="I84" s="183"/>
      <c r="J84" s="37"/>
      <c r="K84" s="37"/>
      <c r="L84" s="40"/>
      <c r="M84" s="184"/>
      <c r="N84" s="185"/>
      <c r="O84" s="65"/>
      <c r="P84" s="65"/>
      <c r="Q84" s="65"/>
      <c r="R84" s="65"/>
      <c r="S84" s="65"/>
      <c r="T84" s="65"/>
      <c r="U84" s="66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113</v>
      </c>
      <c r="AU84" s="18" t="s">
        <v>77</v>
      </c>
    </row>
    <row r="85" spans="1:65" s="13" customFormat="1" ht="11.25">
      <c r="B85" s="188"/>
      <c r="C85" s="189"/>
      <c r="D85" s="181" t="s">
        <v>115</v>
      </c>
      <c r="E85" s="190" t="s">
        <v>19</v>
      </c>
      <c r="F85" s="191" t="s">
        <v>123</v>
      </c>
      <c r="G85" s="189"/>
      <c r="H85" s="192">
        <v>0.38200000000000001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6"/>
      <c r="U85" s="197"/>
      <c r="AT85" s="198" t="s">
        <v>115</v>
      </c>
      <c r="AU85" s="198" t="s">
        <v>77</v>
      </c>
      <c r="AV85" s="13" t="s">
        <v>77</v>
      </c>
      <c r="AW85" s="13" t="s">
        <v>31</v>
      </c>
      <c r="AX85" s="13" t="s">
        <v>75</v>
      </c>
      <c r="AY85" s="198" t="s">
        <v>101</v>
      </c>
    </row>
    <row r="86" spans="1:65" s="2" customFormat="1" ht="14.45" customHeight="1">
      <c r="A86" s="35"/>
      <c r="B86" s="36"/>
      <c r="C86" s="168" t="s">
        <v>124</v>
      </c>
      <c r="D86" s="168" t="s">
        <v>104</v>
      </c>
      <c r="E86" s="169" t="s">
        <v>125</v>
      </c>
      <c r="F86" s="170" t="s">
        <v>126</v>
      </c>
      <c r="G86" s="171" t="s">
        <v>127</v>
      </c>
      <c r="H86" s="172">
        <v>70</v>
      </c>
      <c r="I86" s="173"/>
      <c r="J86" s="174">
        <f>ROUND(I86*H86,2)</f>
        <v>0</v>
      </c>
      <c r="K86" s="170" t="s">
        <v>108</v>
      </c>
      <c r="L86" s="40"/>
      <c r="M86" s="175" t="s">
        <v>19</v>
      </c>
      <c r="N86" s="176" t="s">
        <v>41</v>
      </c>
      <c r="O86" s="65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7">
        <f>S86*H86</f>
        <v>0</v>
      </c>
      <c r="U86" s="178" t="s">
        <v>19</v>
      </c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79" t="s">
        <v>109</v>
      </c>
      <c r="AT86" s="179" t="s">
        <v>104</v>
      </c>
      <c r="AU86" s="179" t="s">
        <v>77</v>
      </c>
      <c r="AY86" s="18" t="s">
        <v>101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8" t="s">
        <v>75</v>
      </c>
      <c r="BK86" s="180">
        <f>ROUND(I86*H86,2)</f>
        <v>0</v>
      </c>
      <c r="BL86" s="18" t="s">
        <v>109</v>
      </c>
      <c r="BM86" s="179" t="s">
        <v>128</v>
      </c>
    </row>
    <row r="87" spans="1:65" s="2" customFormat="1" ht="19.5">
      <c r="A87" s="35"/>
      <c r="B87" s="36"/>
      <c r="C87" s="37"/>
      <c r="D87" s="181" t="s">
        <v>111</v>
      </c>
      <c r="E87" s="37"/>
      <c r="F87" s="182" t="s">
        <v>129</v>
      </c>
      <c r="G87" s="37"/>
      <c r="H87" s="37"/>
      <c r="I87" s="183"/>
      <c r="J87" s="37"/>
      <c r="K87" s="37"/>
      <c r="L87" s="40"/>
      <c r="M87" s="184"/>
      <c r="N87" s="185"/>
      <c r="O87" s="65"/>
      <c r="P87" s="65"/>
      <c r="Q87" s="65"/>
      <c r="R87" s="65"/>
      <c r="S87" s="65"/>
      <c r="T87" s="65"/>
      <c r="U87" s="66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111</v>
      </c>
      <c r="AU87" s="18" t="s">
        <v>77</v>
      </c>
    </row>
    <row r="88" spans="1:65" s="2" customFormat="1" ht="11.25">
      <c r="A88" s="35"/>
      <c r="B88" s="36"/>
      <c r="C88" s="37"/>
      <c r="D88" s="186" t="s">
        <v>113</v>
      </c>
      <c r="E88" s="37"/>
      <c r="F88" s="187" t="s">
        <v>130</v>
      </c>
      <c r="G88" s="37"/>
      <c r="H88" s="37"/>
      <c r="I88" s="183"/>
      <c r="J88" s="37"/>
      <c r="K88" s="37"/>
      <c r="L88" s="40"/>
      <c r="M88" s="184"/>
      <c r="N88" s="185"/>
      <c r="O88" s="65"/>
      <c r="P88" s="65"/>
      <c r="Q88" s="65"/>
      <c r="R88" s="65"/>
      <c r="S88" s="65"/>
      <c r="T88" s="65"/>
      <c r="U88" s="66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113</v>
      </c>
      <c r="AU88" s="18" t="s">
        <v>77</v>
      </c>
    </row>
    <row r="89" spans="1:65" s="13" customFormat="1" ht="11.25">
      <c r="B89" s="188"/>
      <c r="C89" s="189"/>
      <c r="D89" s="181" t="s">
        <v>115</v>
      </c>
      <c r="E89" s="190" t="s">
        <v>19</v>
      </c>
      <c r="F89" s="191" t="s">
        <v>131</v>
      </c>
      <c r="G89" s="189"/>
      <c r="H89" s="192">
        <v>70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6"/>
      <c r="U89" s="197"/>
      <c r="AT89" s="198" t="s">
        <v>115</v>
      </c>
      <c r="AU89" s="198" t="s">
        <v>77</v>
      </c>
      <c r="AV89" s="13" t="s">
        <v>77</v>
      </c>
      <c r="AW89" s="13" t="s">
        <v>31</v>
      </c>
      <c r="AX89" s="13" t="s">
        <v>70</v>
      </c>
      <c r="AY89" s="198" t="s">
        <v>101</v>
      </c>
    </row>
    <row r="90" spans="1:65" s="14" customFormat="1" ht="11.25">
      <c r="B90" s="199"/>
      <c r="C90" s="200"/>
      <c r="D90" s="181" t="s">
        <v>115</v>
      </c>
      <c r="E90" s="201" t="s">
        <v>19</v>
      </c>
      <c r="F90" s="202" t="s">
        <v>132</v>
      </c>
      <c r="G90" s="200"/>
      <c r="H90" s="203">
        <v>70</v>
      </c>
      <c r="I90" s="204"/>
      <c r="J90" s="200"/>
      <c r="K90" s="200"/>
      <c r="L90" s="205"/>
      <c r="M90" s="206"/>
      <c r="N90" s="207"/>
      <c r="O90" s="207"/>
      <c r="P90" s="207"/>
      <c r="Q90" s="207"/>
      <c r="R90" s="207"/>
      <c r="S90" s="207"/>
      <c r="T90" s="207"/>
      <c r="U90" s="208"/>
      <c r="AT90" s="209" t="s">
        <v>115</v>
      </c>
      <c r="AU90" s="209" t="s">
        <v>77</v>
      </c>
      <c r="AV90" s="14" t="s">
        <v>109</v>
      </c>
      <c r="AW90" s="14" t="s">
        <v>31</v>
      </c>
      <c r="AX90" s="14" t="s">
        <v>75</v>
      </c>
      <c r="AY90" s="209" t="s">
        <v>101</v>
      </c>
    </row>
    <row r="91" spans="1:65" s="2" customFormat="1" ht="14.45" customHeight="1">
      <c r="A91" s="35"/>
      <c r="B91" s="36"/>
      <c r="C91" s="168" t="s">
        <v>109</v>
      </c>
      <c r="D91" s="168" t="s">
        <v>104</v>
      </c>
      <c r="E91" s="169" t="s">
        <v>133</v>
      </c>
      <c r="F91" s="170" t="s">
        <v>134</v>
      </c>
      <c r="G91" s="171" t="s">
        <v>135</v>
      </c>
      <c r="H91" s="172">
        <v>7</v>
      </c>
      <c r="I91" s="173"/>
      <c r="J91" s="174">
        <f>ROUND(I91*H91,2)</f>
        <v>0</v>
      </c>
      <c r="K91" s="170" t="s">
        <v>108</v>
      </c>
      <c r="L91" s="40"/>
      <c r="M91" s="175" t="s">
        <v>19</v>
      </c>
      <c r="N91" s="176" t="s">
        <v>41</v>
      </c>
      <c r="O91" s="65"/>
      <c r="P91" s="177">
        <f>O91*H91</f>
        <v>0</v>
      </c>
      <c r="Q91" s="177">
        <v>0</v>
      </c>
      <c r="R91" s="177">
        <f>Q91*H91</f>
        <v>0</v>
      </c>
      <c r="S91" s="177">
        <v>0</v>
      </c>
      <c r="T91" s="177">
        <f>S91*H91</f>
        <v>0</v>
      </c>
      <c r="U91" s="178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79" t="s">
        <v>109</v>
      </c>
      <c r="AT91" s="179" t="s">
        <v>104</v>
      </c>
      <c r="AU91" s="179" t="s">
        <v>77</v>
      </c>
      <c r="AY91" s="18" t="s">
        <v>101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8" t="s">
        <v>75</v>
      </c>
      <c r="BK91" s="180">
        <f>ROUND(I91*H91,2)</f>
        <v>0</v>
      </c>
      <c r="BL91" s="18" t="s">
        <v>109</v>
      </c>
      <c r="BM91" s="179" t="s">
        <v>136</v>
      </c>
    </row>
    <row r="92" spans="1:65" s="2" customFormat="1" ht="11.25">
      <c r="A92" s="35"/>
      <c r="B92" s="36"/>
      <c r="C92" s="37"/>
      <c r="D92" s="181" t="s">
        <v>111</v>
      </c>
      <c r="E92" s="37"/>
      <c r="F92" s="182" t="s">
        <v>137</v>
      </c>
      <c r="G92" s="37"/>
      <c r="H92" s="37"/>
      <c r="I92" s="183"/>
      <c r="J92" s="37"/>
      <c r="K92" s="37"/>
      <c r="L92" s="40"/>
      <c r="M92" s="184"/>
      <c r="N92" s="185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111</v>
      </c>
      <c r="AU92" s="18" t="s">
        <v>77</v>
      </c>
    </row>
    <row r="93" spans="1:65" s="2" customFormat="1" ht="11.25">
      <c r="A93" s="35"/>
      <c r="B93" s="36"/>
      <c r="C93" s="37"/>
      <c r="D93" s="186" t="s">
        <v>113</v>
      </c>
      <c r="E93" s="37"/>
      <c r="F93" s="187" t="s">
        <v>138</v>
      </c>
      <c r="G93" s="37"/>
      <c r="H93" s="37"/>
      <c r="I93" s="183"/>
      <c r="J93" s="37"/>
      <c r="K93" s="37"/>
      <c r="L93" s="40"/>
      <c r="M93" s="184"/>
      <c r="N93" s="185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113</v>
      </c>
      <c r="AU93" s="18" t="s">
        <v>77</v>
      </c>
    </row>
    <row r="94" spans="1:65" s="2" customFormat="1" ht="14.45" customHeight="1">
      <c r="A94" s="35"/>
      <c r="B94" s="36"/>
      <c r="C94" s="168" t="s">
        <v>139</v>
      </c>
      <c r="D94" s="168" t="s">
        <v>104</v>
      </c>
      <c r="E94" s="169" t="s">
        <v>140</v>
      </c>
      <c r="F94" s="170" t="s">
        <v>141</v>
      </c>
      <c r="G94" s="171" t="s">
        <v>135</v>
      </c>
      <c r="H94" s="172">
        <v>1</v>
      </c>
      <c r="I94" s="173"/>
      <c r="J94" s="174">
        <f>ROUND(I94*H94,2)</f>
        <v>0</v>
      </c>
      <c r="K94" s="170" t="s">
        <v>108</v>
      </c>
      <c r="L94" s="40"/>
      <c r="M94" s="175" t="s">
        <v>19</v>
      </c>
      <c r="N94" s="176" t="s">
        <v>41</v>
      </c>
      <c r="O94" s="65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7">
        <f>S94*H94</f>
        <v>0</v>
      </c>
      <c r="U94" s="178" t="s">
        <v>19</v>
      </c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79" t="s">
        <v>109</v>
      </c>
      <c r="AT94" s="179" t="s">
        <v>104</v>
      </c>
      <c r="AU94" s="179" t="s">
        <v>77</v>
      </c>
      <c r="AY94" s="18" t="s">
        <v>101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8" t="s">
        <v>75</v>
      </c>
      <c r="BK94" s="180">
        <f>ROUND(I94*H94,2)</f>
        <v>0</v>
      </c>
      <c r="BL94" s="18" t="s">
        <v>109</v>
      </c>
      <c r="BM94" s="179" t="s">
        <v>142</v>
      </c>
    </row>
    <row r="95" spans="1:65" s="2" customFormat="1" ht="11.25">
      <c r="A95" s="35"/>
      <c r="B95" s="36"/>
      <c r="C95" s="37"/>
      <c r="D95" s="181" t="s">
        <v>111</v>
      </c>
      <c r="E95" s="37"/>
      <c r="F95" s="182" t="s">
        <v>143</v>
      </c>
      <c r="G95" s="37"/>
      <c r="H95" s="37"/>
      <c r="I95" s="183"/>
      <c r="J95" s="37"/>
      <c r="K95" s="37"/>
      <c r="L95" s="40"/>
      <c r="M95" s="184"/>
      <c r="N95" s="185"/>
      <c r="O95" s="65"/>
      <c r="P95" s="65"/>
      <c r="Q95" s="65"/>
      <c r="R95" s="65"/>
      <c r="S95" s="65"/>
      <c r="T95" s="65"/>
      <c r="U95" s="66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111</v>
      </c>
      <c r="AU95" s="18" t="s">
        <v>77</v>
      </c>
    </row>
    <row r="96" spans="1:65" s="2" customFormat="1" ht="11.25">
      <c r="A96" s="35"/>
      <c r="B96" s="36"/>
      <c r="C96" s="37"/>
      <c r="D96" s="186" t="s">
        <v>113</v>
      </c>
      <c r="E96" s="37"/>
      <c r="F96" s="187" t="s">
        <v>144</v>
      </c>
      <c r="G96" s="37"/>
      <c r="H96" s="37"/>
      <c r="I96" s="183"/>
      <c r="J96" s="37"/>
      <c r="K96" s="37"/>
      <c r="L96" s="40"/>
      <c r="M96" s="184"/>
      <c r="N96" s="185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113</v>
      </c>
      <c r="AU96" s="18" t="s">
        <v>77</v>
      </c>
    </row>
    <row r="97" spans="1:65" s="2" customFormat="1" ht="14.45" customHeight="1">
      <c r="A97" s="35"/>
      <c r="B97" s="36"/>
      <c r="C97" s="168" t="s">
        <v>145</v>
      </c>
      <c r="D97" s="168" t="s">
        <v>104</v>
      </c>
      <c r="E97" s="169" t="s">
        <v>146</v>
      </c>
      <c r="F97" s="170" t="s">
        <v>147</v>
      </c>
      <c r="G97" s="171" t="s">
        <v>135</v>
      </c>
      <c r="H97" s="172">
        <v>5</v>
      </c>
      <c r="I97" s="173"/>
      <c r="J97" s="174">
        <f>ROUND(I97*H97,2)</f>
        <v>0</v>
      </c>
      <c r="K97" s="170" t="s">
        <v>108</v>
      </c>
      <c r="L97" s="40"/>
      <c r="M97" s="175" t="s">
        <v>19</v>
      </c>
      <c r="N97" s="176" t="s">
        <v>41</v>
      </c>
      <c r="O97" s="65"/>
      <c r="P97" s="177">
        <f>O97*H97</f>
        <v>0</v>
      </c>
      <c r="Q97" s="177">
        <v>0</v>
      </c>
      <c r="R97" s="177">
        <f>Q97*H97</f>
        <v>0</v>
      </c>
      <c r="S97" s="177">
        <v>0</v>
      </c>
      <c r="T97" s="177">
        <f>S97*H97</f>
        <v>0</v>
      </c>
      <c r="U97" s="178" t="s">
        <v>19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79" t="s">
        <v>109</v>
      </c>
      <c r="AT97" s="179" t="s">
        <v>104</v>
      </c>
      <c r="AU97" s="179" t="s">
        <v>77</v>
      </c>
      <c r="AY97" s="18" t="s">
        <v>101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18" t="s">
        <v>75</v>
      </c>
      <c r="BK97" s="180">
        <f>ROUND(I97*H97,2)</f>
        <v>0</v>
      </c>
      <c r="BL97" s="18" t="s">
        <v>109</v>
      </c>
      <c r="BM97" s="179" t="s">
        <v>148</v>
      </c>
    </row>
    <row r="98" spans="1:65" s="2" customFormat="1" ht="11.25">
      <c r="A98" s="35"/>
      <c r="B98" s="36"/>
      <c r="C98" s="37"/>
      <c r="D98" s="181" t="s">
        <v>111</v>
      </c>
      <c r="E98" s="37"/>
      <c r="F98" s="182" t="s">
        <v>149</v>
      </c>
      <c r="G98" s="37"/>
      <c r="H98" s="37"/>
      <c r="I98" s="183"/>
      <c r="J98" s="37"/>
      <c r="K98" s="37"/>
      <c r="L98" s="40"/>
      <c r="M98" s="184"/>
      <c r="N98" s="185"/>
      <c r="O98" s="65"/>
      <c r="P98" s="65"/>
      <c r="Q98" s="65"/>
      <c r="R98" s="65"/>
      <c r="S98" s="65"/>
      <c r="T98" s="65"/>
      <c r="U98" s="66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111</v>
      </c>
      <c r="AU98" s="18" t="s">
        <v>77</v>
      </c>
    </row>
    <row r="99" spans="1:65" s="2" customFormat="1" ht="11.25">
      <c r="A99" s="35"/>
      <c r="B99" s="36"/>
      <c r="C99" s="37"/>
      <c r="D99" s="186" t="s">
        <v>113</v>
      </c>
      <c r="E99" s="37"/>
      <c r="F99" s="187" t="s">
        <v>150</v>
      </c>
      <c r="G99" s="37"/>
      <c r="H99" s="37"/>
      <c r="I99" s="183"/>
      <c r="J99" s="37"/>
      <c r="K99" s="37"/>
      <c r="L99" s="40"/>
      <c r="M99" s="184"/>
      <c r="N99" s="185"/>
      <c r="O99" s="65"/>
      <c r="P99" s="65"/>
      <c r="Q99" s="65"/>
      <c r="R99" s="65"/>
      <c r="S99" s="65"/>
      <c r="T99" s="65"/>
      <c r="U99" s="66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113</v>
      </c>
      <c r="AU99" s="18" t="s">
        <v>77</v>
      </c>
    </row>
    <row r="100" spans="1:65" s="2" customFormat="1" ht="14.45" customHeight="1">
      <c r="A100" s="35"/>
      <c r="B100" s="36"/>
      <c r="C100" s="168" t="s">
        <v>151</v>
      </c>
      <c r="D100" s="168" t="s">
        <v>104</v>
      </c>
      <c r="E100" s="169" t="s">
        <v>152</v>
      </c>
      <c r="F100" s="170" t="s">
        <v>153</v>
      </c>
      <c r="G100" s="171" t="s">
        <v>135</v>
      </c>
      <c r="H100" s="172">
        <v>4</v>
      </c>
      <c r="I100" s="173"/>
      <c r="J100" s="174">
        <f>ROUND(I100*H100,2)</f>
        <v>0</v>
      </c>
      <c r="K100" s="170" t="s">
        <v>108</v>
      </c>
      <c r="L100" s="40"/>
      <c r="M100" s="175" t="s">
        <v>19</v>
      </c>
      <c r="N100" s="176" t="s">
        <v>41</v>
      </c>
      <c r="O100" s="65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7">
        <f>S100*H100</f>
        <v>0</v>
      </c>
      <c r="U100" s="178" t="s">
        <v>19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79" t="s">
        <v>109</v>
      </c>
      <c r="AT100" s="179" t="s">
        <v>104</v>
      </c>
      <c r="AU100" s="179" t="s">
        <v>77</v>
      </c>
      <c r="AY100" s="18" t="s">
        <v>101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8" t="s">
        <v>75</v>
      </c>
      <c r="BK100" s="180">
        <f>ROUND(I100*H100,2)</f>
        <v>0</v>
      </c>
      <c r="BL100" s="18" t="s">
        <v>109</v>
      </c>
      <c r="BM100" s="179" t="s">
        <v>154</v>
      </c>
    </row>
    <row r="101" spans="1:65" s="2" customFormat="1" ht="11.25">
      <c r="A101" s="35"/>
      <c r="B101" s="36"/>
      <c r="C101" s="37"/>
      <c r="D101" s="181" t="s">
        <v>111</v>
      </c>
      <c r="E101" s="37"/>
      <c r="F101" s="182" t="s">
        <v>155</v>
      </c>
      <c r="G101" s="37"/>
      <c r="H101" s="37"/>
      <c r="I101" s="183"/>
      <c r="J101" s="37"/>
      <c r="K101" s="37"/>
      <c r="L101" s="40"/>
      <c r="M101" s="184"/>
      <c r="N101" s="185"/>
      <c r="O101" s="65"/>
      <c r="P101" s="65"/>
      <c r="Q101" s="65"/>
      <c r="R101" s="65"/>
      <c r="S101" s="65"/>
      <c r="T101" s="65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111</v>
      </c>
      <c r="AU101" s="18" t="s">
        <v>77</v>
      </c>
    </row>
    <row r="102" spans="1:65" s="2" customFormat="1" ht="11.25">
      <c r="A102" s="35"/>
      <c r="B102" s="36"/>
      <c r="C102" s="37"/>
      <c r="D102" s="186" t="s">
        <v>113</v>
      </c>
      <c r="E102" s="37"/>
      <c r="F102" s="187" t="s">
        <v>156</v>
      </c>
      <c r="G102" s="37"/>
      <c r="H102" s="37"/>
      <c r="I102" s="183"/>
      <c r="J102" s="37"/>
      <c r="K102" s="37"/>
      <c r="L102" s="40"/>
      <c r="M102" s="184"/>
      <c r="N102" s="185"/>
      <c r="O102" s="65"/>
      <c r="P102" s="65"/>
      <c r="Q102" s="65"/>
      <c r="R102" s="65"/>
      <c r="S102" s="65"/>
      <c r="T102" s="65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113</v>
      </c>
      <c r="AU102" s="18" t="s">
        <v>77</v>
      </c>
    </row>
    <row r="103" spans="1:65" s="2" customFormat="1" ht="14.45" customHeight="1">
      <c r="A103" s="35"/>
      <c r="B103" s="36"/>
      <c r="C103" s="168" t="s">
        <v>157</v>
      </c>
      <c r="D103" s="168" t="s">
        <v>104</v>
      </c>
      <c r="E103" s="169" t="s">
        <v>158</v>
      </c>
      <c r="F103" s="170" t="s">
        <v>159</v>
      </c>
      <c r="G103" s="171" t="s">
        <v>135</v>
      </c>
      <c r="H103" s="172">
        <v>7</v>
      </c>
      <c r="I103" s="173"/>
      <c r="J103" s="174">
        <f>ROUND(I103*H103,2)</f>
        <v>0</v>
      </c>
      <c r="K103" s="170" t="s">
        <v>108</v>
      </c>
      <c r="L103" s="40"/>
      <c r="M103" s="175" t="s">
        <v>19</v>
      </c>
      <c r="N103" s="176" t="s">
        <v>41</v>
      </c>
      <c r="O103" s="65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7">
        <f>S103*H103</f>
        <v>0</v>
      </c>
      <c r="U103" s="178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79" t="s">
        <v>109</v>
      </c>
      <c r="AT103" s="179" t="s">
        <v>104</v>
      </c>
      <c r="AU103" s="179" t="s">
        <v>77</v>
      </c>
      <c r="AY103" s="18" t="s">
        <v>101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8" t="s">
        <v>75</v>
      </c>
      <c r="BK103" s="180">
        <f>ROUND(I103*H103,2)</f>
        <v>0</v>
      </c>
      <c r="BL103" s="18" t="s">
        <v>109</v>
      </c>
      <c r="BM103" s="179" t="s">
        <v>160</v>
      </c>
    </row>
    <row r="104" spans="1:65" s="2" customFormat="1" ht="11.25">
      <c r="A104" s="35"/>
      <c r="B104" s="36"/>
      <c r="C104" s="37"/>
      <c r="D104" s="181" t="s">
        <v>111</v>
      </c>
      <c r="E104" s="37"/>
      <c r="F104" s="182" t="s">
        <v>161</v>
      </c>
      <c r="G104" s="37"/>
      <c r="H104" s="37"/>
      <c r="I104" s="183"/>
      <c r="J104" s="37"/>
      <c r="K104" s="37"/>
      <c r="L104" s="40"/>
      <c r="M104" s="184"/>
      <c r="N104" s="18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111</v>
      </c>
      <c r="AU104" s="18" t="s">
        <v>77</v>
      </c>
    </row>
    <row r="105" spans="1:65" s="2" customFormat="1" ht="11.25">
      <c r="A105" s="35"/>
      <c r="B105" s="36"/>
      <c r="C105" s="37"/>
      <c r="D105" s="186" t="s">
        <v>113</v>
      </c>
      <c r="E105" s="37"/>
      <c r="F105" s="187" t="s">
        <v>162</v>
      </c>
      <c r="G105" s="37"/>
      <c r="H105" s="37"/>
      <c r="I105" s="183"/>
      <c r="J105" s="37"/>
      <c r="K105" s="37"/>
      <c r="L105" s="40"/>
      <c r="M105" s="184"/>
      <c r="N105" s="185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113</v>
      </c>
      <c r="AU105" s="18" t="s">
        <v>77</v>
      </c>
    </row>
    <row r="106" spans="1:65" s="2" customFormat="1" ht="14.45" customHeight="1">
      <c r="A106" s="35"/>
      <c r="B106" s="36"/>
      <c r="C106" s="168" t="s">
        <v>163</v>
      </c>
      <c r="D106" s="168" t="s">
        <v>104</v>
      </c>
      <c r="E106" s="169" t="s">
        <v>164</v>
      </c>
      <c r="F106" s="170" t="s">
        <v>165</v>
      </c>
      <c r="G106" s="171" t="s">
        <v>135</v>
      </c>
      <c r="H106" s="172">
        <v>1</v>
      </c>
      <c r="I106" s="173"/>
      <c r="J106" s="174">
        <f>ROUND(I106*H106,2)</f>
        <v>0</v>
      </c>
      <c r="K106" s="170" t="s">
        <v>108</v>
      </c>
      <c r="L106" s="40"/>
      <c r="M106" s="175" t="s">
        <v>19</v>
      </c>
      <c r="N106" s="176" t="s">
        <v>41</v>
      </c>
      <c r="O106" s="65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7">
        <f>S106*H106</f>
        <v>0</v>
      </c>
      <c r="U106" s="178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79" t="s">
        <v>109</v>
      </c>
      <c r="AT106" s="179" t="s">
        <v>104</v>
      </c>
      <c r="AU106" s="179" t="s">
        <v>77</v>
      </c>
      <c r="AY106" s="18" t="s">
        <v>101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8" t="s">
        <v>75</v>
      </c>
      <c r="BK106" s="180">
        <f>ROUND(I106*H106,2)</f>
        <v>0</v>
      </c>
      <c r="BL106" s="18" t="s">
        <v>109</v>
      </c>
      <c r="BM106" s="179" t="s">
        <v>166</v>
      </c>
    </row>
    <row r="107" spans="1:65" s="2" customFormat="1" ht="11.25">
      <c r="A107" s="35"/>
      <c r="B107" s="36"/>
      <c r="C107" s="37"/>
      <c r="D107" s="181" t="s">
        <v>111</v>
      </c>
      <c r="E107" s="37"/>
      <c r="F107" s="182" t="s">
        <v>167</v>
      </c>
      <c r="G107" s="37"/>
      <c r="H107" s="37"/>
      <c r="I107" s="183"/>
      <c r="J107" s="37"/>
      <c r="K107" s="37"/>
      <c r="L107" s="40"/>
      <c r="M107" s="184"/>
      <c r="N107" s="18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111</v>
      </c>
      <c r="AU107" s="18" t="s">
        <v>77</v>
      </c>
    </row>
    <row r="108" spans="1:65" s="2" customFormat="1" ht="11.25">
      <c r="A108" s="35"/>
      <c r="B108" s="36"/>
      <c r="C108" s="37"/>
      <c r="D108" s="186" t="s">
        <v>113</v>
      </c>
      <c r="E108" s="37"/>
      <c r="F108" s="187" t="s">
        <v>168</v>
      </c>
      <c r="G108" s="37"/>
      <c r="H108" s="37"/>
      <c r="I108" s="183"/>
      <c r="J108" s="37"/>
      <c r="K108" s="37"/>
      <c r="L108" s="40"/>
      <c r="M108" s="184"/>
      <c r="N108" s="185"/>
      <c r="O108" s="65"/>
      <c r="P108" s="65"/>
      <c r="Q108" s="65"/>
      <c r="R108" s="65"/>
      <c r="S108" s="65"/>
      <c r="T108" s="65"/>
      <c r="U108" s="66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113</v>
      </c>
      <c r="AU108" s="18" t="s">
        <v>77</v>
      </c>
    </row>
    <row r="109" spans="1:65" s="2" customFormat="1" ht="14.45" customHeight="1">
      <c r="A109" s="35"/>
      <c r="B109" s="36"/>
      <c r="C109" s="168" t="s">
        <v>169</v>
      </c>
      <c r="D109" s="168" t="s">
        <v>104</v>
      </c>
      <c r="E109" s="169" t="s">
        <v>170</v>
      </c>
      <c r="F109" s="170" t="s">
        <v>171</v>
      </c>
      <c r="G109" s="171" t="s">
        <v>172</v>
      </c>
      <c r="H109" s="172">
        <v>887.5</v>
      </c>
      <c r="I109" s="173"/>
      <c r="J109" s="174">
        <f>ROUND(I109*H109,2)</f>
        <v>0</v>
      </c>
      <c r="K109" s="170" t="s">
        <v>108</v>
      </c>
      <c r="L109" s="40"/>
      <c r="M109" s="175" t="s">
        <v>19</v>
      </c>
      <c r="N109" s="176" t="s">
        <v>41</v>
      </c>
      <c r="O109" s="65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7">
        <f>S109*H109</f>
        <v>0</v>
      </c>
      <c r="U109" s="178" t="s">
        <v>19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79" t="s">
        <v>109</v>
      </c>
      <c r="AT109" s="179" t="s">
        <v>104</v>
      </c>
      <c r="AU109" s="179" t="s">
        <v>77</v>
      </c>
      <c r="AY109" s="18" t="s">
        <v>101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8" t="s">
        <v>75</v>
      </c>
      <c r="BK109" s="180">
        <f>ROUND(I109*H109,2)</f>
        <v>0</v>
      </c>
      <c r="BL109" s="18" t="s">
        <v>109</v>
      </c>
      <c r="BM109" s="179" t="s">
        <v>173</v>
      </c>
    </row>
    <row r="110" spans="1:65" s="2" customFormat="1" ht="11.25">
      <c r="A110" s="35"/>
      <c r="B110" s="36"/>
      <c r="C110" s="37"/>
      <c r="D110" s="181" t="s">
        <v>111</v>
      </c>
      <c r="E110" s="37"/>
      <c r="F110" s="182" t="s">
        <v>174</v>
      </c>
      <c r="G110" s="37"/>
      <c r="H110" s="37"/>
      <c r="I110" s="183"/>
      <c r="J110" s="37"/>
      <c r="K110" s="37"/>
      <c r="L110" s="40"/>
      <c r="M110" s="184"/>
      <c r="N110" s="185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111</v>
      </c>
      <c r="AU110" s="18" t="s">
        <v>77</v>
      </c>
    </row>
    <row r="111" spans="1:65" s="2" customFormat="1" ht="11.25">
      <c r="A111" s="35"/>
      <c r="B111" s="36"/>
      <c r="C111" s="37"/>
      <c r="D111" s="186" t="s">
        <v>113</v>
      </c>
      <c r="E111" s="37"/>
      <c r="F111" s="187" t="s">
        <v>175</v>
      </c>
      <c r="G111" s="37"/>
      <c r="H111" s="37"/>
      <c r="I111" s="183"/>
      <c r="J111" s="37"/>
      <c r="K111" s="37"/>
      <c r="L111" s="40"/>
      <c r="M111" s="184"/>
      <c r="N111" s="18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113</v>
      </c>
      <c r="AU111" s="18" t="s">
        <v>77</v>
      </c>
    </row>
    <row r="112" spans="1:65" s="13" customFormat="1" ht="11.25">
      <c r="B112" s="188"/>
      <c r="C112" s="189"/>
      <c r="D112" s="181" t="s">
        <v>115</v>
      </c>
      <c r="E112" s="190" t="s">
        <v>19</v>
      </c>
      <c r="F112" s="191" t="s">
        <v>176</v>
      </c>
      <c r="G112" s="189"/>
      <c r="H112" s="192">
        <v>40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6"/>
      <c r="U112" s="197"/>
      <c r="AT112" s="198" t="s">
        <v>115</v>
      </c>
      <c r="AU112" s="198" t="s">
        <v>77</v>
      </c>
      <c r="AV112" s="13" t="s">
        <v>77</v>
      </c>
      <c r="AW112" s="13" t="s">
        <v>31</v>
      </c>
      <c r="AX112" s="13" t="s">
        <v>70</v>
      </c>
      <c r="AY112" s="198" t="s">
        <v>101</v>
      </c>
    </row>
    <row r="113" spans="1:65" s="13" customFormat="1" ht="11.25">
      <c r="B113" s="188"/>
      <c r="C113" s="189"/>
      <c r="D113" s="181" t="s">
        <v>115</v>
      </c>
      <c r="E113" s="190" t="s">
        <v>19</v>
      </c>
      <c r="F113" s="191" t="s">
        <v>177</v>
      </c>
      <c r="G113" s="189"/>
      <c r="H113" s="192">
        <v>27.5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6"/>
      <c r="U113" s="197"/>
      <c r="AT113" s="198" t="s">
        <v>115</v>
      </c>
      <c r="AU113" s="198" t="s">
        <v>77</v>
      </c>
      <c r="AV113" s="13" t="s">
        <v>77</v>
      </c>
      <c r="AW113" s="13" t="s">
        <v>31</v>
      </c>
      <c r="AX113" s="13" t="s">
        <v>70</v>
      </c>
      <c r="AY113" s="198" t="s">
        <v>101</v>
      </c>
    </row>
    <row r="114" spans="1:65" s="13" customFormat="1" ht="11.25">
      <c r="B114" s="188"/>
      <c r="C114" s="189"/>
      <c r="D114" s="181" t="s">
        <v>115</v>
      </c>
      <c r="E114" s="190" t="s">
        <v>19</v>
      </c>
      <c r="F114" s="191" t="s">
        <v>178</v>
      </c>
      <c r="G114" s="189"/>
      <c r="H114" s="192">
        <v>30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6"/>
      <c r="U114" s="197"/>
      <c r="AT114" s="198" t="s">
        <v>115</v>
      </c>
      <c r="AU114" s="198" t="s">
        <v>77</v>
      </c>
      <c r="AV114" s="13" t="s">
        <v>77</v>
      </c>
      <c r="AW114" s="13" t="s">
        <v>31</v>
      </c>
      <c r="AX114" s="13" t="s">
        <v>70</v>
      </c>
      <c r="AY114" s="198" t="s">
        <v>101</v>
      </c>
    </row>
    <row r="115" spans="1:65" s="13" customFormat="1" ht="11.25">
      <c r="B115" s="188"/>
      <c r="C115" s="189"/>
      <c r="D115" s="181" t="s">
        <v>115</v>
      </c>
      <c r="E115" s="190" t="s">
        <v>19</v>
      </c>
      <c r="F115" s="191" t="s">
        <v>179</v>
      </c>
      <c r="G115" s="189"/>
      <c r="H115" s="192">
        <v>33.75</v>
      </c>
      <c r="I115" s="193"/>
      <c r="J115" s="189"/>
      <c r="K115" s="189"/>
      <c r="L115" s="194"/>
      <c r="M115" s="195"/>
      <c r="N115" s="196"/>
      <c r="O115" s="196"/>
      <c r="P115" s="196"/>
      <c r="Q115" s="196"/>
      <c r="R115" s="196"/>
      <c r="S115" s="196"/>
      <c r="T115" s="196"/>
      <c r="U115" s="197"/>
      <c r="AT115" s="198" t="s">
        <v>115</v>
      </c>
      <c r="AU115" s="198" t="s">
        <v>77</v>
      </c>
      <c r="AV115" s="13" t="s">
        <v>77</v>
      </c>
      <c r="AW115" s="13" t="s">
        <v>31</v>
      </c>
      <c r="AX115" s="13" t="s">
        <v>70</v>
      </c>
      <c r="AY115" s="198" t="s">
        <v>101</v>
      </c>
    </row>
    <row r="116" spans="1:65" s="13" customFormat="1" ht="11.25">
      <c r="B116" s="188"/>
      <c r="C116" s="189"/>
      <c r="D116" s="181" t="s">
        <v>115</v>
      </c>
      <c r="E116" s="190" t="s">
        <v>19</v>
      </c>
      <c r="F116" s="191" t="s">
        <v>180</v>
      </c>
      <c r="G116" s="189"/>
      <c r="H116" s="192">
        <v>116.25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6"/>
      <c r="U116" s="197"/>
      <c r="AT116" s="198" t="s">
        <v>115</v>
      </c>
      <c r="AU116" s="198" t="s">
        <v>77</v>
      </c>
      <c r="AV116" s="13" t="s">
        <v>77</v>
      </c>
      <c r="AW116" s="13" t="s">
        <v>31</v>
      </c>
      <c r="AX116" s="13" t="s">
        <v>70</v>
      </c>
      <c r="AY116" s="198" t="s">
        <v>101</v>
      </c>
    </row>
    <row r="117" spans="1:65" s="13" customFormat="1" ht="11.25">
      <c r="B117" s="188"/>
      <c r="C117" s="189"/>
      <c r="D117" s="181" t="s">
        <v>115</v>
      </c>
      <c r="E117" s="190" t="s">
        <v>19</v>
      </c>
      <c r="F117" s="191" t="s">
        <v>181</v>
      </c>
      <c r="G117" s="189"/>
      <c r="H117" s="192">
        <v>120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6"/>
      <c r="U117" s="197"/>
      <c r="AT117" s="198" t="s">
        <v>115</v>
      </c>
      <c r="AU117" s="198" t="s">
        <v>77</v>
      </c>
      <c r="AV117" s="13" t="s">
        <v>77</v>
      </c>
      <c r="AW117" s="13" t="s">
        <v>31</v>
      </c>
      <c r="AX117" s="13" t="s">
        <v>70</v>
      </c>
      <c r="AY117" s="198" t="s">
        <v>101</v>
      </c>
    </row>
    <row r="118" spans="1:65" s="13" customFormat="1" ht="11.25">
      <c r="B118" s="188"/>
      <c r="C118" s="189"/>
      <c r="D118" s="181" t="s">
        <v>115</v>
      </c>
      <c r="E118" s="190" t="s">
        <v>19</v>
      </c>
      <c r="F118" s="191" t="s">
        <v>182</v>
      </c>
      <c r="G118" s="189"/>
      <c r="H118" s="192">
        <v>165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6"/>
      <c r="U118" s="197"/>
      <c r="AT118" s="198" t="s">
        <v>115</v>
      </c>
      <c r="AU118" s="198" t="s">
        <v>77</v>
      </c>
      <c r="AV118" s="13" t="s">
        <v>77</v>
      </c>
      <c r="AW118" s="13" t="s">
        <v>31</v>
      </c>
      <c r="AX118" s="13" t="s">
        <v>70</v>
      </c>
      <c r="AY118" s="198" t="s">
        <v>101</v>
      </c>
    </row>
    <row r="119" spans="1:65" s="13" customFormat="1" ht="11.25">
      <c r="B119" s="188"/>
      <c r="C119" s="189"/>
      <c r="D119" s="181" t="s">
        <v>115</v>
      </c>
      <c r="E119" s="190" t="s">
        <v>19</v>
      </c>
      <c r="F119" s="191" t="s">
        <v>183</v>
      </c>
      <c r="G119" s="189"/>
      <c r="H119" s="192">
        <v>175</v>
      </c>
      <c r="I119" s="193"/>
      <c r="J119" s="189"/>
      <c r="K119" s="189"/>
      <c r="L119" s="194"/>
      <c r="M119" s="195"/>
      <c r="N119" s="196"/>
      <c r="O119" s="196"/>
      <c r="P119" s="196"/>
      <c r="Q119" s="196"/>
      <c r="R119" s="196"/>
      <c r="S119" s="196"/>
      <c r="T119" s="196"/>
      <c r="U119" s="197"/>
      <c r="AT119" s="198" t="s">
        <v>115</v>
      </c>
      <c r="AU119" s="198" t="s">
        <v>77</v>
      </c>
      <c r="AV119" s="13" t="s">
        <v>77</v>
      </c>
      <c r="AW119" s="13" t="s">
        <v>31</v>
      </c>
      <c r="AX119" s="13" t="s">
        <v>70</v>
      </c>
      <c r="AY119" s="198" t="s">
        <v>101</v>
      </c>
    </row>
    <row r="120" spans="1:65" s="13" customFormat="1" ht="11.25">
      <c r="B120" s="188"/>
      <c r="C120" s="189"/>
      <c r="D120" s="181" t="s">
        <v>115</v>
      </c>
      <c r="E120" s="190" t="s">
        <v>19</v>
      </c>
      <c r="F120" s="191" t="s">
        <v>184</v>
      </c>
      <c r="G120" s="189"/>
      <c r="H120" s="192">
        <v>180</v>
      </c>
      <c r="I120" s="193"/>
      <c r="J120" s="189"/>
      <c r="K120" s="189"/>
      <c r="L120" s="194"/>
      <c r="M120" s="195"/>
      <c r="N120" s="196"/>
      <c r="O120" s="196"/>
      <c r="P120" s="196"/>
      <c r="Q120" s="196"/>
      <c r="R120" s="196"/>
      <c r="S120" s="196"/>
      <c r="T120" s="196"/>
      <c r="U120" s="197"/>
      <c r="AT120" s="198" t="s">
        <v>115</v>
      </c>
      <c r="AU120" s="198" t="s">
        <v>77</v>
      </c>
      <c r="AV120" s="13" t="s">
        <v>77</v>
      </c>
      <c r="AW120" s="13" t="s">
        <v>31</v>
      </c>
      <c r="AX120" s="13" t="s">
        <v>70</v>
      </c>
      <c r="AY120" s="198" t="s">
        <v>101</v>
      </c>
    </row>
    <row r="121" spans="1:65" s="14" customFormat="1" ht="11.25">
      <c r="B121" s="199"/>
      <c r="C121" s="200"/>
      <c r="D121" s="181" t="s">
        <v>115</v>
      </c>
      <c r="E121" s="201" t="s">
        <v>19</v>
      </c>
      <c r="F121" s="202" t="s">
        <v>132</v>
      </c>
      <c r="G121" s="200"/>
      <c r="H121" s="203">
        <v>887.5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7"/>
      <c r="U121" s="208"/>
      <c r="AT121" s="209" t="s">
        <v>115</v>
      </c>
      <c r="AU121" s="209" t="s">
        <v>77</v>
      </c>
      <c r="AV121" s="14" t="s">
        <v>109</v>
      </c>
      <c r="AW121" s="14" t="s">
        <v>31</v>
      </c>
      <c r="AX121" s="14" t="s">
        <v>75</v>
      </c>
      <c r="AY121" s="209" t="s">
        <v>101</v>
      </c>
    </row>
    <row r="122" spans="1:65" s="2" customFormat="1" ht="14.45" customHeight="1">
      <c r="A122" s="35"/>
      <c r="B122" s="36"/>
      <c r="C122" s="168" t="s">
        <v>8</v>
      </c>
      <c r="D122" s="168" t="s">
        <v>104</v>
      </c>
      <c r="E122" s="169" t="s">
        <v>185</v>
      </c>
      <c r="F122" s="170" t="s">
        <v>186</v>
      </c>
      <c r="G122" s="171" t="s">
        <v>135</v>
      </c>
      <c r="H122" s="172">
        <v>5</v>
      </c>
      <c r="I122" s="173"/>
      <c r="J122" s="174">
        <f>ROUND(I122*H122,2)</f>
        <v>0</v>
      </c>
      <c r="K122" s="170" t="s">
        <v>108</v>
      </c>
      <c r="L122" s="40"/>
      <c r="M122" s="175" t="s">
        <v>19</v>
      </c>
      <c r="N122" s="176" t="s">
        <v>41</v>
      </c>
      <c r="O122" s="65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7">
        <f>S122*H122</f>
        <v>0</v>
      </c>
      <c r="U122" s="178" t="s">
        <v>19</v>
      </c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9" t="s">
        <v>109</v>
      </c>
      <c r="AT122" s="179" t="s">
        <v>104</v>
      </c>
      <c r="AU122" s="179" t="s">
        <v>77</v>
      </c>
      <c r="AY122" s="18" t="s">
        <v>101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8" t="s">
        <v>75</v>
      </c>
      <c r="BK122" s="180">
        <f>ROUND(I122*H122,2)</f>
        <v>0</v>
      </c>
      <c r="BL122" s="18" t="s">
        <v>109</v>
      </c>
      <c r="BM122" s="179" t="s">
        <v>187</v>
      </c>
    </row>
    <row r="123" spans="1:65" s="2" customFormat="1" ht="19.5">
      <c r="A123" s="35"/>
      <c r="B123" s="36"/>
      <c r="C123" s="37"/>
      <c r="D123" s="181" t="s">
        <v>111</v>
      </c>
      <c r="E123" s="37"/>
      <c r="F123" s="182" t="s">
        <v>188</v>
      </c>
      <c r="G123" s="37"/>
      <c r="H123" s="37"/>
      <c r="I123" s="183"/>
      <c r="J123" s="37"/>
      <c r="K123" s="37"/>
      <c r="L123" s="40"/>
      <c r="M123" s="184"/>
      <c r="N123" s="185"/>
      <c r="O123" s="65"/>
      <c r="P123" s="65"/>
      <c r="Q123" s="65"/>
      <c r="R123" s="65"/>
      <c r="S123" s="65"/>
      <c r="T123" s="65"/>
      <c r="U123" s="66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111</v>
      </c>
      <c r="AU123" s="18" t="s">
        <v>77</v>
      </c>
    </row>
    <row r="124" spans="1:65" s="2" customFormat="1" ht="11.25">
      <c r="A124" s="35"/>
      <c r="B124" s="36"/>
      <c r="C124" s="37"/>
      <c r="D124" s="186" t="s">
        <v>113</v>
      </c>
      <c r="E124" s="37"/>
      <c r="F124" s="187" t="s">
        <v>189</v>
      </c>
      <c r="G124" s="37"/>
      <c r="H124" s="37"/>
      <c r="I124" s="183"/>
      <c r="J124" s="37"/>
      <c r="K124" s="37"/>
      <c r="L124" s="40"/>
      <c r="M124" s="184"/>
      <c r="N124" s="185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113</v>
      </c>
      <c r="AU124" s="18" t="s">
        <v>77</v>
      </c>
    </row>
    <row r="125" spans="1:65" s="2" customFormat="1" ht="14.45" customHeight="1">
      <c r="A125" s="35"/>
      <c r="B125" s="36"/>
      <c r="C125" s="168" t="s">
        <v>190</v>
      </c>
      <c r="D125" s="168" t="s">
        <v>104</v>
      </c>
      <c r="E125" s="169" t="s">
        <v>191</v>
      </c>
      <c r="F125" s="170" t="s">
        <v>192</v>
      </c>
      <c r="G125" s="171" t="s">
        <v>135</v>
      </c>
      <c r="H125" s="172">
        <v>4</v>
      </c>
      <c r="I125" s="173"/>
      <c r="J125" s="174">
        <f>ROUND(I125*H125,2)</f>
        <v>0</v>
      </c>
      <c r="K125" s="170" t="s">
        <v>108</v>
      </c>
      <c r="L125" s="40"/>
      <c r="M125" s="175" t="s">
        <v>19</v>
      </c>
      <c r="N125" s="176" t="s">
        <v>41</v>
      </c>
      <c r="O125" s="65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7">
        <f>S125*H125</f>
        <v>0</v>
      </c>
      <c r="U125" s="178" t="s">
        <v>19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9" t="s">
        <v>109</v>
      </c>
      <c r="AT125" s="179" t="s">
        <v>104</v>
      </c>
      <c r="AU125" s="179" t="s">
        <v>77</v>
      </c>
      <c r="AY125" s="18" t="s">
        <v>101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8" t="s">
        <v>75</v>
      </c>
      <c r="BK125" s="180">
        <f>ROUND(I125*H125,2)</f>
        <v>0</v>
      </c>
      <c r="BL125" s="18" t="s">
        <v>109</v>
      </c>
      <c r="BM125" s="179" t="s">
        <v>193</v>
      </c>
    </row>
    <row r="126" spans="1:65" s="2" customFormat="1" ht="19.5">
      <c r="A126" s="35"/>
      <c r="B126" s="36"/>
      <c r="C126" s="37"/>
      <c r="D126" s="181" t="s">
        <v>111</v>
      </c>
      <c r="E126" s="37"/>
      <c r="F126" s="182" t="s">
        <v>194</v>
      </c>
      <c r="G126" s="37"/>
      <c r="H126" s="37"/>
      <c r="I126" s="183"/>
      <c r="J126" s="37"/>
      <c r="K126" s="37"/>
      <c r="L126" s="40"/>
      <c r="M126" s="184"/>
      <c r="N126" s="185"/>
      <c r="O126" s="65"/>
      <c r="P126" s="65"/>
      <c r="Q126" s="65"/>
      <c r="R126" s="65"/>
      <c r="S126" s="65"/>
      <c r="T126" s="65"/>
      <c r="U126" s="66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111</v>
      </c>
      <c r="AU126" s="18" t="s">
        <v>77</v>
      </c>
    </row>
    <row r="127" spans="1:65" s="2" customFormat="1" ht="11.25">
      <c r="A127" s="35"/>
      <c r="B127" s="36"/>
      <c r="C127" s="37"/>
      <c r="D127" s="186" t="s">
        <v>113</v>
      </c>
      <c r="E127" s="37"/>
      <c r="F127" s="187" t="s">
        <v>195</v>
      </c>
      <c r="G127" s="37"/>
      <c r="H127" s="37"/>
      <c r="I127" s="183"/>
      <c r="J127" s="37"/>
      <c r="K127" s="37"/>
      <c r="L127" s="40"/>
      <c r="M127" s="184"/>
      <c r="N127" s="185"/>
      <c r="O127" s="65"/>
      <c r="P127" s="65"/>
      <c r="Q127" s="65"/>
      <c r="R127" s="65"/>
      <c r="S127" s="65"/>
      <c r="T127" s="65"/>
      <c r="U127" s="66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113</v>
      </c>
      <c r="AU127" s="18" t="s">
        <v>77</v>
      </c>
    </row>
    <row r="128" spans="1:65" s="2" customFormat="1" ht="14.45" customHeight="1">
      <c r="A128" s="35"/>
      <c r="B128" s="36"/>
      <c r="C128" s="168" t="s">
        <v>196</v>
      </c>
      <c r="D128" s="168" t="s">
        <v>104</v>
      </c>
      <c r="E128" s="169" t="s">
        <v>197</v>
      </c>
      <c r="F128" s="170" t="s">
        <v>198</v>
      </c>
      <c r="G128" s="171" t="s">
        <v>135</v>
      </c>
      <c r="H128" s="172">
        <v>7</v>
      </c>
      <c r="I128" s="173"/>
      <c r="J128" s="174">
        <f>ROUND(I128*H128,2)</f>
        <v>0</v>
      </c>
      <c r="K128" s="170" t="s">
        <v>108</v>
      </c>
      <c r="L128" s="40"/>
      <c r="M128" s="175" t="s">
        <v>19</v>
      </c>
      <c r="N128" s="176" t="s">
        <v>41</v>
      </c>
      <c r="O128" s="65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7">
        <f>S128*H128</f>
        <v>0</v>
      </c>
      <c r="U128" s="178" t="s">
        <v>19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9" t="s">
        <v>109</v>
      </c>
      <c r="AT128" s="179" t="s">
        <v>104</v>
      </c>
      <c r="AU128" s="179" t="s">
        <v>77</v>
      </c>
      <c r="AY128" s="18" t="s">
        <v>101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8" t="s">
        <v>75</v>
      </c>
      <c r="BK128" s="180">
        <f>ROUND(I128*H128,2)</f>
        <v>0</v>
      </c>
      <c r="BL128" s="18" t="s">
        <v>109</v>
      </c>
      <c r="BM128" s="179" t="s">
        <v>199</v>
      </c>
    </row>
    <row r="129" spans="1:65" s="2" customFormat="1" ht="19.5">
      <c r="A129" s="35"/>
      <c r="B129" s="36"/>
      <c r="C129" s="37"/>
      <c r="D129" s="181" t="s">
        <v>111</v>
      </c>
      <c r="E129" s="37"/>
      <c r="F129" s="182" t="s">
        <v>200</v>
      </c>
      <c r="G129" s="37"/>
      <c r="H129" s="37"/>
      <c r="I129" s="183"/>
      <c r="J129" s="37"/>
      <c r="K129" s="37"/>
      <c r="L129" s="40"/>
      <c r="M129" s="184"/>
      <c r="N129" s="185"/>
      <c r="O129" s="65"/>
      <c r="P129" s="65"/>
      <c r="Q129" s="65"/>
      <c r="R129" s="65"/>
      <c r="S129" s="65"/>
      <c r="T129" s="65"/>
      <c r="U129" s="66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111</v>
      </c>
      <c r="AU129" s="18" t="s">
        <v>77</v>
      </c>
    </row>
    <row r="130" spans="1:65" s="2" customFormat="1" ht="11.25">
      <c r="A130" s="35"/>
      <c r="B130" s="36"/>
      <c r="C130" s="37"/>
      <c r="D130" s="186" t="s">
        <v>113</v>
      </c>
      <c r="E130" s="37"/>
      <c r="F130" s="187" t="s">
        <v>201</v>
      </c>
      <c r="G130" s="37"/>
      <c r="H130" s="37"/>
      <c r="I130" s="183"/>
      <c r="J130" s="37"/>
      <c r="K130" s="37"/>
      <c r="L130" s="40"/>
      <c r="M130" s="184"/>
      <c r="N130" s="185"/>
      <c r="O130" s="65"/>
      <c r="P130" s="65"/>
      <c r="Q130" s="65"/>
      <c r="R130" s="65"/>
      <c r="S130" s="65"/>
      <c r="T130" s="65"/>
      <c r="U130" s="66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113</v>
      </c>
      <c r="AU130" s="18" t="s">
        <v>77</v>
      </c>
    </row>
    <row r="131" spans="1:65" s="2" customFormat="1" ht="14.45" customHeight="1">
      <c r="A131" s="35"/>
      <c r="B131" s="36"/>
      <c r="C131" s="168" t="s">
        <v>202</v>
      </c>
      <c r="D131" s="168" t="s">
        <v>104</v>
      </c>
      <c r="E131" s="169" t="s">
        <v>203</v>
      </c>
      <c r="F131" s="170" t="s">
        <v>204</v>
      </c>
      <c r="G131" s="171" t="s">
        <v>135</v>
      </c>
      <c r="H131" s="172">
        <v>1</v>
      </c>
      <c r="I131" s="173"/>
      <c r="J131" s="174">
        <f>ROUND(I131*H131,2)</f>
        <v>0</v>
      </c>
      <c r="K131" s="170" t="s">
        <v>108</v>
      </c>
      <c r="L131" s="40"/>
      <c r="M131" s="175" t="s">
        <v>19</v>
      </c>
      <c r="N131" s="176" t="s">
        <v>41</v>
      </c>
      <c r="O131" s="65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7">
        <f>S131*H131</f>
        <v>0</v>
      </c>
      <c r="U131" s="178" t="s">
        <v>19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9" t="s">
        <v>109</v>
      </c>
      <c r="AT131" s="179" t="s">
        <v>104</v>
      </c>
      <c r="AU131" s="179" t="s">
        <v>77</v>
      </c>
      <c r="AY131" s="18" t="s">
        <v>101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75</v>
      </c>
      <c r="BK131" s="180">
        <f>ROUND(I131*H131,2)</f>
        <v>0</v>
      </c>
      <c r="BL131" s="18" t="s">
        <v>109</v>
      </c>
      <c r="BM131" s="179" t="s">
        <v>205</v>
      </c>
    </row>
    <row r="132" spans="1:65" s="2" customFormat="1" ht="19.5">
      <c r="A132" s="35"/>
      <c r="B132" s="36"/>
      <c r="C132" s="37"/>
      <c r="D132" s="181" t="s">
        <v>111</v>
      </c>
      <c r="E132" s="37"/>
      <c r="F132" s="182" t="s">
        <v>206</v>
      </c>
      <c r="G132" s="37"/>
      <c r="H132" s="37"/>
      <c r="I132" s="183"/>
      <c r="J132" s="37"/>
      <c r="K132" s="37"/>
      <c r="L132" s="40"/>
      <c r="M132" s="184"/>
      <c r="N132" s="185"/>
      <c r="O132" s="65"/>
      <c r="P132" s="65"/>
      <c r="Q132" s="65"/>
      <c r="R132" s="65"/>
      <c r="S132" s="65"/>
      <c r="T132" s="65"/>
      <c r="U132" s="66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111</v>
      </c>
      <c r="AU132" s="18" t="s">
        <v>77</v>
      </c>
    </row>
    <row r="133" spans="1:65" s="2" customFormat="1" ht="11.25">
      <c r="A133" s="35"/>
      <c r="B133" s="36"/>
      <c r="C133" s="37"/>
      <c r="D133" s="186" t="s">
        <v>113</v>
      </c>
      <c r="E133" s="37"/>
      <c r="F133" s="187" t="s">
        <v>207</v>
      </c>
      <c r="G133" s="37"/>
      <c r="H133" s="37"/>
      <c r="I133" s="183"/>
      <c r="J133" s="37"/>
      <c r="K133" s="37"/>
      <c r="L133" s="40"/>
      <c r="M133" s="184"/>
      <c r="N133" s="185"/>
      <c r="O133" s="65"/>
      <c r="P133" s="65"/>
      <c r="Q133" s="65"/>
      <c r="R133" s="65"/>
      <c r="S133" s="65"/>
      <c r="T133" s="65"/>
      <c r="U133" s="66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113</v>
      </c>
      <c r="AU133" s="18" t="s">
        <v>77</v>
      </c>
    </row>
    <row r="134" spans="1:65" s="2" customFormat="1" ht="14.45" customHeight="1">
      <c r="A134" s="35"/>
      <c r="B134" s="36"/>
      <c r="C134" s="168" t="s">
        <v>208</v>
      </c>
      <c r="D134" s="168" t="s">
        <v>104</v>
      </c>
      <c r="E134" s="169" t="s">
        <v>209</v>
      </c>
      <c r="F134" s="170" t="s">
        <v>210</v>
      </c>
      <c r="G134" s="171" t="s">
        <v>107</v>
      </c>
      <c r="H134" s="172">
        <v>0.16400000000000001</v>
      </c>
      <c r="I134" s="173"/>
      <c r="J134" s="174">
        <f>ROUND(I134*H134,2)</f>
        <v>0</v>
      </c>
      <c r="K134" s="170" t="s">
        <v>108</v>
      </c>
      <c r="L134" s="40"/>
      <c r="M134" s="175" t="s">
        <v>19</v>
      </c>
      <c r="N134" s="176" t="s">
        <v>41</v>
      </c>
      <c r="O134" s="65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7">
        <f>S134*H134</f>
        <v>0</v>
      </c>
      <c r="U134" s="178" t="s">
        <v>19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9" t="s">
        <v>109</v>
      </c>
      <c r="AT134" s="179" t="s">
        <v>104</v>
      </c>
      <c r="AU134" s="179" t="s">
        <v>77</v>
      </c>
      <c r="AY134" s="18" t="s">
        <v>101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75</v>
      </c>
      <c r="BK134" s="180">
        <f>ROUND(I134*H134,2)</f>
        <v>0</v>
      </c>
      <c r="BL134" s="18" t="s">
        <v>109</v>
      </c>
      <c r="BM134" s="179" t="s">
        <v>211</v>
      </c>
    </row>
    <row r="135" spans="1:65" s="2" customFormat="1" ht="11.25">
      <c r="A135" s="35"/>
      <c r="B135" s="36"/>
      <c r="C135" s="37"/>
      <c r="D135" s="181" t="s">
        <v>111</v>
      </c>
      <c r="E135" s="37"/>
      <c r="F135" s="182" t="s">
        <v>212</v>
      </c>
      <c r="G135" s="37"/>
      <c r="H135" s="37"/>
      <c r="I135" s="183"/>
      <c r="J135" s="37"/>
      <c r="K135" s="37"/>
      <c r="L135" s="40"/>
      <c r="M135" s="184"/>
      <c r="N135" s="185"/>
      <c r="O135" s="65"/>
      <c r="P135" s="65"/>
      <c r="Q135" s="65"/>
      <c r="R135" s="65"/>
      <c r="S135" s="65"/>
      <c r="T135" s="65"/>
      <c r="U135" s="66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111</v>
      </c>
      <c r="AU135" s="18" t="s">
        <v>77</v>
      </c>
    </row>
    <row r="136" spans="1:65" s="2" customFormat="1" ht="11.25">
      <c r="A136" s="35"/>
      <c r="B136" s="36"/>
      <c r="C136" s="37"/>
      <c r="D136" s="186" t="s">
        <v>113</v>
      </c>
      <c r="E136" s="37"/>
      <c r="F136" s="187" t="s">
        <v>213</v>
      </c>
      <c r="G136" s="37"/>
      <c r="H136" s="37"/>
      <c r="I136" s="183"/>
      <c r="J136" s="37"/>
      <c r="K136" s="37"/>
      <c r="L136" s="40"/>
      <c r="M136" s="184"/>
      <c r="N136" s="185"/>
      <c r="O136" s="65"/>
      <c r="P136" s="65"/>
      <c r="Q136" s="65"/>
      <c r="R136" s="65"/>
      <c r="S136" s="65"/>
      <c r="T136" s="65"/>
      <c r="U136" s="66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113</v>
      </c>
      <c r="AU136" s="18" t="s">
        <v>77</v>
      </c>
    </row>
    <row r="137" spans="1:65" s="13" customFormat="1" ht="11.25">
      <c r="B137" s="188"/>
      <c r="C137" s="189"/>
      <c r="D137" s="181" t="s">
        <v>115</v>
      </c>
      <c r="E137" s="190" t="s">
        <v>19</v>
      </c>
      <c r="F137" s="191" t="s">
        <v>214</v>
      </c>
      <c r="G137" s="189"/>
      <c r="H137" s="192">
        <v>0.16400000000000001</v>
      </c>
      <c r="I137" s="193"/>
      <c r="J137" s="189"/>
      <c r="K137" s="189"/>
      <c r="L137" s="194"/>
      <c r="M137" s="195"/>
      <c r="N137" s="196"/>
      <c r="O137" s="196"/>
      <c r="P137" s="196"/>
      <c r="Q137" s="196"/>
      <c r="R137" s="196"/>
      <c r="S137" s="196"/>
      <c r="T137" s="196"/>
      <c r="U137" s="197"/>
      <c r="AT137" s="198" t="s">
        <v>115</v>
      </c>
      <c r="AU137" s="198" t="s">
        <v>77</v>
      </c>
      <c r="AV137" s="13" t="s">
        <v>77</v>
      </c>
      <c r="AW137" s="13" t="s">
        <v>31</v>
      </c>
      <c r="AX137" s="13" t="s">
        <v>75</v>
      </c>
      <c r="AY137" s="198" t="s">
        <v>101</v>
      </c>
    </row>
    <row r="138" spans="1:65" s="2" customFormat="1" ht="14.45" customHeight="1">
      <c r="A138" s="35"/>
      <c r="B138" s="36"/>
      <c r="C138" s="168" t="s">
        <v>215</v>
      </c>
      <c r="D138" s="168" t="s">
        <v>104</v>
      </c>
      <c r="E138" s="169" t="s">
        <v>216</v>
      </c>
      <c r="F138" s="170" t="s">
        <v>217</v>
      </c>
      <c r="G138" s="171" t="s">
        <v>107</v>
      </c>
      <c r="H138" s="172">
        <v>0.38200000000000001</v>
      </c>
      <c r="I138" s="173"/>
      <c r="J138" s="174">
        <f>ROUND(I138*H138,2)</f>
        <v>0</v>
      </c>
      <c r="K138" s="170" t="s">
        <v>108</v>
      </c>
      <c r="L138" s="40"/>
      <c r="M138" s="175" t="s">
        <v>19</v>
      </c>
      <c r="N138" s="176" t="s">
        <v>41</v>
      </c>
      <c r="O138" s="65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7">
        <f>S138*H138</f>
        <v>0</v>
      </c>
      <c r="U138" s="178" t="s">
        <v>19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9" t="s">
        <v>109</v>
      </c>
      <c r="AT138" s="179" t="s">
        <v>104</v>
      </c>
      <c r="AU138" s="179" t="s">
        <v>77</v>
      </c>
      <c r="AY138" s="18" t="s">
        <v>101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75</v>
      </c>
      <c r="BK138" s="180">
        <f>ROUND(I138*H138,2)</f>
        <v>0</v>
      </c>
      <c r="BL138" s="18" t="s">
        <v>109</v>
      </c>
      <c r="BM138" s="179" t="s">
        <v>218</v>
      </c>
    </row>
    <row r="139" spans="1:65" s="2" customFormat="1" ht="11.25">
      <c r="A139" s="35"/>
      <c r="B139" s="36"/>
      <c r="C139" s="37"/>
      <c r="D139" s="181" t="s">
        <v>111</v>
      </c>
      <c r="E139" s="37"/>
      <c r="F139" s="182" t="s">
        <v>219</v>
      </c>
      <c r="G139" s="37"/>
      <c r="H139" s="37"/>
      <c r="I139" s="183"/>
      <c r="J139" s="37"/>
      <c r="K139" s="37"/>
      <c r="L139" s="40"/>
      <c r="M139" s="184"/>
      <c r="N139" s="185"/>
      <c r="O139" s="65"/>
      <c r="P139" s="65"/>
      <c r="Q139" s="65"/>
      <c r="R139" s="65"/>
      <c r="S139" s="65"/>
      <c r="T139" s="65"/>
      <c r="U139" s="66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111</v>
      </c>
      <c r="AU139" s="18" t="s">
        <v>77</v>
      </c>
    </row>
    <row r="140" spans="1:65" s="2" customFormat="1" ht="11.25">
      <c r="A140" s="35"/>
      <c r="B140" s="36"/>
      <c r="C140" s="37"/>
      <c r="D140" s="186" t="s">
        <v>113</v>
      </c>
      <c r="E140" s="37"/>
      <c r="F140" s="187" t="s">
        <v>220</v>
      </c>
      <c r="G140" s="37"/>
      <c r="H140" s="37"/>
      <c r="I140" s="183"/>
      <c r="J140" s="37"/>
      <c r="K140" s="37"/>
      <c r="L140" s="40"/>
      <c r="M140" s="184"/>
      <c r="N140" s="185"/>
      <c r="O140" s="65"/>
      <c r="P140" s="65"/>
      <c r="Q140" s="65"/>
      <c r="R140" s="65"/>
      <c r="S140" s="65"/>
      <c r="T140" s="65"/>
      <c r="U140" s="66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113</v>
      </c>
      <c r="AU140" s="18" t="s">
        <v>77</v>
      </c>
    </row>
    <row r="141" spans="1:65" s="13" customFormat="1" ht="11.25">
      <c r="B141" s="188"/>
      <c r="C141" s="189"/>
      <c r="D141" s="181" t="s">
        <v>115</v>
      </c>
      <c r="E141" s="190" t="s">
        <v>19</v>
      </c>
      <c r="F141" s="191" t="s">
        <v>221</v>
      </c>
      <c r="G141" s="189"/>
      <c r="H141" s="192">
        <v>0.38200000000000001</v>
      </c>
      <c r="I141" s="193"/>
      <c r="J141" s="189"/>
      <c r="K141" s="189"/>
      <c r="L141" s="194"/>
      <c r="M141" s="195"/>
      <c r="N141" s="196"/>
      <c r="O141" s="196"/>
      <c r="P141" s="196"/>
      <c r="Q141" s="196"/>
      <c r="R141" s="196"/>
      <c r="S141" s="196"/>
      <c r="T141" s="196"/>
      <c r="U141" s="197"/>
      <c r="AT141" s="198" t="s">
        <v>115</v>
      </c>
      <c r="AU141" s="198" t="s">
        <v>77</v>
      </c>
      <c r="AV141" s="13" t="s">
        <v>77</v>
      </c>
      <c r="AW141" s="13" t="s">
        <v>31</v>
      </c>
      <c r="AX141" s="13" t="s">
        <v>75</v>
      </c>
      <c r="AY141" s="198" t="s">
        <v>101</v>
      </c>
    </row>
    <row r="142" spans="1:65" s="2" customFormat="1" ht="22.15" customHeight="1">
      <c r="A142" s="35"/>
      <c r="B142" s="36"/>
      <c r="C142" s="168" t="s">
        <v>222</v>
      </c>
      <c r="D142" s="168" t="s">
        <v>104</v>
      </c>
      <c r="E142" s="169" t="s">
        <v>223</v>
      </c>
      <c r="F142" s="170" t="s">
        <v>224</v>
      </c>
      <c r="G142" s="171" t="s">
        <v>127</v>
      </c>
      <c r="H142" s="172">
        <v>70</v>
      </c>
      <c r="I142" s="173"/>
      <c r="J142" s="174">
        <f>ROUND(I142*H142,2)</f>
        <v>0</v>
      </c>
      <c r="K142" s="170" t="s">
        <v>19</v>
      </c>
      <c r="L142" s="40"/>
      <c r="M142" s="175" t="s">
        <v>19</v>
      </c>
      <c r="N142" s="176" t="s">
        <v>41</v>
      </c>
      <c r="O142" s="65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7">
        <f>S142*H142</f>
        <v>0</v>
      </c>
      <c r="U142" s="178" t="s">
        <v>19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9" t="s">
        <v>109</v>
      </c>
      <c r="AT142" s="179" t="s">
        <v>104</v>
      </c>
      <c r="AU142" s="179" t="s">
        <v>77</v>
      </c>
      <c r="AY142" s="18" t="s">
        <v>101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75</v>
      </c>
      <c r="BK142" s="180">
        <f>ROUND(I142*H142,2)</f>
        <v>0</v>
      </c>
      <c r="BL142" s="18" t="s">
        <v>109</v>
      </c>
      <c r="BM142" s="179" t="s">
        <v>225</v>
      </c>
    </row>
    <row r="143" spans="1:65" s="2" customFormat="1" ht="19.5">
      <c r="A143" s="35"/>
      <c r="B143" s="36"/>
      <c r="C143" s="37"/>
      <c r="D143" s="181" t="s">
        <v>111</v>
      </c>
      <c r="E143" s="37"/>
      <c r="F143" s="182" t="s">
        <v>226</v>
      </c>
      <c r="G143" s="37"/>
      <c r="H143" s="37"/>
      <c r="I143" s="183"/>
      <c r="J143" s="37"/>
      <c r="K143" s="37"/>
      <c r="L143" s="40"/>
      <c r="M143" s="184"/>
      <c r="N143" s="185"/>
      <c r="O143" s="65"/>
      <c r="P143" s="65"/>
      <c r="Q143" s="65"/>
      <c r="R143" s="65"/>
      <c r="S143" s="65"/>
      <c r="T143" s="65"/>
      <c r="U143" s="66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111</v>
      </c>
      <c r="AU143" s="18" t="s">
        <v>77</v>
      </c>
    </row>
    <row r="144" spans="1:65" s="13" customFormat="1" ht="11.25">
      <c r="B144" s="188"/>
      <c r="C144" s="189"/>
      <c r="D144" s="181" t="s">
        <v>115</v>
      </c>
      <c r="E144" s="190" t="s">
        <v>19</v>
      </c>
      <c r="F144" s="191" t="s">
        <v>227</v>
      </c>
      <c r="G144" s="189"/>
      <c r="H144" s="192">
        <v>70</v>
      </c>
      <c r="I144" s="193"/>
      <c r="J144" s="189"/>
      <c r="K144" s="189"/>
      <c r="L144" s="194"/>
      <c r="M144" s="195"/>
      <c r="N144" s="196"/>
      <c r="O144" s="196"/>
      <c r="P144" s="196"/>
      <c r="Q144" s="196"/>
      <c r="R144" s="196"/>
      <c r="S144" s="196"/>
      <c r="T144" s="196"/>
      <c r="U144" s="197"/>
      <c r="AT144" s="198" t="s">
        <v>115</v>
      </c>
      <c r="AU144" s="198" t="s">
        <v>77</v>
      </c>
      <c r="AV144" s="13" t="s">
        <v>77</v>
      </c>
      <c r="AW144" s="13" t="s">
        <v>31</v>
      </c>
      <c r="AX144" s="13" t="s">
        <v>75</v>
      </c>
      <c r="AY144" s="198" t="s">
        <v>101</v>
      </c>
    </row>
    <row r="145" spans="1:65" s="2" customFormat="1" ht="22.15" customHeight="1">
      <c r="A145" s="35"/>
      <c r="B145" s="36"/>
      <c r="C145" s="168" t="s">
        <v>228</v>
      </c>
      <c r="D145" s="168" t="s">
        <v>104</v>
      </c>
      <c r="E145" s="169" t="s">
        <v>229</v>
      </c>
      <c r="F145" s="170" t="s">
        <v>230</v>
      </c>
      <c r="G145" s="171" t="s">
        <v>231</v>
      </c>
      <c r="H145" s="172">
        <v>7</v>
      </c>
      <c r="I145" s="173"/>
      <c r="J145" s="174">
        <f>ROUND(I145*H145,2)</f>
        <v>0</v>
      </c>
      <c r="K145" s="170" t="s">
        <v>19</v>
      </c>
      <c r="L145" s="40"/>
      <c r="M145" s="175" t="s">
        <v>19</v>
      </c>
      <c r="N145" s="176" t="s">
        <v>41</v>
      </c>
      <c r="O145" s="65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7">
        <f>S145*H145</f>
        <v>0</v>
      </c>
      <c r="U145" s="178" t="s">
        <v>19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9" t="s">
        <v>109</v>
      </c>
      <c r="AT145" s="179" t="s">
        <v>104</v>
      </c>
      <c r="AU145" s="179" t="s">
        <v>77</v>
      </c>
      <c r="AY145" s="18" t="s">
        <v>101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75</v>
      </c>
      <c r="BK145" s="180">
        <f>ROUND(I145*H145,2)</f>
        <v>0</v>
      </c>
      <c r="BL145" s="18" t="s">
        <v>109</v>
      </c>
      <c r="BM145" s="179" t="s">
        <v>232</v>
      </c>
    </row>
    <row r="146" spans="1:65" s="2" customFormat="1" ht="19.5">
      <c r="A146" s="35"/>
      <c r="B146" s="36"/>
      <c r="C146" s="37"/>
      <c r="D146" s="181" t="s">
        <v>111</v>
      </c>
      <c r="E146" s="37"/>
      <c r="F146" s="182" t="s">
        <v>233</v>
      </c>
      <c r="G146" s="37"/>
      <c r="H146" s="37"/>
      <c r="I146" s="183"/>
      <c r="J146" s="37"/>
      <c r="K146" s="37"/>
      <c r="L146" s="40"/>
      <c r="M146" s="184"/>
      <c r="N146" s="185"/>
      <c r="O146" s="65"/>
      <c r="P146" s="65"/>
      <c r="Q146" s="65"/>
      <c r="R146" s="65"/>
      <c r="S146" s="65"/>
      <c r="T146" s="65"/>
      <c r="U146" s="66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111</v>
      </c>
      <c r="AU146" s="18" t="s">
        <v>77</v>
      </c>
    </row>
    <row r="147" spans="1:65" s="13" customFormat="1" ht="11.25">
      <c r="B147" s="188"/>
      <c r="C147" s="189"/>
      <c r="D147" s="181" t="s">
        <v>115</v>
      </c>
      <c r="E147" s="190" t="s">
        <v>19</v>
      </c>
      <c r="F147" s="191" t="s">
        <v>151</v>
      </c>
      <c r="G147" s="189"/>
      <c r="H147" s="192">
        <v>7</v>
      </c>
      <c r="I147" s="193"/>
      <c r="J147" s="189"/>
      <c r="K147" s="189"/>
      <c r="L147" s="194"/>
      <c r="M147" s="195"/>
      <c r="N147" s="196"/>
      <c r="O147" s="196"/>
      <c r="P147" s="196"/>
      <c r="Q147" s="196"/>
      <c r="R147" s="196"/>
      <c r="S147" s="196"/>
      <c r="T147" s="196"/>
      <c r="U147" s="197"/>
      <c r="AT147" s="198" t="s">
        <v>115</v>
      </c>
      <c r="AU147" s="198" t="s">
        <v>77</v>
      </c>
      <c r="AV147" s="13" t="s">
        <v>77</v>
      </c>
      <c r="AW147" s="13" t="s">
        <v>31</v>
      </c>
      <c r="AX147" s="13" t="s">
        <v>75</v>
      </c>
      <c r="AY147" s="198" t="s">
        <v>101</v>
      </c>
    </row>
    <row r="148" spans="1:65" s="2" customFormat="1" ht="22.15" customHeight="1">
      <c r="A148" s="35"/>
      <c r="B148" s="36"/>
      <c r="C148" s="168" t="s">
        <v>234</v>
      </c>
      <c r="D148" s="168" t="s">
        <v>104</v>
      </c>
      <c r="E148" s="169" t="s">
        <v>235</v>
      </c>
      <c r="F148" s="170" t="s">
        <v>236</v>
      </c>
      <c r="G148" s="171" t="s">
        <v>231</v>
      </c>
      <c r="H148" s="172">
        <v>1</v>
      </c>
      <c r="I148" s="173"/>
      <c r="J148" s="174">
        <f>ROUND(I148*H148,2)</f>
        <v>0</v>
      </c>
      <c r="K148" s="170" t="s">
        <v>19</v>
      </c>
      <c r="L148" s="40"/>
      <c r="M148" s="175" t="s">
        <v>19</v>
      </c>
      <c r="N148" s="176" t="s">
        <v>41</v>
      </c>
      <c r="O148" s="65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7">
        <f>S148*H148</f>
        <v>0</v>
      </c>
      <c r="U148" s="178" t="s">
        <v>19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9" t="s">
        <v>109</v>
      </c>
      <c r="AT148" s="179" t="s">
        <v>104</v>
      </c>
      <c r="AU148" s="179" t="s">
        <v>77</v>
      </c>
      <c r="AY148" s="18" t="s">
        <v>101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75</v>
      </c>
      <c r="BK148" s="180">
        <f>ROUND(I148*H148,2)</f>
        <v>0</v>
      </c>
      <c r="BL148" s="18" t="s">
        <v>109</v>
      </c>
      <c r="BM148" s="179" t="s">
        <v>237</v>
      </c>
    </row>
    <row r="149" spans="1:65" s="2" customFormat="1" ht="19.5">
      <c r="A149" s="35"/>
      <c r="B149" s="36"/>
      <c r="C149" s="37"/>
      <c r="D149" s="181" t="s">
        <v>111</v>
      </c>
      <c r="E149" s="37"/>
      <c r="F149" s="182" t="s">
        <v>238</v>
      </c>
      <c r="G149" s="37"/>
      <c r="H149" s="37"/>
      <c r="I149" s="183"/>
      <c r="J149" s="37"/>
      <c r="K149" s="37"/>
      <c r="L149" s="40"/>
      <c r="M149" s="184"/>
      <c r="N149" s="185"/>
      <c r="O149" s="65"/>
      <c r="P149" s="65"/>
      <c r="Q149" s="65"/>
      <c r="R149" s="65"/>
      <c r="S149" s="65"/>
      <c r="T149" s="65"/>
      <c r="U149" s="66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111</v>
      </c>
      <c r="AU149" s="18" t="s">
        <v>77</v>
      </c>
    </row>
    <row r="150" spans="1:65" s="2" customFormat="1" ht="22.15" customHeight="1">
      <c r="A150" s="35"/>
      <c r="B150" s="36"/>
      <c r="C150" s="168" t="s">
        <v>7</v>
      </c>
      <c r="D150" s="168" t="s">
        <v>104</v>
      </c>
      <c r="E150" s="169" t="s">
        <v>239</v>
      </c>
      <c r="F150" s="170" t="s">
        <v>240</v>
      </c>
      <c r="G150" s="171" t="s">
        <v>231</v>
      </c>
      <c r="H150" s="172">
        <v>5</v>
      </c>
      <c r="I150" s="173"/>
      <c r="J150" s="174">
        <f>ROUND(I150*H150,2)</f>
        <v>0</v>
      </c>
      <c r="K150" s="170" t="s">
        <v>19</v>
      </c>
      <c r="L150" s="40"/>
      <c r="M150" s="175" t="s">
        <v>19</v>
      </c>
      <c r="N150" s="176" t="s">
        <v>41</v>
      </c>
      <c r="O150" s="65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7">
        <f>S150*H150</f>
        <v>0</v>
      </c>
      <c r="U150" s="178" t="s">
        <v>19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9" t="s">
        <v>109</v>
      </c>
      <c r="AT150" s="179" t="s">
        <v>104</v>
      </c>
      <c r="AU150" s="179" t="s">
        <v>77</v>
      </c>
      <c r="AY150" s="18" t="s">
        <v>101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75</v>
      </c>
      <c r="BK150" s="180">
        <f>ROUND(I150*H150,2)</f>
        <v>0</v>
      </c>
      <c r="BL150" s="18" t="s">
        <v>109</v>
      </c>
      <c r="BM150" s="179" t="s">
        <v>241</v>
      </c>
    </row>
    <row r="151" spans="1:65" s="2" customFormat="1" ht="11.25">
      <c r="A151" s="35"/>
      <c r="B151" s="36"/>
      <c r="C151" s="37"/>
      <c r="D151" s="181" t="s">
        <v>111</v>
      </c>
      <c r="E151" s="37"/>
      <c r="F151" s="182" t="s">
        <v>242</v>
      </c>
      <c r="G151" s="37"/>
      <c r="H151" s="37"/>
      <c r="I151" s="183"/>
      <c r="J151" s="37"/>
      <c r="K151" s="37"/>
      <c r="L151" s="40"/>
      <c r="M151" s="184"/>
      <c r="N151" s="185"/>
      <c r="O151" s="65"/>
      <c r="P151" s="65"/>
      <c r="Q151" s="65"/>
      <c r="R151" s="65"/>
      <c r="S151" s="65"/>
      <c r="T151" s="65"/>
      <c r="U151" s="66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111</v>
      </c>
      <c r="AU151" s="18" t="s">
        <v>77</v>
      </c>
    </row>
    <row r="152" spans="1:65" s="2" customFormat="1" ht="22.15" customHeight="1">
      <c r="A152" s="35"/>
      <c r="B152" s="36"/>
      <c r="C152" s="168" t="s">
        <v>243</v>
      </c>
      <c r="D152" s="168" t="s">
        <v>104</v>
      </c>
      <c r="E152" s="169" t="s">
        <v>244</v>
      </c>
      <c r="F152" s="170" t="s">
        <v>245</v>
      </c>
      <c r="G152" s="171" t="s">
        <v>231</v>
      </c>
      <c r="H152" s="172">
        <v>4</v>
      </c>
      <c r="I152" s="173"/>
      <c r="J152" s="174">
        <f>ROUND(I152*H152,2)</f>
        <v>0</v>
      </c>
      <c r="K152" s="170" t="s">
        <v>19</v>
      </c>
      <c r="L152" s="40"/>
      <c r="M152" s="175" t="s">
        <v>19</v>
      </c>
      <c r="N152" s="176" t="s">
        <v>41</v>
      </c>
      <c r="O152" s="65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7">
        <f>S152*H152</f>
        <v>0</v>
      </c>
      <c r="U152" s="178" t="s">
        <v>19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9" t="s">
        <v>109</v>
      </c>
      <c r="AT152" s="179" t="s">
        <v>104</v>
      </c>
      <c r="AU152" s="179" t="s">
        <v>77</v>
      </c>
      <c r="AY152" s="18" t="s">
        <v>101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75</v>
      </c>
      <c r="BK152" s="180">
        <f>ROUND(I152*H152,2)</f>
        <v>0</v>
      </c>
      <c r="BL152" s="18" t="s">
        <v>109</v>
      </c>
      <c r="BM152" s="179" t="s">
        <v>246</v>
      </c>
    </row>
    <row r="153" spans="1:65" s="2" customFormat="1" ht="11.25">
      <c r="A153" s="35"/>
      <c r="B153" s="36"/>
      <c r="C153" s="37"/>
      <c r="D153" s="181" t="s">
        <v>111</v>
      </c>
      <c r="E153" s="37"/>
      <c r="F153" s="182" t="s">
        <v>247</v>
      </c>
      <c r="G153" s="37"/>
      <c r="H153" s="37"/>
      <c r="I153" s="183"/>
      <c r="J153" s="37"/>
      <c r="K153" s="37"/>
      <c r="L153" s="40"/>
      <c r="M153" s="184"/>
      <c r="N153" s="185"/>
      <c r="O153" s="65"/>
      <c r="P153" s="65"/>
      <c r="Q153" s="65"/>
      <c r="R153" s="65"/>
      <c r="S153" s="65"/>
      <c r="T153" s="65"/>
      <c r="U153" s="66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111</v>
      </c>
      <c r="AU153" s="18" t="s">
        <v>77</v>
      </c>
    </row>
    <row r="154" spans="1:65" s="2" customFormat="1" ht="22.15" customHeight="1">
      <c r="A154" s="35"/>
      <c r="B154" s="36"/>
      <c r="C154" s="168" t="s">
        <v>248</v>
      </c>
      <c r="D154" s="168" t="s">
        <v>104</v>
      </c>
      <c r="E154" s="169" t="s">
        <v>249</v>
      </c>
      <c r="F154" s="170" t="s">
        <v>250</v>
      </c>
      <c r="G154" s="171" t="s">
        <v>231</v>
      </c>
      <c r="H154" s="172">
        <v>7</v>
      </c>
      <c r="I154" s="173"/>
      <c r="J154" s="174">
        <f>ROUND(I154*H154,2)</f>
        <v>0</v>
      </c>
      <c r="K154" s="170" t="s">
        <v>19</v>
      </c>
      <c r="L154" s="40"/>
      <c r="M154" s="175" t="s">
        <v>19</v>
      </c>
      <c r="N154" s="176" t="s">
        <v>41</v>
      </c>
      <c r="O154" s="65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7">
        <f>S154*H154</f>
        <v>0</v>
      </c>
      <c r="U154" s="178" t="s">
        <v>19</v>
      </c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9" t="s">
        <v>109</v>
      </c>
      <c r="AT154" s="179" t="s">
        <v>104</v>
      </c>
      <c r="AU154" s="179" t="s">
        <v>77</v>
      </c>
      <c r="AY154" s="18" t="s">
        <v>101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75</v>
      </c>
      <c r="BK154" s="180">
        <f>ROUND(I154*H154,2)</f>
        <v>0</v>
      </c>
      <c r="BL154" s="18" t="s">
        <v>109</v>
      </c>
      <c r="BM154" s="179" t="s">
        <v>251</v>
      </c>
    </row>
    <row r="155" spans="1:65" s="2" customFormat="1" ht="11.25">
      <c r="A155" s="35"/>
      <c r="B155" s="36"/>
      <c r="C155" s="37"/>
      <c r="D155" s="181" t="s">
        <v>111</v>
      </c>
      <c r="E155" s="37"/>
      <c r="F155" s="182" t="s">
        <v>252</v>
      </c>
      <c r="G155" s="37"/>
      <c r="H155" s="37"/>
      <c r="I155" s="183"/>
      <c r="J155" s="37"/>
      <c r="K155" s="37"/>
      <c r="L155" s="40"/>
      <c r="M155" s="184"/>
      <c r="N155" s="185"/>
      <c r="O155" s="65"/>
      <c r="P155" s="65"/>
      <c r="Q155" s="65"/>
      <c r="R155" s="65"/>
      <c r="S155" s="65"/>
      <c r="T155" s="65"/>
      <c r="U155" s="66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111</v>
      </c>
      <c r="AU155" s="18" t="s">
        <v>77</v>
      </c>
    </row>
    <row r="156" spans="1:65" s="2" customFormat="1" ht="22.15" customHeight="1">
      <c r="A156" s="35"/>
      <c r="B156" s="36"/>
      <c r="C156" s="168" t="s">
        <v>253</v>
      </c>
      <c r="D156" s="168" t="s">
        <v>104</v>
      </c>
      <c r="E156" s="169" t="s">
        <v>254</v>
      </c>
      <c r="F156" s="170" t="s">
        <v>255</v>
      </c>
      <c r="G156" s="171" t="s">
        <v>231</v>
      </c>
      <c r="H156" s="172">
        <v>1</v>
      </c>
      <c r="I156" s="173"/>
      <c r="J156" s="174">
        <f>ROUND(I156*H156,2)</f>
        <v>0</v>
      </c>
      <c r="K156" s="170" t="s">
        <v>19</v>
      </c>
      <c r="L156" s="40"/>
      <c r="M156" s="175" t="s">
        <v>19</v>
      </c>
      <c r="N156" s="176" t="s">
        <v>41</v>
      </c>
      <c r="O156" s="65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7">
        <f>S156*H156</f>
        <v>0</v>
      </c>
      <c r="U156" s="178" t="s">
        <v>19</v>
      </c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9" t="s">
        <v>109</v>
      </c>
      <c r="AT156" s="179" t="s">
        <v>104</v>
      </c>
      <c r="AU156" s="179" t="s">
        <v>77</v>
      </c>
      <c r="AY156" s="18" t="s">
        <v>101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75</v>
      </c>
      <c r="BK156" s="180">
        <f>ROUND(I156*H156,2)</f>
        <v>0</v>
      </c>
      <c r="BL156" s="18" t="s">
        <v>109</v>
      </c>
      <c r="BM156" s="179" t="s">
        <v>256</v>
      </c>
    </row>
    <row r="157" spans="1:65" s="2" customFormat="1" ht="11.25">
      <c r="A157" s="35"/>
      <c r="B157" s="36"/>
      <c r="C157" s="37"/>
      <c r="D157" s="181" t="s">
        <v>111</v>
      </c>
      <c r="E157" s="37"/>
      <c r="F157" s="182" t="s">
        <v>257</v>
      </c>
      <c r="G157" s="37"/>
      <c r="H157" s="37"/>
      <c r="I157" s="183"/>
      <c r="J157" s="37"/>
      <c r="K157" s="37"/>
      <c r="L157" s="40"/>
      <c r="M157" s="184"/>
      <c r="N157" s="185"/>
      <c r="O157" s="65"/>
      <c r="P157" s="65"/>
      <c r="Q157" s="65"/>
      <c r="R157" s="65"/>
      <c r="S157" s="65"/>
      <c r="T157" s="65"/>
      <c r="U157" s="66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111</v>
      </c>
      <c r="AU157" s="18" t="s">
        <v>77</v>
      </c>
    </row>
    <row r="158" spans="1:65" s="2" customFormat="1" ht="22.15" customHeight="1">
      <c r="A158" s="35"/>
      <c r="B158" s="36"/>
      <c r="C158" s="168" t="s">
        <v>258</v>
      </c>
      <c r="D158" s="168" t="s">
        <v>104</v>
      </c>
      <c r="E158" s="169" t="s">
        <v>259</v>
      </c>
      <c r="F158" s="170" t="s">
        <v>260</v>
      </c>
      <c r="G158" s="171" t="s">
        <v>127</v>
      </c>
      <c r="H158" s="172">
        <v>30</v>
      </c>
      <c r="I158" s="173"/>
      <c r="J158" s="174">
        <f>ROUND(I158*H158,2)</f>
        <v>0</v>
      </c>
      <c r="K158" s="170" t="s">
        <v>19</v>
      </c>
      <c r="L158" s="40"/>
      <c r="M158" s="175" t="s">
        <v>19</v>
      </c>
      <c r="N158" s="176" t="s">
        <v>41</v>
      </c>
      <c r="O158" s="65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7">
        <f>S158*H158</f>
        <v>0</v>
      </c>
      <c r="U158" s="178" t="s">
        <v>19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9" t="s">
        <v>109</v>
      </c>
      <c r="AT158" s="179" t="s">
        <v>104</v>
      </c>
      <c r="AU158" s="179" t="s">
        <v>77</v>
      </c>
      <c r="AY158" s="18" t="s">
        <v>101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75</v>
      </c>
      <c r="BK158" s="180">
        <f>ROUND(I158*H158,2)</f>
        <v>0</v>
      </c>
      <c r="BL158" s="18" t="s">
        <v>109</v>
      </c>
      <c r="BM158" s="179" t="s">
        <v>261</v>
      </c>
    </row>
    <row r="159" spans="1:65" s="2" customFormat="1" ht="19.5">
      <c r="A159" s="35"/>
      <c r="B159" s="36"/>
      <c r="C159" s="37"/>
      <c r="D159" s="181" t="s">
        <v>111</v>
      </c>
      <c r="E159" s="37"/>
      <c r="F159" s="182" t="s">
        <v>260</v>
      </c>
      <c r="G159" s="37"/>
      <c r="H159" s="37"/>
      <c r="I159" s="183"/>
      <c r="J159" s="37"/>
      <c r="K159" s="37"/>
      <c r="L159" s="40"/>
      <c r="M159" s="184"/>
      <c r="N159" s="185"/>
      <c r="O159" s="65"/>
      <c r="P159" s="65"/>
      <c r="Q159" s="65"/>
      <c r="R159" s="65"/>
      <c r="S159" s="65"/>
      <c r="T159" s="65"/>
      <c r="U159" s="66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111</v>
      </c>
      <c r="AU159" s="18" t="s">
        <v>77</v>
      </c>
    </row>
    <row r="160" spans="1:65" s="13" customFormat="1" ht="11.25">
      <c r="B160" s="188"/>
      <c r="C160" s="189"/>
      <c r="D160" s="181" t="s">
        <v>115</v>
      </c>
      <c r="E160" s="190" t="s">
        <v>19</v>
      </c>
      <c r="F160" s="191" t="s">
        <v>262</v>
      </c>
      <c r="G160" s="189"/>
      <c r="H160" s="192">
        <v>30</v>
      </c>
      <c r="I160" s="193"/>
      <c r="J160" s="189"/>
      <c r="K160" s="189"/>
      <c r="L160" s="194"/>
      <c r="M160" s="195"/>
      <c r="N160" s="196"/>
      <c r="O160" s="196"/>
      <c r="P160" s="196"/>
      <c r="Q160" s="196"/>
      <c r="R160" s="196"/>
      <c r="S160" s="196"/>
      <c r="T160" s="196"/>
      <c r="U160" s="197"/>
      <c r="AT160" s="198" t="s">
        <v>115</v>
      </c>
      <c r="AU160" s="198" t="s">
        <v>77</v>
      </c>
      <c r="AV160" s="13" t="s">
        <v>77</v>
      </c>
      <c r="AW160" s="13" t="s">
        <v>31</v>
      </c>
      <c r="AX160" s="13" t="s">
        <v>75</v>
      </c>
      <c r="AY160" s="198" t="s">
        <v>101</v>
      </c>
    </row>
    <row r="161" spans="1:65" s="2" customFormat="1" ht="19.899999999999999" customHeight="1">
      <c r="A161" s="35"/>
      <c r="B161" s="36"/>
      <c r="C161" s="168" t="s">
        <v>263</v>
      </c>
      <c r="D161" s="168" t="s">
        <v>104</v>
      </c>
      <c r="E161" s="169" t="s">
        <v>264</v>
      </c>
      <c r="F161" s="170" t="s">
        <v>265</v>
      </c>
      <c r="G161" s="171" t="s">
        <v>107</v>
      </c>
      <c r="H161" s="172">
        <v>0.16400000000000001</v>
      </c>
      <c r="I161" s="173"/>
      <c r="J161" s="174">
        <f>ROUND(I161*H161,2)</f>
        <v>0</v>
      </c>
      <c r="K161" s="170" t="s">
        <v>19</v>
      </c>
      <c r="L161" s="40"/>
      <c r="M161" s="175" t="s">
        <v>19</v>
      </c>
      <c r="N161" s="176" t="s">
        <v>41</v>
      </c>
      <c r="O161" s="65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7">
        <f>S161*H161</f>
        <v>0</v>
      </c>
      <c r="U161" s="178" t="s">
        <v>19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9" t="s">
        <v>109</v>
      </c>
      <c r="AT161" s="179" t="s">
        <v>104</v>
      </c>
      <c r="AU161" s="179" t="s">
        <v>77</v>
      </c>
      <c r="AY161" s="18" t="s">
        <v>101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75</v>
      </c>
      <c r="BK161" s="180">
        <f>ROUND(I161*H161,2)</f>
        <v>0</v>
      </c>
      <c r="BL161" s="18" t="s">
        <v>109</v>
      </c>
      <c r="BM161" s="179" t="s">
        <v>266</v>
      </c>
    </row>
    <row r="162" spans="1:65" s="2" customFormat="1" ht="19.5">
      <c r="A162" s="35"/>
      <c r="B162" s="36"/>
      <c r="C162" s="37"/>
      <c r="D162" s="181" t="s">
        <v>111</v>
      </c>
      <c r="E162" s="37"/>
      <c r="F162" s="182" t="s">
        <v>267</v>
      </c>
      <c r="G162" s="37"/>
      <c r="H162" s="37"/>
      <c r="I162" s="183"/>
      <c r="J162" s="37"/>
      <c r="K162" s="37"/>
      <c r="L162" s="40"/>
      <c r="M162" s="184"/>
      <c r="N162" s="185"/>
      <c r="O162" s="65"/>
      <c r="P162" s="65"/>
      <c r="Q162" s="65"/>
      <c r="R162" s="65"/>
      <c r="S162" s="65"/>
      <c r="T162" s="65"/>
      <c r="U162" s="66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111</v>
      </c>
      <c r="AU162" s="18" t="s">
        <v>77</v>
      </c>
    </row>
    <row r="163" spans="1:65" s="13" customFormat="1" ht="11.25">
      <c r="B163" s="188"/>
      <c r="C163" s="189"/>
      <c r="D163" s="181" t="s">
        <v>115</v>
      </c>
      <c r="E163" s="190" t="s">
        <v>19</v>
      </c>
      <c r="F163" s="191" t="s">
        <v>214</v>
      </c>
      <c r="G163" s="189"/>
      <c r="H163" s="192">
        <v>0.16400000000000001</v>
      </c>
      <c r="I163" s="193"/>
      <c r="J163" s="189"/>
      <c r="K163" s="189"/>
      <c r="L163" s="194"/>
      <c r="M163" s="195"/>
      <c r="N163" s="196"/>
      <c r="O163" s="196"/>
      <c r="P163" s="196"/>
      <c r="Q163" s="196"/>
      <c r="R163" s="196"/>
      <c r="S163" s="196"/>
      <c r="T163" s="196"/>
      <c r="U163" s="197"/>
      <c r="AT163" s="198" t="s">
        <v>115</v>
      </c>
      <c r="AU163" s="198" t="s">
        <v>77</v>
      </c>
      <c r="AV163" s="13" t="s">
        <v>77</v>
      </c>
      <c r="AW163" s="13" t="s">
        <v>31</v>
      </c>
      <c r="AX163" s="13" t="s">
        <v>75</v>
      </c>
      <c r="AY163" s="198" t="s">
        <v>101</v>
      </c>
    </row>
    <row r="164" spans="1:65" s="2" customFormat="1" ht="19.899999999999999" customHeight="1">
      <c r="A164" s="35"/>
      <c r="B164" s="36"/>
      <c r="C164" s="168" t="s">
        <v>268</v>
      </c>
      <c r="D164" s="168" t="s">
        <v>104</v>
      </c>
      <c r="E164" s="169" t="s">
        <v>269</v>
      </c>
      <c r="F164" s="170" t="s">
        <v>270</v>
      </c>
      <c r="G164" s="171" t="s">
        <v>107</v>
      </c>
      <c r="H164" s="172">
        <v>0.38200000000000001</v>
      </c>
      <c r="I164" s="173"/>
      <c r="J164" s="174">
        <f>ROUND(I164*H164,2)</f>
        <v>0</v>
      </c>
      <c r="K164" s="170" t="s">
        <v>19</v>
      </c>
      <c r="L164" s="40"/>
      <c r="M164" s="175" t="s">
        <v>19</v>
      </c>
      <c r="N164" s="176" t="s">
        <v>41</v>
      </c>
      <c r="O164" s="65"/>
      <c r="P164" s="177">
        <f>O164*H164</f>
        <v>0</v>
      </c>
      <c r="Q164" s="177">
        <v>0</v>
      </c>
      <c r="R164" s="177">
        <f>Q164*H164</f>
        <v>0</v>
      </c>
      <c r="S164" s="177">
        <v>0.22800000000000001</v>
      </c>
      <c r="T164" s="177">
        <f>S164*H164</f>
        <v>8.7096000000000007E-2</v>
      </c>
      <c r="U164" s="178" t="s">
        <v>19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9" t="s">
        <v>109</v>
      </c>
      <c r="AT164" s="179" t="s">
        <v>104</v>
      </c>
      <c r="AU164" s="179" t="s">
        <v>77</v>
      </c>
      <c r="AY164" s="18" t="s">
        <v>101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75</v>
      </c>
      <c r="BK164" s="180">
        <f>ROUND(I164*H164,2)</f>
        <v>0</v>
      </c>
      <c r="BL164" s="18" t="s">
        <v>109</v>
      </c>
      <c r="BM164" s="179" t="s">
        <v>271</v>
      </c>
    </row>
    <row r="165" spans="1:65" s="2" customFormat="1" ht="19.5">
      <c r="A165" s="35"/>
      <c r="B165" s="36"/>
      <c r="C165" s="37"/>
      <c r="D165" s="181" t="s">
        <v>111</v>
      </c>
      <c r="E165" s="37"/>
      <c r="F165" s="182" t="s">
        <v>272</v>
      </c>
      <c r="G165" s="37"/>
      <c r="H165" s="37"/>
      <c r="I165" s="183"/>
      <c r="J165" s="37"/>
      <c r="K165" s="37"/>
      <c r="L165" s="40"/>
      <c r="M165" s="184"/>
      <c r="N165" s="185"/>
      <c r="O165" s="65"/>
      <c r="P165" s="65"/>
      <c r="Q165" s="65"/>
      <c r="R165" s="65"/>
      <c r="S165" s="65"/>
      <c r="T165" s="65"/>
      <c r="U165" s="66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111</v>
      </c>
      <c r="AU165" s="18" t="s">
        <v>77</v>
      </c>
    </row>
    <row r="166" spans="1:65" s="13" customFormat="1" ht="11.25">
      <c r="B166" s="188"/>
      <c r="C166" s="189"/>
      <c r="D166" s="181" t="s">
        <v>115</v>
      </c>
      <c r="E166" s="190" t="s">
        <v>19</v>
      </c>
      <c r="F166" s="191" t="s">
        <v>221</v>
      </c>
      <c r="G166" s="189"/>
      <c r="H166" s="192">
        <v>0.38200000000000001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6"/>
      <c r="U166" s="197"/>
      <c r="AT166" s="198" t="s">
        <v>115</v>
      </c>
      <c r="AU166" s="198" t="s">
        <v>77</v>
      </c>
      <c r="AV166" s="13" t="s">
        <v>77</v>
      </c>
      <c r="AW166" s="13" t="s">
        <v>31</v>
      </c>
      <c r="AX166" s="13" t="s">
        <v>75</v>
      </c>
      <c r="AY166" s="198" t="s">
        <v>101</v>
      </c>
    </row>
    <row r="167" spans="1:65" s="2" customFormat="1" ht="14.45" customHeight="1">
      <c r="A167" s="35"/>
      <c r="B167" s="36"/>
      <c r="C167" s="168" t="s">
        <v>273</v>
      </c>
      <c r="D167" s="168" t="s">
        <v>104</v>
      </c>
      <c r="E167" s="169" t="s">
        <v>274</v>
      </c>
      <c r="F167" s="170" t="s">
        <v>275</v>
      </c>
      <c r="G167" s="171" t="s">
        <v>135</v>
      </c>
      <c r="H167" s="172">
        <v>3</v>
      </c>
      <c r="I167" s="173"/>
      <c r="J167" s="174">
        <f>ROUND(I167*H167,2)</f>
        <v>0</v>
      </c>
      <c r="K167" s="170" t="s">
        <v>19</v>
      </c>
      <c r="L167" s="40"/>
      <c r="M167" s="175" t="s">
        <v>19</v>
      </c>
      <c r="N167" s="176" t="s">
        <v>41</v>
      </c>
      <c r="O167" s="65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7">
        <f>S167*H167</f>
        <v>0</v>
      </c>
      <c r="U167" s="178" t="s">
        <v>19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9" t="s">
        <v>109</v>
      </c>
      <c r="AT167" s="179" t="s">
        <v>104</v>
      </c>
      <c r="AU167" s="179" t="s">
        <v>77</v>
      </c>
      <c r="AY167" s="18" t="s">
        <v>101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75</v>
      </c>
      <c r="BK167" s="180">
        <f>ROUND(I167*H167,2)</f>
        <v>0</v>
      </c>
      <c r="BL167" s="18" t="s">
        <v>109</v>
      </c>
      <c r="BM167" s="179" t="s">
        <v>276</v>
      </c>
    </row>
    <row r="168" spans="1:65" s="2" customFormat="1" ht="11.25">
      <c r="A168" s="35"/>
      <c r="B168" s="36"/>
      <c r="C168" s="37"/>
      <c r="D168" s="181" t="s">
        <v>111</v>
      </c>
      <c r="E168" s="37"/>
      <c r="F168" s="182" t="s">
        <v>275</v>
      </c>
      <c r="G168" s="37"/>
      <c r="H168" s="37"/>
      <c r="I168" s="183"/>
      <c r="J168" s="37"/>
      <c r="K168" s="37"/>
      <c r="L168" s="40"/>
      <c r="M168" s="184"/>
      <c r="N168" s="185"/>
      <c r="O168" s="65"/>
      <c r="P168" s="65"/>
      <c r="Q168" s="65"/>
      <c r="R168" s="65"/>
      <c r="S168" s="65"/>
      <c r="T168" s="65"/>
      <c r="U168" s="66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111</v>
      </c>
      <c r="AU168" s="18" t="s">
        <v>77</v>
      </c>
    </row>
    <row r="169" spans="1:65" s="2" customFormat="1" ht="22.15" customHeight="1">
      <c r="A169" s="35"/>
      <c r="B169" s="36"/>
      <c r="C169" s="168" t="s">
        <v>277</v>
      </c>
      <c r="D169" s="168" t="s">
        <v>104</v>
      </c>
      <c r="E169" s="169" t="s">
        <v>278</v>
      </c>
      <c r="F169" s="170" t="s">
        <v>279</v>
      </c>
      <c r="G169" s="171" t="s">
        <v>280</v>
      </c>
      <c r="H169" s="172">
        <v>1.381</v>
      </c>
      <c r="I169" s="173"/>
      <c r="J169" s="174">
        <f>ROUND(I169*H169,2)</f>
        <v>0</v>
      </c>
      <c r="K169" s="170" t="s">
        <v>19</v>
      </c>
      <c r="L169" s="40"/>
      <c r="M169" s="175" t="s">
        <v>19</v>
      </c>
      <c r="N169" s="176" t="s">
        <v>41</v>
      </c>
      <c r="O169" s="65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7">
        <f>S169*H169</f>
        <v>0</v>
      </c>
      <c r="U169" s="178" t="s">
        <v>19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9" t="s">
        <v>109</v>
      </c>
      <c r="AT169" s="179" t="s">
        <v>104</v>
      </c>
      <c r="AU169" s="179" t="s">
        <v>77</v>
      </c>
      <c r="AY169" s="18" t="s">
        <v>101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75</v>
      </c>
      <c r="BK169" s="180">
        <f>ROUND(I169*H169,2)</f>
        <v>0</v>
      </c>
      <c r="BL169" s="18" t="s">
        <v>109</v>
      </c>
      <c r="BM169" s="179" t="s">
        <v>281</v>
      </c>
    </row>
    <row r="170" spans="1:65" s="2" customFormat="1" ht="11.25">
      <c r="A170" s="35"/>
      <c r="B170" s="36"/>
      <c r="C170" s="37"/>
      <c r="D170" s="181" t="s">
        <v>111</v>
      </c>
      <c r="E170" s="37"/>
      <c r="F170" s="182" t="s">
        <v>282</v>
      </c>
      <c r="G170" s="37"/>
      <c r="H170" s="37"/>
      <c r="I170" s="183"/>
      <c r="J170" s="37"/>
      <c r="K170" s="37"/>
      <c r="L170" s="40"/>
      <c r="M170" s="184"/>
      <c r="N170" s="185"/>
      <c r="O170" s="65"/>
      <c r="P170" s="65"/>
      <c r="Q170" s="65"/>
      <c r="R170" s="65"/>
      <c r="S170" s="65"/>
      <c r="T170" s="65"/>
      <c r="U170" s="66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111</v>
      </c>
      <c r="AU170" s="18" t="s">
        <v>77</v>
      </c>
    </row>
    <row r="171" spans="1:65" s="13" customFormat="1" ht="11.25">
      <c r="B171" s="188"/>
      <c r="C171" s="189"/>
      <c r="D171" s="181" t="s">
        <v>115</v>
      </c>
      <c r="E171" s="190" t="s">
        <v>19</v>
      </c>
      <c r="F171" s="191" t="s">
        <v>283</v>
      </c>
      <c r="G171" s="189"/>
      <c r="H171" s="192">
        <v>0.156</v>
      </c>
      <c r="I171" s="193"/>
      <c r="J171" s="189"/>
      <c r="K171" s="189"/>
      <c r="L171" s="194"/>
      <c r="M171" s="195"/>
      <c r="N171" s="196"/>
      <c r="O171" s="196"/>
      <c r="P171" s="196"/>
      <c r="Q171" s="196"/>
      <c r="R171" s="196"/>
      <c r="S171" s="196"/>
      <c r="T171" s="196"/>
      <c r="U171" s="197"/>
      <c r="AT171" s="198" t="s">
        <v>115</v>
      </c>
      <c r="AU171" s="198" t="s">
        <v>77</v>
      </c>
      <c r="AV171" s="13" t="s">
        <v>77</v>
      </c>
      <c r="AW171" s="13" t="s">
        <v>31</v>
      </c>
      <c r="AX171" s="13" t="s">
        <v>70</v>
      </c>
      <c r="AY171" s="198" t="s">
        <v>101</v>
      </c>
    </row>
    <row r="172" spans="1:65" s="13" customFormat="1" ht="11.25">
      <c r="B172" s="188"/>
      <c r="C172" s="189"/>
      <c r="D172" s="181" t="s">
        <v>115</v>
      </c>
      <c r="E172" s="190" t="s">
        <v>19</v>
      </c>
      <c r="F172" s="191" t="s">
        <v>284</v>
      </c>
      <c r="G172" s="189"/>
      <c r="H172" s="192">
        <v>0.13400000000000001</v>
      </c>
      <c r="I172" s="193"/>
      <c r="J172" s="189"/>
      <c r="K172" s="189"/>
      <c r="L172" s="194"/>
      <c r="M172" s="195"/>
      <c r="N172" s="196"/>
      <c r="O172" s="196"/>
      <c r="P172" s="196"/>
      <c r="Q172" s="196"/>
      <c r="R172" s="196"/>
      <c r="S172" s="196"/>
      <c r="T172" s="196"/>
      <c r="U172" s="197"/>
      <c r="AT172" s="198" t="s">
        <v>115</v>
      </c>
      <c r="AU172" s="198" t="s">
        <v>77</v>
      </c>
      <c r="AV172" s="13" t="s">
        <v>77</v>
      </c>
      <c r="AW172" s="13" t="s">
        <v>31</v>
      </c>
      <c r="AX172" s="13" t="s">
        <v>70</v>
      </c>
      <c r="AY172" s="198" t="s">
        <v>101</v>
      </c>
    </row>
    <row r="173" spans="1:65" s="13" customFormat="1" ht="11.25">
      <c r="B173" s="188"/>
      <c r="C173" s="189"/>
      <c r="D173" s="181" t="s">
        <v>115</v>
      </c>
      <c r="E173" s="190" t="s">
        <v>19</v>
      </c>
      <c r="F173" s="191" t="s">
        <v>285</v>
      </c>
      <c r="G173" s="189"/>
      <c r="H173" s="192">
        <v>0.79200000000000004</v>
      </c>
      <c r="I173" s="193"/>
      <c r="J173" s="189"/>
      <c r="K173" s="189"/>
      <c r="L173" s="194"/>
      <c r="M173" s="195"/>
      <c r="N173" s="196"/>
      <c r="O173" s="196"/>
      <c r="P173" s="196"/>
      <c r="Q173" s="196"/>
      <c r="R173" s="196"/>
      <c r="S173" s="196"/>
      <c r="T173" s="196"/>
      <c r="U173" s="197"/>
      <c r="AT173" s="198" t="s">
        <v>115</v>
      </c>
      <c r="AU173" s="198" t="s">
        <v>77</v>
      </c>
      <c r="AV173" s="13" t="s">
        <v>77</v>
      </c>
      <c r="AW173" s="13" t="s">
        <v>31</v>
      </c>
      <c r="AX173" s="13" t="s">
        <v>70</v>
      </c>
      <c r="AY173" s="198" t="s">
        <v>101</v>
      </c>
    </row>
    <row r="174" spans="1:65" s="13" customFormat="1" ht="11.25">
      <c r="B174" s="188"/>
      <c r="C174" s="189"/>
      <c r="D174" s="181" t="s">
        <v>115</v>
      </c>
      <c r="E174" s="190" t="s">
        <v>19</v>
      </c>
      <c r="F174" s="191" t="s">
        <v>286</v>
      </c>
      <c r="G174" s="189"/>
      <c r="H174" s="192">
        <v>0.17299999999999999</v>
      </c>
      <c r="I174" s="193"/>
      <c r="J174" s="189"/>
      <c r="K174" s="189"/>
      <c r="L174" s="194"/>
      <c r="M174" s="195"/>
      <c r="N174" s="196"/>
      <c r="O174" s="196"/>
      <c r="P174" s="196"/>
      <c r="Q174" s="196"/>
      <c r="R174" s="196"/>
      <c r="S174" s="196"/>
      <c r="T174" s="196"/>
      <c r="U174" s="197"/>
      <c r="AT174" s="198" t="s">
        <v>115</v>
      </c>
      <c r="AU174" s="198" t="s">
        <v>77</v>
      </c>
      <c r="AV174" s="13" t="s">
        <v>77</v>
      </c>
      <c r="AW174" s="13" t="s">
        <v>31</v>
      </c>
      <c r="AX174" s="13" t="s">
        <v>70</v>
      </c>
      <c r="AY174" s="198" t="s">
        <v>101</v>
      </c>
    </row>
    <row r="175" spans="1:65" s="13" customFormat="1" ht="11.25">
      <c r="B175" s="188"/>
      <c r="C175" s="189"/>
      <c r="D175" s="181" t="s">
        <v>115</v>
      </c>
      <c r="E175" s="190" t="s">
        <v>19</v>
      </c>
      <c r="F175" s="191" t="s">
        <v>287</v>
      </c>
      <c r="G175" s="189"/>
      <c r="H175" s="192">
        <v>0.126</v>
      </c>
      <c r="I175" s="193"/>
      <c r="J175" s="189"/>
      <c r="K175" s="189"/>
      <c r="L175" s="194"/>
      <c r="M175" s="195"/>
      <c r="N175" s="196"/>
      <c r="O175" s="196"/>
      <c r="P175" s="196"/>
      <c r="Q175" s="196"/>
      <c r="R175" s="196"/>
      <c r="S175" s="196"/>
      <c r="T175" s="196"/>
      <c r="U175" s="197"/>
      <c r="AT175" s="198" t="s">
        <v>115</v>
      </c>
      <c r="AU175" s="198" t="s">
        <v>77</v>
      </c>
      <c r="AV175" s="13" t="s">
        <v>77</v>
      </c>
      <c r="AW175" s="13" t="s">
        <v>31</v>
      </c>
      <c r="AX175" s="13" t="s">
        <v>70</v>
      </c>
      <c r="AY175" s="198" t="s">
        <v>101</v>
      </c>
    </row>
    <row r="176" spans="1:65" s="14" customFormat="1" ht="11.25">
      <c r="B176" s="199"/>
      <c r="C176" s="200"/>
      <c r="D176" s="181" t="s">
        <v>115</v>
      </c>
      <c r="E176" s="201" t="s">
        <v>19</v>
      </c>
      <c r="F176" s="202" t="s">
        <v>132</v>
      </c>
      <c r="G176" s="200"/>
      <c r="H176" s="203">
        <v>1.3810000000000002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7"/>
      <c r="U176" s="208"/>
      <c r="AT176" s="209" t="s">
        <v>115</v>
      </c>
      <c r="AU176" s="209" t="s">
        <v>77</v>
      </c>
      <c r="AV176" s="14" t="s">
        <v>109</v>
      </c>
      <c r="AW176" s="14" t="s">
        <v>31</v>
      </c>
      <c r="AX176" s="14" t="s">
        <v>75</v>
      </c>
      <c r="AY176" s="209" t="s">
        <v>101</v>
      </c>
    </row>
    <row r="177" spans="1:65" s="2" customFormat="1" ht="22.15" customHeight="1">
      <c r="A177" s="35"/>
      <c r="B177" s="36"/>
      <c r="C177" s="168" t="s">
        <v>288</v>
      </c>
      <c r="D177" s="168" t="s">
        <v>104</v>
      </c>
      <c r="E177" s="169" t="s">
        <v>289</v>
      </c>
      <c r="F177" s="170" t="s">
        <v>290</v>
      </c>
      <c r="G177" s="171" t="s">
        <v>172</v>
      </c>
      <c r="H177" s="172">
        <v>887.5</v>
      </c>
      <c r="I177" s="173"/>
      <c r="J177" s="174">
        <f>ROUND(I177*H177,2)</f>
        <v>0</v>
      </c>
      <c r="K177" s="170" t="s">
        <v>19</v>
      </c>
      <c r="L177" s="40"/>
      <c r="M177" s="175" t="s">
        <v>19</v>
      </c>
      <c r="N177" s="176" t="s">
        <v>41</v>
      </c>
      <c r="O177" s="65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7">
        <f>S177*H177</f>
        <v>0</v>
      </c>
      <c r="U177" s="178" t="s">
        <v>19</v>
      </c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9" t="s">
        <v>109</v>
      </c>
      <c r="AT177" s="179" t="s">
        <v>104</v>
      </c>
      <c r="AU177" s="179" t="s">
        <v>77</v>
      </c>
      <c r="AY177" s="18" t="s">
        <v>101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75</v>
      </c>
      <c r="BK177" s="180">
        <f>ROUND(I177*H177,2)</f>
        <v>0</v>
      </c>
      <c r="BL177" s="18" t="s">
        <v>109</v>
      </c>
      <c r="BM177" s="179" t="s">
        <v>291</v>
      </c>
    </row>
    <row r="178" spans="1:65" s="2" customFormat="1" ht="19.5">
      <c r="A178" s="35"/>
      <c r="B178" s="36"/>
      <c r="C178" s="37"/>
      <c r="D178" s="181" t="s">
        <v>111</v>
      </c>
      <c r="E178" s="37"/>
      <c r="F178" s="182" t="s">
        <v>292</v>
      </c>
      <c r="G178" s="37"/>
      <c r="H178" s="37"/>
      <c r="I178" s="183"/>
      <c r="J178" s="37"/>
      <c r="K178" s="37"/>
      <c r="L178" s="40"/>
      <c r="M178" s="210"/>
      <c r="N178" s="211"/>
      <c r="O178" s="212"/>
      <c r="P178" s="212"/>
      <c r="Q178" s="212"/>
      <c r="R178" s="212"/>
      <c r="S178" s="212"/>
      <c r="T178" s="212"/>
      <c r="U178" s="213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111</v>
      </c>
      <c r="AU178" s="18" t="s">
        <v>77</v>
      </c>
    </row>
    <row r="179" spans="1:65" s="2" customFormat="1" ht="6.95" customHeight="1">
      <c r="A179" s="35"/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XHhmCWx8ZMsUCNRitbuwO4IDegIGV8GqC+kdNcBDggBhB3v8VeRy/gN4VjojCH62yWYAHDo2L/m+ldKK/F4l9A==" saltValue="ObNULDtos9IDfMX7TlhXzXHwW49RJyPMhqm7jNUg/xSS2LEdJPWMMq1cbSGHJPLrgySi5TB7nLeXOIfrSobs5g==" spinCount="100000" sheet="1" objects="1" scenarios="1" formatColumns="0" formatRows="0" autoFilter="0"/>
  <autoFilter ref="C74:K178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3" r:id="rId4" xr:uid="{00000000-0004-0000-0100-000003000000}"/>
    <hyperlink ref="F96" r:id="rId5" xr:uid="{00000000-0004-0000-0100-000004000000}"/>
    <hyperlink ref="F99" r:id="rId6" xr:uid="{00000000-0004-0000-0100-000005000000}"/>
    <hyperlink ref="F102" r:id="rId7" xr:uid="{00000000-0004-0000-0100-000006000000}"/>
    <hyperlink ref="F105" r:id="rId8" xr:uid="{00000000-0004-0000-0100-000007000000}"/>
    <hyperlink ref="F108" r:id="rId9" xr:uid="{00000000-0004-0000-0100-000008000000}"/>
    <hyperlink ref="F111" r:id="rId10" xr:uid="{00000000-0004-0000-0100-000009000000}"/>
    <hyperlink ref="F124" r:id="rId11" xr:uid="{00000000-0004-0000-0100-00000A000000}"/>
    <hyperlink ref="F127" r:id="rId12" xr:uid="{00000000-0004-0000-0100-00000B000000}"/>
    <hyperlink ref="F130" r:id="rId13" xr:uid="{00000000-0004-0000-0100-00000C000000}"/>
    <hyperlink ref="F133" r:id="rId14" xr:uid="{00000000-0004-0000-0100-00000D000000}"/>
    <hyperlink ref="F136" r:id="rId15" xr:uid="{00000000-0004-0000-0100-00000E000000}"/>
    <hyperlink ref="F140" r:id="rId16" xr:uid="{00000000-0004-0000-01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9" t="s">
        <v>293</v>
      </c>
      <c r="D3" s="349"/>
      <c r="E3" s="349"/>
      <c r="F3" s="349"/>
      <c r="G3" s="349"/>
      <c r="H3" s="349"/>
      <c r="I3" s="349"/>
      <c r="J3" s="349"/>
      <c r="K3" s="219"/>
    </row>
    <row r="4" spans="2:11" s="1" customFormat="1" ht="25.5" customHeight="1">
      <c r="B4" s="220"/>
      <c r="C4" s="348" t="s">
        <v>294</v>
      </c>
      <c r="D4" s="348"/>
      <c r="E4" s="348"/>
      <c r="F4" s="348"/>
      <c r="G4" s="348"/>
      <c r="H4" s="348"/>
      <c r="I4" s="348"/>
      <c r="J4" s="348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7" t="s">
        <v>295</v>
      </c>
      <c r="D6" s="347"/>
      <c r="E6" s="347"/>
      <c r="F6" s="347"/>
      <c r="G6" s="347"/>
      <c r="H6" s="347"/>
      <c r="I6" s="347"/>
      <c r="J6" s="347"/>
      <c r="K6" s="221"/>
    </row>
    <row r="7" spans="2:11" s="1" customFormat="1" ht="15" customHeight="1">
      <c r="B7" s="224"/>
      <c r="C7" s="347" t="s">
        <v>296</v>
      </c>
      <c r="D7" s="347"/>
      <c r="E7" s="347"/>
      <c r="F7" s="347"/>
      <c r="G7" s="347"/>
      <c r="H7" s="347"/>
      <c r="I7" s="347"/>
      <c r="J7" s="347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7" t="s">
        <v>297</v>
      </c>
      <c r="D9" s="347"/>
      <c r="E9" s="347"/>
      <c r="F9" s="347"/>
      <c r="G9" s="347"/>
      <c r="H9" s="347"/>
      <c r="I9" s="347"/>
      <c r="J9" s="347"/>
      <c r="K9" s="221"/>
    </row>
    <row r="10" spans="2:11" s="1" customFormat="1" ht="15" customHeight="1">
      <c r="B10" s="224"/>
      <c r="C10" s="223"/>
      <c r="D10" s="347" t="s">
        <v>298</v>
      </c>
      <c r="E10" s="347"/>
      <c r="F10" s="347"/>
      <c r="G10" s="347"/>
      <c r="H10" s="347"/>
      <c r="I10" s="347"/>
      <c r="J10" s="347"/>
      <c r="K10" s="221"/>
    </row>
    <row r="11" spans="2:11" s="1" customFormat="1" ht="15" customHeight="1">
      <c r="B11" s="224"/>
      <c r="C11" s="225"/>
      <c r="D11" s="347" t="s">
        <v>299</v>
      </c>
      <c r="E11" s="347"/>
      <c r="F11" s="347"/>
      <c r="G11" s="347"/>
      <c r="H11" s="347"/>
      <c r="I11" s="347"/>
      <c r="J11" s="347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300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7" t="s">
        <v>301</v>
      </c>
      <c r="E15" s="347"/>
      <c r="F15" s="347"/>
      <c r="G15" s="347"/>
      <c r="H15" s="347"/>
      <c r="I15" s="347"/>
      <c r="J15" s="347"/>
      <c r="K15" s="221"/>
    </row>
    <row r="16" spans="2:11" s="1" customFormat="1" ht="15" customHeight="1">
      <c r="B16" s="224"/>
      <c r="C16" s="225"/>
      <c r="D16" s="347" t="s">
        <v>302</v>
      </c>
      <c r="E16" s="347"/>
      <c r="F16" s="347"/>
      <c r="G16" s="347"/>
      <c r="H16" s="347"/>
      <c r="I16" s="347"/>
      <c r="J16" s="347"/>
      <c r="K16" s="221"/>
    </row>
    <row r="17" spans="2:11" s="1" customFormat="1" ht="15" customHeight="1">
      <c r="B17" s="224"/>
      <c r="C17" s="225"/>
      <c r="D17" s="347" t="s">
        <v>303</v>
      </c>
      <c r="E17" s="347"/>
      <c r="F17" s="347"/>
      <c r="G17" s="347"/>
      <c r="H17" s="347"/>
      <c r="I17" s="347"/>
      <c r="J17" s="347"/>
      <c r="K17" s="221"/>
    </row>
    <row r="18" spans="2:11" s="1" customFormat="1" ht="15" customHeight="1">
      <c r="B18" s="224"/>
      <c r="C18" s="225"/>
      <c r="D18" s="225"/>
      <c r="E18" s="227" t="s">
        <v>74</v>
      </c>
      <c r="F18" s="347" t="s">
        <v>304</v>
      </c>
      <c r="G18" s="347"/>
      <c r="H18" s="347"/>
      <c r="I18" s="347"/>
      <c r="J18" s="347"/>
      <c r="K18" s="221"/>
    </row>
    <row r="19" spans="2:11" s="1" customFormat="1" ht="15" customHeight="1">
      <c r="B19" s="224"/>
      <c r="C19" s="225"/>
      <c r="D19" s="225"/>
      <c r="E19" s="227" t="s">
        <v>305</v>
      </c>
      <c r="F19" s="347" t="s">
        <v>306</v>
      </c>
      <c r="G19" s="347"/>
      <c r="H19" s="347"/>
      <c r="I19" s="347"/>
      <c r="J19" s="347"/>
      <c r="K19" s="221"/>
    </row>
    <row r="20" spans="2:11" s="1" customFormat="1" ht="15" customHeight="1">
      <c r="B20" s="224"/>
      <c r="C20" s="225"/>
      <c r="D20" s="225"/>
      <c r="E20" s="227" t="s">
        <v>307</v>
      </c>
      <c r="F20" s="347" t="s">
        <v>308</v>
      </c>
      <c r="G20" s="347"/>
      <c r="H20" s="347"/>
      <c r="I20" s="347"/>
      <c r="J20" s="347"/>
      <c r="K20" s="221"/>
    </row>
    <row r="21" spans="2:11" s="1" customFormat="1" ht="15" customHeight="1">
      <c r="B21" s="224"/>
      <c r="C21" s="225"/>
      <c r="D21" s="225"/>
      <c r="E21" s="227" t="s">
        <v>309</v>
      </c>
      <c r="F21" s="347" t="s">
        <v>310</v>
      </c>
      <c r="G21" s="347"/>
      <c r="H21" s="347"/>
      <c r="I21" s="347"/>
      <c r="J21" s="347"/>
      <c r="K21" s="221"/>
    </row>
    <row r="22" spans="2:11" s="1" customFormat="1" ht="15" customHeight="1">
      <c r="B22" s="224"/>
      <c r="C22" s="225"/>
      <c r="D22" s="225"/>
      <c r="E22" s="227" t="s">
        <v>311</v>
      </c>
      <c r="F22" s="347" t="s">
        <v>312</v>
      </c>
      <c r="G22" s="347"/>
      <c r="H22" s="347"/>
      <c r="I22" s="347"/>
      <c r="J22" s="347"/>
      <c r="K22" s="221"/>
    </row>
    <row r="23" spans="2:11" s="1" customFormat="1" ht="15" customHeight="1">
      <c r="B23" s="224"/>
      <c r="C23" s="225"/>
      <c r="D23" s="225"/>
      <c r="E23" s="227" t="s">
        <v>313</v>
      </c>
      <c r="F23" s="347" t="s">
        <v>314</v>
      </c>
      <c r="G23" s="347"/>
      <c r="H23" s="347"/>
      <c r="I23" s="347"/>
      <c r="J23" s="347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7" t="s">
        <v>315</v>
      </c>
      <c r="D25" s="347"/>
      <c r="E25" s="347"/>
      <c r="F25" s="347"/>
      <c r="G25" s="347"/>
      <c r="H25" s="347"/>
      <c r="I25" s="347"/>
      <c r="J25" s="347"/>
      <c r="K25" s="221"/>
    </row>
    <row r="26" spans="2:11" s="1" customFormat="1" ht="15" customHeight="1">
      <c r="B26" s="224"/>
      <c r="C26" s="347" t="s">
        <v>316</v>
      </c>
      <c r="D26" s="347"/>
      <c r="E26" s="347"/>
      <c r="F26" s="347"/>
      <c r="G26" s="347"/>
      <c r="H26" s="347"/>
      <c r="I26" s="347"/>
      <c r="J26" s="347"/>
      <c r="K26" s="221"/>
    </row>
    <row r="27" spans="2:11" s="1" customFormat="1" ht="15" customHeight="1">
      <c r="B27" s="224"/>
      <c r="C27" s="223"/>
      <c r="D27" s="347" t="s">
        <v>317</v>
      </c>
      <c r="E27" s="347"/>
      <c r="F27" s="347"/>
      <c r="G27" s="347"/>
      <c r="H27" s="347"/>
      <c r="I27" s="347"/>
      <c r="J27" s="347"/>
      <c r="K27" s="221"/>
    </row>
    <row r="28" spans="2:11" s="1" customFormat="1" ht="15" customHeight="1">
      <c r="B28" s="224"/>
      <c r="C28" s="225"/>
      <c r="D28" s="347" t="s">
        <v>318</v>
      </c>
      <c r="E28" s="347"/>
      <c r="F28" s="347"/>
      <c r="G28" s="347"/>
      <c r="H28" s="347"/>
      <c r="I28" s="347"/>
      <c r="J28" s="347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7" t="s">
        <v>319</v>
      </c>
      <c r="E30" s="347"/>
      <c r="F30" s="347"/>
      <c r="G30" s="347"/>
      <c r="H30" s="347"/>
      <c r="I30" s="347"/>
      <c r="J30" s="347"/>
      <c r="K30" s="221"/>
    </row>
    <row r="31" spans="2:11" s="1" customFormat="1" ht="15" customHeight="1">
      <c r="B31" s="224"/>
      <c r="C31" s="225"/>
      <c r="D31" s="347" t="s">
        <v>320</v>
      </c>
      <c r="E31" s="347"/>
      <c r="F31" s="347"/>
      <c r="G31" s="347"/>
      <c r="H31" s="347"/>
      <c r="I31" s="347"/>
      <c r="J31" s="347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7" t="s">
        <v>321</v>
      </c>
      <c r="E33" s="347"/>
      <c r="F33" s="347"/>
      <c r="G33" s="347"/>
      <c r="H33" s="347"/>
      <c r="I33" s="347"/>
      <c r="J33" s="347"/>
      <c r="K33" s="221"/>
    </row>
    <row r="34" spans="2:11" s="1" customFormat="1" ht="15" customHeight="1">
      <c r="B34" s="224"/>
      <c r="C34" s="225"/>
      <c r="D34" s="347" t="s">
        <v>322</v>
      </c>
      <c r="E34" s="347"/>
      <c r="F34" s="347"/>
      <c r="G34" s="347"/>
      <c r="H34" s="347"/>
      <c r="I34" s="347"/>
      <c r="J34" s="347"/>
      <c r="K34" s="221"/>
    </row>
    <row r="35" spans="2:11" s="1" customFormat="1" ht="15" customHeight="1">
      <c r="B35" s="224"/>
      <c r="C35" s="225"/>
      <c r="D35" s="347" t="s">
        <v>323</v>
      </c>
      <c r="E35" s="347"/>
      <c r="F35" s="347"/>
      <c r="G35" s="347"/>
      <c r="H35" s="347"/>
      <c r="I35" s="347"/>
      <c r="J35" s="347"/>
      <c r="K35" s="221"/>
    </row>
    <row r="36" spans="2:11" s="1" customFormat="1" ht="15" customHeight="1">
      <c r="B36" s="224"/>
      <c r="C36" s="225"/>
      <c r="D36" s="223"/>
      <c r="E36" s="226" t="s">
        <v>86</v>
      </c>
      <c r="F36" s="223"/>
      <c r="G36" s="347" t="s">
        <v>324</v>
      </c>
      <c r="H36" s="347"/>
      <c r="I36" s="347"/>
      <c r="J36" s="347"/>
      <c r="K36" s="221"/>
    </row>
    <row r="37" spans="2:11" s="1" customFormat="1" ht="30.75" customHeight="1">
      <c r="B37" s="224"/>
      <c r="C37" s="225"/>
      <c r="D37" s="223"/>
      <c r="E37" s="226" t="s">
        <v>325</v>
      </c>
      <c r="F37" s="223"/>
      <c r="G37" s="347" t="s">
        <v>326</v>
      </c>
      <c r="H37" s="347"/>
      <c r="I37" s="347"/>
      <c r="J37" s="347"/>
      <c r="K37" s="221"/>
    </row>
    <row r="38" spans="2:11" s="1" customFormat="1" ht="15" customHeight="1">
      <c r="B38" s="224"/>
      <c r="C38" s="225"/>
      <c r="D38" s="223"/>
      <c r="E38" s="226" t="s">
        <v>51</v>
      </c>
      <c r="F38" s="223"/>
      <c r="G38" s="347" t="s">
        <v>327</v>
      </c>
      <c r="H38" s="347"/>
      <c r="I38" s="347"/>
      <c r="J38" s="347"/>
      <c r="K38" s="221"/>
    </row>
    <row r="39" spans="2:11" s="1" customFormat="1" ht="15" customHeight="1">
      <c r="B39" s="224"/>
      <c r="C39" s="225"/>
      <c r="D39" s="223"/>
      <c r="E39" s="226" t="s">
        <v>52</v>
      </c>
      <c r="F39" s="223"/>
      <c r="G39" s="347" t="s">
        <v>328</v>
      </c>
      <c r="H39" s="347"/>
      <c r="I39" s="347"/>
      <c r="J39" s="347"/>
      <c r="K39" s="221"/>
    </row>
    <row r="40" spans="2:11" s="1" customFormat="1" ht="15" customHeight="1">
      <c r="B40" s="224"/>
      <c r="C40" s="225"/>
      <c r="D40" s="223"/>
      <c r="E40" s="226" t="s">
        <v>87</v>
      </c>
      <c r="F40" s="223"/>
      <c r="G40" s="347" t="s">
        <v>329</v>
      </c>
      <c r="H40" s="347"/>
      <c r="I40" s="347"/>
      <c r="J40" s="347"/>
      <c r="K40" s="221"/>
    </row>
    <row r="41" spans="2:11" s="1" customFormat="1" ht="15" customHeight="1">
      <c r="B41" s="224"/>
      <c r="C41" s="225"/>
      <c r="D41" s="223"/>
      <c r="E41" s="226" t="s">
        <v>88</v>
      </c>
      <c r="F41" s="223"/>
      <c r="G41" s="347" t="s">
        <v>330</v>
      </c>
      <c r="H41" s="347"/>
      <c r="I41" s="347"/>
      <c r="J41" s="347"/>
      <c r="K41" s="221"/>
    </row>
    <row r="42" spans="2:11" s="1" customFormat="1" ht="15" customHeight="1">
      <c r="B42" s="224"/>
      <c r="C42" s="225"/>
      <c r="D42" s="223"/>
      <c r="E42" s="226" t="s">
        <v>331</v>
      </c>
      <c r="F42" s="223"/>
      <c r="G42" s="347" t="s">
        <v>332</v>
      </c>
      <c r="H42" s="347"/>
      <c r="I42" s="347"/>
      <c r="J42" s="347"/>
      <c r="K42" s="221"/>
    </row>
    <row r="43" spans="2:11" s="1" customFormat="1" ht="15" customHeight="1">
      <c r="B43" s="224"/>
      <c r="C43" s="225"/>
      <c r="D43" s="223"/>
      <c r="E43" s="226"/>
      <c r="F43" s="223"/>
      <c r="G43" s="347" t="s">
        <v>333</v>
      </c>
      <c r="H43" s="347"/>
      <c r="I43" s="347"/>
      <c r="J43" s="347"/>
      <c r="K43" s="221"/>
    </row>
    <row r="44" spans="2:11" s="1" customFormat="1" ht="15" customHeight="1">
      <c r="B44" s="224"/>
      <c r="C44" s="225"/>
      <c r="D44" s="223"/>
      <c r="E44" s="226" t="s">
        <v>334</v>
      </c>
      <c r="F44" s="223"/>
      <c r="G44" s="347" t="s">
        <v>335</v>
      </c>
      <c r="H44" s="347"/>
      <c r="I44" s="347"/>
      <c r="J44" s="347"/>
      <c r="K44" s="221"/>
    </row>
    <row r="45" spans="2:11" s="1" customFormat="1" ht="15" customHeight="1">
      <c r="B45" s="224"/>
      <c r="C45" s="225"/>
      <c r="D45" s="223"/>
      <c r="E45" s="226" t="s">
        <v>90</v>
      </c>
      <c r="F45" s="223"/>
      <c r="G45" s="347" t="s">
        <v>336</v>
      </c>
      <c r="H45" s="347"/>
      <c r="I45" s="347"/>
      <c r="J45" s="347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7" t="s">
        <v>337</v>
      </c>
      <c r="E47" s="347"/>
      <c r="F47" s="347"/>
      <c r="G47" s="347"/>
      <c r="H47" s="347"/>
      <c r="I47" s="347"/>
      <c r="J47" s="347"/>
      <c r="K47" s="221"/>
    </row>
    <row r="48" spans="2:11" s="1" customFormat="1" ht="15" customHeight="1">
      <c r="B48" s="224"/>
      <c r="C48" s="225"/>
      <c r="D48" s="225"/>
      <c r="E48" s="347" t="s">
        <v>338</v>
      </c>
      <c r="F48" s="347"/>
      <c r="G48" s="347"/>
      <c r="H48" s="347"/>
      <c r="I48" s="347"/>
      <c r="J48" s="347"/>
      <c r="K48" s="221"/>
    </row>
    <row r="49" spans="2:11" s="1" customFormat="1" ht="15" customHeight="1">
      <c r="B49" s="224"/>
      <c r="C49" s="225"/>
      <c r="D49" s="225"/>
      <c r="E49" s="347" t="s">
        <v>339</v>
      </c>
      <c r="F49" s="347"/>
      <c r="G49" s="347"/>
      <c r="H49" s="347"/>
      <c r="I49" s="347"/>
      <c r="J49" s="347"/>
      <c r="K49" s="221"/>
    </row>
    <row r="50" spans="2:11" s="1" customFormat="1" ht="15" customHeight="1">
      <c r="B50" s="224"/>
      <c r="C50" s="225"/>
      <c r="D50" s="225"/>
      <c r="E50" s="347" t="s">
        <v>340</v>
      </c>
      <c r="F50" s="347"/>
      <c r="G50" s="347"/>
      <c r="H50" s="347"/>
      <c r="I50" s="347"/>
      <c r="J50" s="347"/>
      <c r="K50" s="221"/>
    </row>
    <row r="51" spans="2:11" s="1" customFormat="1" ht="15" customHeight="1">
      <c r="B51" s="224"/>
      <c r="C51" s="225"/>
      <c r="D51" s="347" t="s">
        <v>341</v>
      </c>
      <c r="E51" s="347"/>
      <c r="F51" s="347"/>
      <c r="G51" s="347"/>
      <c r="H51" s="347"/>
      <c r="I51" s="347"/>
      <c r="J51" s="347"/>
      <c r="K51" s="221"/>
    </row>
    <row r="52" spans="2:11" s="1" customFormat="1" ht="25.5" customHeight="1">
      <c r="B52" s="220"/>
      <c r="C52" s="348" t="s">
        <v>342</v>
      </c>
      <c r="D52" s="348"/>
      <c r="E52" s="348"/>
      <c r="F52" s="348"/>
      <c r="G52" s="348"/>
      <c r="H52" s="348"/>
      <c r="I52" s="348"/>
      <c r="J52" s="348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7" t="s">
        <v>343</v>
      </c>
      <c r="D54" s="347"/>
      <c r="E54" s="347"/>
      <c r="F54" s="347"/>
      <c r="G54" s="347"/>
      <c r="H54" s="347"/>
      <c r="I54" s="347"/>
      <c r="J54" s="347"/>
      <c r="K54" s="221"/>
    </row>
    <row r="55" spans="2:11" s="1" customFormat="1" ht="15" customHeight="1">
      <c r="B55" s="220"/>
      <c r="C55" s="347" t="s">
        <v>344</v>
      </c>
      <c r="D55" s="347"/>
      <c r="E55" s="347"/>
      <c r="F55" s="347"/>
      <c r="G55" s="347"/>
      <c r="H55" s="347"/>
      <c r="I55" s="347"/>
      <c r="J55" s="347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7" t="s">
        <v>345</v>
      </c>
      <c r="D57" s="347"/>
      <c r="E57" s="347"/>
      <c r="F57" s="347"/>
      <c r="G57" s="347"/>
      <c r="H57" s="347"/>
      <c r="I57" s="347"/>
      <c r="J57" s="347"/>
      <c r="K57" s="221"/>
    </row>
    <row r="58" spans="2:11" s="1" customFormat="1" ht="15" customHeight="1">
      <c r="B58" s="220"/>
      <c r="C58" s="225"/>
      <c r="D58" s="347" t="s">
        <v>346</v>
      </c>
      <c r="E58" s="347"/>
      <c r="F58" s="347"/>
      <c r="G58" s="347"/>
      <c r="H58" s="347"/>
      <c r="I58" s="347"/>
      <c r="J58" s="347"/>
      <c r="K58" s="221"/>
    </row>
    <row r="59" spans="2:11" s="1" customFormat="1" ht="15" customHeight="1">
      <c r="B59" s="220"/>
      <c r="C59" s="225"/>
      <c r="D59" s="347" t="s">
        <v>347</v>
      </c>
      <c r="E59" s="347"/>
      <c r="F59" s="347"/>
      <c r="G59" s="347"/>
      <c r="H59" s="347"/>
      <c r="I59" s="347"/>
      <c r="J59" s="347"/>
      <c r="K59" s="221"/>
    </row>
    <row r="60" spans="2:11" s="1" customFormat="1" ht="15" customHeight="1">
      <c r="B60" s="220"/>
      <c r="C60" s="225"/>
      <c r="D60" s="347" t="s">
        <v>348</v>
      </c>
      <c r="E60" s="347"/>
      <c r="F60" s="347"/>
      <c r="G60" s="347"/>
      <c r="H60" s="347"/>
      <c r="I60" s="347"/>
      <c r="J60" s="347"/>
      <c r="K60" s="221"/>
    </row>
    <row r="61" spans="2:11" s="1" customFormat="1" ht="15" customHeight="1">
      <c r="B61" s="220"/>
      <c r="C61" s="225"/>
      <c r="D61" s="347" t="s">
        <v>349</v>
      </c>
      <c r="E61" s="347"/>
      <c r="F61" s="347"/>
      <c r="G61" s="347"/>
      <c r="H61" s="347"/>
      <c r="I61" s="347"/>
      <c r="J61" s="347"/>
      <c r="K61" s="221"/>
    </row>
    <row r="62" spans="2:11" s="1" customFormat="1" ht="15" customHeight="1">
      <c r="B62" s="220"/>
      <c r="C62" s="225"/>
      <c r="D62" s="350" t="s">
        <v>350</v>
      </c>
      <c r="E62" s="350"/>
      <c r="F62" s="350"/>
      <c r="G62" s="350"/>
      <c r="H62" s="350"/>
      <c r="I62" s="350"/>
      <c r="J62" s="350"/>
      <c r="K62" s="221"/>
    </row>
    <row r="63" spans="2:11" s="1" customFormat="1" ht="15" customHeight="1">
      <c r="B63" s="220"/>
      <c r="C63" s="225"/>
      <c r="D63" s="347" t="s">
        <v>351</v>
      </c>
      <c r="E63" s="347"/>
      <c r="F63" s="347"/>
      <c r="G63" s="347"/>
      <c r="H63" s="347"/>
      <c r="I63" s="347"/>
      <c r="J63" s="347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7" t="s">
        <v>352</v>
      </c>
      <c r="E65" s="347"/>
      <c r="F65" s="347"/>
      <c r="G65" s="347"/>
      <c r="H65" s="347"/>
      <c r="I65" s="347"/>
      <c r="J65" s="347"/>
      <c r="K65" s="221"/>
    </row>
    <row r="66" spans="2:11" s="1" customFormat="1" ht="15" customHeight="1">
      <c r="B66" s="220"/>
      <c r="C66" s="225"/>
      <c r="D66" s="350" t="s">
        <v>353</v>
      </c>
      <c r="E66" s="350"/>
      <c r="F66" s="350"/>
      <c r="G66" s="350"/>
      <c r="H66" s="350"/>
      <c r="I66" s="350"/>
      <c r="J66" s="350"/>
      <c r="K66" s="221"/>
    </row>
    <row r="67" spans="2:11" s="1" customFormat="1" ht="15" customHeight="1">
      <c r="B67" s="220"/>
      <c r="C67" s="225"/>
      <c r="D67" s="347" t="s">
        <v>354</v>
      </c>
      <c r="E67" s="347"/>
      <c r="F67" s="347"/>
      <c r="G67" s="347"/>
      <c r="H67" s="347"/>
      <c r="I67" s="347"/>
      <c r="J67" s="347"/>
      <c r="K67" s="221"/>
    </row>
    <row r="68" spans="2:11" s="1" customFormat="1" ht="15" customHeight="1">
      <c r="B68" s="220"/>
      <c r="C68" s="225"/>
      <c r="D68" s="347" t="s">
        <v>355</v>
      </c>
      <c r="E68" s="347"/>
      <c r="F68" s="347"/>
      <c r="G68" s="347"/>
      <c r="H68" s="347"/>
      <c r="I68" s="347"/>
      <c r="J68" s="347"/>
      <c r="K68" s="221"/>
    </row>
    <row r="69" spans="2:11" s="1" customFormat="1" ht="15" customHeight="1">
      <c r="B69" s="220"/>
      <c r="C69" s="225"/>
      <c r="D69" s="347" t="s">
        <v>356</v>
      </c>
      <c r="E69" s="347"/>
      <c r="F69" s="347"/>
      <c r="G69" s="347"/>
      <c r="H69" s="347"/>
      <c r="I69" s="347"/>
      <c r="J69" s="347"/>
      <c r="K69" s="221"/>
    </row>
    <row r="70" spans="2:11" s="1" customFormat="1" ht="15" customHeight="1">
      <c r="B70" s="220"/>
      <c r="C70" s="225"/>
      <c r="D70" s="347" t="s">
        <v>357</v>
      </c>
      <c r="E70" s="347"/>
      <c r="F70" s="347"/>
      <c r="G70" s="347"/>
      <c r="H70" s="347"/>
      <c r="I70" s="347"/>
      <c r="J70" s="347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51" t="s">
        <v>358</v>
      </c>
      <c r="D75" s="351"/>
      <c r="E75" s="351"/>
      <c r="F75" s="351"/>
      <c r="G75" s="351"/>
      <c r="H75" s="351"/>
      <c r="I75" s="351"/>
      <c r="J75" s="351"/>
      <c r="K75" s="238"/>
    </row>
    <row r="76" spans="2:11" s="1" customFormat="1" ht="17.25" customHeight="1">
      <c r="B76" s="237"/>
      <c r="C76" s="239" t="s">
        <v>359</v>
      </c>
      <c r="D76" s="239"/>
      <c r="E76" s="239"/>
      <c r="F76" s="239" t="s">
        <v>360</v>
      </c>
      <c r="G76" s="240"/>
      <c r="H76" s="239" t="s">
        <v>52</v>
      </c>
      <c r="I76" s="239" t="s">
        <v>55</v>
      </c>
      <c r="J76" s="239" t="s">
        <v>361</v>
      </c>
      <c r="K76" s="238"/>
    </row>
    <row r="77" spans="2:11" s="1" customFormat="1" ht="17.25" customHeight="1">
      <c r="B77" s="237"/>
      <c r="C77" s="241" t="s">
        <v>362</v>
      </c>
      <c r="D77" s="241"/>
      <c r="E77" s="241"/>
      <c r="F77" s="242" t="s">
        <v>363</v>
      </c>
      <c r="G77" s="243"/>
      <c r="H77" s="241"/>
      <c r="I77" s="241"/>
      <c r="J77" s="241" t="s">
        <v>364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51</v>
      </c>
      <c r="D79" s="246"/>
      <c r="E79" s="246"/>
      <c r="F79" s="247" t="s">
        <v>365</v>
      </c>
      <c r="G79" s="248"/>
      <c r="H79" s="226" t="s">
        <v>366</v>
      </c>
      <c r="I79" s="226" t="s">
        <v>367</v>
      </c>
      <c r="J79" s="226">
        <v>20</v>
      </c>
      <c r="K79" s="238"/>
    </row>
    <row r="80" spans="2:11" s="1" customFormat="1" ht="15" customHeight="1">
      <c r="B80" s="237"/>
      <c r="C80" s="226" t="s">
        <v>368</v>
      </c>
      <c r="D80" s="226"/>
      <c r="E80" s="226"/>
      <c r="F80" s="247" t="s">
        <v>365</v>
      </c>
      <c r="G80" s="248"/>
      <c r="H80" s="226" t="s">
        <v>369</v>
      </c>
      <c r="I80" s="226" t="s">
        <v>367</v>
      </c>
      <c r="J80" s="226">
        <v>120</v>
      </c>
      <c r="K80" s="238"/>
    </row>
    <row r="81" spans="2:11" s="1" customFormat="1" ht="15" customHeight="1">
      <c r="B81" s="249"/>
      <c r="C81" s="226" t="s">
        <v>370</v>
      </c>
      <c r="D81" s="226"/>
      <c r="E81" s="226"/>
      <c r="F81" s="247" t="s">
        <v>371</v>
      </c>
      <c r="G81" s="248"/>
      <c r="H81" s="226" t="s">
        <v>372</v>
      </c>
      <c r="I81" s="226" t="s">
        <v>367</v>
      </c>
      <c r="J81" s="226">
        <v>50</v>
      </c>
      <c r="K81" s="238"/>
    </row>
    <row r="82" spans="2:11" s="1" customFormat="1" ht="15" customHeight="1">
      <c r="B82" s="249"/>
      <c r="C82" s="226" t="s">
        <v>373</v>
      </c>
      <c r="D82" s="226"/>
      <c r="E82" s="226"/>
      <c r="F82" s="247" t="s">
        <v>365</v>
      </c>
      <c r="G82" s="248"/>
      <c r="H82" s="226" t="s">
        <v>374</v>
      </c>
      <c r="I82" s="226" t="s">
        <v>375</v>
      </c>
      <c r="J82" s="226"/>
      <c r="K82" s="238"/>
    </row>
    <row r="83" spans="2:11" s="1" customFormat="1" ht="15" customHeight="1">
      <c r="B83" s="249"/>
      <c r="C83" s="250" t="s">
        <v>376</v>
      </c>
      <c r="D83" s="250"/>
      <c r="E83" s="250"/>
      <c r="F83" s="251" t="s">
        <v>371</v>
      </c>
      <c r="G83" s="250"/>
      <c r="H83" s="250" t="s">
        <v>377</v>
      </c>
      <c r="I83" s="250" t="s">
        <v>367</v>
      </c>
      <c r="J83" s="250">
        <v>15</v>
      </c>
      <c r="K83" s="238"/>
    </row>
    <row r="84" spans="2:11" s="1" customFormat="1" ht="15" customHeight="1">
      <c r="B84" s="249"/>
      <c r="C84" s="250" t="s">
        <v>378</v>
      </c>
      <c r="D84" s="250"/>
      <c r="E84" s="250"/>
      <c r="F84" s="251" t="s">
        <v>371</v>
      </c>
      <c r="G84" s="250"/>
      <c r="H84" s="250" t="s">
        <v>379</v>
      </c>
      <c r="I84" s="250" t="s">
        <v>367</v>
      </c>
      <c r="J84" s="250">
        <v>15</v>
      </c>
      <c r="K84" s="238"/>
    </row>
    <row r="85" spans="2:11" s="1" customFormat="1" ht="15" customHeight="1">
      <c r="B85" s="249"/>
      <c r="C85" s="250" t="s">
        <v>380</v>
      </c>
      <c r="D85" s="250"/>
      <c r="E85" s="250"/>
      <c r="F85" s="251" t="s">
        <v>371</v>
      </c>
      <c r="G85" s="250"/>
      <c r="H85" s="250" t="s">
        <v>381</v>
      </c>
      <c r="I85" s="250" t="s">
        <v>367</v>
      </c>
      <c r="J85" s="250">
        <v>20</v>
      </c>
      <c r="K85" s="238"/>
    </row>
    <row r="86" spans="2:11" s="1" customFormat="1" ht="15" customHeight="1">
      <c r="B86" s="249"/>
      <c r="C86" s="250" t="s">
        <v>382</v>
      </c>
      <c r="D86" s="250"/>
      <c r="E86" s="250"/>
      <c r="F86" s="251" t="s">
        <v>371</v>
      </c>
      <c r="G86" s="250"/>
      <c r="H86" s="250" t="s">
        <v>383</v>
      </c>
      <c r="I86" s="250" t="s">
        <v>367</v>
      </c>
      <c r="J86" s="250">
        <v>20</v>
      </c>
      <c r="K86" s="238"/>
    </row>
    <row r="87" spans="2:11" s="1" customFormat="1" ht="15" customHeight="1">
      <c r="B87" s="249"/>
      <c r="C87" s="226" t="s">
        <v>384</v>
      </c>
      <c r="D87" s="226"/>
      <c r="E87" s="226"/>
      <c r="F87" s="247" t="s">
        <v>371</v>
      </c>
      <c r="G87" s="248"/>
      <c r="H87" s="226" t="s">
        <v>385</v>
      </c>
      <c r="I87" s="226" t="s">
        <v>367</v>
      </c>
      <c r="J87" s="226">
        <v>50</v>
      </c>
      <c r="K87" s="238"/>
    </row>
    <row r="88" spans="2:11" s="1" customFormat="1" ht="15" customHeight="1">
      <c r="B88" s="249"/>
      <c r="C88" s="226" t="s">
        <v>386</v>
      </c>
      <c r="D88" s="226"/>
      <c r="E88" s="226"/>
      <c r="F88" s="247" t="s">
        <v>371</v>
      </c>
      <c r="G88" s="248"/>
      <c r="H88" s="226" t="s">
        <v>387</v>
      </c>
      <c r="I88" s="226" t="s">
        <v>367</v>
      </c>
      <c r="J88" s="226">
        <v>20</v>
      </c>
      <c r="K88" s="238"/>
    </row>
    <row r="89" spans="2:11" s="1" customFormat="1" ht="15" customHeight="1">
      <c r="B89" s="249"/>
      <c r="C89" s="226" t="s">
        <v>388</v>
      </c>
      <c r="D89" s="226"/>
      <c r="E89" s="226"/>
      <c r="F89" s="247" t="s">
        <v>371</v>
      </c>
      <c r="G89" s="248"/>
      <c r="H89" s="226" t="s">
        <v>389</v>
      </c>
      <c r="I89" s="226" t="s">
        <v>367</v>
      </c>
      <c r="J89" s="226">
        <v>20</v>
      </c>
      <c r="K89" s="238"/>
    </row>
    <row r="90" spans="2:11" s="1" customFormat="1" ht="15" customHeight="1">
      <c r="B90" s="249"/>
      <c r="C90" s="226" t="s">
        <v>390</v>
      </c>
      <c r="D90" s="226"/>
      <c r="E90" s="226"/>
      <c r="F90" s="247" t="s">
        <v>371</v>
      </c>
      <c r="G90" s="248"/>
      <c r="H90" s="226" t="s">
        <v>391</v>
      </c>
      <c r="I90" s="226" t="s">
        <v>367</v>
      </c>
      <c r="J90" s="226">
        <v>50</v>
      </c>
      <c r="K90" s="238"/>
    </row>
    <row r="91" spans="2:11" s="1" customFormat="1" ht="15" customHeight="1">
      <c r="B91" s="249"/>
      <c r="C91" s="226" t="s">
        <v>392</v>
      </c>
      <c r="D91" s="226"/>
      <c r="E91" s="226"/>
      <c r="F91" s="247" t="s">
        <v>371</v>
      </c>
      <c r="G91" s="248"/>
      <c r="H91" s="226" t="s">
        <v>392</v>
      </c>
      <c r="I91" s="226" t="s">
        <v>367</v>
      </c>
      <c r="J91" s="226">
        <v>50</v>
      </c>
      <c r="K91" s="238"/>
    </row>
    <row r="92" spans="2:11" s="1" customFormat="1" ht="15" customHeight="1">
      <c r="B92" s="249"/>
      <c r="C92" s="226" t="s">
        <v>393</v>
      </c>
      <c r="D92" s="226"/>
      <c r="E92" s="226"/>
      <c r="F92" s="247" t="s">
        <v>371</v>
      </c>
      <c r="G92" s="248"/>
      <c r="H92" s="226" t="s">
        <v>394</v>
      </c>
      <c r="I92" s="226" t="s">
        <v>367</v>
      </c>
      <c r="J92" s="226">
        <v>255</v>
      </c>
      <c r="K92" s="238"/>
    </row>
    <row r="93" spans="2:11" s="1" customFormat="1" ht="15" customHeight="1">
      <c r="B93" s="249"/>
      <c r="C93" s="226" t="s">
        <v>395</v>
      </c>
      <c r="D93" s="226"/>
      <c r="E93" s="226"/>
      <c r="F93" s="247" t="s">
        <v>365</v>
      </c>
      <c r="G93" s="248"/>
      <c r="H93" s="226" t="s">
        <v>396</v>
      </c>
      <c r="I93" s="226" t="s">
        <v>397</v>
      </c>
      <c r="J93" s="226"/>
      <c r="K93" s="238"/>
    </row>
    <row r="94" spans="2:11" s="1" customFormat="1" ht="15" customHeight="1">
      <c r="B94" s="249"/>
      <c r="C94" s="226" t="s">
        <v>398</v>
      </c>
      <c r="D94" s="226"/>
      <c r="E94" s="226"/>
      <c r="F94" s="247" t="s">
        <v>365</v>
      </c>
      <c r="G94" s="248"/>
      <c r="H94" s="226" t="s">
        <v>399</v>
      </c>
      <c r="I94" s="226" t="s">
        <v>400</v>
      </c>
      <c r="J94" s="226"/>
      <c r="K94" s="238"/>
    </row>
    <row r="95" spans="2:11" s="1" customFormat="1" ht="15" customHeight="1">
      <c r="B95" s="249"/>
      <c r="C95" s="226" t="s">
        <v>401</v>
      </c>
      <c r="D95" s="226"/>
      <c r="E95" s="226"/>
      <c r="F95" s="247" t="s">
        <v>365</v>
      </c>
      <c r="G95" s="248"/>
      <c r="H95" s="226" t="s">
        <v>401</v>
      </c>
      <c r="I95" s="226" t="s">
        <v>400</v>
      </c>
      <c r="J95" s="226"/>
      <c r="K95" s="238"/>
    </row>
    <row r="96" spans="2:11" s="1" customFormat="1" ht="15" customHeight="1">
      <c r="B96" s="249"/>
      <c r="C96" s="226" t="s">
        <v>36</v>
      </c>
      <c r="D96" s="226"/>
      <c r="E96" s="226"/>
      <c r="F96" s="247" t="s">
        <v>365</v>
      </c>
      <c r="G96" s="248"/>
      <c r="H96" s="226" t="s">
        <v>402</v>
      </c>
      <c r="I96" s="226" t="s">
        <v>400</v>
      </c>
      <c r="J96" s="226"/>
      <c r="K96" s="238"/>
    </row>
    <row r="97" spans="2:11" s="1" customFormat="1" ht="15" customHeight="1">
      <c r="B97" s="249"/>
      <c r="C97" s="226" t="s">
        <v>46</v>
      </c>
      <c r="D97" s="226"/>
      <c r="E97" s="226"/>
      <c r="F97" s="247" t="s">
        <v>365</v>
      </c>
      <c r="G97" s="248"/>
      <c r="H97" s="226" t="s">
        <v>403</v>
      </c>
      <c r="I97" s="226" t="s">
        <v>400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51" t="s">
        <v>404</v>
      </c>
      <c r="D102" s="351"/>
      <c r="E102" s="351"/>
      <c r="F102" s="351"/>
      <c r="G102" s="351"/>
      <c r="H102" s="351"/>
      <c r="I102" s="351"/>
      <c r="J102" s="351"/>
      <c r="K102" s="238"/>
    </row>
    <row r="103" spans="2:11" s="1" customFormat="1" ht="17.25" customHeight="1">
      <c r="B103" s="237"/>
      <c r="C103" s="239" t="s">
        <v>359</v>
      </c>
      <c r="D103" s="239"/>
      <c r="E103" s="239"/>
      <c r="F103" s="239" t="s">
        <v>360</v>
      </c>
      <c r="G103" s="240"/>
      <c r="H103" s="239" t="s">
        <v>52</v>
      </c>
      <c r="I103" s="239" t="s">
        <v>55</v>
      </c>
      <c r="J103" s="239" t="s">
        <v>361</v>
      </c>
      <c r="K103" s="238"/>
    </row>
    <row r="104" spans="2:11" s="1" customFormat="1" ht="17.25" customHeight="1">
      <c r="B104" s="237"/>
      <c r="C104" s="241" t="s">
        <v>362</v>
      </c>
      <c r="D104" s="241"/>
      <c r="E104" s="241"/>
      <c r="F104" s="242" t="s">
        <v>363</v>
      </c>
      <c r="G104" s="243"/>
      <c r="H104" s="241"/>
      <c r="I104" s="241"/>
      <c r="J104" s="241" t="s">
        <v>364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51</v>
      </c>
      <c r="D106" s="246"/>
      <c r="E106" s="246"/>
      <c r="F106" s="247" t="s">
        <v>365</v>
      </c>
      <c r="G106" s="226"/>
      <c r="H106" s="226" t="s">
        <v>405</v>
      </c>
      <c r="I106" s="226" t="s">
        <v>367</v>
      </c>
      <c r="J106" s="226">
        <v>20</v>
      </c>
      <c r="K106" s="238"/>
    </row>
    <row r="107" spans="2:11" s="1" customFormat="1" ht="15" customHeight="1">
      <c r="B107" s="237"/>
      <c r="C107" s="226" t="s">
        <v>368</v>
      </c>
      <c r="D107" s="226"/>
      <c r="E107" s="226"/>
      <c r="F107" s="247" t="s">
        <v>365</v>
      </c>
      <c r="G107" s="226"/>
      <c r="H107" s="226" t="s">
        <v>405</v>
      </c>
      <c r="I107" s="226" t="s">
        <v>367</v>
      </c>
      <c r="J107" s="226">
        <v>120</v>
      </c>
      <c r="K107" s="238"/>
    </row>
    <row r="108" spans="2:11" s="1" customFormat="1" ht="15" customHeight="1">
      <c r="B108" s="249"/>
      <c r="C108" s="226" t="s">
        <v>370</v>
      </c>
      <c r="D108" s="226"/>
      <c r="E108" s="226"/>
      <c r="F108" s="247" t="s">
        <v>371</v>
      </c>
      <c r="G108" s="226"/>
      <c r="H108" s="226" t="s">
        <v>405</v>
      </c>
      <c r="I108" s="226" t="s">
        <v>367</v>
      </c>
      <c r="J108" s="226">
        <v>50</v>
      </c>
      <c r="K108" s="238"/>
    </row>
    <row r="109" spans="2:11" s="1" customFormat="1" ht="15" customHeight="1">
      <c r="B109" s="249"/>
      <c r="C109" s="226" t="s">
        <v>373</v>
      </c>
      <c r="D109" s="226"/>
      <c r="E109" s="226"/>
      <c r="F109" s="247" t="s">
        <v>365</v>
      </c>
      <c r="G109" s="226"/>
      <c r="H109" s="226" t="s">
        <v>405</v>
      </c>
      <c r="I109" s="226" t="s">
        <v>375</v>
      </c>
      <c r="J109" s="226"/>
      <c r="K109" s="238"/>
    </row>
    <row r="110" spans="2:11" s="1" customFormat="1" ht="15" customHeight="1">
      <c r="B110" s="249"/>
      <c r="C110" s="226" t="s">
        <v>384</v>
      </c>
      <c r="D110" s="226"/>
      <c r="E110" s="226"/>
      <c r="F110" s="247" t="s">
        <v>371</v>
      </c>
      <c r="G110" s="226"/>
      <c r="H110" s="226" t="s">
        <v>405</v>
      </c>
      <c r="I110" s="226" t="s">
        <v>367</v>
      </c>
      <c r="J110" s="226">
        <v>50</v>
      </c>
      <c r="K110" s="238"/>
    </row>
    <row r="111" spans="2:11" s="1" customFormat="1" ht="15" customHeight="1">
      <c r="B111" s="249"/>
      <c r="C111" s="226" t="s">
        <v>392</v>
      </c>
      <c r="D111" s="226"/>
      <c r="E111" s="226"/>
      <c r="F111" s="247" t="s">
        <v>371</v>
      </c>
      <c r="G111" s="226"/>
      <c r="H111" s="226" t="s">
        <v>405</v>
      </c>
      <c r="I111" s="226" t="s">
        <v>367</v>
      </c>
      <c r="J111" s="226">
        <v>50</v>
      </c>
      <c r="K111" s="238"/>
    </row>
    <row r="112" spans="2:11" s="1" customFormat="1" ht="15" customHeight="1">
      <c r="B112" s="249"/>
      <c r="C112" s="226" t="s">
        <v>390</v>
      </c>
      <c r="D112" s="226"/>
      <c r="E112" s="226"/>
      <c r="F112" s="247" t="s">
        <v>371</v>
      </c>
      <c r="G112" s="226"/>
      <c r="H112" s="226" t="s">
        <v>405</v>
      </c>
      <c r="I112" s="226" t="s">
        <v>367</v>
      </c>
      <c r="J112" s="226">
        <v>50</v>
      </c>
      <c r="K112" s="238"/>
    </row>
    <row r="113" spans="2:11" s="1" customFormat="1" ht="15" customHeight="1">
      <c r="B113" s="249"/>
      <c r="C113" s="226" t="s">
        <v>51</v>
      </c>
      <c r="D113" s="226"/>
      <c r="E113" s="226"/>
      <c r="F113" s="247" t="s">
        <v>365</v>
      </c>
      <c r="G113" s="226"/>
      <c r="H113" s="226" t="s">
        <v>406</v>
      </c>
      <c r="I113" s="226" t="s">
        <v>367</v>
      </c>
      <c r="J113" s="226">
        <v>20</v>
      </c>
      <c r="K113" s="238"/>
    </row>
    <row r="114" spans="2:11" s="1" customFormat="1" ht="15" customHeight="1">
      <c r="B114" s="249"/>
      <c r="C114" s="226" t="s">
        <v>407</v>
      </c>
      <c r="D114" s="226"/>
      <c r="E114" s="226"/>
      <c r="F114" s="247" t="s">
        <v>365</v>
      </c>
      <c r="G114" s="226"/>
      <c r="H114" s="226" t="s">
        <v>408</v>
      </c>
      <c r="I114" s="226" t="s">
        <v>367</v>
      </c>
      <c r="J114" s="226">
        <v>120</v>
      </c>
      <c r="K114" s="238"/>
    </row>
    <row r="115" spans="2:11" s="1" customFormat="1" ht="15" customHeight="1">
      <c r="B115" s="249"/>
      <c r="C115" s="226" t="s">
        <v>36</v>
      </c>
      <c r="D115" s="226"/>
      <c r="E115" s="226"/>
      <c r="F115" s="247" t="s">
        <v>365</v>
      </c>
      <c r="G115" s="226"/>
      <c r="H115" s="226" t="s">
        <v>409</v>
      </c>
      <c r="I115" s="226" t="s">
        <v>400</v>
      </c>
      <c r="J115" s="226"/>
      <c r="K115" s="238"/>
    </row>
    <row r="116" spans="2:11" s="1" customFormat="1" ht="15" customHeight="1">
      <c r="B116" s="249"/>
      <c r="C116" s="226" t="s">
        <v>46</v>
      </c>
      <c r="D116" s="226"/>
      <c r="E116" s="226"/>
      <c r="F116" s="247" t="s">
        <v>365</v>
      </c>
      <c r="G116" s="226"/>
      <c r="H116" s="226" t="s">
        <v>410</v>
      </c>
      <c r="I116" s="226" t="s">
        <v>400</v>
      </c>
      <c r="J116" s="226"/>
      <c r="K116" s="238"/>
    </row>
    <row r="117" spans="2:11" s="1" customFormat="1" ht="15" customHeight="1">
      <c r="B117" s="249"/>
      <c r="C117" s="226" t="s">
        <v>55</v>
      </c>
      <c r="D117" s="226"/>
      <c r="E117" s="226"/>
      <c r="F117" s="247" t="s">
        <v>365</v>
      </c>
      <c r="G117" s="226"/>
      <c r="H117" s="226" t="s">
        <v>411</v>
      </c>
      <c r="I117" s="226" t="s">
        <v>412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9" t="s">
        <v>413</v>
      </c>
      <c r="D122" s="349"/>
      <c r="E122" s="349"/>
      <c r="F122" s="349"/>
      <c r="G122" s="349"/>
      <c r="H122" s="349"/>
      <c r="I122" s="349"/>
      <c r="J122" s="349"/>
      <c r="K122" s="266"/>
    </row>
    <row r="123" spans="2:11" s="1" customFormat="1" ht="17.25" customHeight="1">
      <c r="B123" s="267"/>
      <c r="C123" s="239" t="s">
        <v>359</v>
      </c>
      <c r="D123" s="239"/>
      <c r="E123" s="239"/>
      <c r="F123" s="239" t="s">
        <v>360</v>
      </c>
      <c r="G123" s="240"/>
      <c r="H123" s="239" t="s">
        <v>52</v>
      </c>
      <c r="I123" s="239" t="s">
        <v>55</v>
      </c>
      <c r="J123" s="239" t="s">
        <v>361</v>
      </c>
      <c r="K123" s="268"/>
    </row>
    <row r="124" spans="2:11" s="1" customFormat="1" ht="17.25" customHeight="1">
      <c r="B124" s="267"/>
      <c r="C124" s="241" t="s">
        <v>362</v>
      </c>
      <c r="D124" s="241"/>
      <c r="E124" s="241"/>
      <c r="F124" s="242" t="s">
        <v>363</v>
      </c>
      <c r="G124" s="243"/>
      <c r="H124" s="241"/>
      <c r="I124" s="241"/>
      <c r="J124" s="241" t="s">
        <v>364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368</v>
      </c>
      <c r="D126" s="246"/>
      <c r="E126" s="246"/>
      <c r="F126" s="247" t="s">
        <v>365</v>
      </c>
      <c r="G126" s="226"/>
      <c r="H126" s="226" t="s">
        <v>405</v>
      </c>
      <c r="I126" s="226" t="s">
        <v>367</v>
      </c>
      <c r="J126" s="226">
        <v>120</v>
      </c>
      <c r="K126" s="272"/>
    </row>
    <row r="127" spans="2:11" s="1" customFormat="1" ht="15" customHeight="1">
      <c r="B127" s="269"/>
      <c r="C127" s="226" t="s">
        <v>414</v>
      </c>
      <c r="D127" s="226"/>
      <c r="E127" s="226"/>
      <c r="F127" s="247" t="s">
        <v>365</v>
      </c>
      <c r="G127" s="226"/>
      <c r="H127" s="226" t="s">
        <v>415</v>
      </c>
      <c r="I127" s="226" t="s">
        <v>367</v>
      </c>
      <c r="J127" s="226" t="s">
        <v>416</v>
      </c>
      <c r="K127" s="272"/>
    </row>
    <row r="128" spans="2:11" s="1" customFormat="1" ht="15" customHeight="1">
      <c r="B128" s="269"/>
      <c r="C128" s="226" t="s">
        <v>313</v>
      </c>
      <c r="D128" s="226"/>
      <c r="E128" s="226"/>
      <c r="F128" s="247" t="s">
        <v>365</v>
      </c>
      <c r="G128" s="226"/>
      <c r="H128" s="226" t="s">
        <v>417</v>
      </c>
      <c r="I128" s="226" t="s">
        <v>367</v>
      </c>
      <c r="J128" s="226" t="s">
        <v>416</v>
      </c>
      <c r="K128" s="272"/>
    </row>
    <row r="129" spans="2:11" s="1" customFormat="1" ht="15" customHeight="1">
      <c r="B129" s="269"/>
      <c r="C129" s="226" t="s">
        <v>376</v>
      </c>
      <c r="D129" s="226"/>
      <c r="E129" s="226"/>
      <c r="F129" s="247" t="s">
        <v>371</v>
      </c>
      <c r="G129" s="226"/>
      <c r="H129" s="226" t="s">
        <v>377</v>
      </c>
      <c r="I129" s="226" t="s">
        <v>367</v>
      </c>
      <c r="J129" s="226">
        <v>15</v>
      </c>
      <c r="K129" s="272"/>
    </row>
    <row r="130" spans="2:11" s="1" customFormat="1" ht="15" customHeight="1">
      <c r="B130" s="269"/>
      <c r="C130" s="250" t="s">
        <v>378</v>
      </c>
      <c r="D130" s="250"/>
      <c r="E130" s="250"/>
      <c r="F130" s="251" t="s">
        <v>371</v>
      </c>
      <c r="G130" s="250"/>
      <c r="H130" s="250" t="s">
        <v>379</v>
      </c>
      <c r="I130" s="250" t="s">
        <v>367</v>
      </c>
      <c r="J130" s="250">
        <v>15</v>
      </c>
      <c r="K130" s="272"/>
    </row>
    <row r="131" spans="2:11" s="1" customFormat="1" ht="15" customHeight="1">
      <c r="B131" s="269"/>
      <c r="C131" s="250" t="s">
        <v>380</v>
      </c>
      <c r="D131" s="250"/>
      <c r="E131" s="250"/>
      <c r="F131" s="251" t="s">
        <v>371</v>
      </c>
      <c r="G131" s="250"/>
      <c r="H131" s="250" t="s">
        <v>381</v>
      </c>
      <c r="I131" s="250" t="s">
        <v>367</v>
      </c>
      <c r="J131" s="250">
        <v>20</v>
      </c>
      <c r="K131" s="272"/>
    </row>
    <row r="132" spans="2:11" s="1" customFormat="1" ht="15" customHeight="1">
      <c r="B132" s="269"/>
      <c r="C132" s="250" t="s">
        <v>382</v>
      </c>
      <c r="D132" s="250"/>
      <c r="E132" s="250"/>
      <c r="F132" s="251" t="s">
        <v>371</v>
      </c>
      <c r="G132" s="250"/>
      <c r="H132" s="250" t="s">
        <v>383</v>
      </c>
      <c r="I132" s="250" t="s">
        <v>367</v>
      </c>
      <c r="J132" s="250">
        <v>20</v>
      </c>
      <c r="K132" s="272"/>
    </row>
    <row r="133" spans="2:11" s="1" customFormat="1" ht="15" customHeight="1">
      <c r="B133" s="269"/>
      <c r="C133" s="226" t="s">
        <v>370</v>
      </c>
      <c r="D133" s="226"/>
      <c r="E133" s="226"/>
      <c r="F133" s="247" t="s">
        <v>371</v>
      </c>
      <c r="G133" s="226"/>
      <c r="H133" s="226" t="s">
        <v>405</v>
      </c>
      <c r="I133" s="226" t="s">
        <v>367</v>
      </c>
      <c r="J133" s="226">
        <v>50</v>
      </c>
      <c r="K133" s="272"/>
    </row>
    <row r="134" spans="2:11" s="1" customFormat="1" ht="15" customHeight="1">
      <c r="B134" s="269"/>
      <c r="C134" s="226" t="s">
        <v>384</v>
      </c>
      <c r="D134" s="226"/>
      <c r="E134" s="226"/>
      <c r="F134" s="247" t="s">
        <v>371</v>
      </c>
      <c r="G134" s="226"/>
      <c r="H134" s="226" t="s">
        <v>405</v>
      </c>
      <c r="I134" s="226" t="s">
        <v>367</v>
      </c>
      <c r="J134" s="226">
        <v>50</v>
      </c>
      <c r="K134" s="272"/>
    </row>
    <row r="135" spans="2:11" s="1" customFormat="1" ht="15" customHeight="1">
      <c r="B135" s="269"/>
      <c r="C135" s="226" t="s">
        <v>390</v>
      </c>
      <c r="D135" s="226"/>
      <c r="E135" s="226"/>
      <c r="F135" s="247" t="s">
        <v>371</v>
      </c>
      <c r="G135" s="226"/>
      <c r="H135" s="226" t="s">
        <v>405</v>
      </c>
      <c r="I135" s="226" t="s">
        <v>367</v>
      </c>
      <c r="J135" s="226">
        <v>50</v>
      </c>
      <c r="K135" s="272"/>
    </row>
    <row r="136" spans="2:11" s="1" customFormat="1" ht="15" customHeight="1">
      <c r="B136" s="269"/>
      <c r="C136" s="226" t="s">
        <v>392</v>
      </c>
      <c r="D136" s="226"/>
      <c r="E136" s="226"/>
      <c r="F136" s="247" t="s">
        <v>371</v>
      </c>
      <c r="G136" s="226"/>
      <c r="H136" s="226" t="s">
        <v>405</v>
      </c>
      <c r="I136" s="226" t="s">
        <v>367</v>
      </c>
      <c r="J136" s="226">
        <v>50</v>
      </c>
      <c r="K136" s="272"/>
    </row>
    <row r="137" spans="2:11" s="1" customFormat="1" ht="15" customHeight="1">
      <c r="B137" s="269"/>
      <c r="C137" s="226" t="s">
        <v>393</v>
      </c>
      <c r="D137" s="226"/>
      <c r="E137" s="226"/>
      <c r="F137" s="247" t="s">
        <v>371</v>
      </c>
      <c r="G137" s="226"/>
      <c r="H137" s="226" t="s">
        <v>418</v>
      </c>
      <c r="I137" s="226" t="s">
        <v>367</v>
      </c>
      <c r="J137" s="226">
        <v>255</v>
      </c>
      <c r="K137" s="272"/>
    </row>
    <row r="138" spans="2:11" s="1" customFormat="1" ht="15" customHeight="1">
      <c r="B138" s="269"/>
      <c r="C138" s="226" t="s">
        <v>395</v>
      </c>
      <c r="D138" s="226"/>
      <c r="E138" s="226"/>
      <c r="F138" s="247" t="s">
        <v>365</v>
      </c>
      <c r="G138" s="226"/>
      <c r="H138" s="226" t="s">
        <v>419</v>
      </c>
      <c r="I138" s="226" t="s">
        <v>397</v>
      </c>
      <c r="J138" s="226"/>
      <c r="K138" s="272"/>
    </row>
    <row r="139" spans="2:11" s="1" customFormat="1" ht="15" customHeight="1">
      <c r="B139" s="269"/>
      <c r="C139" s="226" t="s">
        <v>398</v>
      </c>
      <c r="D139" s="226"/>
      <c r="E139" s="226"/>
      <c r="F139" s="247" t="s">
        <v>365</v>
      </c>
      <c r="G139" s="226"/>
      <c r="H139" s="226" t="s">
        <v>420</v>
      </c>
      <c r="I139" s="226" t="s">
        <v>400</v>
      </c>
      <c r="J139" s="226"/>
      <c r="K139" s="272"/>
    </row>
    <row r="140" spans="2:11" s="1" customFormat="1" ht="15" customHeight="1">
      <c r="B140" s="269"/>
      <c r="C140" s="226" t="s">
        <v>401</v>
      </c>
      <c r="D140" s="226"/>
      <c r="E140" s="226"/>
      <c r="F140" s="247" t="s">
        <v>365</v>
      </c>
      <c r="G140" s="226"/>
      <c r="H140" s="226" t="s">
        <v>401</v>
      </c>
      <c r="I140" s="226" t="s">
        <v>400</v>
      </c>
      <c r="J140" s="226"/>
      <c r="K140" s="272"/>
    </row>
    <row r="141" spans="2:11" s="1" customFormat="1" ht="15" customHeight="1">
      <c r="B141" s="269"/>
      <c r="C141" s="226" t="s">
        <v>36</v>
      </c>
      <c r="D141" s="226"/>
      <c r="E141" s="226"/>
      <c r="F141" s="247" t="s">
        <v>365</v>
      </c>
      <c r="G141" s="226"/>
      <c r="H141" s="226" t="s">
        <v>421</v>
      </c>
      <c r="I141" s="226" t="s">
        <v>400</v>
      </c>
      <c r="J141" s="226"/>
      <c r="K141" s="272"/>
    </row>
    <row r="142" spans="2:11" s="1" customFormat="1" ht="15" customHeight="1">
      <c r="B142" s="269"/>
      <c r="C142" s="226" t="s">
        <v>422</v>
      </c>
      <c r="D142" s="226"/>
      <c r="E142" s="226"/>
      <c r="F142" s="247" t="s">
        <v>365</v>
      </c>
      <c r="G142" s="226"/>
      <c r="H142" s="226" t="s">
        <v>423</v>
      </c>
      <c r="I142" s="226" t="s">
        <v>400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51" t="s">
        <v>424</v>
      </c>
      <c r="D147" s="351"/>
      <c r="E147" s="351"/>
      <c r="F147" s="351"/>
      <c r="G147" s="351"/>
      <c r="H147" s="351"/>
      <c r="I147" s="351"/>
      <c r="J147" s="351"/>
      <c r="K147" s="238"/>
    </row>
    <row r="148" spans="2:11" s="1" customFormat="1" ht="17.25" customHeight="1">
      <c r="B148" s="237"/>
      <c r="C148" s="239" t="s">
        <v>359</v>
      </c>
      <c r="D148" s="239"/>
      <c r="E148" s="239"/>
      <c r="F148" s="239" t="s">
        <v>360</v>
      </c>
      <c r="G148" s="240"/>
      <c r="H148" s="239" t="s">
        <v>52</v>
      </c>
      <c r="I148" s="239" t="s">
        <v>55</v>
      </c>
      <c r="J148" s="239" t="s">
        <v>361</v>
      </c>
      <c r="K148" s="238"/>
    </row>
    <row r="149" spans="2:11" s="1" customFormat="1" ht="17.25" customHeight="1">
      <c r="B149" s="237"/>
      <c r="C149" s="241" t="s">
        <v>362</v>
      </c>
      <c r="D149" s="241"/>
      <c r="E149" s="241"/>
      <c r="F149" s="242" t="s">
        <v>363</v>
      </c>
      <c r="G149" s="243"/>
      <c r="H149" s="241"/>
      <c r="I149" s="241"/>
      <c r="J149" s="241" t="s">
        <v>364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368</v>
      </c>
      <c r="D151" s="226"/>
      <c r="E151" s="226"/>
      <c r="F151" s="277" t="s">
        <v>365</v>
      </c>
      <c r="G151" s="226"/>
      <c r="H151" s="276" t="s">
        <v>405</v>
      </c>
      <c r="I151" s="276" t="s">
        <v>367</v>
      </c>
      <c r="J151" s="276">
        <v>120</v>
      </c>
      <c r="K151" s="272"/>
    </row>
    <row r="152" spans="2:11" s="1" customFormat="1" ht="15" customHeight="1">
      <c r="B152" s="249"/>
      <c r="C152" s="276" t="s">
        <v>414</v>
      </c>
      <c r="D152" s="226"/>
      <c r="E152" s="226"/>
      <c r="F152" s="277" t="s">
        <v>365</v>
      </c>
      <c r="G152" s="226"/>
      <c r="H152" s="276" t="s">
        <v>425</v>
      </c>
      <c r="I152" s="276" t="s">
        <v>367</v>
      </c>
      <c r="J152" s="276" t="s">
        <v>416</v>
      </c>
      <c r="K152" s="272"/>
    </row>
    <row r="153" spans="2:11" s="1" customFormat="1" ht="15" customHeight="1">
      <c r="B153" s="249"/>
      <c r="C153" s="276" t="s">
        <v>313</v>
      </c>
      <c r="D153" s="226"/>
      <c r="E153" s="226"/>
      <c r="F153" s="277" t="s">
        <v>365</v>
      </c>
      <c r="G153" s="226"/>
      <c r="H153" s="276" t="s">
        <v>426</v>
      </c>
      <c r="I153" s="276" t="s">
        <v>367</v>
      </c>
      <c r="J153" s="276" t="s">
        <v>416</v>
      </c>
      <c r="K153" s="272"/>
    </row>
    <row r="154" spans="2:11" s="1" customFormat="1" ht="15" customHeight="1">
      <c r="B154" s="249"/>
      <c r="C154" s="276" t="s">
        <v>370</v>
      </c>
      <c r="D154" s="226"/>
      <c r="E154" s="226"/>
      <c r="F154" s="277" t="s">
        <v>371</v>
      </c>
      <c r="G154" s="226"/>
      <c r="H154" s="276" t="s">
        <v>405</v>
      </c>
      <c r="I154" s="276" t="s">
        <v>367</v>
      </c>
      <c r="J154" s="276">
        <v>50</v>
      </c>
      <c r="K154" s="272"/>
    </row>
    <row r="155" spans="2:11" s="1" customFormat="1" ht="15" customHeight="1">
      <c r="B155" s="249"/>
      <c r="C155" s="276" t="s">
        <v>373</v>
      </c>
      <c r="D155" s="226"/>
      <c r="E155" s="226"/>
      <c r="F155" s="277" t="s">
        <v>365</v>
      </c>
      <c r="G155" s="226"/>
      <c r="H155" s="276" t="s">
        <v>405</v>
      </c>
      <c r="I155" s="276" t="s">
        <v>375</v>
      </c>
      <c r="J155" s="276"/>
      <c r="K155" s="272"/>
    </row>
    <row r="156" spans="2:11" s="1" customFormat="1" ht="15" customHeight="1">
      <c r="B156" s="249"/>
      <c r="C156" s="276" t="s">
        <v>384</v>
      </c>
      <c r="D156" s="226"/>
      <c r="E156" s="226"/>
      <c r="F156" s="277" t="s">
        <v>371</v>
      </c>
      <c r="G156" s="226"/>
      <c r="H156" s="276" t="s">
        <v>405</v>
      </c>
      <c r="I156" s="276" t="s">
        <v>367</v>
      </c>
      <c r="J156" s="276">
        <v>50</v>
      </c>
      <c r="K156" s="272"/>
    </row>
    <row r="157" spans="2:11" s="1" customFormat="1" ht="15" customHeight="1">
      <c r="B157" s="249"/>
      <c r="C157" s="276" t="s">
        <v>392</v>
      </c>
      <c r="D157" s="226"/>
      <c r="E157" s="226"/>
      <c r="F157" s="277" t="s">
        <v>371</v>
      </c>
      <c r="G157" s="226"/>
      <c r="H157" s="276" t="s">
        <v>405</v>
      </c>
      <c r="I157" s="276" t="s">
        <v>367</v>
      </c>
      <c r="J157" s="276">
        <v>50</v>
      </c>
      <c r="K157" s="272"/>
    </row>
    <row r="158" spans="2:11" s="1" customFormat="1" ht="15" customHeight="1">
      <c r="B158" s="249"/>
      <c r="C158" s="276" t="s">
        <v>390</v>
      </c>
      <c r="D158" s="226"/>
      <c r="E158" s="226"/>
      <c r="F158" s="277" t="s">
        <v>371</v>
      </c>
      <c r="G158" s="226"/>
      <c r="H158" s="276" t="s">
        <v>405</v>
      </c>
      <c r="I158" s="276" t="s">
        <v>367</v>
      </c>
      <c r="J158" s="276">
        <v>50</v>
      </c>
      <c r="K158" s="272"/>
    </row>
    <row r="159" spans="2:11" s="1" customFormat="1" ht="15" customHeight="1">
      <c r="B159" s="249"/>
      <c r="C159" s="276" t="s">
        <v>80</v>
      </c>
      <c r="D159" s="226"/>
      <c r="E159" s="226"/>
      <c r="F159" s="277" t="s">
        <v>365</v>
      </c>
      <c r="G159" s="226"/>
      <c r="H159" s="276" t="s">
        <v>427</v>
      </c>
      <c r="I159" s="276" t="s">
        <v>367</v>
      </c>
      <c r="J159" s="276" t="s">
        <v>428</v>
      </c>
      <c r="K159" s="272"/>
    </row>
    <row r="160" spans="2:11" s="1" customFormat="1" ht="15" customHeight="1">
      <c r="B160" s="249"/>
      <c r="C160" s="276" t="s">
        <v>429</v>
      </c>
      <c r="D160" s="226"/>
      <c r="E160" s="226"/>
      <c r="F160" s="277" t="s">
        <v>365</v>
      </c>
      <c r="G160" s="226"/>
      <c r="H160" s="276" t="s">
        <v>430</v>
      </c>
      <c r="I160" s="276" t="s">
        <v>400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9" t="s">
        <v>431</v>
      </c>
      <c r="D165" s="349"/>
      <c r="E165" s="349"/>
      <c r="F165" s="349"/>
      <c r="G165" s="349"/>
      <c r="H165" s="349"/>
      <c r="I165" s="349"/>
      <c r="J165" s="349"/>
      <c r="K165" s="219"/>
    </row>
    <row r="166" spans="2:11" s="1" customFormat="1" ht="17.25" customHeight="1">
      <c r="B166" s="218"/>
      <c r="C166" s="239" t="s">
        <v>359</v>
      </c>
      <c r="D166" s="239"/>
      <c r="E166" s="239"/>
      <c r="F166" s="239" t="s">
        <v>360</v>
      </c>
      <c r="G166" s="281"/>
      <c r="H166" s="282" t="s">
        <v>52</v>
      </c>
      <c r="I166" s="282" t="s">
        <v>55</v>
      </c>
      <c r="J166" s="239" t="s">
        <v>361</v>
      </c>
      <c r="K166" s="219"/>
    </row>
    <row r="167" spans="2:11" s="1" customFormat="1" ht="17.25" customHeight="1">
      <c r="B167" s="220"/>
      <c r="C167" s="241" t="s">
        <v>362</v>
      </c>
      <c r="D167" s="241"/>
      <c r="E167" s="241"/>
      <c r="F167" s="242" t="s">
        <v>363</v>
      </c>
      <c r="G167" s="283"/>
      <c r="H167" s="284"/>
      <c r="I167" s="284"/>
      <c r="J167" s="241" t="s">
        <v>364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368</v>
      </c>
      <c r="D169" s="226"/>
      <c r="E169" s="226"/>
      <c r="F169" s="247" t="s">
        <v>365</v>
      </c>
      <c r="G169" s="226"/>
      <c r="H169" s="226" t="s">
        <v>405</v>
      </c>
      <c r="I169" s="226" t="s">
        <v>367</v>
      </c>
      <c r="J169" s="226">
        <v>120</v>
      </c>
      <c r="K169" s="272"/>
    </row>
    <row r="170" spans="2:11" s="1" customFormat="1" ht="15" customHeight="1">
      <c r="B170" s="249"/>
      <c r="C170" s="226" t="s">
        <v>414</v>
      </c>
      <c r="D170" s="226"/>
      <c r="E170" s="226"/>
      <c r="F170" s="247" t="s">
        <v>365</v>
      </c>
      <c r="G170" s="226"/>
      <c r="H170" s="226" t="s">
        <v>415</v>
      </c>
      <c r="I170" s="226" t="s">
        <v>367</v>
      </c>
      <c r="J170" s="226" t="s">
        <v>416</v>
      </c>
      <c r="K170" s="272"/>
    </row>
    <row r="171" spans="2:11" s="1" customFormat="1" ht="15" customHeight="1">
      <c r="B171" s="249"/>
      <c r="C171" s="226" t="s">
        <v>313</v>
      </c>
      <c r="D171" s="226"/>
      <c r="E171" s="226"/>
      <c r="F171" s="247" t="s">
        <v>365</v>
      </c>
      <c r="G171" s="226"/>
      <c r="H171" s="226" t="s">
        <v>432</v>
      </c>
      <c r="I171" s="226" t="s">
        <v>367</v>
      </c>
      <c r="J171" s="226" t="s">
        <v>416</v>
      </c>
      <c r="K171" s="272"/>
    </row>
    <row r="172" spans="2:11" s="1" customFormat="1" ht="15" customHeight="1">
      <c r="B172" s="249"/>
      <c r="C172" s="226" t="s">
        <v>370</v>
      </c>
      <c r="D172" s="226"/>
      <c r="E172" s="226"/>
      <c r="F172" s="247" t="s">
        <v>371</v>
      </c>
      <c r="G172" s="226"/>
      <c r="H172" s="226" t="s">
        <v>432</v>
      </c>
      <c r="I172" s="226" t="s">
        <v>367</v>
      </c>
      <c r="J172" s="226">
        <v>50</v>
      </c>
      <c r="K172" s="272"/>
    </row>
    <row r="173" spans="2:11" s="1" customFormat="1" ht="15" customHeight="1">
      <c r="B173" s="249"/>
      <c r="C173" s="226" t="s">
        <v>373</v>
      </c>
      <c r="D173" s="226"/>
      <c r="E173" s="226"/>
      <c r="F173" s="247" t="s">
        <v>365</v>
      </c>
      <c r="G173" s="226"/>
      <c r="H173" s="226" t="s">
        <v>432</v>
      </c>
      <c r="I173" s="226" t="s">
        <v>375</v>
      </c>
      <c r="J173" s="226"/>
      <c r="K173" s="272"/>
    </row>
    <row r="174" spans="2:11" s="1" customFormat="1" ht="15" customHeight="1">
      <c r="B174" s="249"/>
      <c r="C174" s="226" t="s">
        <v>384</v>
      </c>
      <c r="D174" s="226"/>
      <c r="E174" s="226"/>
      <c r="F174" s="247" t="s">
        <v>371</v>
      </c>
      <c r="G174" s="226"/>
      <c r="H174" s="226" t="s">
        <v>432</v>
      </c>
      <c r="I174" s="226" t="s">
        <v>367</v>
      </c>
      <c r="J174" s="226">
        <v>50</v>
      </c>
      <c r="K174" s="272"/>
    </row>
    <row r="175" spans="2:11" s="1" customFormat="1" ht="15" customHeight="1">
      <c r="B175" s="249"/>
      <c r="C175" s="226" t="s">
        <v>392</v>
      </c>
      <c r="D175" s="226"/>
      <c r="E175" s="226"/>
      <c r="F175" s="247" t="s">
        <v>371</v>
      </c>
      <c r="G175" s="226"/>
      <c r="H175" s="226" t="s">
        <v>432</v>
      </c>
      <c r="I175" s="226" t="s">
        <v>367</v>
      </c>
      <c r="J175" s="226">
        <v>50</v>
      </c>
      <c r="K175" s="272"/>
    </row>
    <row r="176" spans="2:11" s="1" customFormat="1" ht="15" customHeight="1">
      <c r="B176" s="249"/>
      <c r="C176" s="226" t="s">
        <v>390</v>
      </c>
      <c r="D176" s="226"/>
      <c r="E176" s="226"/>
      <c r="F176" s="247" t="s">
        <v>371</v>
      </c>
      <c r="G176" s="226"/>
      <c r="H176" s="226" t="s">
        <v>432</v>
      </c>
      <c r="I176" s="226" t="s">
        <v>367</v>
      </c>
      <c r="J176" s="226">
        <v>50</v>
      </c>
      <c r="K176" s="272"/>
    </row>
    <row r="177" spans="2:11" s="1" customFormat="1" ht="15" customHeight="1">
      <c r="B177" s="249"/>
      <c r="C177" s="226" t="s">
        <v>86</v>
      </c>
      <c r="D177" s="226"/>
      <c r="E177" s="226"/>
      <c r="F177" s="247" t="s">
        <v>365</v>
      </c>
      <c r="G177" s="226"/>
      <c r="H177" s="226" t="s">
        <v>433</v>
      </c>
      <c r="I177" s="226" t="s">
        <v>434</v>
      </c>
      <c r="J177" s="226"/>
      <c r="K177" s="272"/>
    </row>
    <row r="178" spans="2:11" s="1" customFormat="1" ht="15" customHeight="1">
      <c r="B178" s="249"/>
      <c r="C178" s="226" t="s">
        <v>55</v>
      </c>
      <c r="D178" s="226"/>
      <c r="E178" s="226"/>
      <c r="F178" s="247" t="s">
        <v>365</v>
      </c>
      <c r="G178" s="226"/>
      <c r="H178" s="226" t="s">
        <v>435</v>
      </c>
      <c r="I178" s="226" t="s">
        <v>436</v>
      </c>
      <c r="J178" s="226">
        <v>1</v>
      </c>
      <c r="K178" s="272"/>
    </row>
    <row r="179" spans="2:11" s="1" customFormat="1" ht="15" customHeight="1">
      <c r="B179" s="249"/>
      <c r="C179" s="226" t="s">
        <v>51</v>
      </c>
      <c r="D179" s="226"/>
      <c r="E179" s="226"/>
      <c r="F179" s="247" t="s">
        <v>365</v>
      </c>
      <c r="G179" s="226"/>
      <c r="H179" s="226" t="s">
        <v>437</v>
      </c>
      <c r="I179" s="226" t="s">
        <v>367</v>
      </c>
      <c r="J179" s="226">
        <v>20</v>
      </c>
      <c r="K179" s="272"/>
    </row>
    <row r="180" spans="2:11" s="1" customFormat="1" ht="15" customHeight="1">
      <c r="B180" s="249"/>
      <c r="C180" s="226" t="s">
        <v>52</v>
      </c>
      <c r="D180" s="226"/>
      <c r="E180" s="226"/>
      <c r="F180" s="247" t="s">
        <v>365</v>
      </c>
      <c r="G180" s="226"/>
      <c r="H180" s="226" t="s">
        <v>438</v>
      </c>
      <c r="I180" s="226" t="s">
        <v>367</v>
      </c>
      <c r="J180" s="226">
        <v>255</v>
      </c>
      <c r="K180" s="272"/>
    </row>
    <row r="181" spans="2:11" s="1" customFormat="1" ht="15" customHeight="1">
      <c r="B181" s="249"/>
      <c r="C181" s="226" t="s">
        <v>87</v>
      </c>
      <c r="D181" s="226"/>
      <c r="E181" s="226"/>
      <c r="F181" s="247" t="s">
        <v>365</v>
      </c>
      <c r="G181" s="226"/>
      <c r="H181" s="226" t="s">
        <v>329</v>
      </c>
      <c r="I181" s="226" t="s">
        <v>367</v>
      </c>
      <c r="J181" s="226">
        <v>10</v>
      </c>
      <c r="K181" s="272"/>
    </row>
    <row r="182" spans="2:11" s="1" customFormat="1" ht="15" customHeight="1">
      <c r="B182" s="249"/>
      <c r="C182" s="226" t="s">
        <v>88</v>
      </c>
      <c r="D182" s="226"/>
      <c r="E182" s="226"/>
      <c r="F182" s="247" t="s">
        <v>365</v>
      </c>
      <c r="G182" s="226"/>
      <c r="H182" s="226" t="s">
        <v>439</v>
      </c>
      <c r="I182" s="226" t="s">
        <v>400</v>
      </c>
      <c r="J182" s="226"/>
      <c r="K182" s="272"/>
    </row>
    <row r="183" spans="2:11" s="1" customFormat="1" ht="15" customHeight="1">
      <c r="B183" s="249"/>
      <c r="C183" s="226" t="s">
        <v>440</v>
      </c>
      <c r="D183" s="226"/>
      <c r="E183" s="226"/>
      <c r="F183" s="247" t="s">
        <v>365</v>
      </c>
      <c r="G183" s="226"/>
      <c r="H183" s="226" t="s">
        <v>441</v>
      </c>
      <c r="I183" s="226" t="s">
        <v>400</v>
      </c>
      <c r="J183" s="226"/>
      <c r="K183" s="272"/>
    </row>
    <row r="184" spans="2:11" s="1" customFormat="1" ht="15" customHeight="1">
      <c r="B184" s="249"/>
      <c r="C184" s="226" t="s">
        <v>429</v>
      </c>
      <c r="D184" s="226"/>
      <c r="E184" s="226"/>
      <c r="F184" s="247" t="s">
        <v>365</v>
      </c>
      <c r="G184" s="226"/>
      <c r="H184" s="226" t="s">
        <v>442</v>
      </c>
      <c r="I184" s="226" t="s">
        <v>400</v>
      </c>
      <c r="J184" s="226"/>
      <c r="K184" s="272"/>
    </row>
    <row r="185" spans="2:11" s="1" customFormat="1" ht="15" customHeight="1">
      <c r="B185" s="249"/>
      <c r="C185" s="226" t="s">
        <v>90</v>
      </c>
      <c r="D185" s="226"/>
      <c r="E185" s="226"/>
      <c r="F185" s="247" t="s">
        <v>371</v>
      </c>
      <c r="G185" s="226"/>
      <c r="H185" s="226" t="s">
        <v>443</v>
      </c>
      <c r="I185" s="226" t="s">
        <v>367</v>
      </c>
      <c r="J185" s="226">
        <v>50</v>
      </c>
      <c r="K185" s="272"/>
    </row>
    <row r="186" spans="2:11" s="1" customFormat="1" ht="15" customHeight="1">
      <c r="B186" s="249"/>
      <c r="C186" s="226" t="s">
        <v>444</v>
      </c>
      <c r="D186" s="226"/>
      <c r="E186" s="226"/>
      <c r="F186" s="247" t="s">
        <v>371</v>
      </c>
      <c r="G186" s="226"/>
      <c r="H186" s="226" t="s">
        <v>445</v>
      </c>
      <c r="I186" s="226" t="s">
        <v>446</v>
      </c>
      <c r="J186" s="226"/>
      <c r="K186" s="272"/>
    </row>
    <row r="187" spans="2:11" s="1" customFormat="1" ht="15" customHeight="1">
      <c r="B187" s="249"/>
      <c r="C187" s="226" t="s">
        <v>447</v>
      </c>
      <c r="D187" s="226"/>
      <c r="E187" s="226"/>
      <c r="F187" s="247" t="s">
        <v>371</v>
      </c>
      <c r="G187" s="226"/>
      <c r="H187" s="226" t="s">
        <v>448</v>
      </c>
      <c r="I187" s="226" t="s">
        <v>446</v>
      </c>
      <c r="J187" s="226"/>
      <c r="K187" s="272"/>
    </row>
    <row r="188" spans="2:11" s="1" customFormat="1" ht="15" customHeight="1">
      <c r="B188" s="249"/>
      <c r="C188" s="226" t="s">
        <v>449</v>
      </c>
      <c r="D188" s="226"/>
      <c r="E188" s="226"/>
      <c r="F188" s="247" t="s">
        <v>371</v>
      </c>
      <c r="G188" s="226"/>
      <c r="H188" s="226" t="s">
        <v>450</v>
      </c>
      <c r="I188" s="226" t="s">
        <v>446</v>
      </c>
      <c r="J188" s="226"/>
      <c r="K188" s="272"/>
    </row>
    <row r="189" spans="2:11" s="1" customFormat="1" ht="15" customHeight="1">
      <c r="B189" s="249"/>
      <c r="C189" s="285" t="s">
        <v>451</v>
      </c>
      <c r="D189" s="226"/>
      <c r="E189" s="226"/>
      <c r="F189" s="247" t="s">
        <v>371</v>
      </c>
      <c r="G189" s="226"/>
      <c r="H189" s="226" t="s">
        <v>452</v>
      </c>
      <c r="I189" s="226" t="s">
        <v>453</v>
      </c>
      <c r="J189" s="286" t="s">
        <v>454</v>
      </c>
      <c r="K189" s="272"/>
    </row>
    <row r="190" spans="2:11" s="16" customFormat="1" ht="15" customHeight="1">
      <c r="B190" s="287"/>
      <c r="C190" s="288" t="s">
        <v>455</v>
      </c>
      <c r="D190" s="289"/>
      <c r="E190" s="289"/>
      <c r="F190" s="290" t="s">
        <v>371</v>
      </c>
      <c r="G190" s="289"/>
      <c r="H190" s="289" t="s">
        <v>456</v>
      </c>
      <c r="I190" s="289" t="s">
        <v>453</v>
      </c>
      <c r="J190" s="291" t="s">
        <v>454</v>
      </c>
      <c r="K190" s="292"/>
    </row>
    <row r="191" spans="2:11" s="1" customFormat="1" ht="15" customHeight="1">
      <c r="B191" s="249"/>
      <c r="C191" s="285" t="s">
        <v>40</v>
      </c>
      <c r="D191" s="226"/>
      <c r="E191" s="226"/>
      <c r="F191" s="247" t="s">
        <v>365</v>
      </c>
      <c r="G191" s="226"/>
      <c r="H191" s="223" t="s">
        <v>457</v>
      </c>
      <c r="I191" s="226" t="s">
        <v>458</v>
      </c>
      <c r="J191" s="226"/>
      <c r="K191" s="272"/>
    </row>
    <row r="192" spans="2:11" s="1" customFormat="1" ht="15" customHeight="1">
      <c r="B192" s="249"/>
      <c r="C192" s="285" t="s">
        <v>459</v>
      </c>
      <c r="D192" s="226"/>
      <c r="E192" s="226"/>
      <c r="F192" s="247" t="s">
        <v>365</v>
      </c>
      <c r="G192" s="226"/>
      <c r="H192" s="226" t="s">
        <v>460</v>
      </c>
      <c r="I192" s="226" t="s">
        <v>400</v>
      </c>
      <c r="J192" s="226"/>
      <c r="K192" s="272"/>
    </row>
    <row r="193" spans="2:11" s="1" customFormat="1" ht="15" customHeight="1">
      <c r="B193" s="249"/>
      <c r="C193" s="285" t="s">
        <v>461</v>
      </c>
      <c r="D193" s="226"/>
      <c r="E193" s="226"/>
      <c r="F193" s="247" t="s">
        <v>365</v>
      </c>
      <c r="G193" s="226"/>
      <c r="H193" s="226" t="s">
        <v>462</v>
      </c>
      <c r="I193" s="226" t="s">
        <v>400</v>
      </c>
      <c r="J193" s="226"/>
      <c r="K193" s="272"/>
    </row>
    <row r="194" spans="2:11" s="1" customFormat="1" ht="15" customHeight="1">
      <c r="B194" s="249"/>
      <c r="C194" s="285" t="s">
        <v>463</v>
      </c>
      <c r="D194" s="226"/>
      <c r="E194" s="226"/>
      <c r="F194" s="247" t="s">
        <v>371</v>
      </c>
      <c r="G194" s="226"/>
      <c r="H194" s="226" t="s">
        <v>464</v>
      </c>
      <c r="I194" s="226" t="s">
        <v>400</v>
      </c>
      <c r="J194" s="226"/>
      <c r="K194" s="272"/>
    </row>
    <row r="195" spans="2:11" s="1" customFormat="1" ht="15" customHeight="1">
      <c r="B195" s="278"/>
      <c r="C195" s="293"/>
      <c r="D195" s="258"/>
      <c r="E195" s="258"/>
      <c r="F195" s="258"/>
      <c r="G195" s="258"/>
      <c r="H195" s="258"/>
      <c r="I195" s="258"/>
      <c r="J195" s="258"/>
      <c r="K195" s="279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60"/>
      <c r="C197" s="270"/>
      <c r="D197" s="270"/>
      <c r="E197" s="270"/>
      <c r="F197" s="280"/>
      <c r="G197" s="270"/>
      <c r="H197" s="270"/>
      <c r="I197" s="270"/>
      <c r="J197" s="270"/>
      <c r="K197" s="260"/>
    </row>
    <row r="198" spans="2:11" s="1" customFormat="1" ht="18.75" customHeight="1"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</row>
    <row r="199" spans="2:11" s="1" customFormat="1" ht="13.5">
      <c r="B199" s="215"/>
      <c r="C199" s="216"/>
      <c r="D199" s="216"/>
      <c r="E199" s="216"/>
      <c r="F199" s="216"/>
      <c r="G199" s="216"/>
      <c r="H199" s="216"/>
      <c r="I199" s="216"/>
      <c r="J199" s="216"/>
      <c r="K199" s="217"/>
    </row>
    <row r="200" spans="2:11" s="1" customFormat="1" ht="21">
      <c r="B200" s="218"/>
      <c r="C200" s="349" t="s">
        <v>465</v>
      </c>
      <c r="D200" s="349"/>
      <c r="E200" s="349"/>
      <c r="F200" s="349"/>
      <c r="G200" s="349"/>
      <c r="H200" s="349"/>
      <c r="I200" s="349"/>
      <c r="J200" s="349"/>
      <c r="K200" s="219"/>
    </row>
    <row r="201" spans="2:11" s="1" customFormat="1" ht="25.5" customHeight="1">
      <c r="B201" s="218"/>
      <c r="C201" s="294" t="s">
        <v>466</v>
      </c>
      <c r="D201" s="294"/>
      <c r="E201" s="294"/>
      <c r="F201" s="294" t="s">
        <v>467</v>
      </c>
      <c r="G201" s="295"/>
      <c r="H201" s="352" t="s">
        <v>468</v>
      </c>
      <c r="I201" s="352"/>
      <c r="J201" s="352"/>
      <c r="K201" s="219"/>
    </row>
    <row r="202" spans="2:11" s="1" customFormat="1" ht="5.25" customHeight="1">
      <c r="B202" s="249"/>
      <c r="C202" s="244"/>
      <c r="D202" s="244"/>
      <c r="E202" s="244"/>
      <c r="F202" s="244"/>
      <c r="G202" s="270"/>
      <c r="H202" s="244"/>
      <c r="I202" s="244"/>
      <c r="J202" s="244"/>
      <c r="K202" s="272"/>
    </row>
    <row r="203" spans="2:11" s="1" customFormat="1" ht="15" customHeight="1">
      <c r="B203" s="249"/>
      <c r="C203" s="226" t="s">
        <v>458</v>
      </c>
      <c r="D203" s="226"/>
      <c r="E203" s="226"/>
      <c r="F203" s="247" t="s">
        <v>41</v>
      </c>
      <c r="G203" s="226"/>
      <c r="H203" s="353" t="s">
        <v>469</v>
      </c>
      <c r="I203" s="353"/>
      <c r="J203" s="353"/>
      <c r="K203" s="272"/>
    </row>
    <row r="204" spans="2:11" s="1" customFormat="1" ht="15" customHeight="1">
      <c r="B204" s="249"/>
      <c r="C204" s="226"/>
      <c r="D204" s="226"/>
      <c r="E204" s="226"/>
      <c r="F204" s="247" t="s">
        <v>42</v>
      </c>
      <c r="G204" s="226"/>
      <c r="H204" s="353" t="s">
        <v>470</v>
      </c>
      <c r="I204" s="353"/>
      <c r="J204" s="353"/>
      <c r="K204" s="272"/>
    </row>
    <row r="205" spans="2:11" s="1" customFormat="1" ht="15" customHeight="1">
      <c r="B205" s="249"/>
      <c r="C205" s="226"/>
      <c r="D205" s="226"/>
      <c r="E205" s="226"/>
      <c r="F205" s="247" t="s">
        <v>45</v>
      </c>
      <c r="G205" s="226"/>
      <c r="H205" s="353" t="s">
        <v>471</v>
      </c>
      <c r="I205" s="353"/>
      <c r="J205" s="353"/>
      <c r="K205" s="272"/>
    </row>
    <row r="206" spans="2:11" s="1" customFormat="1" ht="15" customHeight="1">
      <c r="B206" s="249"/>
      <c r="C206" s="226"/>
      <c r="D206" s="226"/>
      <c r="E206" s="226"/>
      <c r="F206" s="247" t="s">
        <v>43</v>
      </c>
      <c r="G206" s="226"/>
      <c r="H206" s="353" t="s">
        <v>472</v>
      </c>
      <c r="I206" s="353"/>
      <c r="J206" s="353"/>
      <c r="K206" s="272"/>
    </row>
    <row r="207" spans="2:11" s="1" customFormat="1" ht="15" customHeight="1">
      <c r="B207" s="249"/>
      <c r="C207" s="226"/>
      <c r="D207" s="226"/>
      <c r="E207" s="226"/>
      <c r="F207" s="247" t="s">
        <v>44</v>
      </c>
      <c r="G207" s="226"/>
      <c r="H207" s="353" t="s">
        <v>473</v>
      </c>
      <c r="I207" s="353"/>
      <c r="J207" s="353"/>
      <c r="K207" s="272"/>
    </row>
    <row r="208" spans="2:11" s="1" customFormat="1" ht="15" customHeight="1">
      <c r="B208" s="249"/>
      <c r="C208" s="226"/>
      <c r="D208" s="226"/>
      <c r="E208" s="226"/>
      <c r="F208" s="247"/>
      <c r="G208" s="226"/>
      <c r="H208" s="226"/>
      <c r="I208" s="226"/>
      <c r="J208" s="226"/>
      <c r="K208" s="272"/>
    </row>
    <row r="209" spans="2:11" s="1" customFormat="1" ht="15" customHeight="1">
      <c r="B209" s="249"/>
      <c r="C209" s="226" t="s">
        <v>412</v>
      </c>
      <c r="D209" s="226"/>
      <c r="E209" s="226"/>
      <c r="F209" s="247" t="s">
        <v>74</v>
      </c>
      <c r="G209" s="226"/>
      <c r="H209" s="353" t="s">
        <v>474</v>
      </c>
      <c r="I209" s="353"/>
      <c r="J209" s="353"/>
      <c r="K209" s="272"/>
    </row>
    <row r="210" spans="2:11" s="1" customFormat="1" ht="15" customHeight="1">
      <c r="B210" s="249"/>
      <c r="C210" s="226"/>
      <c r="D210" s="226"/>
      <c r="E210" s="226"/>
      <c r="F210" s="247" t="s">
        <v>307</v>
      </c>
      <c r="G210" s="226"/>
      <c r="H210" s="353" t="s">
        <v>308</v>
      </c>
      <c r="I210" s="353"/>
      <c r="J210" s="353"/>
      <c r="K210" s="272"/>
    </row>
    <row r="211" spans="2:11" s="1" customFormat="1" ht="15" customHeight="1">
      <c r="B211" s="249"/>
      <c r="C211" s="226"/>
      <c r="D211" s="226"/>
      <c r="E211" s="226"/>
      <c r="F211" s="247" t="s">
        <v>305</v>
      </c>
      <c r="G211" s="226"/>
      <c r="H211" s="353" t="s">
        <v>475</v>
      </c>
      <c r="I211" s="353"/>
      <c r="J211" s="353"/>
      <c r="K211" s="272"/>
    </row>
    <row r="212" spans="2:11" s="1" customFormat="1" ht="15" customHeight="1">
      <c r="B212" s="296"/>
      <c r="C212" s="226"/>
      <c r="D212" s="226"/>
      <c r="E212" s="226"/>
      <c r="F212" s="247" t="s">
        <v>309</v>
      </c>
      <c r="G212" s="285"/>
      <c r="H212" s="354" t="s">
        <v>310</v>
      </c>
      <c r="I212" s="354"/>
      <c r="J212" s="354"/>
      <c r="K212" s="297"/>
    </row>
    <row r="213" spans="2:11" s="1" customFormat="1" ht="15" customHeight="1">
      <c r="B213" s="296"/>
      <c r="C213" s="226"/>
      <c r="D213" s="226"/>
      <c r="E213" s="226"/>
      <c r="F213" s="247" t="s">
        <v>311</v>
      </c>
      <c r="G213" s="285"/>
      <c r="H213" s="354" t="s">
        <v>476</v>
      </c>
      <c r="I213" s="354"/>
      <c r="J213" s="354"/>
      <c r="K213" s="297"/>
    </row>
    <row r="214" spans="2:11" s="1" customFormat="1" ht="15" customHeight="1">
      <c r="B214" s="296"/>
      <c r="C214" s="226"/>
      <c r="D214" s="226"/>
      <c r="E214" s="226"/>
      <c r="F214" s="247"/>
      <c r="G214" s="285"/>
      <c r="H214" s="276"/>
      <c r="I214" s="276"/>
      <c r="J214" s="276"/>
      <c r="K214" s="297"/>
    </row>
    <row r="215" spans="2:11" s="1" customFormat="1" ht="15" customHeight="1">
      <c r="B215" s="296"/>
      <c r="C215" s="226" t="s">
        <v>436</v>
      </c>
      <c r="D215" s="226"/>
      <c r="E215" s="226"/>
      <c r="F215" s="247">
        <v>1</v>
      </c>
      <c r="G215" s="285"/>
      <c r="H215" s="354" t="s">
        <v>477</v>
      </c>
      <c r="I215" s="354"/>
      <c r="J215" s="354"/>
      <c r="K215" s="297"/>
    </row>
    <row r="216" spans="2:11" s="1" customFormat="1" ht="15" customHeight="1">
      <c r="B216" s="296"/>
      <c r="C216" s="226"/>
      <c r="D216" s="226"/>
      <c r="E216" s="226"/>
      <c r="F216" s="247">
        <v>2</v>
      </c>
      <c r="G216" s="285"/>
      <c r="H216" s="354" t="s">
        <v>478</v>
      </c>
      <c r="I216" s="354"/>
      <c r="J216" s="354"/>
      <c r="K216" s="297"/>
    </row>
    <row r="217" spans="2:11" s="1" customFormat="1" ht="15" customHeight="1">
      <c r="B217" s="296"/>
      <c r="C217" s="226"/>
      <c r="D217" s="226"/>
      <c r="E217" s="226"/>
      <c r="F217" s="247">
        <v>3</v>
      </c>
      <c r="G217" s="285"/>
      <c r="H217" s="354" t="s">
        <v>479</v>
      </c>
      <c r="I217" s="354"/>
      <c r="J217" s="354"/>
      <c r="K217" s="297"/>
    </row>
    <row r="218" spans="2:11" s="1" customFormat="1" ht="15" customHeight="1">
      <c r="B218" s="296"/>
      <c r="C218" s="226"/>
      <c r="D218" s="226"/>
      <c r="E218" s="226"/>
      <c r="F218" s="247">
        <v>4</v>
      </c>
      <c r="G218" s="285"/>
      <c r="H218" s="354" t="s">
        <v>480</v>
      </c>
      <c r="I218" s="354"/>
      <c r="J218" s="354"/>
      <c r="K218" s="297"/>
    </row>
    <row r="219" spans="2:11" s="1" customFormat="1" ht="12.75" customHeight="1">
      <c r="B219" s="298"/>
      <c r="C219" s="299"/>
      <c r="D219" s="299"/>
      <c r="E219" s="299"/>
      <c r="F219" s="299"/>
      <c r="G219" s="299"/>
      <c r="H219" s="299"/>
      <c r="I219" s="299"/>
      <c r="J219" s="299"/>
      <c r="K219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4-2024 - Údržba HOZ Vápno</vt:lpstr>
      <vt:lpstr>Pokyny pro vyplnění</vt:lpstr>
      <vt:lpstr>'4-2024 - Údržba HOZ Vápno'!Názvy_tisku</vt:lpstr>
      <vt:lpstr>'Rekapitulace stavby'!Názvy_tisku</vt:lpstr>
      <vt:lpstr>'4-2024 - Údržba HOZ Vápno'!Oblast_tisku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Krytinářová Eliška Ing.</cp:lastModifiedBy>
  <dcterms:created xsi:type="dcterms:W3CDTF">2024-11-18T14:27:58Z</dcterms:created>
  <dcterms:modified xsi:type="dcterms:W3CDTF">2024-11-25T07:58:26Z</dcterms:modified>
</cp:coreProperties>
</file>