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2_Projekce\2021_PRO\ZAK\21_P114_ROZ_Hostín_GEOREAL\ROZ\HC1\otevřený\"/>
    </mc:Choice>
  </mc:AlternateContent>
  <bookViews>
    <workbookView xWindow="0" yWindow="0" windowWidth="0" windowHeight="0"/>
  </bookViews>
  <sheets>
    <sheet name="Rekapitulace stavby" sheetId="1" r:id="rId1"/>
    <sheet name="SO101 - POLNÍ CESTA HC1" sheetId="2" r:id="rId2"/>
    <sheet name="SO301 - Odvodnění polní c..." sheetId="3" r:id="rId3"/>
    <sheet name="SO802 - Místo odpočinku" sheetId="4" r:id="rId4"/>
    <sheet name="SO801 - Kácení zeleně a v..." sheetId="5" r:id="rId5"/>
    <sheet name="SO803 - Následná tříletá ..." sheetId="6" r:id="rId6"/>
    <sheet name="VRN - VEDLEJŠÍ ROZPOČTOVÉ...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'SO101 - POLNÍ CESTA HC1'!$C$124:$K$260</definedName>
    <definedName name="_xlnm.Print_Area" localSheetId="1">'SO101 - POLNÍ CESTA HC1'!$C$4:$J$76,'SO101 - POLNÍ CESTA HC1'!$C$82:$J$104,'SO101 - POLNÍ CESTA HC1'!$C$110:$K$260</definedName>
    <definedName name="_xlnm.Print_Titles" localSheetId="1">'SO101 - POLNÍ CESTA HC1'!$124:$124</definedName>
    <definedName name="_xlnm._FilterDatabase" localSheetId="2" hidden="1">'SO301 - Odvodnění polní c...'!$C$124:$K$259</definedName>
    <definedName name="_xlnm.Print_Area" localSheetId="2">'SO301 - Odvodnění polní c...'!$C$4:$J$76,'SO301 - Odvodnění polní c...'!$C$82:$J$104,'SO301 - Odvodnění polní c...'!$C$110:$K$259</definedName>
    <definedName name="_xlnm.Print_Titles" localSheetId="2">'SO301 - Odvodnění polní c...'!$124:$124</definedName>
    <definedName name="_xlnm._FilterDatabase" localSheetId="3" hidden="1">'SO802 - Místo odpočinku'!$C$121:$K$129</definedName>
    <definedName name="_xlnm.Print_Area" localSheetId="3">'SO802 - Místo odpočinku'!$C$4:$J$76,'SO802 - Místo odpočinku'!$C$82:$J$101,'SO802 - Místo odpočinku'!$C$107:$K$129</definedName>
    <definedName name="_xlnm.Print_Titles" localSheetId="3">'SO802 - Místo odpočinku'!$121:$121</definedName>
    <definedName name="_xlnm._FilterDatabase" localSheetId="4" hidden="1">'SO801 - Kácení zeleně a v...'!$C$120:$K$269</definedName>
    <definedName name="_xlnm.Print_Area" localSheetId="4">'SO801 - Kácení zeleně a v...'!$C$4:$J$76,'SO801 - Kácení zeleně a v...'!$C$82:$J$100,'SO801 - Kácení zeleně a v...'!$C$106:$K$269</definedName>
    <definedName name="_xlnm.Print_Titles" localSheetId="4">'SO801 - Kácení zeleně a v...'!$120:$120</definedName>
    <definedName name="_xlnm._FilterDatabase" localSheetId="5" hidden="1">'SO803 - Následná tříletá ...'!$C$123:$K$177</definedName>
    <definedName name="_xlnm.Print_Area" localSheetId="5">'SO803 - Následná tříletá ...'!$C$4:$J$76,'SO803 - Následná tříletá ...'!$C$82:$J$103,'SO803 - Následná tříletá ...'!$C$109:$K$177</definedName>
    <definedName name="_xlnm.Print_Titles" localSheetId="5">'SO803 - Následná tříletá ...'!$123:$123</definedName>
    <definedName name="_xlnm._FilterDatabase" localSheetId="6" hidden="1">'VRN - VEDLEJŠÍ ROZPOČTOVÉ...'!$C$124:$K$155</definedName>
    <definedName name="_xlnm.Print_Area" localSheetId="6">'VRN - VEDLEJŠÍ ROZPOČTOVÉ...'!$C$4:$J$76,'VRN - VEDLEJŠÍ ROZPOČTOVÉ...'!$C$82:$J$104,'VRN - VEDLEJŠÍ ROZPOČTOVÉ...'!$C$110:$K$155</definedName>
    <definedName name="_xlnm.Print_Titles" localSheetId="6">'VRN - VEDLEJŠÍ ROZPOČTOVÉ...'!$124:$124</definedName>
  </definedNames>
  <calcPr/>
</workbook>
</file>

<file path=xl/calcChain.xml><?xml version="1.0" encoding="utf-8"?>
<calcChain xmlns="http://schemas.openxmlformats.org/spreadsheetml/2006/main">
  <c i="7" l="1" r="J39"/>
  <c r="J38"/>
  <c i="1" r="AY101"/>
  <c i="7" r="J37"/>
  <c i="1" r="AX101"/>
  <c i="7"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91"/>
  <c r="E7"/>
  <c r="E85"/>
  <c i="6" r="J39"/>
  <c r="J38"/>
  <c i="1" r="AY100"/>
  <c i="6" r="J37"/>
  <c i="1" r="AX100"/>
  <c i="6"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118"/>
  <c r="E7"/>
  <c r="E85"/>
  <c i="5" r="J39"/>
  <c r="J38"/>
  <c i="1" r="AY99"/>
  <c i="5" r="J37"/>
  <c i="1" r="AX99"/>
  <c i="5"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118"/>
  <c r="J19"/>
  <c r="J14"/>
  <c r="J115"/>
  <c r="E7"/>
  <c r="E109"/>
  <c i="4" r="J39"/>
  <c r="J38"/>
  <c i="1" r="AY98"/>
  <c i="4" r="J37"/>
  <c i="1" r="AX98"/>
  <c i="4" r="BI125"/>
  <c r="BH125"/>
  <c r="BG125"/>
  <c r="BF125"/>
  <c r="T125"/>
  <c r="T124"/>
  <c r="T123"/>
  <c r="T122"/>
  <c r="R125"/>
  <c r="R124"/>
  <c r="R123"/>
  <c r="R122"/>
  <c r="P125"/>
  <c r="P124"/>
  <c r="P123"/>
  <c r="P122"/>
  <c i="1" r="AU98"/>
  <c i="4" r="J119"/>
  <c r="J118"/>
  <c r="F118"/>
  <c r="F116"/>
  <c r="E114"/>
  <c r="J94"/>
  <c r="J93"/>
  <c r="F93"/>
  <c r="F91"/>
  <c r="E89"/>
  <c r="J20"/>
  <c r="E20"/>
  <c r="F94"/>
  <c r="J19"/>
  <c r="J14"/>
  <c r="J116"/>
  <c r="E7"/>
  <c r="E85"/>
  <c i="3" r="J254"/>
  <c r="J39"/>
  <c r="J38"/>
  <c i="1" r="AY97"/>
  <c i="3" r="J37"/>
  <c i="1" r="AX97"/>
  <c i="3" r="BI256"/>
  <c r="BH256"/>
  <c r="BG256"/>
  <c r="BF256"/>
  <c r="T256"/>
  <c r="T255"/>
  <c r="R256"/>
  <c r="R255"/>
  <c r="P256"/>
  <c r="P255"/>
  <c r="J10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26"/>
  <c r="BH226"/>
  <c r="BG226"/>
  <c r="BF226"/>
  <c r="T226"/>
  <c r="R226"/>
  <c r="P226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195"/>
  <c r="BH195"/>
  <c r="BG195"/>
  <c r="BF195"/>
  <c r="T195"/>
  <c r="R195"/>
  <c r="P195"/>
  <c r="BI186"/>
  <c r="BH186"/>
  <c r="BG186"/>
  <c r="BF186"/>
  <c r="T186"/>
  <c r="R186"/>
  <c r="P186"/>
  <c r="BI173"/>
  <c r="BH173"/>
  <c r="BG173"/>
  <c r="BF173"/>
  <c r="T173"/>
  <c r="R173"/>
  <c r="P173"/>
  <c r="BI160"/>
  <c r="BH160"/>
  <c r="BG160"/>
  <c r="BF160"/>
  <c r="T160"/>
  <c r="R160"/>
  <c r="P160"/>
  <c r="BI148"/>
  <c r="BH148"/>
  <c r="BG148"/>
  <c r="BF148"/>
  <c r="T148"/>
  <c r="R148"/>
  <c r="P148"/>
  <c r="BI143"/>
  <c r="BH143"/>
  <c r="BG143"/>
  <c r="BF143"/>
  <c r="T143"/>
  <c r="R143"/>
  <c r="P143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113"/>
  <c i="2" r="J39"/>
  <c r="J38"/>
  <c i="1" r="AY96"/>
  <c i="2" r="J37"/>
  <c i="1" r="AX96"/>
  <c i="2" r="BI256"/>
  <c r="BH256"/>
  <c r="BG256"/>
  <c r="BF256"/>
  <c r="T256"/>
  <c r="R256"/>
  <c r="P256"/>
  <c r="BI252"/>
  <c r="BH252"/>
  <c r="BG252"/>
  <c r="BF252"/>
  <c r="T252"/>
  <c r="R252"/>
  <c r="P252"/>
  <c r="BI242"/>
  <c r="BH242"/>
  <c r="BG242"/>
  <c r="BF242"/>
  <c r="T242"/>
  <c r="R242"/>
  <c r="P242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17"/>
  <c r="BH217"/>
  <c r="BG217"/>
  <c r="BF217"/>
  <c r="T217"/>
  <c r="R217"/>
  <c r="P217"/>
  <c r="BI213"/>
  <c r="BH213"/>
  <c r="BG213"/>
  <c r="BF213"/>
  <c r="T213"/>
  <c r="R213"/>
  <c r="P213"/>
  <c r="BI206"/>
  <c r="BH206"/>
  <c r="BG206"/>
  <c r="BF206"/>
  <c r="T206"/>
  <c r="R206"/>
  <c r="P206"/>
  <c r="BI200"/>
  <c r="BH200"/>
  <c r="BG200"/>
  <c r="BF200"/>
  <c r="T200"/>
  <c r="R200"/>
  <c r="P200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0"/>
  <c r="BH140"/>
  <c r="BG140"/>
  <c r="BF140"/>
  <c r="T140"/>
  <c r="R140"/>
  <c r="P140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122"/>
  <c r="J19"/>
  <c r="J14"/>
  <c r="J119"/>
  <c r="E7"/>
  <c r="E113"/>
  <c i="1" r="L90"/>
  <c r="AM90"/>
  <c r="AM89"/>
  <c r="L89"/>
  <c r="AM87"/>
  <c r="L87"/>
  <c r="L85"/>
  <c r="L84"/>
  <c i="2" r="J183"/>
  <c r="J200"/>
  <c r="BK223"/>
  <c r="J188"/>
  <c r="J155"/>
  <c r="J133"/>
  <c i="3" r="BK143"/>
  <c r="J248"/>
  <c r="J211"/>
  <c r="BK215"/>
  <c i="5" r="BK227"/>
  <c r="J217"/>
  <c r="J219"/>
  <c r="J173"/>
  <c r="BK223"/>
  <c r="BK225"/>
  <c r="J143"/>
  <c i="6" r="J168"/>
  <c i="7" r="BK151"/>
  <c r="BK137"/>
  <c i="2" r="BK168"/>
  <c r="BK252"/>
  <c r="BK227"/>
  <c r="J159"/>
  <c r="BK133"/>
  <c i="3" r="BK128"/>
  <c r="J215"/>
  <c r="J226"/>
  <c i="4" r="F36"/>
  <c i="1" r="BA98"/>
  <c i="5" r="BK203"/>
  <c r="BK213"/>
  <c r="J187"/>
  <c r="J259"/>
  <c i="6" r="BK157"/>
  <c r="BK131"/>
  <c i="7" r="BK148"/>
  <c r="J128"/>
  <c i="2" r="J232"/>
  <c r="BK173"/>
  <c r="J227"/>
  <c r="BK213"/>
  <c r="J168"/>
  <c r="J146"/>
  <c i="3" r="BK206"/>
  <c r="BK186"/>
  <c r="J132"/>
  <c i="4" r="BK125"/>
  <c i="5" r="J161"/>
  <c r="BK173"/>
  <c r="J223"/>
  <c r="BK139"/>
  <c r="BK217"/>
  <c r="BK193"/>
  <c r="J225"/>
  <c i="6" r="J160"/>
  <c r="J127"/>
  <c i="7" r="BK140"/>
  <c r="J134"/>
  <c i="2" r="J193"/>
  <c r="F39"/>
  <c i="5" r="J203"/>
  <c r="BK205"/>
  <c r="BK152"/>
  <c r="J249"/>
  <c i="6" r="BK150"/>
  <c r="J146"/>
  <c i="7" r="BK146"/>
  <c r="J146"/>
  <c i="3" r="J148"/>
  <c i="5" r="BK123"/>
  <c r="J165"/>
  <c r="BK209"/>
  <c r="BK197"/>
  <c r="J251"/>
  <c r="J139"/>
  <c r="J179"/>
  <c i="6" r="J150"/>
  <c r="J135"/>
  <c i="7" r="BK132"/>
  <c r="J132"/>
  <c i="2" r="F37"/>
  <c i="5" r="BK161"/>
  <c r="BK165"/>
  <c r="BK143"/>
  <c r="J213"/>
  <c r="BK201"/>
  <c r="J135"/>
  <c i="6" r="J153"/>
  <c i="7" r="J154"/>
  <c r="BK128"/>
  <c i="2" r="BK188"/>
  <c r="F36"/>
  <c i="5" r="J209"/>
  <c r="BK241"/>
  <c r="J233"/>
  <c r="BK255"/>
  <c r="J169"/>
  <c i="6" r="J142"/>
  <c r="BK146"/>
  <c i="7" r="BK154"/>
  <c r="BK134"/>
  <c i="2" r="J213"/>
  <c r="BK256"/>
  <c r="J223"/>
  <c r="BK183"/>
  <c r="J150"/>
  <c i="3" r="BK148"/>
  <c r="BK160"/>
  <c r="BK211"/>
  <c i="4" r="F38"/>
  <c i="1" r="BC98"/>
  <c i="5" r="J229"/>
  <c r="BK266"/>
  <c r="J247"/>
  <c r="J255"/>
  <c r="J227"/>
  <c i="6" r="BK127"/>
  <c r="BK175"/>
  <c r="J131"/>
  <c i="7" r="J130"/>
  <c i="2" r="BK200"/>
  <c i="1" r="AS95"/>
  <c i="2" r="J173"/>
  <c r="BK150"/>
  <c r="BK128"/>
  <c i="3" r="BK132"/>
  <c r="BK248"/>
  <c r="J240"/>
  <c r="BK173"/>
  <c i="4" r="F37"/>
  <c i="1" r="BB98"/>
  <c i="5" r="BK131"/>
  <c r="J123"/>
  <c r="J262"/>
  <c r="BK262"/>
  <c r="J127"/>
  <c r="J148"/>
  <c i="6" r="J175"/>
  <c r="J157"/>
  <c r="BK153"/>
  <c i="7" r="J148"/>
  <c r="J140"/>
  <c i="2" r="J242"/>
  <c r="BK217"/>
  <c r="J163"/>
  <c r="BK140"/>
  <c i="3" r="J186"/>
  <c r="BK256"/>
  <c r="J256"/>
  <c r="J173"/>
  <c i="5" r="J237"/>
  <c r="J221"/>
  <c r="J152"/>
  <c r="J241"/>
  <c r="BK229"/>
  <c r="BK251"/>
  <c r="BK183"/>
  <c i="6" r="BK135"/>
  <c r="BK160"/>
  <c r="J164"/>
  <c i="7" r="J137"/>
  <c i="5" r="BK169"/>
  <c r="BK249"/>
  <c r="BK259"/>
  <c r="BK148"/>
  <c i="6" r="J172"/>
  <c r="J138"/>
  <c i="7" r="J151"/>
  <c i="2" r="J178"/>
  <c r="BK193"/>
  <c r="J252"/>
  <c r="BK232"/>
  <c r="BK178"/>
  <c r="BK155"/>
  <c r="J128"/>
  <c i="3" r="J128"/>
  <c r="J195"/>
  <c r="J244"/>
  <c r="BK195"/>
  <c i="5" r="J243"/>
  <c r="BK233"/>
  <c r="BK157"/>
  <c r="J201"/>
  <c r="BK237"/>
  <c r="J266"/>
  <c r="BK219"/>
  <c i="6" r="BK172"/>
  <c r="BK138"/>
  <c i="7" r="J143"/>
  <c i="2" r="J256"/>
  <c r="BK242"/>
  <c r="J206"/>
  <c r="BK159"/>
  <c r="J140"/>
  <c i="3" r="J160"/>
  <c r="J143"/>
  <c r="BK240"/>
  <c i="4" r="F39"/>
  <c i="5" r="BK135"/>
  <c r="BK191"/>
  <c r="BK247"/>
  <c r="BK179"/>
  <c r="J183"/>
  <c i="6" r="BK168"/>
  <c r="BK142"/>
  <c i="7" r="BK130"/>
  <c r="BK143"/>
  <c i="2" r="BK206"/>
  <c r="J36"/>
  <c i="5" r="J197"/>
  <c r="J157"/>
  <c r="J260"/>
  <c i="2" r="J217"/>
  <c r="BK163"/>
  <c r="BK146"/>
  <c i="3" r="J206"/>
  <c r="BK226"/>
  <c r="BK244"/>
  <c i="4" r="J125"/>
  <c i="5" r="BK127"/>
  <c r="J205"/>
  <c r="BK187"/>
  <c r="BK243"/>
  <c r="BK260"/>
  <c r="J193"/>
  <c r="BK221"/>
  <c i="6" r="BK164"/>
  <c i="2" r="F38"/>
  <c i="5" r="J191"/>
  <c r="J131"/>
  <c i="2" l="1" r="T231"/>
  <c i="3" r="R194"/>
  <c i="5" r="T122"/>
  <c r="T121"/>
  <c i="2" r="BK231"/>
  <c r="J231"/>
  <c r="J103"/>
  <c i="6" r="P156"/>
  <c i="2" r="R127"/>
  <c r="T222"/>
  <c i="3" r="R127"/>
  <c r="R126"/>
  <c r="R125"/>
  <c i="6" r="P141"/>
  <c i="2" r="T167"/>
  <c i="6" r="R156"/>
  <c i="2" r="P127"/>
  <c r="P222"/>
  <c i="6" r="P126"/>
  <c r="P125"/>
  <c r="P124"/>
  <c i="1" r="AU100"/>
  <c i="2" r="BK167"/>
  <c r="J167"/>
  <c r="J101"/>
  <c i="3" r="BK127"/>
  <c r="J127"/>
  <c r="J100"/>
  <c i="2" r="R167"/>
  <c i="3" r="P194"/>
  <c i="5" r="BK122"/>
  <c r="J122"/>
  <c r="J99"/>
  <c i="6" r="R126"/>
  <c i="2" r="P231"/>
  <c i="3" r="P127"/>
  <c r="P126"/>
  <c r="P125"/>
  <c i="1" r="AU97"/>
  <c i="6" r="T126"/>
  <c i="2" r="R231"/>
  <c i="3" r="T127"/>
  <c i="5" r="R122"/>
  <c r="R121"/>
  <c i="6" r="BK141"/>
  <c r="J141"/>
  <c r="J101"/>
  <c i="7" r="BK145"/>
  <c r="J145"/>
  <c r="J102"/>
  <c i="2" r="BK127"/>
  <c r="J127"/>
  <c r="J100"/>
  <c r="R222"/>
  <c i="3" r="BK194"/>
  <c r="J194"/>
  <c r="J101"/>
  <c i="5" r="P122"/>
  <c r="P121"/>
  <c i="1" r="AU99"/>
  <c i="6" r="R141"/>
  <c i="7" r="P145"/>
  <c r="P127"/>
  <c r="P126"/>
  <c r="P125"/>
  <c i="1" r="AU101"/>
  <c i="2" r="P167"/>
  <c i="3" r="T194"/>
  <c i="6" r="T141"/>
  <c i="7" r="T145"/>
  <c r="T127"/>
  <c r="T126"/>
  <c r="T125"/>
  <c i="2" r="BK222"/>
  <c r="J222"/>
  <c r="J102"/>
  <c i="6" r="T156"/>
  <c i="7" r="R150"/>
  <c i="6" r="BK126"/>
  <c i="7" r="P150"/>
  <c i="2" r="T127"/>
  <c i="6" r="BK156"/>
  <c r="J156"/>
  <c r="J102"/>
  <c i="7" r="R145"/>
  <c r="R127"/>
  <c r="R126"/>
  <c r="R125"/>
  <c r="BK150"/>
  <c r="J150"/>
  <c r="J103"/>
  <c r="T150"/>
  <c i="3" r="BK255"/>
  <c r="J255"/>
  <c r="J103"/>
  <c i="4" r="BK124"/>
  <c r="J124"/>
  <c r="J100"/>
  <c i="7" r="BK127"/>
  <c r="J127"/>
  <c r="J100"/>
  <c r="BK142"/>
  <c r="J142"/>
  <c r="J101"/>
  <c i="6" r="J126"/>
  <c r="J100"/>
  <c i="7" r="BE130"/>
  <c r="BE154"/>
  <c r="J119"/>
  <c r="BE128"/>
  <c r="BE148"/>
  <c r="F122"/>
  <c r="BE134"/>
  <c r="BE146"/>
  <c r="BE132"/>
  <c r="BE143"/>
  <c r="E113"/>
  <c r="BE137"/>
  <c r="BE140"/>
  <c r="BE151"/>
  <c i="6" r="F121"/>
  <c r="J91"/>
  <c r="BE131"/>
  <c r="BE142"/>
  <c r="E112"/>
  <c r="BE164"/>
  <c r="BE175"/>
  <c i="5" r="BK121"/>
  <c r="J121"/>
  <c i="6" r="BE127"/>
  <c r="BE150"/>
  <c r="BE135"/>
  <c r="BE172"/>
  <c r="BE168"/>
  <c r="BE146"/>
  <c r="BE157"/>
  <c r="BE138"/>
  <c r="BE153"/>
  <c r="BE160"/>
  <c i="4" r="BK123"/>
  <c r="BK122"/>
  <c r="J122"/>
  <c i="5" r="BE152"/>
  <c r="BE203"/>
  <c r="BE213"/>
  <c r="BE227"/>
  <c r="BE183"/>
  <c r="BE251"/>
  <c r="BE135"/>
  <c r="BE148"/>
  <c r="BE205"/>
  <c r="BE221"/>
  <c r="J91"/>
  <c r="BE209"/>
  <c r="BE219"/>
  <c r="BE229"/>
  <c r="BE123"/>
  <c r="BE143"/>
  <c r="BE161"/>
  <c r="BE187"/>
  <c r="BE241"/>
  <c r="BE260"/>
  <c r="BE179"/>
  <c r="BE201"/>
  <c r="BE225"/>
  <c r="BE249"/>
  <c r="BE255"/>
  <c r="BE243"/>
  <c r="BE259"/>
  <c r="BE262"/>
  <c r="BE266"/>
  <c r="E85"/>
  <c r="BE169"/>
  <c r="BE193"/>
  <c r="BE233"/>
  <c r="BE127"/>
  <c r="BE173"/>
  <c r="BE191"/>
  <c r="BE217"/>
  <c r="BE237"/>
  <c r="BE131"/>
  <c r="BE157"/>
  <c r="BE247"/>
  <c r="F94"/>
  <c r="BE139"/>
  <c r="BE197"/>
  <c r="BE165"/>
  <c r="BE223"/>
  <c i="4" r="J91"/>
  <c r="F119"/>
  <c i="3" r="BK126"/>
  <c r="J126"/>
  <c r="J99"/>
  <c i="4" r="E110"/>
  <c r="BE125"/>
  <c i="1" r="BD98"/>
  <c i="3" r="F94"/>
  <c r="BE173"/>
  <c r="BE186"/>
  <c r="BE195"/>
  <c r="BE143"/>
  <c r="BE160"/>
  <c r="E85"/>
  <c r="BE248"/>
  <c r="J91"/>
  <c r="BE128"/>
  <c r="BE211"/>
  <c r="BE240"/>
  <c i="2" r="BK126"/>
  <c r="J126"/>
  <c r="J99"/>
  <c i="3" r="BE244"/>
  <c r="BE256"/>
  <c r="BE148"/>
  <c r="BE132"/>
  <c r="BE206"/>
  <c r="BE215"/>
  <c r="BE226"/>
  <c i="2" r="BE242"/>
  <c i="1" r="BA96"/>
  <c i="2" r="E85"/>
  <c r="J91"/>
  <c r="F94"/>
  <c r="BE128"/>
  <c r="BE133"/>
  <c r="BE140"/>
  <c r="BE146"/>
  <c r="BE150"/>
  <c r="BE155"/>
  <c r="BE159"/>
  <c r="BE163"/>
  <c r="BE173"/>
  <c r="BE178"/>
  <c r="BE223"/>
  <c i="1" r="BB96"/>
  <c i="2" r="BE227"/>
  <c r="BE232"/>
  <c i="1" r="BC96"/>
  <c i="2" r="BE206"/>
  <c r="BE213"/>
  <c r="BE217"/>
  <c r="BE252"/>
  <c i="1" r="AW96"/>
  <c i="2" r="BE200"/>
  <c r="BE256"/>
  <c r="BE168"/>
  <c r="BE183"/>
  <c r="BE188"/>
  <c r="BE193"/>
  <c i="1" r="BD96"/>
  <c i="4" r="J35"/>
  <c i="1" r="AV98"/>
  <c i="5" r="J32"/>
  <c i="6" r="F38"/>
  <c i="1" r="BC100"/>
  <c r="AS94"/>
  <c i="6" r="F36"/>
  <c i="1" r="BA100"/>
  <c i="7" r="J36"/>
  <c i="1" r="AW101"/>
  <c i="5" r="F39"/>
  <c i="1" r="BD99"/>
  <c i="4" r="J32"/>
  <c i="6" r="J36"/>
  <c i="1" r="AW100"/>
  <c i="7" r="F37"/>
  <c i="1" r="BB101"/>
  <c i="3" r="F36"/>
  <c i="1" r="BA97"/>
  <c i="5" r="F36"/>
  <c i="1" r="BA99"/>
  <c i="4" r="J36"/>
  <c i="1" r="AW98"/>
  <c i="6" r="F37"/>
  <c i="1" r="BB100"/>
  <c i="7" r="F36"/>
  <c i="1" r="BA101"/>
  <c i="3" r="F39"/>
  <c i="1" r="BD97"/>
  <c i="3" r="F38"/>
  <c i="1" r="BC97"/>
  <c i="7" r="F39"/>
  <c i="1" r="BD101"/>
  <c i="6" r="F39"/>
  <c i="1" r="BD100"/>
  <c i="7" r="F38"/>
  <c i="1" r="BC101"/>
  <c i="5" r="F38"/>
  <c i="1" r="BC99"/>
  <c i="5" r="J36"/>
  <c i="1" r="AW99"/>
  <c i="5" r="F37"/>
  <c i="1" r="BB99"/>
  <c i="3" r="F37"/>
  <c i="1" r="BB97"/>
  <c i="3" r="J36"/>
  <c i="1" r="AW97"/>
  <c i="6" l="1" r="BK125"/>
  <c r="BK124"/>
  <c r="J124"/>
  <c r="J98"/>
  <c i="3" r="T126"/>
  <c r="T125"/>
  <c i="2" r="T126"/>
  <c r="T125"/>
  <c r="P126"/>
  <c r="P125"/>
  <c i="1" r="AU96"/>
  <c i="2" r="R126"/>
  <c r="R125"/>
  <c i="6" r="R125"/>
  <c r="R124"/>
  <c r="T125"/>
  <c r="T124"/>
  <c i="7" r="BK126"/>
  <c r="J126"/>
  <c r="J99"/>
  <c i="1" r="AG99"/>
  <c i="5" r="J98"/>
  <c i="1" r="AG98"/>
  <c i="4" r="J123"/>
  <c r="J99"/>
  <c r="J98"/>
  <c i="3" r="BK125"/>
  <c r="J125"/>
  <c r="J98"/>
  <c i="4" r="J41"/>
  <c i="2" r="BK125"/>
  <c r="J125"/>
  <c i="1" r="AU95"/>
  <c r="AU94"/>
  <c i="2" r="J35"/>
  <c i="1" r="AV96"/>
  <c r="AT96"/>
  <c i="7" r="J35"/>
  <c i="1" r="AV101"/>
  <c r="AT101"/>
  <c i="2" r="F35"/>
  <c i="1" r="AZ96"/>
  <c r="BA95"/>
  <c r="AW95"/>
  <c r="BC95"/>
  <c r="AY95"/>
  <c i="2" r="J32"/>
  <c i="1" r="AG96"/>
  <c i="3" r="J35"/>
  <c i="1" r="AV97"/>
  <c r="AT97"/>
  <c r="AT98"/>
  <c r="AN98"/>
  <c i="6" r="J35"/>
  <c i="1" r="AV100"/>
  <c r="AT100"/>
  <c i="3" r="F35"/>
  <c i="1" r="AZ97"/>
  <c r="BB95"/>
  <c r="AX95"/>
  <c i="4" r="F35"/>
  <c i="1" r="AZ98"/>
  <c i="7" r="F35"/>
  <c i="1" r="AZ101"/>
  <c i="5" r="F35"/>
  <c i="1" r="AZ99"/>
  <c i="5" r="J35"/>
  <c i="1" r="AV99"/>
  <c r="AT99"/>
  <c r="AN99"/>
  <c i="6" r="F35"/>
  <c i="1" r="AZ100"/>
  <c r="BD95"/>
  <c r="BD94"/>
  <c r="W33"/>
  <c i="7" l="1" r="BK125"/>
  <c r="J125"/>
  <c r="J98"/>
  <c i="6" r="J125"/>
  <c r="J99"/>
  <c i="5" r="J41"/>
  <c i="1" r="AN96"/>
  <c i="2" r="J98"/>
  <c r="J41"/>
  <c i="6" r="J32"/>
  <c i="1" r="AG100"/>
  <c r="BB94"/>
  <c r="W31"/>
  <c r="BC94"/>
  <c r="W32"/>
  <c r="AZ95"/>
  <c r="AV95"/>
  <c r="AT95"/>
  <c i="3" r="J32"/>
  <c i="1" r="AG97"/>
  <c r="BA94"/>
  <c r="AW94"/>
  <c r="AK30"/>
  <c i="6" l="1" r="J41"/>
  <c i="3" r="J41"/>
  <c i="1" r="AN97"/>
  <c r="AN100"/>
  <c r="AY94"/>
  <c r="AX94"/>
  <c i="7" r="J32"/>
  <c i="1" r="AG101"/>
  <c r="AG95"/>
  <c r="AG94"/>
  <c r="AK26"/>
  <c r="W30"/>
  <c r="AZ94"/>
  <c r="AV94"/>
  <c r="AK29"/>
  <c r="AK35"/>
  <c l="1" r="AN95"/>
  <c i="7" r="J41"/>
  <c i="1" r="AN101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<sst xmlns="http://schemas.openxmlformats.org/spreadsheetml/2006/main">
  <si>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</si>
  <si>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</si>
  <si>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</si>
  <si>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</si>
  <si>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{85f3935b-b3c6-4441-bf38-2f6a1fe875bf}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</si>
  <si>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</si>
  <si>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</si>
  <si>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</si>
  <si>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</si>
  <si>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</si>
  <si>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</si>
  <si>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</si>
  <si>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</si>
  <si>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</si>
  <si>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21_P114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</si>
  <si>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</si>
  <si>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</si>
  <si>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HOSTÍN U MĚLNÍKA - HLAVNÍ POLNÍ CESTA HC1</t>
  </si>
  <si>
    <t>KSO:</t>
  </si>
  <si>
    <t>CC-CZ:</t>
  </si>
  <si>
    <t>Místo:</t>
  </si>
  <si>
    <t>Hostín u Mělníka</t>
  </si>
  <si>
    <t>Datum:</t>
  </si>
  <si>
    <t>4. 1. 2022</t>
  </si>
  <si>
    <t>Zadavatel:</t>
  </si>
  <si>
    <t>IČ:</t>
  </si>
  <si>
    <t>01312774</t>
  </si>
  <si>
    <t>ČR - Státní pozemkový úřad</t>
  </si>
  <si>
    <t>DIČ:</t>
  </si>
  <si>
    <t>CZ01312774</t>
  </si>
  <si>
    <t>Uchazeč:</t>
  </si>
  <si>
    <t>Vyplň údaj</t>
  </si>
  <si>
    <t>Projektant:</t>
  </si>
  <si>
    <t>40527514</t>
  </si>
  <si>
    <t>GEOREAL spol. s r.o.</t>
  </si>
  <si>
    <t>CZ40527514</t>
  </si>
  <si>
    <t>True</t>
  </si>
  <si>
    <t>Zpracovatel:</t>
  </si>
  <si>
    <t>06324827</t>
  </si>
  <si>
    <t xml:space="preserve">DRS stavební s.r.o. </t>
  </si>
  <si>
    <t>CZ06324827</t>
  </si>
  <si>
    <t>Poznámka:</t>
  </si>
  <si>
    <t xml:space="preserve">Soupis prací je sestaven pomocí software KROS4 společnosti ÚRS Praha, a.s. s využitím cenové soustavy ÚRS 2021/II.
Výpočty výměr neuvedené v soupisu byly stanoveny za použití software AutoCAD, RoadPAC, RoadCAD, příp. PowerCivil V8i a jsou uvedeny v PD (viz Bilance zemních prací a Sestava ploch a kubatur zemních prací a konstrukčních  vrstev), která je nedílnou součástí zadání VZ.
konstrukčních  vrstev), která je nedílnou součástí zadání VZ.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</si>
  <si>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</si>
  <si>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</si>
  <si>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</si>
  <si>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</si>
  <si>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</si>
  <si>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</si>
  <si>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</si>
  <si>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</si>
  <si>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</si>
  <si>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</si>
  <si>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</si>
  <si>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</si>
  <si>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</si>
  <si>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</si>
  <si>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</si>
  <si>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</si>
  <si>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</si>
  <si>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</si>
  <si>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</si>
  <si>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</si>
  <si>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</si>
  <si>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</si>
  <si>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</si>
  <si>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</si>
  <si>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</si>
  <si>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</si>
  <si>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</si>
  <si>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</si>
  <si>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</si>
  <si>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</si>
  <si>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</si>
  <si>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</si>
  <si>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</si>
  <si>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</si>
  <si>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</si>
  <si>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</si>
  <si>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</si>
  <si>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</si>
  <si>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</si>
  <si>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</si>
  <si>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</si>
  <si>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</si>
  <si>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</si>
  <si>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</si>
  <si>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HC1</t>
  </si>
  <si>
    <t>Vedlejší polní cesta</t>
  </si>
  <si>
    <t>STA</t>
  </si>
  <si>
    <t>1</t>
  </si>
  <si>
    <t>{0e226fc9-e131-45b6-91ea-788f561ddc12}</t>
  </si>
  <si>
    <t>2</t>
  </si>
  <si>
    <t>/</t>
  </si>
  <si>
    <t>SO101</t>
  </si>
  <si>
    <t>POLNÍ CESTA HC1</t>
  </si>
  <si>
    <t>Soupis</t>
  </si>
  <si>
    <t>{a20e94b8-f0dc-4d7d-8c20-37b0b3a5cb3d}</t>
  </si>
  <si>
    <t>SO301</t>
  </si>
  <si>
    <t>Odvodnění polní cesty HC1</t>
  </si>
  <si>
    <t>{c67d495f-83f3-4a84-931b-96d4f9455cd8}</t>
  </si>
  <si>
    <t>SO802</t>
  </si>
  <si>
    <t>Místo odpočinku</t>
  </si>
  <si>
    <t>{ffeedcda-b9e0-437e-a674-92bab5578c38}</t>
  </si>
  <si>
    <t>SO801</t>
  </si>
  <si>
    <t>Kácení zeleně a výsadba</t>
  </si>
  <si>
    <t>{df2c5189-20ee-4b8b-8d99-a71f2d68b79c}</t>
  </si>
  <si>
    <t>SO803</t>
  </si>
  <si>
    <t>Následná tříletá údržba zeleně</t>
  </si>
  <si>
    <t>{0a2ac3fd-7d4f-48ee-8536-64dcdb0d8650}</t>
  </si>
  <si>
    <t>VRN</t>
  </si>
  <si>
    <t>VEDLEJŠÍ ROZPOČTOVÉ NÁKLADY</t>
  </si>
  <si>
    <t>{39a042c7-373f-4570-afcf-b1dbefb3ec5b}</t>
  </si>
  <si>
    <t>KRYCÍ LIST SOUPISU PRACÍ</t>
  </si>
  <si>
    <t>Objekt:</t>
  </si>
  <si>
    <t>HC1 - Vedlejší polní cesta</t>
  </si>
  <si>
    <t>Soupis:</t>
  </si>
  <si>
    <t>SO101 - POLNÍ CESTA HC1</t>
  </si>
  <si>
    <t>DRS stavební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</si>
  <si>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</si>
  <si>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</si>
  <si>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</si>
  <si>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</si>
  <si>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</si>
  <si>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</si>
  <si>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</si>
  <si>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</si>
  <si>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</si>
  <si>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</si>
  <si>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</si>
  <si>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</si>
  <si>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</si>
  <si>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</si>
  <si>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</si>
  <si>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</si>
  <si>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</si>
  <si>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</si>
  <si>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</si>
  <si>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</si>
  <si>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</si>
  <si>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</si>
  <si>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</si>
  <si>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</si>
  <si>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</si>
  <si>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</si>
  <si>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</si>
  <si>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</si>
  <si>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</si>
  <si>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</si>
  <si>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</si>
  <si>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CS ÚRS 2021 02</t>
  </si>
  <si>
    <t>4</t>
  </si>
  <si>
    <t>-1951978547</t>
  </si>
  <si>
    <t>PP</t>
  </si>
  <si>
    <t>Sejmutí ornice strojně při souvislé ploše přes 500 m2, tl. vrstvy do 200 mm</t>
  </si>
  <si>
    <t>VV</t>
  </si>
  <si>
    <t>Sejmutí ornice</t>
  </si>
  <si>
    <t>4336,085</t>
  </si>
  <si>
    <t>Součet</t>
  </si>
  <si>
    <t>122252206</t>
  </si>
  <si>
    <t>Odkopávky a prokopávky nezapažené pro silnice a dálnice v hornině třídy těžitelnosti I objem do 5000 m3 strojně</t>
  </si>
  <si>
    <t>m3</t>
  </si>
  <si>
    <t>-1984118352</t>
  </si>
  <si>
    <t>Odkopávky a prokopávky nezapažené pro silnice a dálnice strojně v hornině třídy těžitelnosti I přes 1 000 do 5 000 m3</t>
  </si>
  <si>
    <t>Výkop</t>
  </si>
  <si>
    <t>3116,0-139,2-240,0-62,0-26,9</t>
  </si>
  <si>
    <t>Odpočet ornice</t>
  </si>
  <si>
    <t>-4336,1*0,2</t>
  </si>
  <si>
    <t>3</t>
  </si>
  <si>
    <t>162751117</t>
  </si>
  <si>
    <t>Vodorovné přemístění přes 9 000 do 10000 m výkopku/sypaniny z horniny třídy těžitelnosti I skupiny 1 až 3</t>
  </si>
  <si>
    <t>-1148926713</t>
  </si>
  <si>
    <t>Odpočet násyp</t>
  </si>
  <si>
    <t>-439,00</t>
  </si>
  <si>
    <t>162751119</t>
  </si>
  <si>
    <t>Příplatek k vodorovnému přemístění výkopku/sypaniny z horniny třídy těžitelnosti I skupiny 1 až 3 ZKD 1000 m přes 10000 m</t>
  </si>
  <si>
    <t>1451172431</t>
  </si>
  <si>
    <t>Vodorovné přemístění</t>
  </si>
  <si>
    <t>1780,68*6</t>
  </si>
  <si>
    <t>5</t>
  </si>
  <si>
    <t>171201201</t>
  </si>
  <si>
    <t>Uložení sypaniny na skládky nebo meziskládky</t>
  </si>
  <si>
    <t>1287688820</t>
  </si>
  <si>
    <t>Uložení sypaniny na skládky</t>
  </si>
  <si>
    <t>6</t>
  </si>
  <si>
    <t>997221873</t>
  </si>
  <si>
    <t>Poplatek za uložení stavebního odpadu na recyklační skládce (skládkovné) zeminy a kamení zatříděného do Katalogu odpadů pod kódem 17 05 04</t>
  </si>
  <si>
    <t>t</t>
  </si>
  <si>
    <t>931989327</t>
  </si>
  <si>
    <t>odpad - zemina</t>
  </si>
  <si>
    <t>1780,68*1,65</t>
  </si>
  <si>
    <t>7</t>
  </si>
  <si>
    <t>171151103</t>
  </si>
  <si>
    <t>Uložení sypaniny z hornin soudržných do násypů zhutněných strojně</t>
  </si>
  <si>
    <t>-534005550</t>
  </si>
  <si>
    <t>Násyp</t>
  </si>
  <si>
    <t>439,0</t>
  </si>
  <si>
    <t>8</t>
  </si>
  <si>
    <t>181152302</t>
  </si>
  <si>
    <t>Úprava pláně pro silnice a dálnice v zářezech se zhutněním</t>
  </si>
  <si>
    <t>-1988162022</t>
  </si>
  <si>
    <t>Úprava pláně</t>
  </si>
  <si>
    <t>6865</t>
  </si>
  <si>
    <t>Komunikace pozemní</t>
  </si>
  <si>
    <t>9</t>
  </si>
  <si>
    <t>561041131.AZ</t>
  </si>
  <si>
    <t>Zřízení podkladu ze zeminy upravené vápnem, cementem, směsnými pojivy tl přes 250 do 300 mm pl přes 5000 m2</t>
  </si>
  <si>
    <t>-1812534922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</si>
  <si>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</si>
  <si>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Aktivní zóna</t>
  </si>
  <si>
    <t>10</t>
  </si>
  <si>
    <t>M</t>
  </si>
  <si>
    <t>58591002</t>
  </si>
  <si>
    <t>pojivo hydraulické pro stabilizaci zeminy 50% vápna</t>
  </si>
  <si>
    <t>-587035708</t>
  </si>
  <si>
    <t>(6865*0,3)*0,05</t>
  </si>
  <si>
    <t>11</t>
  </si>
  <si>
    <t>577134121</t>
  </si>
  <si>
    <t>Asfaltový beton vrstva obrusná ACO 11 (ABS) tř. I tl 40 mm š přes 3 m z nemodifikovaného asfaltu</t>
  </si>
  <si>
    <t>-524230230</t>
  </si>
  <si>
    <t xml:space="preserve">Asfaltový beton vrstva obrusná ACO 11 (ABS)  s rozprostřením a se zhutněním z nemodifikovaného asfaltu v pruhu šířky přes 3 m tř. I, po zhutnění tl. 40 mm</t>
  </si>
  <si>
    <t>ACO 11, tl. 40 mm, ČSN EN 13108-1</t>
  </si>
  <si>
    <t>5630,0</t>
  </si>
  <si>
    <t>12</t>
  </si>
  <si>
    <t>573231108</t>
  </si>
  <si>
    <t>Postřik živičný spojovací ze silniční emulze v množství 0,50 kg/m2</t>
  </si>
  <si>
    <t>799762052</t>
  </si>
  <si>
    <t>Postřik spojovací PS bez posypu kamenivem ze silniční emulze, v množství 0,50 kg/m2</t>
  </si>
  <si>
    <t>PS-EP, 0,5 kg/m2, ČSN 73 6129</t>
  </si>
  <si>
    <t>5630,0*1,025</t>
  </si>
  <si>
    <t>13</t>
  </si>
  <si>
    <t>565165121</t>
  </si>
  <si>
    <t>Asfaltový beton vrstva podkladní ACP 16 (obalované kamenivo OKS) tl 80 mm š přes 3 m</t>
  </si>
  <si>
    <t>-719857210</t>
  </si>
  <si>
    <t xml:space="preserve">Asfaltový beton vrstva podkladní ACP 16 (obalované kamenivo střednězrnné - OKS)  s rozprostřením a zhutněním v pruhu šířky přes 3 m, po zhutnění tl. 80 mm</t>
  </si>
  <si>
    <t>ACP 16+, tl. 80 mm, ČSN EN 13108-1</t>
  </si>
  <si>
    <t>14</t>
  </si>
  <si>
    <t>564851111</t>
  </si>
  <si>
    <t>Podklad ze štěrkodrtě ŠD tl 150 mm</t>
  </si>
  <si>
    <t>1954061622</t>
  </si>
  <si>
    <t>ŠDa, tl. 150 mm, ČSN EN 13285 (ČSN 736126-1)</t>
  </si>
  <si>
    <t>5630,0*1,05</t>
  </si>
  <si>
    <t>Odpočívka</t>
  </si>
  <si>
    <t>ŠD (0-32)</t>
  </si>
  <si>
    <t>25</t>
  </si>
  <si>
    <t>564831111</t>
  </si>
  <si>
    <t>Podklad ze štěrkodrtě ŠD tl 100 mm</t>
  </si>
  <si>
    <t>1721175916</t>
  </si>
  <si>
    <t xml:space="preserve">Podklad ze štěrkodrti ŠD  s rozprostřením a zhutněním, po zhutnění tl. 100 mm</t>
  </si>
  <si>
    <t>ŠD (8-16)</t>
  </si>
  <si>
    <t>16</t>
  </si>
  <si>
    <t>564861111</t>
  </si>
  <si>
    <t>Podklad ze štěrkodrtě ŠD tl 200 mm</t>
  </si>
  <si>
    <t>-1876681526</t>
  </si>
  <si>
    <t xml:space="preserve">Podklad ze štěrkodrti ŠD  s rozprostřením a zhutněním, po zhutnění tl. 200 mm</t>
  </si>
  <si>
    <t>ŠDa, tl. 200 mm, ČSN EN 13285 (ČSN 736126-1)</t>
  </si>
  <si>
    <t>5630,0*1,075</t>
  </si>
  <si>
    <t>Přechod na lesní cestu, ŠDa, tl. 200 mm, ČSN EN 13285 (ČSN 736126-1)</t>
  </si>
  <si>
    <t>18</t>
  </si>
  <si>
    <t>17</t>
  </si>
  <si>
    <t>569831111</t>
  </si>
  <si>
    <t>Zpevnění krajnic štěrkodrtí tl 100 mm</t>
  </si>
  <si>
    <t>-711167521</t>
  </si>
  <si>
    <t>krajnice</t>
  </si>
  <si>
    <t>1477,0</t>
  </si>
  <si>
    <t>564952114</t>
  </si>
  <si>
    <t>Podklad z mechanicky zpevněného kameniva MZK tl 180 mm</t>
  </si>
  <si>
    <t>270749338</t>
  </si>
  <si>
    <t xml:space="preserve">Podklad z mechanicky zpevněného kameniva MZK (minerální beton)  s rozprostřením a s hutněním, po zhutnění tl. 180 mm</t>
  </si>
  <si>
    <t>MZK, tl. 180 mm, ČSN EN 13285 (ČSN 736126-1)</t>
  </si>
  <si>
    <t>Ostatní konstrukce a práce, bourání</t>
  </si>
  <si>
    <t>19</t>
  </si>
  <si>
    <t>339921134</t>
  </si>
  <si>
    <t>Osazování betonových palisád do betonového základu v řadě výšky prvku přes 1,5 m</t>
  </si>
  <si>
    <t>m</t>
  </si>
  <si>
    <t>1815982124</t>
  </si>
  <si>
    <t xml:space="preserve">Osazování palisád  betonových v řadě se zabetonováním výšky palisády přes 1500 mm</t>
  </si>
  <si>
    <t>20</t>
  </si>
  <si>
    <t>59228416</t>
  </si>
  <si>
    <t>palisáda tyčová půlkulatá armovaná 175x200x1500mm</t>
  </si>
  <si>
    <t>kus</t>
  </si>
  <si>
    <t>1803920822</t>
  </si>
  <si>
    <t>6*15</t>
  </si>
  <si>
    <t>998</t>
  </si>
  <si>
    <t>Přesun hmot</t>
  </si>
  <si>
    <t>998225111</t>
  </si>
  <si>
    <t>Přesun hmot pro pozemní komunikace s krytem z kamene, monolitickým betonovým nebo živičným</t>
  </si>
  <si>
    <t>-1652692927</t>
  </si>
  <si>
    <t>ACO, ACP, postřik</t>
  </si>
  <si>
    <t>584,00+2,943+1217,628</t>
  </si>
  <si>
    <t>ŠD</t>
  </si>
  <si>
    <t>2048,093+5,75+2792,315</t>
  </si>
  <si>
    <t>Krajnice</t>
  </si>
  <si>
    <t>339,71</t>
  </si>
  <si>
    <t>MZK</t>
  </si>
  <si>
    <t>8,033</t>
  </si>
  <si>
    <t>22</t>
  </si>
  <si>
    <t>998225195</t>
  </si>
  <si>
    <t>Příplatek k přesunu hmot pro pozemní komunikace s krytem z kamene, živičným, betonovým ZKD 5000 m</t>
  </si>
  <si>
    <t>-1929502587</t>
  </si>
  <si>
    <t>(584,00+2,943+1217,628)*5</t>
  </si>
  <si>
    <t>(2048,093+5,75+2792,315)*5</t>
  </si>
  <si>
    <t>339,71*5</t>
  </si>
  <si>
    <t>8,033*5</t>
  </si>
  <si>
    <t>23</t>
  </si>
  <si>
    <t>998225111.AZ</t>
  </si>
  <si>
    <t>-192666399</t>
  </si>
  <si>
    <t>AZ</t>
  </si>
  <si>
    <t>102,975</t>
  </si>
  <si>
    <t>24</t>
  </si>
  <si>
    <t>998225195.AZ</t>
  </si>
  <si>
    <t>-913182504</t>
  </si>
  <si>
    <t>bude fakturováno dle skutečnosti po odsouhlasení AD/TDI</t>
  </si>
  <si>
    <t>102,975*5</t>
  </si>
  <si>
    <t>SO301 - Odvodnění polní cesty HC1</t>
  </si>
  <si>
    <t xml:space="preserve">    2 - Zakládání</t>
  </si>
  <si>
    <t>131151100</t>
  </si>
  <si>
    <t>Hloubení jam nezapažených v hornině třídy těžitelnosti I skupiny 1 a 2 objem do 20 m3 strojně</t>
  </si>
  <si>
    <t>-221434326</t>
  </si>
  <si>
    <t>zasakovací jámy</t>
  </si>
  <si>
    <t>(1*2*1,5)*6</t>
  </si>
  <si>
    <t>131151104</t>
  </si>
  <si>
    <t>Hloubení jam nezapažených v hornině třídy těžitelnosti I skupiny 1 a 2 objem do 500 m3 strojně</t>
  </si>
  <si>
    <t>205246189</t>
  </si>
  <si>
    <t>Hloubení nezapažených jam a zářezů strojně s urovnáním dna do předepsaného profilu a spádu v hornině třídy těžitelnosti I skupiny 1 a 2 přes 100 do 500 m3</t>
  </si>
  <si>
    <t>Výkop - vsakovací jímka VJ</t>
  </si>
  <si>
    <t>26,9</t>
  </si>
  <si>
    <t>Výkop - vsakovací příkop VP1</t>
  </si>
  <si>
    <t>139,2</t>
  </si>
  <si>
    <t>Výkop - vsakovací příkop VP2</t>
  </si>
  <si>
    <t>240,0</t>
  </si>
  <si>
    <t>Výkop - vsakovací příkop VP3</t>
  </si>
  <si>
    <t>62,0</t>
  </si>
  <si>
    <t>132151104</t>
  </si>
  <si>
    <t>Hloubení rýh nezapažených š do 800 mm v hornině třídy těžitelnosti I skupiny 1 a 2 objem přes 100 m3 strojně</t>
  </si>
  <si>
    <t>1782478665</t>
  </si>
  <si>
    <t>Hloubení nezapažených rýh šířky do 800 mm strojně s urovnáním dna do předepsaného profilu a spádu v hornině třídy těžitelnosti I skupiny 1 a 2 přes 100 m3</t>
  </si>
  <si>
    <t>Výkop - trativod</t>
  </si>
  <si>
    <t>244,4</t>
  </si>
  <si>
    <t>-720980264</t>
  </si>
  <si>
    <t>-879998655</t>
  </si>
  <si>
    <t>244,4*6</t>
  </si>
  <si>
    <t>26,9*6</t>
  </si>
  <si>
    <t>139,2*6</t>
  </si>
  <si>
    <t>240,0*6</t>
  </si>
  <si>
    <t>62,0*6</t>
  </si>
  <si>
    <t>-1120408368</t>
  </si>
  <si>
    <t>-354029547</t>
  </si>
  <si>
    <t>244,4*1,65</t>
  </si>
  <si>
    <t>26,9*1,65</t>
  </si>
  <si>
    <t>139,2*1,65</t>
  </si>
  <si>
    <t>240,0*1,65</t>
  </si>
  <si>
    <t>62,0*1,65</t>
  </si>
  <si>
    <t>Zakládání</t>
  </si>
  <si>
    <t>211531111</t>
  </si>
  <si>
    <t>Výplň odvodňovacích žeber nebo trativodů kamenivem hrubým drceným frakce 16 až 63 mm</t>
  </si>
  <si>
    <t>899238908</t>
  </si>
  <si>
    <t xml:space="preserve">Výplň kamenivem do rýh odvodňovacích žeber nebo trativodů  bez zhutnění, s úpravou povrchu výplně kamenivem hrubým drceným frakce 16 až 63 mm</t>
  </si>
  <si>
    <t>2*3*2</t>
  </si>
  <si>
    <t>197,85*0,6</t>
  </si>
  <si>
    <t>314,01*0,6</t>
  </si>
  <si>
    <t>311,21*0,6</t>
  </si>
  <si>
    <t>211561111</t>
  </si>
  <si>
    <t>Výplň odvodňovacích žeber nebo trativodů kamenivem hrubým drceným frakce 4 až 16 mm</t>
  </si>
  <si>
    <t>-793973196</t>
  </si>
  <si>
    <t xml:space="preserve">Výplň kamenivem do rýh odvodňovacích žeber nebo trativodů  bez zhutnění, s úpravou povrchu výplně kamenivem hrubým drceným frakce 4 až 16 mm</t>
  </si>
  <si>
    <t>Trativod</t>
  </si>
  <si>
    <t>(6,5+61+190+2+2,5+184+357+302+6,5+83+3)*(0,25*0,4)</t>
  </si>
  <si>
    <t>211971121</t>
  </si>
  <si>
    <t>Zřízení opláštění žeber nebo trativodů geotextilií v rýze nebo zářezu sklonu přes 1:2 š do 2,5 m</t>
  </si>
  <si>
    <t>2002254378</t>
  </si>
  <si>
    <t>trativod</t>
  </si>
  <si>
    <t>(6,5+61+190+2+2,5+184+357+302+6,5+83+3)*((0,4*2+0,25*2)*1,2)</t>
  </si>
  <si>
    <t>213141112</t>
  </si>
  <si>
    <t>Zřízení vrstvy z geotextilie v rovině nebo ve sklonu do 1:5 š přes 3 do 6 m</t>
  </si>
  <si>
    <t>-1864309095</t>
  </si>
  <si>
    <t xml:space="preserve">Zřízení vrstvy z geotextilie  filtrační, separační, odvodňovací, ochranné, výztužné nebo protierozní v rovině nebo ve sklonu do 1:5, šířky přes 3 do 6 m</t>
  </si>
  <si>
    <t>((2*3*2)+(2*2+3*2))*1,25</t>
  </si>
  <si>
    <t>(197,85*2)*1,25</t>
  </si>
  <si>
    <t>(314,01*2)*1,25</t>
  </si>
  <si>
    <t>(311,21*2)*1,25</t>
  </si>
  <si>
    <t>69311081</t>
  </si>
  <si>
    <t>geotextilie netkaná separační, ochranná, filtrační, drenážní PES 300g/m2</t>
  </si>
  <si>
    <t>CS ÚRS 2024 01</t>
  </si>
  <si>
    <t>-361608189</t>
  </si>
  <si>
    <t>((6,5+61+190+2+2,5+184+357+302+6,5+83+3)*((0,4*2+0,25*2)*1,2))*1,05</t>
  </si>
  <si>
    <t>212572111</t>
  </si>
  <si>
    <t>Lože pro trativody ze štěrkopísku tříděného</t>
  </si>
  <si>
    <t>-1422471646</t>
  </si>
  <si>
    <t>(6,5+61+190+2+2,5+184+357+302+6,5+83+3)*0,4*0,1</t>
  </si>
  <si>
    <t>212755214</t>
  </si>
  <si>
    <t>Trativody z drenážních trubek plastových flexibilních D 100 mm bez lože</t>
  </si>
  <si>
    <t>731795846</t>
  </si>
  <si>
    <t>6,5+61+190+2+2,5+184+357+302+6,5+83+3</t>
  </si>
  <si>
    <t>935114122</t>
  </si>
  <si>
    <t>Štěrbinový odvodňovací betonový žlab 450x500 mm se spádem 0,5% se základem</t>
  </si>
  <si>
    <t>760338217</t>
  </si>
  <si>
    <t>Štěrbinový odvodňovací betonový žlab se základem z betonu prostého a s obetonováním rozměru 450x500 mm bez obrubníku se spádem dna 0,5 %</t>
  </si>
  <si>
    <t>Štěrbinový betonový žlab</t>
  </si>
  <si>
    <t>dl.7 m</t>
  </si>
  <si>
    <t>7+7</t>
  </si>
  <si>
    <t>DOP</t>
  </si>
  <si>
    <t xml:space="preserve">Doprava veškerého materiálu </t>
  </si>
  <si>
    <t>kpl</t>
  </si>
  <si>
    <t>746510974</t>
  </si>
  <si>
    <t>SO802 - Místo odpočinku</t>
  </si>
  <si>
    <t>01.SO802</t>
  </si>
  <si>
    <t>D+M Turistického dřevěnného přístřešku (viz. specifikace v PD), komplet</t>
  </si>
  <si>
    <t>2051079678</t>
  </si>
  <si>
    <t>D+M Turistického dřevěnného přístřešku (viz. specifikace v PD), komplet. Zpevněné plochy jsou v SO 101</t>
  </si>
  <si>
    <t>SO801 - Kácení zeleně a výsadba</t>
  </si>
  <si>
    <t>1 - Zemní práce</t>
  </si>
  <si>
    <t>111209111</t>
  </si>
  <si>
    <t>Spálení proutí a klestu</t>
  </si>
  <si>
    <t>-1501786882</t>
  </si>
  <si>
    <t>Spálení křovin</t>
  </si>
  <si>
    <t>1056,00</t>
  </si>
  <si>
    <t>111211101</t>
  </si>
  <si>
    <t>Odstranění křovin a stromů průměru kmene do 100 mm i s kořeny sklonu terénu do 1:5 ručně</t>
  </si>
  <si>
    <t>865750411</t>
  </si>
  <si>
    <t>Odstranění stávajících křovin a stromů</t>
  </si>
  <si>
    <t>112101101</t>
  </si>
  <si>
    <t>Odstranění stromů listnatých průměru kmene přes 100 do 300 mm</t>
  </si>
  <si>
    <t>1081949142</t>
  </si>
  <si>
    <t>Odstranění stromů listnatých průměru kmene přes 100 do 300 mm (dřevo bude zlikvidováno/prodáno za odvoz)</t>
  </si>
  <si>
    <t>112101102</t>
  </si>
  <si>
    <t>Odstranění stromů listnatých průměru kmene přes 300 do 500 mm</t>
  </si>
  <si>
    <t>1701711595</t>
  </si>
  <si>
    <t>Odstranění stromů listnatých průměru kmene přes 300 do 500 mm (dřevo bude zlikvidováno/prodáno za odvoz)</t>
  </si>
  <si>
    <t>112155115</t>
  </si>
  <si>
    <t>Štěpkování stromků a větví v zapojeném porostu průměru kmene do 300 mm s naložením</t>
  </si>
  <si>
    <t>1771636925</t>
  </si>
  <si>
    <t>112155121</t>
  </si>
  <si>
    <t>Štěpkování stromků a větví v zapojeném porostu průměru kmene přes 300 do 500 mm s naložením</t>
  </si>
  <si>
    <t>167402019</t>
  </si>
  <si>
    <t>Štěpkování s naložením na dopravní prostředek a odvozem do 20 km stromků a větví v zapojeném porostu, průměru kmene přes 300 do 500 mm</t>
  </si>
  <si>
    <t>Štěpkování</t>
  </si>
  <si>
    <t>112251102</t>
  </si>
  <si>
    <t>Odstranění pařezů D přes 300 do 500 mm</t>
  </si>
  <si>
    <t>-369003774</t>
  </si>
  <si>
    <t>112251103</t>
  </si>
  <si>
    <t>Odstranění pařezů D přes 500 do 700 mm</t>
  </si>
  <si>
    <t>-201968973</t>
  </si>
  <si>
    <t>Odstranění pařezů strojně s jejich vykopáním, vytrháním nebo odstřelením průměru přes 500 do 700 mm</t>
  </si>
  <si>
    <t>162201421</t>
  </si>
  <si>
    <t>Vodorovné přemístění pařezů do 1 km D přes 100 do 300 mm</t>
  </si>
  <si>
    <t>1527524678</t>
  </si>
  <si>
    <t>Vodorovné přemístění větví, kmenů nebo pařezů s naložením, složením a dopravou do 1000 m pařezů kmenů, průměru přes 100 do 300 mm</t>
  </si>
  <si>
    <t>162201422</t>
  </si>
  <si>
    <t>Vodorovné přemístění pařezů do 1 km D přes 300 do 500 mm</t>
  </si>
  <si>
    <t>-2118133335</t>
  </si>
  <si>
    <t>Vodorovné přemístění větví, kmenů nebo pařezů s naložením, složením a dopravou do 1000 m pařezů kmenů, průměru přes 300 do 500 mm</t>
  </si>
  <si>
    <t>162301971</t>
  </si>
  <si>
    <t>Příplatek k vodorovnému přemístění pařezů D přes 100 do 300 mm ZKD 1 km</t>
  </si>
  <si>
    <t>-318362674</t>
  </si>
  <si>
    <t>Vodorovné přemístění větví, kmenů nebo pařezů s naložením, složením a dopravou Příplatek k cenám za každých dalších i započatých 1000 m přes 1000 m pařezů kmenů, průměru přes 100 do 300 mm</t>
  </si>
  <si>
    <t>5*24</t>
  </si>
  <si>
    <t>162301972</t>
  </si>
  <si>
    <t>Příplatek k vodorovnému přemístění pařezů D přes 300 do 500 mm ZKD 1 km</t>
  </si>
  <si>
    <t>-274032144</t>
  </si>
  <si>
    <t>Vodorovné přemístění větví, kmenů nebo pařezů s naložením, složením a dopravou Příplatek k cenám za každých dalších i započatých 1000 m přes 1000 m pařezů kmenů, průměru přes 300 do 500 mm</t>
  </si>
  <si>
    <t>1*24</t>
  </si>
  <si>
    <t>171201221</t>
  </si>
  <si>
    <t>Poplatek za uložení na skládce (skládkovné) zeminy a kamení kód odpadu 17 05 04</t>
  </si>
  <si>
    <t>-505023361</t>
  </si>
  <si>
    <t>Poplatek za uložení stavebního odpadu na skládce (skládkovné) zeminy a kamení zatříděného do Katalogu odpadů pod kódem 17 05 04</t>
  </si>
  <si>
    <t>bude fakturováno dle skutečnosti po odsouhlasení TDI/AD</t>
  </si>
  <si>
    <t>2,092</t>
  </si>
  <si>
    <t>171251201</t>
  </si>
  <si>
    <t>448598085</t>
  </si>
  <si>
    <t>Uložení sypaniny na skládky nebo meziskládky bez hutnění s upravením uložené sypaniny do předepsaného tvaru</t>
  </si>
  <si>
    <t>1,131</t>
  </si>
  <si>
    <t>181451131</t>
  </si>
  <si>
    <t>Založení parkového trávníku výsevem pl přes 1000 m2 v rovině a ve svahu do 1:5</t>
  </si>
  <si>
    <t>-1417351705</t>
  </si>
  <si>
    <t>Založení trávníku na půdě předem připravené plochy přes 1000 m2 výsevem včetně utažení parkového v rovině nebo na svahu do 1:5</t>
  </si>
  <si>
    <t>1941,00</t>
  </si>
  <si>
    <t>00572420</t>
  </si>
  <si>
    <t>osivo směs travní parková okrasná</t>
  </si>
  <si>
    <t>kg</t>
  </si>
  <si>
    <t>820843727</t>
  </si>
  <si>
    <t>1941,00/100*3,5</t>
  </si>
  <si>
    <t>183101221</t>
  </si>
  <si>
    <t>Jamky pro výsadbu s výměnou 50 % půdy zeminy tř 1 až 4 obj přes 0,4 do 1 m3 v rovině a svahu do 1:5</t>
  </si>
  <si>
    <t>-5205251</t>
  </si>
  <si>
    <t>Hloubení jamek pro vysazování rostlin v zemině tř.1 až 4 s výměnou půdy z 50% v rovině nebo na svahu do 1:5, objemu přes 0,40 do 1,00 m3</t>
  </si>
  <si>
    <t>10321100</t>
  </si>
  <si>
    <t>zahradní substrát pro výsadbu VL</t>
  </si>
  <si>
    <t>1451391436</t>
  </si>
  <si>
    <t>(27*1)*0,5</t>
  </si>
  <si>
    <t>183403112</t>
  </si>
  <si>
    <t>Obdělání půdy oráním na hl přes 0,1 do 0,2 m v rovině a svahu do 1:5</t>
  </si>
  <si>
    <t>-170462388</t>
  </si>
  <si>
    <t xml:space="preserve">Obdělání půdy  oráním hl. přes 100 do 200 mm v rovině nebo na svahu do 1:5</t>
  </si>
  <si>
    <t>183403151</t>
  </si>
  <si>
    <t>Obdělání půdy smykováním v rovině a svahu do 1:5</t>
  </si>
  <si>
    <t>-1455296194</t>
  </si>
  <si>
    <t xml:space="preserve">Obdělání půdy  smykováním v rovině nebo na svahu do 1:5</t>
  </si>
  <si>
    <t>183403152</t>
  </si>
  <si>
    <t>Obdělání půdy vláčením v rovině a svahu do 1:5</t>
  </si>
  <si>
    <t>-2103466990</t>
  </si>
  <si>
    <t xml:space="preserve">Obdělání půdy  vláčením v rovině nebo na svahu do 1:5</t>
  </si>
  <si>
    <t>184102113</t>
  </si>
  <si>
    <t>Výsadba dřeviny s balem D přes 0,3 do 0,4 m do jamky se zalitím v rovině a svahu do 1:5</t>
  </si>
  <si>
    <t>558810729</t>
  </si>
  <si>
    <t xml:space="preserve">Výsadba dřeviny s balem do předem vyhloubené jamky se zalitím  v rovině nebo na svahu do 1:5, při průměru balu přes 300 do 400 mm</t>
  </si>
  <si>
    <t>27</t>
  </si>
  <si>
    <t>02650388R</t>
  </si>
  <si>
    <t>dřín obecný /Cornus mas/ obvod kmínku 12-14 cm</t>
  </si>
  <si>
    <t>979405294</t>
  </si>
  <si>
    <t>5+1</t>
  </si>
  <si>
    <t>02650387R</t>
  </si>
  <si>
    <t>ořešák královský /Juglans regia/ obvod kmínku 12-14 cm</t>
  </si>
  <si>
    <t>-30327441</t>
  </si>
  <si>
    <t>1+1</t>
  </si>
  <si>
    <t>02650386R</t>
  </si>
  <si>
    <t>jabloň domácí /Malus domestica ´Akerö´/ obvod kmínku 12-14 cm</t>
  </si>
  <si>
    <t>-1726191011</t>
  </si>
  <si>
    <t>26</t>
  </si>
  <si>
    <t>02650385R</t>
  </si>
  <si>
    <t>mišpule domácí / Mespilus germanica/ obvod kmínku 12-14 cm</t>
  </si>
  <si>
    <t>42122448</t>
  </si>
  <si>
    <t>02650384R</t>
  </si>
  <si>
    <t>morušovník bílý /Morus alba/ 180-200cm/ obvod kmínku 12-14 cm</t>
  </si>
  <si>
    <t>-537614549</t>
  </si>
  <si>
    <t>28</t>
  </si>
  <si>
    <t>02650383R</t>
  </si>
  <si>
    <t>hrušeň obecná /Pyrus communis/ 180-200cm/ obvod kmínku 12-14 cm</t>
  </si>
  <si>
    <t>230898258</t>
  </si>
  <si>
    <t>29</t>
  </si>
  <si>
    <t>02650381R</t>
  </si>
  <si>
    <t>jeřáb oskeruše /Sorbus domestica/ 180-200cm/ obvod kmínku 12-14 cm</t>
  </si>
  <si>
    <t>-1944848542</t>
  </si>
  <si>
    <t>30</t>
  </si>
  <si>
    <t>02650382R</t>
  </si>
  <si>
    <t>jeřáb břek /Sorbus torminalis/ 180-200cm/ obvod kmínku 12-14 cm</t>
  </si>
  <si>
    <t>-172991064</t>
  </si>
  <si>
    <t>31</t>
  </si>
  <si>
    <t>184215132</t>
  </si>
  <si>
    <t>Ukotvení kmene dřevin třemi kůly D do 0,1 m dl přes 1 do 2 m</t>
  </si>
  <si>
    <t>444680688</t>
  </si>
  <si>
    <t>Ukotvení dřeviny kůly třemi kůly, délky přes 1 do 2 m</t>
  </si>
  <si>
    <t>32</t>
  </si>
  <si>
    <t>60591253</t>
  </si>
  <si>
    <t>kůl vyvazovací dřevěný impregnovaný D 8cm dl 2m</t>
  </si>
  <si>
    <t>-1551751213</t>
  </si>
  <si>
    <t>27*3</t>
  </si>
  <si>
    <t>33</t>
  </si>
  <si>
    <t>184813121</t>
  </si>
  <si>
    <t>Ochrana dřevin před okusem ručně pletivem v rovině a svahu do 1:5</t>
  </si>
  <si>
    <t>1923519178</t>
  </si>
  <si>
    <t>Ochrana dřevin před okusem zvěří ručně v rovině nebo ve svahu do 1:5, pletivem, výšky do 2 m</t>
  </si>
  <si>
    <t>34</t>
  </si>
  <si>
    <t>184813134</t>
  </si>
  <si>
    <t>Ochrana listnatých dřevin přes 70 cm před okusem chemickým nátěrem v rovině a svahu do 1:5</t>
  </si>
  <si>
    <t>100 kus</t>
  </si>
  <si>
    <t>1807235140</t>
  </si>
  <si>
    <t>Ochrana dřevin před okusem zvěří chemicky nátěrem, v rovině nebo ve svahu do 1:5 listnatých, výšky přes 70 cm</t>
  </si>
  <si>
    <t>35</t>
  </si>
  <si>
    <t>184816111</t>
  </si>
  <si>
    <t>Hnojení sazenic průmyslovými hnojivy do 0,25 kg k jedné sazenici</t>
  </si>
  <si>
    <t>585118689</t>
  </si>
  <si>
    <t xml:space="preserve">Hnojení sazenic  průmyslovými hnojivy v množství do 0,25 kg k jedné sazenici</t>
  </si>
  <si>
    <t>36</t>
  </si>
  <si>
    <t>25111111</t>
  </si>
  <si>
    <t>ledek amonný s vápencem</t>
  </si>
  <si>
    <t>238373941</t>
  </si>
  <si>
    <t>37</t>
  </si>
  <si>
    <t>25191155</t>
  </si>
  <si>
    <t>hnojivo průmyslové</t>
  </si>
  <si>
    <t>-1414200756</t>
  </si>
  <si>
    <t>38</t>
  </si>
  <si>
    <t>184911431</t>
  </si>
  <si>
    <t>Mulčování rostlin kůrou tl přes 0,1 do 0,15 m v rovině a svahu do 1:5</t>
  </si>
  <si>
    <t>888563555</t>
  </si>
  <si>
    <t>Mulčování vysazených rostlin mulčovací kůrou, tl. přes 100 do 150 mm v rovině nebo na svahu do 1:5</t>
  </si>
  <si>
    <t>39</t>
  </si>
  <si>
    <t>10391100</t>
  </si>
  <si>
    <t>kůra mulčovací VL</t>
  </si>
  <si>
    <t>1484480626</t>
  </si>
  <si>
    <t>4,05</t>
  </si>
  <si>
    <t>40</t>
  </si>
  <si>
    <t>185804312</t>
  </si>
  <si>
    <t>Zalití rostlin vodou plocha přes 20 m2</t>
  </si>
  <si>
    <t>167640248</t>
  </si>
  <si>
    <t>41</t>
  </si>
  <si>
    <t>185851121</t>
  </si>
  <si>
    <t>Dovoz vody pro zálivku rostlin za vzdálenost do 1000 m</t>
  </si>
  <si>
    <t>1862603753</t>
  </si>
  <si>
    <t xml:space="preserve">Dovoz vody pro zálivku rostlin  na vzdálenost do 1000 m</t>
  </si>
  <si>
    <t>42</t>
  </si>
  <si>
    <t>185851129</t>
  </si>
  <si>
    <t>Příplatek k dovozu vody pro zálivku rostlin do 1000 m ZKD 1000 m</t>
  </si>
  <si>
    <t>-1566705768</t>
  </si>
  <si>
    <t xml:space="preserve">Dovoz vody pro zálivku rostlin  Příplatek k ceně za každých dalších i započatých 1000 m</t>
  </si>
  <si>
    <t>1,62*5</t>
  </si>
  <si>
    <t>43</t>
  </si>
  <si>
    <t>998231311</t>
  </si>
  <si>
    <t>Přesun hmot pro sadovnické a krajinářské úpravy vodorovně do 5000 m</t>
  </si>
  <si>
    <t>-40968417</t>
  </si>
  <si>
    <t>Přesun hmot pro sadovnické a krajinářské úpravy - strojně dopravní vzdálenost do 5000 m</t>
  </si>
  <si>
    <t>2,319</t>
  </si>
  <si>
    <t>SO803 - Následná tříletá údržba zeleně</t>
  </si>
  <si>
    <t xml:space="preserve">    O1 - První rok</t>
  </si>
  <si>
    <t xml:space="preserve">    O2 - Druhý rok</t>
  </si>
  <si>
    <t xml:space="preserve">    O3 - Třetí rok</t>
  </si>
  <si>
    <t>O1</t>
  </si>
  <si>
    <t>První rok</t>
  </si>
  <si>
    <t>185802114R</t>
  </si>
  <si>
    <t>Hnojení půdy v rovině nebo na svahu do 1:5 umělým hnojivem s rozdělením k jednotlivým rostlinám, 3x ročně po dobu 3 let</t>
  </si>
  <si>
    <t>737028132</t>
  </si>
  <si>
    <t>0,010</t>
  </si>
  <si>
    <t>890874818</t>
  </si>
  <si>
    <t>3,5</t>
  </si>
  <si>
    <t>185804311R</t>
  </si>
  <si>
    <t>Zalití rostlin vodou plochy záhonů jednotlivě do 20 m2, po vysazení, 5x ročně po dobu 3 let 100 litry vody</t>
  </si>
  <si>
    <t>137207922</t>
  </si>
  <si>
    <t>185851121R</t>
  </si>
  <si>
    <t>Dovoz vody pro zálivku rostlin na vzdálenost do 1000 m, po výsadbě, 5x ročně po dobu 3 let</t>
  </si>
  <si>
    <t>904117266</t>
  </si>
  <si>
    <t>O2</t>
  </si>
  <si>
    <t>Druhý rok</t>
  </si>
  <si>
    <t>185802114R.2</t>
  </si>
  <si>
    <t>715010984</t>
  </si>
  <si>
    <t>25191155.2</t>
  </si>
  <si>
    <t>-320745148</t>
  </si>
  <si>
    <t>185804311R.2</t>
  </si>
  <si>
    <t>899405560</t>
  </si>
  <si>
    <t>185851121R.2</t>
  </si>
  <si>
    <t>440383979</t>
  </si>
  <si>
    <t>O3</t>
  </si>
  <si>
    <t>Třetí rok</t>
  </si>
  <si>
    <t>-1539543666</t>
  </si>
  <si>
    <t>54</t>
  </si>
  <si>
    <t>184806111</t>
  </si>
  <si>
    <t>Řez stromů netrnitých průklestem D koruny do 2 m</t>
  </si>
  <si>
    <t>332404961</t>
  </si>
  <si>
    <t>Řez stromů, keřů nebo růží průklestem stromů netrnitých, o průměru koruny do 2 m</t>
  </si>
  <si>
    <t>185802114R.3</t>
  </si>
  <si>
    <t>1861289207</t>
  </si>
  <si>
    <t>25191155.3</t>
  </si>
  <si>
    <t>-496121481</t>
  </si>
  <si>
    <t>185804311R.3</t>
  </si>
  <si>
    <t>-1928033534</t>
  </si>
  <si>
    <t>185851121R.3</t>
  </si>
  <si>
    <t>-762451607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</si>
  <si>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</si>
  <si>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</si>
  <si>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</si>
  <si>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  VRN2 - Příprava staveniště</t>
  </si>
  <si>
    <t xml:space="preserve">      VRN3 - Zařízení staveniště</t>
  </si>
  <si>
    <t xml:space="preserve">      VRN4 - Inženýrská činnost</t>
  </si>
  <si>
    <t>Vedlejší rozpočtové náklady</t>
  </si>
  <si>
    <t>VRN1</t>
  </si>
  <si>
    <t>Průzkumné, geodetické a projektové práce</t>
  </si>
  <si>
    <t>011134000</t>
  </si>
  <si>
    <t>Hydrogeologický průzkum - pro přesné stanovení poměru stabilizace</t>
  </si>
  <si>
    <t>1024</t>
  </si>
  <si>
    <t>1628635079</t>
  </si>
  <si>
    <t>011224000</t>
  </si>
  <si>
    <t>Dendrologický průzkum</t>
  </si>
  <si>
    <t>1049702639</t>
  </si>
  <si>
    <t>011324000</t>
  </si>
  <si>
    <t>Archeologický průzkum</t>
  </si>
  <si>
    <t>-402110804</t>
  </si>
  <si>
    <t>012103000</t>
  </si>
  <si>
    <t>Geodetické práce před výstavbou</t>
  </si>
  <si>
    <t>1168006832</t>
  </si>
  <si>
    <t xml:space="preserve"> 1</t>
  </si>
  <si>
    <t>012303000</t>
  </si>
  <si>
    <t>Geodetické práce po výstavbě</t>
  </si>
  <si>
    <t>-419811450</t>
  </si>
  <si>
    <t>013254000</t>
  </si>
  <si>
    <t>Dokumentace skutečného provedení stavby</t>
  </si>
  <si>
    <t>-288151883</t>
  </si>
  <si>
    <t>VRN2</t>
  </si>
  <si>
    <t>Příprava staveniště</t>
  </si>
  <si>
    <t>02000100</t>
  </si>
  <si>
    <t>1060055472</t>
  </si>
  <si>
    <t>VRN3</t>
  </si>
  <si>
    <t>Zařízení staveniště</t>
  </si>
  <si>
    <t>030001000</t>
  </si>
  <si>
    <t>1321780598</t>
  </si>
  <si>
    <t>034403000</t>
  </si>
  <si>
    <t>Dopravní značení na staveništi</t>
  </si>
  <si>
    <t>-837241601</t>
  </si>
  <si>
    <t>VRN4</t>
  </si>
  <si>
    <t>Inženýrská činnost</t>
  </si>
  <si>
    <t>043002000</t>
  </si>
  <si>
    <t>Zkoušky a ostatní měření</t>
  </si>
  <si>
    <t>1424131764</t>
  </si>
  <si>
    <t>049000000</t>
  </si>
  <si>
    <t>107646663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</si>
</sst>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29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30</v>
      </c>
      <c r="AK13" s="31" t="s">
        <v>25</v>
      </c>
      <c r="AN13" s="33" t="s">
        <v>31</v>
      </c>
      <c r="AR13" s="21"/>
      <c r="BE13" s="30"/>
      <c r="BS13" s="18" t="s">
        <v>6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31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32</v>
      </c>
      <c r="AK16" s="31" t="s">
        <v>25</v>
      </c>
      <c r="AN16" s="26" t="s">
        <v>33</v>
      </c>
      <c r="AR16" s="21"/>
      <c r="BE16" s="30"/>
      <c r="BS16" s="18" t="s">
        <v>3</v>
      </c>
    </row>
    <row r="17" s="1" customFormat="1" ht="18.48" customHeight="1">
      <c r="B17" s="21"/>
      <c r="E17" s="26" t="s">
        <v>34</v>
      </c>
      <c r="AK17" s="31" t="s">
        <v>28</v>
      </c>
      <c r="AN17" s="26" t="s">
        <v>35</v>
      </c>
      <c r="AR17" s="21"/>
      <c r="BE17" s="30"/>
      <c r="BS17" s="18" t="s">
        <v>36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37</v>
      </c>
      <c r="AK19" s="31" t="s">
        <v>25</v>
      </c>
      <c r="AN19" s="26" t="s">
        <v>38</v>
      </c>
      <c r="AR19" s="21"/>
      <c r="BE19" s="30"/>
      <c r="BS19" s="18" t="s">
        <v>6</v>
      </c>
    </row>
    <row r="20" s="1" customFormat="1" ht="18.48" customHeight="1">
      <c r="B20" s="21"/>
      <c r="E20" s="26" t="s">
        <v>39</v>
      </c>
      <c r="AK20" s="31" t="s">
        <v>28</v>
      </c>
      <c r="AN20" s="26" t="s">
        <v>40</v>
      </c>
      <c r="AR20" s="21"/>
      <c r="BE20" s="30"/>
      <c r="BS20" s="18" t="s">
        <v>36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41</v>
      </c>
      <c r="AR22" s="21"/>
      <c r="BE22" s="30"/>
    </row>
    <row r="23" s="1" customFormat="1" ht="72" customHeight="1">
      <c r="B23" s="21"/>
      <c r="E23" s="35" t="s">
        <v>42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47</v>
      </c>
      <c r="E29" s="3"/>
      <c r="F29" s="31" t="s">
        <v>48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50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51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52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53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54</v>
      </c>
      <c r="U35" s="49"/>
      <c r="V35" s="49"/>
      <c r="W35" s="49"/>
      <c r="X35" s="51" t="s">
        <v>55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58</v>
      </c>
      <c r="AI60" s="40"/>
      <c r="AJ60" s="40"/>
      <c r="AK60" s="40"/>
      <c r="AL60" s="40"/>
      <c r="AM60" s="57" t="s">
        <v>59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60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61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58</v>
      </c>
      <c r="AI75" s="40"/>
      <c r="AJ75" s="40"/>
      <c r="AK75" s="40"/>
      <c r="AL75" s="40"/>
      <c r="AM75" s="57" t="s">
        <v>59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62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21_P114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HOSTÍN U MĚLNÍKA - HLAVNÍ POLNÍ CESTA HC1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Hostín u Mělníka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4. 1. 2022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ČR - Státní pozemkový úřad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32</v>
      </c>
      <c r="AJ89" s="37"/>
      <c r="AK89" s="37"/>
      <c r="AL89" s="37"/>
      <c r="AM89" s="69" t="str">
        <f>IF(E17="","",E17)</f>
        <v>GEOREAL spol. s r.o.</v>
      </c>
      <c r="AN89" s="4"/>
      <c r="AO89" s="4"/>
      <c r="AP89" s="4"/>
      <c r="AQ89" s="37"/>
      <c r="AR89" s="38"/>
      <c r="AS89" s="70" t="s">
        <v>63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30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37</v>
      </c>
      <c r="AJ90" s="37"/>
      <c r="AK90" s="37"/>
      <c r="AL90" s="37"/>
      <c r="AM90" s="69" t="str">
        <f>IF(E20="","",E20)</f>
        <v xml:space="preserve">DRS stavební s.r.o.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64</v>
      </c>
      <c r="D92" s="79"/>
      <c r="E92" s="79"/>
      <c r="F92" s="79"/>
      <c r="G92" s="79"/>
      <c r="H92" s="80"/>
      <c r="I92" s="81" t="s">
        <v>65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66</v>
      </c>
      <c r="AH92" s="79"/>
      <c r="AI92" s="79"/>
      <c r="AJ92" s="79"/>
      <c r="AK92" s="79"/>
      <c r="AL92" s="79"/>
      <c r="AM92" s="79"/>
      <c r="AN92" s="81" t="s">
        <v>67</v>
      </c>
      <c r="AO92" s="79"/>
      <c r="AP92" s="83"/>
      <c r="AQ92" s="84" t="s">
        <v>68</v>
      </c>
      <c r="AR92" s="38"/>
      <c r="AS92" s="85" t="s">
        <v>69</v>
      </c>
      <c r="AT92" s="86" t="s">
        <v>70</v>
      </c>
      <c r="AU92" s="86" t="s">
        <v>71</v>
      </c>
      <c r="AV92" s="86" t="s">
        <v>72</v>
      </c>
      <c r="AW92" s="86" t="s">
        <v>73</v>
      </c>
      <c r="AX92" s="86" t="s">
        <v>74</v>
      </c>
      <c r="AY92" s="86" t="s">
        <v>75</v>
      </c>
      <c r="AZ92" s="86" t="s">
        <v>76</v>
      </c>
      <c r="BA92" s="86" t="s">
        <v>77</v>
      </c>
      <c r="BB92" s="86" t="s">
        <v>78</v>
      </c>
      <c r="BC92" s="86" t="s">
        <v>79</v>
      </c>
      <c r="BD92" s="87" t="s">
        <v>80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81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82</v>
      </c>
      <c r="BT94" s="101" t="s">
        <v>83</v>
      </c>
      <c r="BU94" s="102" t="s">
        <v>84</v>
      </c>
      <c r="BV94" s="101" t="s">
        <v>85</v>
      </c>
      <c r="BW94" s="101" t="s">
        <v>4</v>
      </c>
      <c r="BX94" s="101" t="s">
        <v>86</v>
      </c>
      <c r="CL94" s="101" t="s">
        <v>1</v>
      </c>
    </row>
    <row r="95" s="7" customFormat="1" ht="16.5" customHeight="1">
      <c r="A95" s="7"/>
      <c r="B95" s="103"/>
      <c r="C95" s="104"/>
      <c r="D95" s="105" t="s">
        <v>87</v>
      </c>
      <c r="E95" s="105"/>
      <c r="F95" s="105"/>
      <c r="G95" s="105"/>
      <c r="H95" s="105"/>
      <c r="I95" s="106"/>
      <c r="J95" s="105" t="s">
        <v>88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ROUND(SUM(AG96:AG101),2)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89</v>
      </c>
      <c r="AR95" s="103"/>
      <c r="AS95" s="110">
        <f>ROUND(SUM(AS96:AS101),2)</f>
        <v>0</v>
      </c>
      <c r="AT95" s="111">
        <f>ROUND(SUM(AV95:AW95),2)</f>
        <v>0</v>
      </c>
      <c r="AU95" s="112">
        <f>ROUND(SUM(AU96:AU101),5)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ROUND(SUM(AZ96:AZ101),2)</f>
        <v>0</v>
      </c>
      <c r="BA95" s="111">
        <f>ROUND(SUM(BA96:BA101),2)</f>
        <v>0</v>
      </c>
      <c r="BB95" s="111">
        <f>ROUND(SUM(BB96:BB101),2)</f>
        <v>0</v>
      </c>
      <c r="BC95" s="111">
        <f>ROUND(SUM(BC96:BC101),2)</f>
        <v>0</v>
      </c>
      <c r="BD95" s="113">
        <f>ROUND(SUM(BD96:BD101),2)</f>
        <v>0</v>
      </c>
      <c r="BE95" s="7"/>
      <c r="BS95" s="114" t="s">
        <v>82</v>
      </c>
      <c r="BT95" s="114" t="s">
        <v>90</v>
      </c>
      <c r="BU95" s="114" t="s">
        <v>84</v>
      </c>
      <c r="BV95" s="114" t="s">
        <v>85</v>
      </c>
      <c r="BW95" s="114" t="s">
        <v>91</v>
      </c>
      <c r="BX95" s="114" t="s">
        <v>4</v>
      </c>
      <c r="CL95" s="114" t="s">
        <v>1</v>
      </c>
      <c r="CM95" s="114" t="s">
        <v>92</v>
      </c>
    </row>
    <row r="96" s="4" customFormat="1" ht="16.5" customHeight="1">
      <c r="A96" s="115" t="s">
        <v>93</v>
      </c>
      <c r="B96" s="63"/>
      <c r="C96" s="10"/>
      <c r="D96" s="10"/>
      <c r="E96" s="116" t="s">
        <v>94</v>
      </c>
      <c r="F96" s="116"/>
      <c r="G96" s="116"/>
      <c r="H96" s="116"/>
      <c r="I96" s="116"/>
      <c r="J96" s="10"/>
      <c r="K96" s="116" t="s">
        <v>95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'SO101 - POLNÍ CESTA HC1'!J32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96</v>
      </c>
      <c r="AR96" s="63"/>
      <c r="AS96" s="119">
        <v>0</v>
      </c>
      <c r="AT96" s="120">
        <f>ROUND(SUM(AV96:AW96),2)</f>
        <v>0</v>
      </c>
      <c r="AU96" s="121">
        <f>'SO101 - POLNÍ CESTA HC1'!P125</f>
        <v>0</v>
      </c>
      <c r="AV96" s="120">
        <f>'SO101 - POLNÍ CESTA HC1'!J35</f>
        <v>0</v>
      </c>
      <c r="AW96" s="120">
        <f>'SO101 - POLNÍ CESTA HC1'!J36</f>
        <v>0</v>
      </c>
      <c r="AX96" s="120">
        <f>'SO101 - POLNÍ CESTA HC1'!J37</f>
        <v>0</v>
      </c>
      <c r="AY96" s="120">
        <f>'SO101 - POLNÍ CESTA HC1'!J38</f>
        <v>0</v>
      </c>
      <c r="AZ96" s="120">
        <f>'SO101 - POLNÍ CESTA HC1'!F35</f>
        <v>0</v>
      </c>
      <c r="BA96" s="120">
        <f>'SO101 - POLNÍ CESTA HC1'!F36</f>
        <v>0</v>
      </c>
      <c r="BB96" s="120">
        <f>'SO101 - POLNÍ CESTA HC1'!F37</f>
        <v>0</v>
      </c>
      <c r="BC96" s="120">
        <f>'SO101 - POLNÍ CESTA HC1'!F38</f>
        <v>0</v>
      </c>
      <c r="BD96" s="122">
        <f>'SO101 - POLNÍ CESTA HC1'!F39</f>
        <v>0</v>
      </c>
      <c r="BE96" s="4"/>
      <c r="BT96" s="26" t="s">
        <v>92</v>
      </c>
      <c r="BV96" s="26" t="s">
        <v>85</v>
      </c>
      <c r="BW96" s="26" t="s">
        <v>97</v>
      </c>
      <c r="BX96" s="26" t="s">
        <v>91</v>
      </c>
      <c r="CL96" s="26" t="s">
        <v>1</v>
      </c>
    </row>
    <row r="97" s="4" customFormat="1" ht="16.5" customHeight="1">
      <c r="A97" s="115" t="s">
        <v>93</v>
      </c>
      <c r="B97" s="63"/>
      <c r="C97" s="10"/>
      <c r="D97" s="10"/>
      <c r="E97" s="116" t="s">
        <v>98</v>
      </c>
      <c r="F97" s="116"/>
      <c r="G97" s="116"/>
      <c r="H97" s="116"/>
      <c r="I97" s="116"/>
      <c r="J97" s="10"/>
      <c r="K97" s="116" t="s">
        <v>99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'SO301 - Odvodnění polní c...'!J32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96</v>
      </c>
      <c r="AR97" s="63"/>
      <c r="AS97" s="119">
        <v>0</v>
      </c>
      <c r="AT97" s="120">
        <f>ROUND(SUM(AV97:AW97),2)</f>
        <v>0</v>
      </c>
      <c r="AU97" s="121">
        <f>'SO301 - Odvodnění polní c...'!P125</f>
        <v>0</v>
      </c>
      <c r="AV97" s="120">
        <f>'SO301 - Odvodnění polní c...'!J35</f>
        <v>0</v>
      </c>
      <c r="AW97" s="120">
        <f>'SO301 - Odvodnění polní c...'!J36</f>
        <v>0</v>
      </c>
      <c r="AX97" s="120">
        <f>'SO301 - Odvodnění polní c...'!J37</f>
        <v>0</v>
      </c>
      <c r="AY97" s="120">
        <f>'SO301 - Odvodnění polní c...'!J38</f>
        <v>0</v>
      </c>
      <c r="AZ97" s="120">
        <f>'SO301 - Odvodnění polní c...'!F35</f>
        <v>0</v>
      </c>
      <c r="BA97" s="120">
        <f>'SO301 - Odvodnění polní c...'!F36</f>
        <v>0</v>
      </c>
      <c r="BB97" s="120">
        <f>'SO301 - Odvodnění polní c...'!F37</f>
        <v>0</v>
      </c>
      <c r="BC97" s="120">
        <f>'SO301 - Odvodnění polní c...'!F38</f>
        <v>0</v>
      </c>
      <c r="BD97" s="122">
        <f>'SO301 - Odvodnění polní c...'!F39</f>
        <v>0</v>
      </c>
      <c r="BE97" s="4"/>
      <c r="BT97" s="26" t="s">
        <v>92</v>
      </c>
      <c r="BV97" s="26" t="s">
        <v>85</v>
      </c>
      <c r="BW97" s="26" t="s">
        <v>100</v>
      </c>
      <c r="BX97" s="26" t="s">
        <v>91</v>
      </c>
      <c r="CL97" s="26" t="s">
        <v>1</v>
      </c>
    </row>
    <row r="98" s="4" customFormat="1" ht="16.5" customHeight="1">
      <c r="A98" s="115" t="s">
        <v>93</v>
      </c>
      <c r="B98" s="63"/>
      <c r="C98" s="10"/>
      <c r="D98" s="10"/>
      <c r="E98" s="116" t="s">
        <v>101</v>
      </c>
      <c r="F98" s="116"/>
      <c r="G98" s="116"/>
      <c r="H98" s="116"/>
      <c r="I98" s="116"/>
      <c r="J98" s="10"/>
      <c r="K98" s="116" t="s">
        <v>102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'SO802 - Místo odpočinku'!J32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96</v>
      </c>
      <c r="AR98" s="63"/>
      <c r="AS98" s="119">
        <v>0</v>
      </c>
      <c r="AT98" s="120">
        <f>ROUND(SUM(AV98:AW98),2)</f>
        <v>0</v>
      </c>
      <c r="AU98" s="121">
        <f>'SO802 - Místo odpočinku'!P122</f>
        <v>0</v>
      </c>
      <c r="AV98" s="120">
        <f>'SO802 - Místo odpočinku'!J35</f>
        <v>0</v>
      </c>
      <c r="AW98" s="120">
        <f>'SO802 - Místo odpočinku'!J36</f>
        <v>0</v>
      </c>
      <c r="AX98" s="120">
        <f>'SO802 - Místo odpočinku'!J37</f>
        <v>0</v>
      </c>
      <c r="AY98" s="120">
        <f>'SO802 - Místo odpočinku'!J38</f>
        <v>0</v>
      </c>
      <c r="AZ98" s="120">
        <f>'SO802 - Místo odpočinku'!F35</f>
        <v>0</v>
      </c>
      <c r="BA98" s="120">
        <f>'SO802 - Místo odpočinku'!F36</f>
        <v>0</v>
      </c>
      <c r="BB98" s="120">
        <f>'SO802 - Místo odpočinku'!F37</f>
        <v>0</v>
      </c>
      <c r="BC98" s="120">
        <f>'SO802 - Místo odpočinku'!F38</f>
        <v>0</v>
      </c>
      <c r="BD98" s="122">
        <f>'SO802 - Místo odpočinku'!F39</f>
        <v>0</v>
      </c>
      <c r="BE98" s="4"/>
      <c r="BT98" s="26" t="s">
        <v>92</v>
      </c>
      <c r="BV98" s="26" t="s">
        <v>85</v>
      </c>
      <c r="BW98" s="26" t="s">
        <v>103</v>
      </c>
      <c r="BX98" s="26" t="s">
        <v>91</v>
      </c>
      <c r="CL98" s="26" t="s">
        <v>1</v>
      </c>
    </row>
    <row r="99" s="4" customFormat="1" ht="16.5" customHeight="1">
      <c r="A99" s="115" t="s">
        <v>93</v>
      </c>
      <c r="B99" s="63"/>
      <c r="C99" s="10"/>
      <c r="D99" s="10"/>
      <c r="E99" s="116" t="s">
        <v>104</v>
      </c>
      <c r="F99" s="116"/>
      <c r="G99" s="116"/>
      <c r="H99" s="116"/>
      <c r="I99" s="116"/>
      <c r="J99" s="10"/>
      <c r="K99" s="116" t="s">
        <v>105</v>
      </c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7">
        <f>'SO801 - Kácení zeleně a v...'!J32</f>
        <v>0</v>
      </c>
      <c r="AH99" s="10"/>
      <c r="AI99" s="10"/>
      <c r="AJ99" s="10"/>
      <c r="AK99" s="10"/>
      <c r="AL99" s="10"/>
      <c r="AM99" s="10"/>
      <c r="AN99" s="117">
        <f>SUM(AG99,AT99)</f>
        <v>0</v>
      </c>
      <c r="AO99" s="10"/>
      <c r="AP99" s="10"/>
      <c r="AQ99" s="118" t="s">
        <v>96</v>
      </c>
      <c r="AR99" s="63"/>
      <c r="AS99" s="119">
        <v>0</v>
      </c>
      <c r="AT99" s="120">
        <f>ROUND(SUM(AV99:AW99),2)</f>
        <v>0</v>
      </c>
      <c r="AU99" s="121">
        <f>'SO801 - Kácení zeleně a v...'!P121</f>
        <v>0</v>
      </c>
      <c r="AV99" s="120">
        <f>'SO801 - Kácení zeleně a v...'!J35</f>
        <v>0</v>
      </c>
      <c r="AW99" s="120">
        <f>'SO801 - Kácení zeleně a v...'!J36</f>
        <v>0</v>
      </c>
      <c r="AX99" s="120">
        <f>'SO801 - Kácení zeleně a v...'!J37</f>
        <v>0</v>
      </c>
      <c r="AY99" s="120">
        <f>'SO801 - Kácení zeleně a v...'!J38</f>
        <v>0</v>
      </c>
      <c r="AZ99" s="120">
        <f>'SO801 - Kácení zeleně a v...'!F35</f>
        <v>0</v>
      </c>
      <c r="BA99" s="120">
        <f>'SO801 - Kácení zeleně a v...'!F36</f>
        <v>0</v>
      </c>
      <c r="BB99" s="120">
        <f>'SO801 - Kácení zeleně a v...'!F37</f>
        <v>0</v>
      </c>
      <c r="BC99" s="120">
        <f>'SO801 - Kácení zeleně a v...'!F38</f>
        <v>0</v>
      </c>
      <c r="BD99" s="122">
        <f>'SO801 - Kácení zeleně a v...'!F39</f>
        <v>0</v>
      </c>
      <c r="BE99" s="4"/>
      <c r="BT99" s="26" t="s">
        <v>92</v>
      </c>
      <c r="BV99" s="26" t="s">
        <v>85</v>
      </c>
      <c r="BW99" s="26" t="s">
        <v>106</v>
      </c>
      <c r="BX99" s="26" t="s">
        <v>91</v>
      </c>
      <c r="CL99" s="26" t="s">
        <v>1</v>
      </c>
    </row>
    <row r="100" s="4" customFormat="1" ht="16.5" customHeight="1">
      <c r="A100" s="115" t="s">
        <v>93</v>
      </c>
      <c r="B100" s="63"/>
      <c r="C100" s="10"/>
      <c r="D100" s="10"/>
      <c r="E100" s="116" t="s">
        <v>107</v>
      </c>
      <c r="F100" s="116"/>
      <c r="G100" s="116"/>
      <c r="H100" s="116"/>
      <c r="I100" s="116"/>
      <c r="J100" s="10"/>
      <c r="K100" s="116" t="s">
        <v>108</v>
      </c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7">
        <f>'SO803 - Následná tříletá ...'!J32</f>
        <v>0</v>
      </c>
      <c r="AH100" s="10"/>
      <c r="AI100" s="10"/>
      <c r="AJ100" s="10"/>
      <c r="AK100" s="10"/>
      <c r="AL100" s="10"/>
      <c r="AM100" s="10"/>
      <c r="AN100" s="117">
        <f>SUM(AG100,AT100)</f>
        <v>0</v>
      </c>
      <c r="AO100" s="10"/>
      <c r="AP100" s="10"/>
      <c r="AQ100" s="118" t="s">
        <v>96</v>
      </c>
      <c r="AR100" s="63"/>
      <c r="AS100" s="119">
        <v>0</v>
      </c>
      <c r="AT100" s="120">
        <f>ROUND(SUM(AV100:AW100),2)</f>
        <v>0</v>
      </c>
      <c r="AU100" s="121">
        <f>'SO803 - Následná tříletá ...'!P124</f>
        <v>0</v>
      </c>
      <c r="AV100" s="120">
        <f>'SO803 - Následná tříletá ...'!J35</f>
        <v>0</v>
      </c>
      <c r="AW100" s="120">
        <f>'SO803 - Následná tříletá ...'!J36</f>
        <v>0</v>
      </c>
      <c r="AX100" s="120">
        <f>'SO803 - Následná tříletá ...'!J37</f>
        <v>0</v>
      </c>
      <c r="AY100" s="120">
        <f>'SO803 - Následná tříletá ...'!J38</f>
        <v>0</v>
      </c>
      <c r="AZ100" s="120">
        <f>'SO803 - Následná tříletá ...'!F35</f>
        <v>0</v>
      </c>
      <c r="BA100" s="120">
        <f>'SO803 - Následná tříletá ...'!F36</f>
        <v>0</v>
      </c>
      <c r="BB100" s="120">
        <f>'SO803 - Následná tříletá ...'!F37</f>
        <v>0</v>
      </c>
      <c r="BC100" s="120">
        <f>'SO803 - Následná tříletá ...'!F38</f>
        <v>0</v>
      </c>
      <c r="BD100" s="122">
        <f>'SO803 - Následná tříletá ...'!F39</f>
        <v>0</v>
      </c>
      <c r="BE100" s="4"/>
      <c r="BT100" s="26" t="s">
        <v>92</v>
      </c>
      <c r="BV100" s="26" t="s">
        <v>85</v>
      </c>
      <c r="BW100" s="26" t="s">
        <v>109</v>
      </c>
      <c r="BX100" s="26" t="s">
        <v>91</v>
      </c>
      <c r="CL100" s="26" t="s">
        <v>1</v>
      </c>
    </row>
    <row r="101" s="4" customFormat="1" ht="16.5" customHeight="1">
      <c r="A101" s="115" t="s">
        <v>93</v>
      </c>
      <c r="B101" s="63"/>
      <c r="C101" s="10"/>
      <c r="D101" s="10"/>
      <c r="E101" s="116" t="s">
        <v>110</v>
      </c>
      <c r="F101" s="116"/>
      <c r="G101" s="116"/>
      <c r="H101" s="116"/>
      <c r="I101" s="116"/>
      <c r="J101" s="10"/>
      <c r="K101" s="116" t="s">
        <v>111</v>
      </c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7">
        <f>'VRN - VEDLEJŠÍ ROZPOČTOVÉ...'!J32</f>
        <v>0</v>
      </c>
      <c r="AH101" s="10"/>
      <c r="AI101" s="10"/>
      <c r="AJ101" s="10"/>
      <c r="AK101" s="10"/>
      <c r="AL101" s="10"/>
      <c r="AM101" s="10"/>
      <c r="AN101" s="117">
        <f>SUM(AG101,AT101)</f>
        <v>0</v>
      </c>
      <c r="AO101" s="10"/>
      <c r="AP101" s="10"/>
      <c r="AQ101" s="118" t="s">
        <v>96</v>
      </c>
      <c r="AR101" s="63"/>
      <c r="AS101" s="123">
        <v>0</v>
      </c>
      <c r="AT101" s="124">
        <f>ROUND(SUM(AV101:AW101),2)</f>
        <v>0</v>
      </c>
      <c r="AU101" s="125">
        <f>'VRN - VEDLEJŠÍ ROZPOČTOVÉ...'!P125</f>
        <v>0</v>
      </c>
      <c r="AV101" s="124">
        <f>'VRN - VEDLEJŠÍ ROZPOČTOVÉ...'!J35</f>
        <v>0</v>
      </c>
      <c r="AW101" s="124">
        <f>'VRN - VEDLEJŠÍ ROZPOČTOVÉ...'!J36</f>
        <v>0</v>
      </c>
      <c r="AX101" s="124">
        <f>'VRN - VEDLEJŠÍ ROZPOČTOVÉ...'!J37</f>
        <v>0</v>
      </c>
      <c r="AY101" s="124">
        <f>'VRN - VEDLEJŠÍ ROZPOČTOVÉ...'!J38</f>
        <v>0</v>
      </c>
      <c r="AZ101" s="124">
        <f>'VRN - VEDLEJŠÍ ROZPOČTOVÉ...'!F35</f>
        <v>0</v>
      </c>
      <c r="BA101" s="124">
        <f>'VRN - VEDLEJŠÍ ROZPOČTOVÉ...'!F36</f>
        <v>0</v>
      </c>
      <c r="BB101" s="124">
        <f>'VRN - VEDLEJŠÍ ROZPOČTOVÉ...'!F37</f>
        <v>0</v>
      </c>
      <c r="BC101" s="124">
        <f>'VRN - VEDLEJŠÍ ROZPOČTOVÉ...'!F38</f>
        <v>0</v>
      </c>
      <c r="BD101" s="126">
        <f>'VRN - VEDLEJŠÍ ROZPOČTOVÉ...'!F39</f>
        <v>0</v>
      </c>
      <c r="BE101" s="4"/>
      <c r="BT101" s="26" t="s">
        <v>92</v>
      </c>
      <c r="BV101" s="26" t="s">
        <v>85</v>
      </c>
      <c r="BW101" s="26" t="s">
        <v>112</v>
      </c>
      <c r="BX101" s="26" t="s">
        <v>91</v>
      </c>
      <c r="CL101" s="26" t="s">
        <v>1</v>
      </c>
    </row>
    <row r="102" s="2" customFormat="1" ht="30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38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mergeCells count="66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101 - POLNÍ CESTA HC1'!C2" display="/"/>
    <hyperlink ref="A97" location="'SO301 - Odvodnění polní c...'!C2" display="/"/>
    <hyperlink ref="A98" location="'SO802 - Místo odpočinku'!C2" display="/"/>
    <hyperlink ref="A99" location="'SO801 - Kácení zeleně a v...'!C2" display="/"/>
    <hyperlink ref="A100" location="'SO803 - Následná tříletá ...'!C2" display="/"/>
    <hyperlink ref="A101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113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HOSTÍN U MĚLNÍKA - HLAVNÍ POLNÍ CESTA HC1</v>
      </c>
      <c r="F7" s="31"/>
      <c r="G7" s="31"/>
      <c r="H7" s="31"/>
      <c r="L7" s="21"/>
    </row>
    <row r="8" s="1" customFormat="1" ht="12" customHeight="1">
      <c r="B8" s="21"/>
      <c r="D8" s="31" t="s">
        <v>114</v>
      </c>
      <c r="L8" s="21"/>
    </row>
    <row r="9" s="2" customFormat="1" ht="16.5" customHeight="1">
      <c r="A9" s="37"/>
      <c r="B9" s="38"/>
      <c r="C9" s="37"/>
      <c r="D9" s="37"/>
      <c r="E9" s="128" t="s">
        <v>115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117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118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ROUND(J125,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ROUND((SUM(BE125:BE260)),  2)</f>
        <v>0</v>
      </c>
      <c r="G35" s="37"/>
      <c r="H35" s="37"/>
      <c r="I35" s="135">
        <v>0.20999999999999999</v>
      </c>
      <c r="J35" s="134">
        <f>ROUND(((SUM(BE125:BE260))*I35),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ROUND((SUM(BF125:BF260)),  2)</f>
        <v>0</v>
      </c>
      <c r="G36" s="37"/>
      <c r="H36" s="37"/>
      <c r="I36" s="135">
        <v>0.14999999999999999</v>
      </c>
      <c r="J36" s="134">
        <f>ROUND(((SUM(BF125:BF260))*I36),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ROUND((SUM(BG125:BG260)),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ROUND((SUM(BH125:BH260)),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ROUND((SUM(BI125:BI260)),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HOSTÍN U MĚLNÍKA - HLAVNÍ POLNÍ CESTA HC1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114</v>
      </c>
      <c r="L86" s="21"/>
    </row>
    <row r="87" s="2" customFormat="1" ht="16.5" customHeight="1">
      <c r="A87" s="37"/>
      <c r="B87" s="38"/>
      <c r="C87" s="37"/>
      <c r="D87" s="37"/>
      <c r="E87" s="128" t="s">
        <v>115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SO101 - POLNÍ CESTA HC1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Hostín u Mělníka</v>
      </c>
      <c r="G91" s="37"/>
      <c r="H91" s="37"/>
      <c r="I91" s="31" t="s">
        <v>22</v>
      </c>
      <c r="J91" s="68" t="str">
        <f>IF(J14="","",J14)</f>
        <v>4. 1. 2022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120</v>
      </c>
      <c r="D96" s="136"/>
      <c r="E96" s="136"/>
      <c r="F96" s="136"/>
      <c r="G96" s="136"/>
      <c r="H96" s="136"/>
      <c r="I96" s="136"/>
      <c r="J96" s="145" t="s">
        <v>121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122</v>
      </c>
      <c r="D98" s="37"/>
      <c r="E98" s="37"/>
      <c r="F98" s="37"/>
      <c r="G98" s="37"/>
      <c r="H98" s="37"/>
      <c r="I98" s="37"/>
      <c r="J98" s="95">
        <f>J125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123</v>
      </c>
    </row>
    <row r="99" s="9" customFormat="1" ht="24.96" customHeight="1">
      <c r="A99" s="9"/>
      <c r="B99" s="147"/>
      <c r="C99" s="9"/>
      <c r="D99" s="148" t="s">
        <v>124</v>
      </c>
      <c r="E99" s="149"/>
      <c r="F99" s="149"/>
      <c r="G99" s="149"/>
      <c r="H99" s="149"/>
      <c r="I99" s="149"/>
      <c r="J99" s="150">
        <f>J126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125</v>
      </c>
      <c r="E100" s="153"/>
      <c r="F100" s="153"/>
      <c r="G100" s="153"/>
      <c r="H100" s="153"/>
      <c r="I100" s="153"/>
      <c r="J100" s="154">
        <f>J127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126</v>
      </c>
      <c r="E101" s="153"/>
      <c r="F101" s="153"/>
      <c r="G101" s="153"/>
      <c r="H101" s="153"/>
      <c r="I101" s="153"/>
      <c r="J101" s="154">
        <f>J167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127</v>
      </c>
      <c r="E102" s="153"/>
      <c r="F102" s="153"/>
      <c r="G102" s="153"/>
      <c r="H102" s="153"/>
      <c r="I102" s="153"/>
      <c r="J102" s="154">
        <f>J222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128</v>
      </c>
      <c r="E103" s="153"/>
      <c r="F103" s="153"/>
      <c r="G103" s="153"/>
      <c r="H103" s="153"/>
      <c r="I103" s="153"/>
      <c r="J103" s="154">
        <f>J231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129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8" t="str">
        <f>E7</f>
        <v>HOSTÍN U MĚLNÍKA - HLAVNÍ POLNÍ CESTA HC1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1"/>
      <c r="C114" s="31" t="s">
        <v>114</v>
      </c>
      <c r="L114" s="21"/>
    </row>
    <row r="115" s="2" customFormat="1" ht="16.5" customHeight="1">
      <c r="A115" s="37"/>
      <c r="B115" s="38"/>
      <c r="C115" s="37"/>
      <c r="D115" s="37"/>
      <c r="E115" s="128" t="s">
        <v>115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E11</f>
        <v>SO101 - POLNÍ CESTA HC1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F14</f>
        <v>Hostín u Mělníka</v>
      </c>
      <c r="G119" s="37"/>
      <c r="H119" s="37"/>
      <c r="I119" s="31" t="s">
        <v>22</v>
      </c>
      <c r="J119" s="68" t="str">
        <f>IF(J14="","",J14)</f>
        <v>4. 1. 2022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24</v>
      </c>
      <c r="D121" s="37"/>
      <c r="E121" s="37"/>
      <c r="F121" s="26" t="str">
        <f>E17</f>
        <v>ČR - Státní pozemkový úřad</v>
      </c>
      <c r="G121" s="37"/>
      <c r="H121" s="37"/>
      <c r="I121" s="31" t="s">
        <v>32</v>
      </c>
      <c r="J121" s="35" t="str">
        <f>E23</f>
        <v>GEOREAL spol. s r.o.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7"/>
      <c r="E122" s="37"/>
      <c r="F122" s="26" t="str">
        <f>IF(E20="","",E20)</f>
        <v>Vyplň údaj</v>
      </c>
      <c r="G122" s="37"/>
      <c r="H122" s="37"/>
      <c r="I122" s="31" t="s">
        <v>37</v>
      </c>
      <c r="J122" s="35" t="str">
        <f>E26</f>
        <v>DRS stavební s.r.o.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55"/>
      <c r="B124" s="156"/>
      <c r="C124" s="157" t="s">
        <v>130</v>
      </c>
      <c r="D124" s="158" t="s">
        <v>68</v>
      </c>
      <c r="E124" s="158" t="s">
        <v>64</v>
      </c>
      <c r="F124" s="158" t="s">
        <v>65</v>
      </c>
      <c r="G124" s="158" t="s">
        <v>131</v>
      </c>
      <c r="H124" s="158" t="s">
        <v>132</v>
      </c>
      <c r="I124" s="158" t="s">
        <v>133</v>
      </c>
      <c r="J124" s="158" t="s">
        <v>121</v>
      </c>
      <c r="K124" s="159" t="s">
        <v>134</v>
      </c>
      <c r="L124" s="160"/>
      <c r="M124" s="85" t="s">
        <v>1</v>
      </c>
      <c r="N124" s="86" t="s">
        <v>47</v>
      </c>
      <c r="O124" s="86" t="s">
        <v>135</v>
      </c>
      <c r="P124" s="86" t="s">
        <v>136</v>
      </c>
      <c r="Q124" s="86" t="s">
        <v>137</v>
      </c>
      <c r="R124" s="86" t="s">
        <v>138</v>
      </c>
      <c r="S124" s="86" t="s">
        <v>139</v>
      </c>
      <c r="T124" s="87" t="s">
        <v>140</v>
      </c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</row>
    <row r="125" s="2" customFormat="1" ht="22.8" customHeight="1">
      <c r="A125" s="37"/>
      <c r="B125" s="38"/>
      <c r="C125" s="92" t="s">
        <v>141</v>
      </c>
      <c r="D125" s="37"/>
      <c r="E125" s="37"/>
      <c r="F125" s="37"/>
      <c r="G125" s="37"/>
      <c r="H125" s="37"/>
      <c r="I125" s="37"/>
      <c r="J125" s="161">
        <f>BK125</f>
        <v>0</v>
      </c>
      <c r="K125" s="37"/>
      <c r="L125" s="38"/>
      <c r="M125" s="88"/>
      <c r="N125" s="72"/>
      <c r="O125" s="89"/>
      <c r="P125" s="162">
        <f>P126</f>
        <v>0</v>
      </c>
      <c r="Q125" s="89"/>
      <c r="R125" s="162">
        <f>R126</f>
        <v>2504.6479999999997</v>
      </c>
      <c r="S125" s="89"/>
      <c r="T125" s="163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82</v>
      </c>
      <c r="AU125" s="18" t="s">
        <v>123</v>
      </c>
      <c r="BK125" s="164">
        <f>BK126</f>
        <v>0</v>
      </c>
    </row>
    <row r="126" s="12" customFormat="1" ht="25.92" customHeight="1">
      <c r="A126" s="12"/>
      <c r="B126" s="165"/>
      <c r="C126" s="12"/>
      <c r="D126" s="166" t="s">
        <v>82</v>
      </c>
      <c r="E126" s="167" t="s">
        <v>142</v>
      </c>
      <c r="F126" s="167" t="s">
        <v>143</v>
      </c>
      <c r="G126" s="12"/>
      <c r="H126" s="12"/>
      <c r="I126" s="168"/>
      <c r="J126" s="169">
        <f>BK126</f>
        <v>0</v>
      </c>
      <c r="K126" s="12"/>
      <c r="L126" s="165"/>
      <c r="M126" s="170"/>
      <c r="N126" s="171"/>
      <c r="O126" s="171"/>
      <c r="P126" s="172">
        <f>P127+P167+P222+P231</f>
        <v>0</v>
      </c>
      <c r="Q126" s="171"/>
      <c r="R126" s="172">
        <f>R127+R167+R222+R231</f>
        <v>2504.6479999999997</v>
      </c>
      <c r="S126" s="171"/>
      <c r="T126" s="173">
        <f>T127+T167+T222+T231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6" t="s">
        <v>90</v>
      </c>
      <c r="AT126" s="174" t="s">
        <v>82</v>
      </c>
      <c r="AU126" s="174" t="s">
        <v>83</v>
      </c>
      <c r="AY126" s="166" t="s">
        <v>144</v>
      </c>
      <c r="BK126" s="175">
        <f>BK127+BK167+BK222+BK231</f>
        <v>0</v>
      </c>
    </row>
    <row r="127" s="12" customFormat="1" ht="22.8" customHeight="1">
      <c r="A127" s="12"/>
      <c r="B127" s="165"/>
      <c r="C127" s="12"/>
      <c r="D127" s="166" t="s">
        <v>82</v>
      </c>
      <c r="E127" s="176" t="s">
        <v>90</v>
      </c>
      <c r="F127" s="176" t="s">
        <v>145</v>
      </c>
      <c r="G127" s="12"/>
      <c r="H127" s="12"/>
      <c r="I127" s="168"/>
      <c r="J127" s="177">
        <f>BK127</f>
        <v>0</v>
      </c>
      <c r="K127" s="12"/>
      <c r="L127" s="165"/>
      <c r="M127" s="170"/>
      <c r="N127" s="171"/>
      <c r="O127" s="171"/>
      <c r="P127" s="172">
        <f>SUM(P128:P166)</f>
        <v>0</v>
      </c>
      <c r="Q127" s="171"/>
      <c r="R127" s="172">
        <f>SUM(R128:R166)</f>
        <v>0</v>
      </c>
      <c r="S127" s="171"/>
      <c r="T127" s="173">
        <f>SUM(T128:T166)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90</v>
      </c>
      <c r="AT127" s="174" t="s">
        <v>82</v>
      </c>
      <c r="AU127" s="174" t="s">
        <v>90</v>
      </c>
      <c r="AY127" s="166" t="s">
        <v>144</v>
      </c>
      <c r="BK127" s="175">
        <f>SUM(BK128:BK166)</f>
        <v>0</v>
      </c>
    </row>
    <row r="128" s="2" customFormat="1" ht="24.15" customHeight="1">
      <c r="A128" s="37"/>
      <c r="B128" s="178"/>
      <c r="C128" s="179" t="s">
        <v>90</v>
      </c>
      <c r="D128" s="179" t="s">
        <v>146</v>
      </c>
      <c r="E128" s="180" t="s">
        <v>147</v>
      </c>
      <c r="F128" s="181" t="s">
        <v>148</v>
      </c>
      <c r="G128" s="182" t="s">
        <v>149</v>
      </c>
      <c r="H128" s="183">
        <v>4336.085</v>
      </c>
      <c r="I128" s="184"/>
      <c r="J128" s="185">
        <f>ROUND(I128*H128,2)</f>
        <v>0</v>
      </c>
      <c r="K128" s="181" t="s">
        <v>150</v>
      </c>
      <c r="L128" s="38"/>
      <c r="M128" s="186" t="s">
        <v>1</v>
      </c>
      <c r="N128" s="187" t="s">
        <v>48</v>
      </c>
      <c r="O128" s="76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0" t="s">
        <v>151</v>
      </c>
      <c r="AT128" s="190" t="s">
        <v>146</v>
      </c>
      <c r="AU128" s="190" t="s">
        <v>92</v>
      </c>
      <c r="AY128" s="18" t="s">
        <v>144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90</v>
      </c>
      <c r="BK128" s="191">
        <f>ROUND(I128*H128,2)</f>
        <v>0</v>
      </c>
      <c r="BL128" s="18" t="s">
        <v>151</v>
      </c>
      <c r="BM128" s="190" t="s">
        <v>152</v>
      </c>
    </row>
    <row r="129" s="2" customFormat="1">
      <c r="A129" s="37"/>
      <c r="B129" s="38"/>
      <c r="C129" s="37"/>
      <c r="D129" s="192" t="s">
        <v>153</v>
      </c>
      <c r="E129" s="37"/>
      <c r="F129" s="193" t="s">
        <v>154</v>
      </c>
      <c r="G129" s="37"/>
      <c r="H129" s="37"/>
      <c r="I129" s="194"/>
      <c r="J129" s="37"/>
      <c r="K129" s="37"/>
      <c r="L129" s="38"/>
      <c r="M129" s="195"/>
      <c r="N129" s="196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153</v>
      </c>
      <c r="AU129" s="18" t="s">
        <v>92</v>
      </c>
    </row>
    <row r="130" s="13" customFormat="1">
      <c r="A130" s="13"/>
      <c r="B130" s="197"/>
      <c r="C130" s="13"/>
      <c r="D130" s="192" t="s">
        <v>155</v>
      </c>
      <c r="E130" s="198" t="s">
        <v>1</v>
      </c>
      <c r="F130" s="199" t="s">
        <v>156</v>
      </c>
      <c r="G130" s="13"/>
      <c r="H130" s="198" t="s">
        <v>1</v>
      </c>
      <c r="I130" s="200"/>
      <c r="J130" s="13"/>
      <c r="K130" s="13"/>
      <c r="L130" s="197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8" t="s">
        <v>155</v>
      </c>
      <c r="AU130" s="198" t="s">
        <v>92</v>
      </c>
      <c r="AV130" s="13" t="s">
        <v>90</v>
      </c>
      <c r="AW130" s="13" t="s">
        <v>36</v>
      </c>
      <c r="AX130" s="13" t="s">
        <v>83</v>
      </c>
      <c r="AY130" s="198" t="s">
        <v>144</v>
      </c>
    </row>
    <row r="131" s="14" customFormat="1">
      <c r="A131" s="14"/>
      <c r="B131" s="204"/>
      <c r="C131" s="14"/>
      <c r="D131" s="192" t="s">
        <v>155</v>
      </c>
      <c r="E131" s="205" t="s">
        <v>1</v>
      </c>
      <c r="F131" s="206" t="s">
        <v>157</v>
      </c>
      <c r="G131" s="14"/>
      <c r="H131" s="207">
        <v>4336.085</v>
      </c>
      <c r="I131" s="208"/>
      <c r="J131" s="14"/>
      <c r="K131" s="14"/>
      <c r="L131" s="204"/>
      <c r="M131" s="209"/>
      <c r="N131" s="210"/>
      <c r="O131" s="210"/>
      <c r="P131" s="210"/>
      <c r="Q131" s="210"/>
      <c r="R131" s="210"/>
      <c r="S131" s="210"/>
      <c r="T131" s="21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5" t="s">
        <v>155</v>
      </c>
      <c r="AU131" s="205" t="s">
        <v>92</v>
      </c>
      <c r="AV131" s="14" t="s">
        <v>92</v>
      </c>
      <c r="AW131" s="14" t="s">
        <v>36</v>
      </c>
      <c r="AX131" s="14" t="s">
        <v>83</v>
      </c>
      <c r="AY131" s="205" t="s">
        <v>144</v>
      </c>
    </row>
    <row r="132" s="15" customFormat="1">
      <c r="A132" s="15"/>
      <c r="B132" s="212"/>
      <c r="C132" s="15"/>
      <c r="D132" s="192" t="s">
        <v>155</v>
      </c>
      <c r="E132" s="213" t="s">
        <v>1</v>
      </c>
      <c r="F132" s="214" t="s">
        <v>158</v>
      </c>
      <c r="G132" s="15"/>
      <c r="H132" s="215">
        <v>4336.085</v>
      </c>
      <c r="I132" s="216"/>
      <c r="J132" s="15"/>
      <c r="K132" s="15"/>
      <c r="L132" s="212"/>
      <c r="M132" s="217"/>
      <c r="N132" s="218"/>
      <c r="O132" s="218"/>
      <c r="P132" s="218"/>
      <c r="Q132" s="218"/>
      <c r="R132" s="218"/>
      <c r="S132" s="218"/>
      <c r="T132" s="21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13" t="s">
        <v>155</v>
      </c>
      <c r="AU132" s="213" t="s">
        <v>92</v>
      </c>
      <c r="AV132" s="15" t="s">
        <v>151</v>
      </c>
      <c r="AW132" s="15" t="s">
        <v>36</v>
      </c>
      <c r="AX132" s="15" t="s">
        <v>90</v>
      </c>
      <c r="AY132" s="213" t="s">
        <v>144</v>
      </c>
    </row>
    <row r="133" s="2" customFormat="1" ht="37.8" customHeight="1">
      <c r="A133" s="37"/>
      <c r="B133" s="178"/>
      <c r="C133" s="179" t="s">
        <v>92</v>
      </c>
      <c r="D133" s="179" t="s">
        <v>146</v>
      </c>
      <c r="E133" s="180" t="s">
        <v>159</v>
      </c>
      <c r="F133" s="181" t="s">
        <v>160</v>
      </c>
      <c r="G133" s="182" t="s">
        <v>161</v>
      </c>
      <c r="H133" s="183">
        <v>1780.6800000000001</v>
      </c>
      <c r="I133" s="184"/>
      <c r="J133" s="185">
        <f>ROUND(I133*H133,2)</f>
        <v>0</v>
      </c>
      <c r="K133" s="181" t="s">
        <v>150</v>
      </c>
      <c r="L133" s="38"/>
      <c r="M133" s="186" t="s">
        <v>1</v>
      </c>
      <c r="N133" s="187" t="s">
        <v>48</v>
      </c>
      <c r="O133" s="76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151</v>
      </c>
      <c r="AT133" s="190" t="s">
        <v>146</v>
      </c>
      <c r="AU133" s="190" t="s">
        <v>92</v>
      </c>
      <c r="AY133" s="18" t="s">
        <v>144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90</v>
      </c>
      <c r="BK133" s="191">
        <f>ROUND(I133*H133,2)</f>
        <v>0</v>
      </c>
      <c r="BL133" s="18" t="s">
        <v>151</v>
      </c>
      <c r="BM133" s="190" t="s">
        <v>162</v>
      </c>
    </row>
    <row r="134" s="2" customFormat="1">
      <c r="A134" s="37"/>
      <c r="B134" s="38"/>
      <c r="C134" s="37"/>
      <c r="D134" s="192" t="s">
        <v>153</v>
      </c>
      <c r="E134" s="37"/>
      <c r="F134" s="193" t="s">
        <v>163</v>
      </c>
      <c r="G134" s="37"/>
      <c r="H134" s="37"/>
      <c r="I134" s="194"/>
      <c r="J134" s="37"/>
      <c r="K134" s="37"/>
      <c r="L134" s="38"/>
      <c r="M134" s="195"/>
      <c r="N134" s="196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153</v>
      </c>
      <c r="AU134" s="18" t="s">
        <v>92</v>
      </c>
    </row>
    <row r="135" s="13" customFormat="1">
      <c r="A135" s="13"/>
      <c r="B135" s="197"/>
      <c r="C135" s="13"/>
      <c r="D135" s="192" t="s">
        <v>155</v>
      </c>
      <c r="E135" s="198" t="s">
        <v>1</v>
      </c>
      <c r="F135" s="199" t="s">
        <v>164</v>
      </c>
      <c r="G135" s="13"/>
      <c r="H135" s="198" t="s">
        <v>1</v>
      </c>
      <c r="I135" s="200"/>
      <c r="J135" s="13"/>
      <c r="K135" s="13"/>
      <c r="L135" s="197"/>
      <c r="M135" s="201"/>
      <c r="N135" s="202"/>
      <c r="O135" s="202"/>
      <c r="P135" s="202"/>
      <c r="Q135" s="202"/>
      <c r="R135" s="202"/>
      <c r="S135" s="202"/>
      <c r="T135" s="20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8" t="s">
        <v>155</v>
      </c>
      <c r="AU135" s="198" t="s">
        <v>92</v>
      </c>
      <c r="AV135" s="13" t="s">
        <v>90</v>
      </c>
      <c r="AW135" s="13" t="s">
        <v>36</v>
      </c>
      <c r="AX135" s="13" t="s">
        <v>83</v>
      </c>
      <c r="AY135" s="198" t="s">
        <v>144</v>
      </c>
    </row>
    <row r="136" s="14" customFormat="1">
      <c r="A136" s="14"/>
      <c r="B136" s="204"/>
      <c r="C136" s="14"/>
      <c r="D136" s="192" t="s">
        <v>155</v>
      </c>
      <c r="E136" s="205" t="s">
        <v>1</v>
      </c>
      <c r="F136" s="206" t="s">
        <v>165</v>
      </c>
      <c r="G136" s="14"/>
      <c r="H136" s="207">
        <v>2647.9000000000001</v>
      </c>
      <c r="I136" s="208"/>
      <c r="J136" s="14"/>
      <c r="K136" s="14"/>
      <c r="L136" s="204"/>
      <c r="M136" s="209"/>
      <c r="N136" s="210"/>
      <c r="O136" s="210"/>
      <c r="P136" s="210"/>
      <c r="Q136" s="210"/>
      <c r="R136" s="210"/>
      <c r="S136" s="210"/>
      <c r="T136" s="21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5" t="s">
        <v>155</v>
      </c>
      <c r="AU136" s="205" t="s">
        <v>92</v>
      </c>
      <c r="AV136" s="14" t="s">
        <v>92</v>
      </c>
      <c r="AW136" s="14" t="s">
        <v>36</v>
      </c>
      <c r="AX136" s="14" t="s">
        <v>83</v>
      </c>
      <c r="AY136" s="205" t="s">
        <v>144</v>
      </c>
    </row>
    <row r="137" s="13" customFormat="1">
      <c r="A137" s="13"/>
      <c r="B137" s="197"/>
      <c r="C137" s="13"/>
      <c r="D137" s="192" t="s">
        <v>155</v>
      </c>
      <c r="E137" s="198" t="s">
        <v>1</v>
      </c>
      <c r="F137" s="199" t="s">
        <v>166</v>
      </c>
      <c r="G137" s="13"/>
      <c r="H137" s="198" t="s">
        <v>1</v>
      </c>
      <c r="I137" s="200"/>
      <c r="J137" s="13"/>
      <c r="K137" s="13"/>
      <c r="L137" s="197"/>
      <c r="M137" s="201"/>
      <c r="N137" s="202"/>
      <c r="O137" s="202"/>
      <c r="P137" s="202"/>
      <c r="Q137" s="202"/>
      <c r="R137" s="202"/>
      <c r="S137" s="202"/>
      <c r="T137" s="20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8" t="s">
        <v>155</v>
      </c>
      <c r="AU137" s="198" t="s">
        <v>92</v>
      </c>
      <c r="AV137" s="13" t="s">
        <v>90</v>
      </c>
      <c r="AW137" s="13" t="s">
        <v>36</v>
      </c>
      <c r="AX137" s="13" t="s">
        <v>83</v>
      </c>
      <c r="AY137" s="198" t="s">
        <v>144</v>
      </c>
    </row>
    <row r="138" s="14" customFormat="1">
      <c r="A138" s="14"/>
      <c r="B138" s="204"/>
      <c r="C138" s="14"/>
      <c r="D138" s="192" t="s">
        <v>155</v>
      </c>
      <c r="E138" s="205" t="s">
        <v>1</v>
      </c>
      <c r="F138" s="206" t="s">
        <v>167</v>
      </c>
      <c r="G138" s="14"/>
      <c r="H138" s="207">
        <v>-867.22000000000003</v>
      </c>
      <c r="I138" s="208"/>
      <c r="J138" s="14"/>
      <c r="K138" s="14"/>
      <c r="L138" s="204"/>
      <c r="M138" s="209"/>
      <c r="N138" s="210"/>
      <c r="O138" s="210"/>
      <c r="P138" s="210"/>
      <c r="Q138" s="210"/>
      <c r="R138" s="210"/>
      <c r="S138" s="210"/>
      <c r="T138" s="21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5" t="s">
        <v>155</v>
      </c>
      <c r="AU138" s="205" t="s">
        <v>92</v>
      </c>
      <c r="AV138" s="14" t="s">
        <v>92</v>
      </c>
      <c r="AW138" s="14" t="s">
        <v>36</v>
      </c>
      <c r="AX138" s="14" t="s">
        <v>83</v>
      </c>
      <c r="AY138" s="205" t="s">
        <v>144</v>
      </c>
    </row>
    <row r="139" s="15" customFormat="1">
      <c r="A139" s="15"/>
      <c r="B139" s="212"/>
      <c r="C139" s="15"/>
      <c r="D139" s="192" t="s">
        <v>155</v>
      </c>
      <c r="E139" s="213" t="s">
        <v>1</v>
      </c>
      <c r="F139" s="214" t="s">
        <v>158</v>
      </c>
      <c r="G139" s="15"/>
      <c r="H139" s="215">
        <v>1780.6800000000001</v>
      </c>
      <c r="I139" s="216"/>
      <c r="J139" s="15"/>
      <c r="K139" s="15"/>
      <c r="L139" s="212"/>
      <c r="M139" s="217"/>
      <c r="N139" s="218"/>
      <c r="O139" s="218"/>
      <c r="P139" s="218"/>
      <c r="Q139" s="218"/>
      <c r="R139" s="218"/>
      <c r="S139" s="218"/>
      <c r="T139" s="21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13" t="s">
        <v>155</v>
      </c>
      <c r="AU139" s="213" t="s">
        <v>92</v>
      </c>
      <c r="AV139" s="15" t="s">
        <v>151</v>
      </c>
      <c r="AW139" s="15" t="s">
        <v>36</v>
      </c>
      <c r="AX139" s="15" t="s">
        <v>90</v>
      </c>
      <c r="AY139" s="213" t="s">
        <v>144</v>
      </c>
    </row>
    <row r="140" s="2" customFormat="1" ht="37.8" customHeight="1">
      <c r="A140" s="37"/>
      <c r="B140" s="178"/>
      <c r="C140" s="179" t="s">
        <v>168</v>
      </c>
      <c r="D140" s="179" t="s">
        <v>146</v>
      </c>
      <c r="E140" s="180" t="s">
        <v>169</v>
      </c>
      <c r="F140" s="181" t="s">
        <v>170</v>
      </c>
      <c r="G140" s="182" t="s">
        <v>161</v>
      </c>
      <c r="H140" s="183">
        <v>2208.9000000000001</v>
      </c>
      <c r="I140" s="184"/>
      <c r="J140" s="185">
        <f>ROUND(I140*H140,2)</f>
        <v>0</v>
      </c>
      <c r="K140" s="181" t="s">
        <v>150</v>
      </c>
      <c r="L140" s="38"/>
      <c r="M140" s="186" t="s">
        <v>1</v>
      </c>
      <c r="N140" s="187" t="s">
        <v>48</v>
      </c>
      <c r="O140" s="76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0" t="s">
        <v>151</v>
      </c>
      <c r="AT140" s="190" t="s">
        <v>146</v>
      </c>
      <c r="AU140" s="190" t="s">
        <v>92</v>
      </c>
      <c r="AY140" s="18" t="s">
        <v>144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90</v>
      </c>
      <c r="BK140" s="191">
        <f>ROUND(I140*H140,2)</f>
        <v>0</v>
      </c>
      <c r="BL140" s="18" t="s">
        <v>151</v>
      </c>
      <c r="BM140" s="190" t="s">
        <v>171</v>
      </c>
    </row>
    <row r="141" s="13" customFormat="1">
      <c r="A141" s="13"/>
      <c r="B141" s="197"/>
      <c r="C141" s="13"/>
      <c r="D141" s="192" t="s">
        <v>155</v>
      </c>
      <c r="E141" s="198" t="s">
        <v>1</v>
      </c>
      <c r="F141" s="199" t="s">
        <v>164</v>
      </c>
      <c r="G141" s="13"/>
      <c r="H141" s="198" t="s">
        <v>1</v>
      </c>
      <c r="I141" s="200"/>
      <c r="J141" s="13"/>
      <c r="K141" s="13"/>
      <c r="L141" s="197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8" t="s">
        <v>155</v>
      </c>
      <c r="AU141" s="198" t="s">
        <v>92</v>
      </c>
      <c r="AV141" s="13" t="s">
        <v>90</v>
      </c>
      <c r="AW141" s="13" t="s">
        <v>36</v>
      </c>
      <c r="AX141" s="13" t="s">
        <v>83</v>
      </c>
      <c r="AY141" s="198" t="s">
        <v>144</v>
      </c>
    </row>
    <row r="142" s="14" customFormat="1">
      <c r="A142" s="14"/>
      <c r="B142" s="204"/>
      <c r="C142" s="14"/>
      <c r="D142" s="192" t="s">
        <v>155</v>
      </c>
      <c r="E142" s="205" t="s">
        <v>1</v>
      </c>
      <c r="F142" s="206" t="s">
        <v>165</v>
      </c>
      <c r="G142" s="14"/>
      <c r="H142" s="207">
        <v>2647.9000000000001</v>
      </c>
      <c r="I142" s="208"/>
      <c r="J142" s="14"/>
      <c r="K142" s="14"/>
      <c r="L142" s="204"/>
      <c r="M142" s="209"/>
      <c r="N142" s="210"/>
      <c r="O142" s="210"/>
      <c r="P142" s="210"/>
      <c r="Q142" s="210"/>
      <c r="R142" s="210"/>
      <c r="S142" s="210"/>
      <c r="T142" s="21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5" t="s">
        <v>155</v>
      </c>
      <c r="AU142" s="205" t="s">
        <v>92</v>
      </c>
      <c r="AV142" s="14" t="s">
        <v>92</v>
      </c>
      <c r="AW142" s="14" t="s">
        <v>36</v>
      </c>
      <c r="AX142" s="14" t="s">
        <v>83</v>
      </c>
      <c r="AY142" s="205" t="s">
        <v>144</v>
      </c>
    </row>
    <row r="143" s="13" customFormat="1">
      <c r="A143" s="13"/>
      <c r="B143" s="197"/>
      <c r="C143" s="13"/>
      <c r="D143" s="192" t="s">
        <v>155</v>
      </c>
      <c r="E143" s="198" t="s">
        <v>1</v>
      </c>
      <c r="F143" s="199" t="s">
        <v>172</v>
      </c>
      <c r="G143" s="13"/>
      <c r="H143" s="198" t="s">
        <v>1</v>
      </c>
      <c r="I143" s="200"/>
      <c r="J143" s="13"/>
      <c r="K143" s="13"/>
      <c r="L143" s="197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8" t="s">
        <v>155</v>
      </c>
      <c r="AU143" s="198" t="s">
        <v>92</v>
      </c>
      <c r="AV143" s="13" t="s">
        <v>90</v>
      </c>
      <c r="AW143" s="13" t="s">
        <v>36</v>
      </c>
      <c r="AX143" s="13" t="s">
        <v>83</v>
      </c>
      <c r="AY143" s="198" t="s">
        <v>144</v>
      </c>
    </row>
    <row r="144" s="14" customFormat="1">
      <c r="A144" s="14"/>
      <c r="B144" s="204"/>
      <c r="C144" s="14"/>
      <c r="D144" s="192" t="s">
        <v>155</v>
      </c>
      <c r="E144" s="205" t="s">
        <v>1</v>
      </c>
      <c r="F144" s="206" t="s">
        <v>173</v>
      </c>
      <c r="G144" s="14"/>
      <c r="H144" s="207">
        <v>-439</v>
      </c>
      <c r="I144" s="208"/>
      <c r="J144" s="14"/>
      <c r="K144" s="14"/>
      <c r="L144" s="204"/>
      <c r="M144" s="209"/>
      <c r="N144" s="210"/>
      <c r="O144" s="210"/>
      <c r="P144" s="210"/>
      <c r="Q144" s="210"/>
      <c r="R144" s="210"/>
      <c r="S144" s="210"/>
      <c r="T144" s="21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5" t="s">
        <v>155</v>
      </c>
      <c r="AU144" s="205" t="s">
        <v>92</v>
      </c>
      <c r="AV144" s="14" t="s">
        <v>92</v>
      </c>
      <c r="AW144" s="14" t="s">
        <v>36</v>
      </c>
      <c r="AX144" s="14" t="s">
        <v>83</v>
      </c>
      <c r="AY144" s="205" t="s">
        <v>144</v>
      </c>
    </row>
    <row r="145" s="15" customFormat="1">
      <c r="A145" s="15"/>
      <c r="B145" s="212"/>
      <c r="C145" s="15"/>
      <c r="D145" s="192" t="s">
        <v>155</v>
      </c>
      <c r="E145" s="213" t="s">
        <v>1</v>
      </c>
      <c r="F145" s="214" t="s">
        <v>158</v>
      </c>
      <c r="G145" s="15"/>
      <c r="H145" s="215">
        <v>2208.9000000000001</v>
      </c>
      <c r="I145" s="216"/>
      <c r="J145" s="15"/>
      <c r="K145" s="15"/>
      <c r="L145" s="212"/>
      <c r="M145" s="217"/>
      <c r="N145" s="218"/>
      <c r="O145" s="218"/>
      <c r="P145" s="218"/>
      <c r="Q145" s="218"/>
      <c r="R145" s="218"/>
      <c r="S145" s="218"/>
      <c r="T145" s="21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13" t="s">
        <v>155</v>
      </c>
      <c r="AU145" s="213" t="s">
        <v>92</v>
      </c>
      <c r="AV145" s="15" t="s">
        <v>151</v>
      </c>
      <c r="AW145" s="15" t="s">
        <v>36</v>
      </c>
      <c r="AX145" s="15" t="s">
        <v>90</v>
      </c>
      <c r="AY145" s="213" t="s">
        <v>144</v>
      </c>
    </row>
    <row r="146" s="2" customFormat="1" ht="37.8" customHeight="1">
      <c r="A146" s="37"/>
      <c r="B146" s="178"/>
      <c r="C146" s="179" t="s">
        <v>151</v>
      </c>
      <c r="D146" s="179" t="s">
        <v>146</v>
      </c>
      <c r="E146" s="180" t="s">
        <v>174</v>
      </c>
      <c r="F146" s="181" t="s">
        <v>175</v>
      </c>
      <c r="G146" s="182" t="s">
        <v>161</v>
      </c>
      <c r="H146" s="183">
        <v>10684.08</v>
      </c>
      <c r="I146" s="184"/>
      <c r="J146" s="185">
        <f>ROUND(I146*H146,2)</f>
        <v>0</v>
      </c>
      <c r="K146" s="181" t="s">
        <v>150</v>
      </c>
      <c r="L146" s="38"/>
      <c r="M146" s="186" t="s">
        <v>1</v>
      </c>
      <c r="N146" s="187" t="s">
        <v>48</v>
      </c>
      <c r="O146" s="76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0" t="s">
        <v>151</v>
      </c>
      <c r="AT146" s="190" t="s">
        <v>146</v>
      </c>
      <c r="AU146" s="190" t="s">
        <v>92</v>
      </c>
      <c r="AY146" s="18" t="s">
        <v>144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90</v>
      </c>
      <c r="BK146" s="191">
        <f>ROUND(I146*H146,2)</f>
        <v>0</v>
      </c>
      <c r="BL146" s="18" t="s">
        <v>151</v>
      </c>
      <c r="BM146" s="190" t="s">
        <v>176</v>
      </c>
    </row>
    <row r="147" s="13" customFormat="1">
      <c r="A147" s="13"/>
      <c r="B147" s="197"/>
      <c r="C147" s="13"/>
      <c r="D147" s="192" t="s">
        <v>155</v>
      </c>
      <c r="E147" s="198" t="s">
        <v>1</v>
      </c>
      <c r="F147" s="199" t="s">
        <v>177</v>
      </c>
      <c r="G147" s="13"/>
      <c r="H147" s="198" t="s">
        <v>1</v>
      </c>
      <c r="I147" s="200"/>
      <c r="J147" s="13"/>
      <c r="K147" s="13"/>
      <c r="L147" s="197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155</v>
      </c>
      <c r="AU147" s="198" t="s">
        <v>92</v>
      </c>
      <c r="AV147" s="13" t="s">
        <v>90</v>
      </c>
      <c r="AW147" s="13" t="s">
        <v>36</v>
      </c>
      <c r="AX147" s="13" t="s">
        <v>83</v>
      </c>
      <c r="AY147" s="198" t="s">
        <v>144</v>
      </c>
    </row>
    <row r="148" s="14" customFormat="1">
      <c r="A148" s="14"/>
      <c r="B148" s="204"/>
      <c r="C148" s="14"/>
      <c r="D148" s="192" t="s">
        <v>155</v>
      </c>
      <c r="E148" s="205" t="s">
        <v>1</v>
      </c>
      <c r="F148" s="206" t="s">
        <v>178</v>
      </c>
      <c r="G148" s="14"/>
      <c r="H148" s="207">
        <v>10684.08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155</v>
      </c>
      <c r="AU148" s="205" t="s">
        <v>92</v>
      </c>
      <c r="AV148" s="14" t="s">
        <v>92</v>
      </c>
      <c r="AW148" s="14" t="s">
        <v>36</v>
      </c>
      <c r="AX148" s="14" t="s">
        <v>83</v>
      </c>
      <c r="AY148" s="205" t="s">
        <v>144</v>
      </c>
    </row>
    <row r="149" s="15" customFormat="1">
      <c r="A149" s="15"/>
      <c r="B149" s="212"/>
      <c r="C149" s="15"/>
      <c r="D149" s="192" t="s">
        <v>155</v>
      </c>
      <c r="E149" s="213" t="s">
        <v>1</v>
      </c>
      <c r="F149" s="214" t="s">
        <v>158</v>
      </c>
      <c r="G149" s="15"/>
      <c r="H149" s="215">
        <v>10684.08</v>
      </c>
      <c r="I149" s="216"/>
      <c r="J149" s="15"/>
      <c r="K149" s="15"/>
      <c r="L149" s="212"/>
      <c r="M149" s="217"/>
      <c r="N149" s="218"/>
      <c r="O149" s="218"/>
      <c r="P149" s="218"/>
      <c r="Q149" s="218"/>
      <c r="R149" s="218"/>
      <c r="S149" s="218"/>
      <c r="T149" s="21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3" t="s">
        <v>155</v>
      </c>
      <c r="AU149" s="213" t="s">
        <v>92</v>
      </c>
      <c r="AV149" s="15" t="s">
        <v>151</v>
      </c>
      <c r="AW149" s="15" t="s">
        <v>36</v>
      </c>
      <c r="AX149" s="15" t="s">
        <v>90</v>
      </c>
      <c r="AY149" s="213" t="s">
        <v>144</v>
      </c>
    </row>
    <row r="150" s="2" customFormat="1" ht="16.5" customHeight="1">
      <c r="A150" s="37"/>
      <c r="B150" s="178"/>
      <c r="C150" s="179" t="s">
        <v>179</v>
      </c>
      <c r="D150" s="179" t="s">
        <v>146</v>
      </c>
      <c r="E150" s="180" t="s">
        <v>180</v>
      </c>
      <c r="F150" s="181" t="s">
        <v>181</v>
      </c>
      <c r="G150" s="182" t="s">
        <v>161</v>
      </c>
      <c r="H150" s="183">
        <v>1780.6800000000001</v>
      </c>
      <c r="I150" s="184"/>
      <c r="J150" s="185">
        <f>ROUND(I150*H150,2)</f>
        <v>0</v>
      </c>
      <c r="K150" s="181" t="s">
        <v>150</v>
      </c>
      <c r="L150" s="38"/>
      <c r="M150" s="186" t="s">
        <v>1</v>
      </c>
      <c r="N150" s="187" t="s">
        <v>48</v>
      </c>
      <c r="O150" s="76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151</v>
      </c>
      <c r="AT150" s="190" t="s">
        <v>146</v>
      </c>
      <c r="AU150" s="190" t="s">
        <v>92</v>
      </c>
      <c r="AY150" s="18" t="s">
        <v>144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90</v>
      </c>
      <c r="BK150" s="191">
        <f>ROUND(I150*H150,2)</f>
        <v>0</v>
      </c>
      <c r="BL150" s="18" t="s">
        <v>151</v>
      </c>
      <c r="BM150" s="190" t="s">
        <v>182</v>
      </c>
    </row>
    <row r="151" s="13" customFormat="1">
      <c r="A151" s="13"/>
      <c r="B151" s="197"/>
      <c r="C151" s="13"/>
      <c r="D151" s="192" t="s">
        <v>155</v>
      </c>
      <c r="E151" s="198" t="s">
        <v>1</v>
      </c>
      <c r="F151" s="199" t="s">
        <v>183</v>
      </c>
      <c r="G151" s="13"/>
      <c r="H151" s="198" t="s">
        <v>1</v>
      </c>
      <c r="I151" s="200"/>
      <c r="J151" s="13"/>
      <c r="K151" s="13"/>
      <c r="L151" s="197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8" t="s">
        <v>155</v>
      </c>
      <c r="AU151" s="198" t="s">
        <v>92</v>
      </c>
      <c r="AV151" s="13" t="s">
        <v>90</v>
      </c>
      <c r="AW151" s="13" t="s">
        <v>36</v>
      </c>
      <c r="AX151" s="13" t="s">
        <v>83</v>
      </c>
      <c r="AY151" s="198" t="s">
        <v>144</v>
      </c>
    </row>
    <row r="152" s="14" customFormat="1">
      <c r="A152" s="14"/>
      <c r="B152" s="204"/>
      <c r="C152" s="14"/>
      <c r="D152" s="192" t="s">
        <v>155</v>
      </c>
      <c r="E152" s="205" t="s">
        <v>1</v>
      </c>
      <c r="F152" s="206" t="s">
        <v>165</v>
      </c>
      <c r="G152" s="14"/>
      <c r="H152" s="207">
        <v>2647.9000000000001</v>
      </c>
      <c r="I152" s="208"/>
      <c r="J152" s="14"/>
      <c r="K152" s="14"/>
      <c r="L152" s="204"/>
      <c r="M152" s="209"/>
      <c r="N152" s="210"/>
      <c r="O152" s="210"/>
      <c r="P152" s="210"/>
      <c r="Q152" s="210"/>
      <c r="R152" s="210"/>
      <c r="S152" s="210"/>
      <c r="T152" s="21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5" t="s">
        <v>155</v>
      </c>
      <c r="AU152" s="205" t="s">
        <v>92</v>
      </c>
      <c r="AV152" s="14" t="s">
        <v>92</v>
      </c>
      <c r="AW152" s="14" t="s">
        <v>36</v>
      </c>
      <c r="AX152" s="14" t="s">
        <v>83</v>
      </c>
      <c r="AY152" s="205" t="s">
        <v>144</v>
      </c>
    </row>
    <row r="153" s="14" customFormat="1">
      <c r="A153" s="14"/>
      <c r="B153" s="204"/>
      <c r="C153" s="14"/>
      <c r="D153" s="192" t="s">
        <v>155</v>
      </c>
      <c r="E153" s="205" t="s">
        <v>1</v>
      </c>
      <c r="F153" s="206" t="s">
        <v>167</v>
      </c>
      <c r="G153" s="14"/>
      <c r="H153" s="207">
        <v>-867.22000000000003</v>
      </c>
      <c r="I153" s="208"/>
      <c r="J153" s="14"/>
      <c r="K153" s="14"/>
      <c r="L153" s="204"/>
      <c r="M153" s="209"/>
      <c r="N153" s="210"/>
      <c r="O153" s="210"/>
      <c r="P153" s="210"/>
      <c r="Q153" s="210"/>
      <c r="R153" s="210"/>
      <c r="S153" s="210"/>
      <c r="T153" s="21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5" t="s">
        <v>155</v>
      </c>
      <c r="AU153" s="205" t="s">
        <v>92</v>
      </c>
      <c r="AV153" s="14" t="s">
        <v>92</v>
      </c>
      <c r="AW153" s="14" t="s">
        <v>36</v>
      </c>
      <c r="AX153" s="14" t="s">
        <v>83</v>
      </c>
      <c r="AY153" s="205" t="s">
        <v>144</v>
      </c>
    </row>
    <row r="154" s="15" customFormat="1">
      <c r="A154" s="15"/>
      <c r="B154" s="212"/>
      <c r="C154" s="15"/>
      <c r="D154" s="192" t="s">
        <v>155</v>
      </c>
      <c r="E154" s="213" t="s">
        <v>1</v>
      </c>
      <c r="F154" s="214" t="s">
        <v>158</v>
      </c>
      <c r="G154" s="15"/>
      <c r="H154" s="215">
        <v>1780.6800000000001</v>
      </c>
      <c r="I154" s="216"/>
      <c r="J154" s="15"/>
      <c r="K154" s="15"/>
      <c r="L154" s="212"/>
      <c r="M154" s="217"/>
      <c r="N154" s="218"/>
      <c r="O154" s="218"/>
      <c r="P154" s="218"/>
      <c r="Q154" s="218"/>
      <c r="R154" s="218"/>
      <c r="S154" s="218"/>
      <c r="T154" s="21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13" t="s">
        <v>155</v>
      </c>
      <c r="AU154" s="213" t="s">
        <v>92</v>
      </c>
      <c r="AV154" s="15" t="s">
        <v>151</v>
      </c>
      <c r="AW154" s="15" t="s">
        <v>36</v>
      </c>
      <c r="AX154" s="15" t="s">
        <v>90</v>
      </c>
      <c r="AY154" s="213" t="s">
        <v>144</v>
      </c>
    </row>
    <row r="155" s="2" customFormat="1" ht="44.25" customHeight="1">
      <c r="A155" s="37"/>
      <c r="B155" s="178"/>
      <c r="C155" s="179" t="s">
        <v>184</v>
      </c>
      <c r="D155" s="179" t="s">
        <v>146</v>
      </c>
      <c r="E155" s="180" t="s">
        <v>185</v>
      </c>
      <c r="F155" s="181" t="s">
        <v>186</v>
      </c>
      <c r="G155" s="182" t="s">
        <v>187</v>
      </c>
      <c r="H155" s="183">
        <v>2938.1219999999998</v>
      </c>
      <c r="I155" s="184"/>
      <c r="J155" s="185">
        <f>ROUND(I155*H155,2)</f>
        <v>0</v>
      </c>
      <c r="K155" s="181" t="s">
        <v>150</v>
      </c>
      <c r="L155" s="38"/>
      <c r="M155" s="186" t="s">
        <v>1</v>
      </c>
      <c r="N155" s="187" t="s">
        <v>48</v>
      </c>
      <c r="O155" s="76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0" t="s">
        <v>151</v>
      </c>
      <c r="AT155" s="190" t="s">
        <v>146</v>
      </c>
      <c r="AU155" s="190" t="s">
        <v>92</v>
      </c>
      <c r="AY155" s="18" t="s">
        <v>144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90</v>
      </c>
      <c r="BK155" s="191">
        <f>ROUND(I155*H155,2)</f>
        <v>0</v>
      </c>
      <c r="BL155" s="18" t="s">
        <v>151</v>
      </c>
      <c r="BM155" s="190" t="s">
        <v>188</v>
      </c>
    </row>
    <row r="156" s="13" customFormat="1">
      <c r="A156" s="13"/>
      <c r="B156" s="197"/>
      <c r="C156" s="13"/>
      <c r="D156" s="192" t="s">
        <v>155</v>
      </c>
      <c r="E156" s="198" t="s">
        <v>1</v>
      </c>
      <c r="F156" s="199" t="s">
        <v>189</v>
      </c>
      <c r="G156" s="13"/>
      <c r="H156" s="198" t="s">
        <v>1</v>
      </c>
      <c r="I156" s="200"/>
      <c r="J156" s="13"/>
      <c r="K156" s="13"/>
      <c r="L156" s="197"/>
      <c r="M156" s="201"/>
      <c r="N156" s="202"/>
      <c r="O156" s="202"/>
      <c r="P156" s="202"/>
      <c r="Q156" s="202"/>
      <c r="R156" s="202"/>
      <c r="S156" s="202"/>
      <c r="T156" s="20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8" t="s">
        <v>155</v>
      </c>
      <c r="AU156" s="198" t="s">
        <v>92</v>
      </c>
      <c r="AV156" s="13" t="s">
        <v>90</v>
      </c>
      <c r="AW156" s="13" t="s">
        <v>36</v>
      </c>
      <c r="AX156" s="13" t="s">
        <v>83</v>
      </c>
      <c r="AY156" s="198" t="s">
        <v>144</v>
      </c>
    </row>
    <row r="157" s="14" customFormat="1">
      <c r="A157" s="14"/>
      <c r="B157" s="204"/>
      <c r="C157" s="14"/>
      <c r="D157" s="192" t="s">
        <v>155</v>
      </c>
      <c r="E157" s="205" t="s">
        <v>1</v>
      </c>
      <c r="F157" s="206" t="s">
        <v>190</v>
      </c>
      <c r="G157" s="14"/>
      <c r="H157" s="207">
        <v>2938.1219999999998</v>
      </c>
      <c r="I157" s="208"/>
      <c r="J157" s="14"/>
      <c r="K157" s="14"/>
      <c r="L157" s="204"/>
      <c r="M157" s="209"/>
      <c r="N157" s="210"/>
      <c r="O157" s="210"/>
      <c r="P157" s="210"/>
      <c r="Q157" s="210"/>
      <c r="R157" s="210"/>
      <c r="S157" s="210"/>
      <c r="T157" s="21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5" t="s">
        <v>155</v>
      </c>
      <c r="AU157" s="205" t="s">
        <v>92</v>
      </c>
      <c r="AV157" s="14" t="s">
        <v>92</v>
      </c>
      <c r="AW157" s="14" t="s">
        <v>36</v>
      </c>
      <c r="AX157" s="14" t="s">
        <v>83</v>
      </c>
      <c r="AY157" s="205" t="s">
        <v>144</v>
      </c>
    </row>
    <row r="158" s="15" customFormat="1">
      <c r="A158" s="15"/>
      <c r="B158" s="212"/>
      <c r="C158" s="15"/>
      <c r="D158" s="192" t="s">
        <v>155</v>
      </c>
      <c r="E158" s="213" t="s">
        <v>1</v>
      </c>
      <c r="F158" s="214" t="s">
        <v>158</v>
      </c>
      <c r="G158" s="15"/>
      <c r="H158" s="215">
        <v>2938.1219999999998</v>
      </c>
      <c r="I158" s="216"/>
      <c r="J158" s="15"/>
      <c r="K158" s="15"/>
      <c r="L158" s="212"/>
      <c r="M158" s="217"/>
      <c r="N158" s="218"/>
      <c r="O158" s="218"/>
      <c r="P158" s="218"/>
      <c r="Q158" s="218"/>
      <c r="R158" s="218"/>
      <c r="S158" s="218"/>
      <c r="T158" s="21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13" t="s">
        <v>155</v>
      </c>
      <c r="AU158" s="213" t="s">
        <v>92</v>
      </c>
      <c r="AV158" s="15" t="s">
        <v>151</v>
      </c>
      <c r="AW158" s="15" t="s">
        <v>36</v>
      </c>
      <c r="AX158" s="15" t="s">
        <v>90</v>
      </c>
      <c r="AY158" s="213" t="s">
        <v>144</v>
      </c>
    </row>
    <row r="159" s="2" customFormat="1" ht="24.15" customHeight="1">
      <c r="A159" s="37"/>
      <c r="B159" s="178"/>
      <c r="C159" s="179" t="s">
        <v>191</v>
      </c>
      <c r="D159" s="179" t="s">
        <v>146</v>
      </c>
      <c r="E159" s="180" t="s">
        <v>192</v>
      </c>
      <c r="F159" s="181" t="s">
        <v>193</v>
      </c>
      <c r="G159" s="182" t="s">
        <v>161</v>
      </c>
      <c r="H159" s="183">
        <v>439</v>
      </c>
      <c r="I159" s="184"/>
      <c r="J159" s="185">
        <f>ROUND(I159*H159,2)</f>
        <v>0</v>
      </c>
      <c r="K159" s="181" t="s">
        <v>150</v>
      </c>
      <c r="L159" s="38"/>
      <c r="M159" s="186" t="s">
        <v>1</v>
      </c>
      <c r="N159" s="187" t="s">
        <v>48</v>
      </c>
      <c r="O159" s="76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0" t="s">
        <v>151</v>
      </c>
      <c r="AT159" s="190" t="s">
        <v>146</v>
      </c>
      <c r="AU159" s="190" t="s">
        <v>92</v>
      </c>
      <c r="AY159" s="18" t="s">
        <v>144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90</v>
      </c>
      <c r="BK159" s="191">
        <f>ROUND(I159*H159,2)</f>
        <v>0</v>
      </c>
      <c r="BL159" s="18" t="s">
        <v>151</v>
      </c>
      <c r="BM159" s="190" t="s">
        <v>194</v>
      </c>
    </row>
    <row r="160" s="13" customFormat="1">
      <c r="A160" s="13"/>
      <c r="B160" s="197"/>
      <c r="C160" s="13"/>
      <c r="D160" s="192" t="s">
        <v>155</v>
      </c>
      <c r="E160" s="198" t="s">
        <v>1</v>
      </c>
      <c r="F160" s="199" t="s">
        <v>195</v>
      </c>
      <c r="G160" s="13"/>
      <c r="H160" s="198" t="s">
        <v>1</v>
      </c>
      <c r="I160" s="200"/>
      <c r="J160" s="13"/>
      <c r="K160" s="13"/>
      <c r="L160" s="197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8" t="s">
        <v>155</v>
      </c>
      <c r="AU160" s="198" t="s">
        <v>92</v>
      </c>
      <c r="AV160" s="13" t="s">
        <v>90</v>
      </c>
      <c r="AW160" s="13" t="s">
        <v>36</v>
      </c>
      <c r="AX160" s="13" t="s">
        <v>83</v>
      </c>
      <c r="AY160" s="198" t="s">
        <v>144</v>
      </c>
    </row>
    <row r="161" s="14" customFormat="1">
      <c r="A161" s="14"/>
      <c r="B161" s="204"/>
      <c r="C161" s="14"/>
      <c r="D161" s="192" t="s">
        <v>155</v>
      </c>
      <c r="E161" s="205" t="s">
        <v>1</v>
      </c>
      <c r="F161" s="206" t="s">
        <v>196</v>
      </c>
      <c r="G161" s="14"/>
      <c r="H161" s="207">
        <v>439</v>
      </c>
      <c r="I161" s="208"/>
      <c r="J161" s="14"/>
      <c r="K161" s="14"/>
      <c r="L161" s="204"/>
      <c r="M161" s="209"/>
      <c r="N161" s="210"/>
      <c r="O161" s="210"/>
      <c r="P161" s="210"/>
      <c r="Q161" s="210"/>
      <c r="R161" s="210"/>
      <c r="S161" s="210"/>
      <c r="T161" s="21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5" t="s">
        <v>155</v>
      </c>
      <c r="AU161" s="205" t="s">
        <v>92</v>
      </c>
      <c r="AV161" s="14" t="s">
        <v>92</v>
      </c>
      <c r="AW161" s="14" t="s">
        <v>36</v>
      </c>
      <c r="AX161" s="14" t="s">
        <v>83</v>
      </c>
      <c r="AY161" s="205" t="s">
        <v>144</v>
      </c>
    </row>
    <row r="162" s="15" customFormat="1">
      <c r="A162" s="15"/>
      <c r="B162" s="212"/>
      <c r="C162" s="15"/>
      <c r="D162" s="192" t="s">
        <v>155</v>
      </c>
      <c r="E162" s="213" t="s">
        <v>1</v>
      </c>
      <c r="F162" s="214" t="s">
        <v>158</v>
      </c>
      <c r="G162" s="15"/>
      <c r="H162" s="215">
        <v>439</v>
      </c>
      <c r="I162" s="216"/>
      <c r="J162" s="15"/>
      <c r="K162" s="15"/>
      <c r="L162" s="212"/>
      <c r="M162" s="217"/>
      <c r="N162" s="218"/>
      <c r="O162" s="218"/>
      <c r="P162" s="218"/>
      <c r="Q162" s="218"/>
      <c r="R162" s="218"/>
      <c r="S162" s="218"/>
      <c r="T162" s="21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13" t="s">
        <v>155</v>
      </c>
      <c r="AU162" s="213" t="s">
        <v>92</v>
      </c>
      <c r="AV162" s="15" t="s">
        <v>151</v>
      </c>
      <c r="AW162" s="15" t="s">
        <v>36</v>
      </c>
      <c r="AX162" s="15" t="s">
        <v>90</v>
      </c>
      <c r="AY162" s="213" t="s">
        <v>144</v>
      </c>
    </row>
    <row r="163" s="2" customFormat="1" ht="24.15" customHeight="1">
      <c r="A163" s="37"/>
      <c r="B163" s="178"/>
      <c r="C163" s="179" t="s">
        <v>197</v>
      </c>
      <c r="D163" s="179" t="s">
        <v>146</v>
      </c>
      <c r="E163" s="180" t="s">
        <v>198</v>
      </c>
      <c r="F163" s="181" t="s">
        <v>199</v>
      </c>
      <c r="G163" s="182" t="s">
        <v>149</v>
      </c>
      <c r="H163" s="183">
        <v>6865</v>
      </c>
      <c r="I163" s="184"/>
      <c r="J163" s="185">
        <f>ROUND(I163*H163,2)</f>
        <v>0</v>
      </c>
      <c r="K163" s="181" t="s">
        <v>150</v>
      </c>
      <c r="L163" s="38"/>
      <c r="M163" s="186" t="s">
        <v>1</v>
      </c>
      <c r="N163" s="187" t="s">
        <v>48</v>
      </c>
      <c r="O163" s="76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0" t="s">
        <v>151</v>
      </c>
      <c r="AT163" s="190" t="s">
        <v>146</v>
      </c>
      <c r="AU163" s="190" t="s">
        <v>92</v>
      </c>
      <c r="AY163" s="18" t="s">
        <v>144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90</v>
      </c>
      <c r="BK163" s="191">
        <f>ROUND(I163*H163,2)</f>
        <v>0</v>
      </c>
      <c r="BL163" s="18" t="s">
        <v>151</v>
      </c>
      <c r="BM163" s="190" t="s">
        <v>200</v>
      </c>
    </row>
    <row r="164" s="13" customFormat="1">
      <c r="A164" s="13"/>
      <c r="B164" s="197"/>
      <c r="C164" s="13"/>
      <c r="D164" s="192" t="s">
        <v>155</v>
      </c>
      <c r="E164" s="198" t="s">
        <v>1</v>
      </c>
      <c r="F164" s="199" t="s">
        <v>201</v>
      </c>
      <c r="G164" s="13"/>
      <c r="H164" s="198" t="s">
        <v>1</v>
      </c>
      <c r="I164" s="200"/>
      <c r="J164" s="13"/>
      <c r="K164" s="13"/>
      <c r="L164" s="197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8" t="s">
        <v>155</v>
      </c>
      <c r="AU164" s="198" t="s">
        <v>92</v>
      </c>
      <c r="AV164" s="13" t="s">
        <v>90</v>
      </c>
      <c r="AW164" s="13" t="s">
        <v>36</v>
      </c>
      <c r="AX164" s="13" t="s">
        <v>83</v>
      </c>
      <c r="AY164" s="198" t="s">
        <v>144</v>
      </c>
    </row>
    <row r="165" s="14" customFormat="1">
      <c r="A165" s="14"/>
      <c r="B165" s="204"/>
      <c r="C165" s="14"/>
      <c r="D165" s="192" t="s">
        <v>155</v>
      </c>
      <c r="E165" s="205" t="s">
        <v>1</v>
      </c>
      <c r="F165" s="206" t="s">
        <v>202</v>
      </c>
      <c r="G165" s="14"/>
      <c r="H165" s="207">
        <v>6865</v>
      </c>
      <c r="I165" s="208"/>
      <c r="J165" s="14"/>
      <c r="K165" s="14"/>
      <c r="L165" s="204"/>
      <c r="M165" s="209"/>
      <c r="N165" s="210"/>
      <c r="O165" s="210"/>
      <c r="P165" s="210"/>
      <c r="Q165" s="210"/>
      <c r="R165" s="210"/>
      <c r="S165" s="210"/>
      <c r="T165" s="21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5" t="s">
        <v>155</v>
      </c>
      <c r="AU165" s="205" t="s">
        <v>92</v>
      </c>
      <c r="AV165" s="14" t="s">
        <v>92</v>
      </c>
      <c r="AW165" s="14" t="s">
        <v>36</v>
      </c>
      <c r="AX165" s="14" t="s">
        <v>83</v>
      </c>
      <c r="AY165" s="205" t="s">
        <v>144</v>
      </c>
    </row>
    <row r="166" s="15" customFormat="1">
      <c r="A166" s="15"/>
      <c r="B166" s="212"/>
      <c r="C166" s="15"/>
      <c r="D166" s="192" t="s">
        <v>155</v>
      </c>
      <c r="E166" s="213" t="s">
        <v>1</v>
      </c>
      <c r="F166" s="214" t="s">
        <v>158</v>
      </c>
      <c r="G166" s="15"/>
      <c r="H166" s="215">
        <v>6865</v>
      </c>
      <c r="I166" s="216"/>
      <c r="J166" s="15"/>
      <c r="K166" s="15"/>
      <c r="L166" s="212"/>
      <c r="M166" s="217"/>
      <c r="N166" s="218"/>
      <c r="O166" s="218"/>
      <c r="P166" s="218"/>
      <c r="Q166" s="218"/>
      <c r="R166" s="218"/>
      <c r="S166" s="218"/>
      <c r="T166" s="21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13" t="s">
        <v>155</v>
      </c>
      <c r="AU166" s="213" t="s">
        <v>92</v>
      </c>
      <c r="AV166" s="15" t="s">
        <v>151</v>
      </c>
      <c r="AW166" s="15" t="s">
        <v>36</v>
      </c>
      <c r="AX166" s="15" t="s">
        <v>90</v>
      </c>
      <c r="AY166" s="213" t="s">
        <v>144</v>
      </c>
    </row>
    <row r="167" s="12" customFormat="1" ht="22.8" customHeight="1">
      <c r="A167" s="12"/>
      <c r="B167" s="165"/>
      <c r="C167" s="12"/>
      <c r="D167" s="166" t="s">
        <v>82</v>
      </c>
      <c r="E167" s="176" t="s">
        <v>179</v>
      </c>
      <c r="F167" s="176" t="s">
        <v>203</v>
      </c>
      <c r="G167" s="12"/>
      <c r="H167" s="12"/>
      <c r="I167" s="168"/>
      <c r="J167" s="177">
        <f>BK167</f>
        <v>0</v>
      </c>
      <c r="K167" s="12"/>
      <c r="L167" s="165"/>
      <c r="M167" s="170"/>
      <c r="N167" s="171"/>
      <c r="O167" s="171"/>
      <c r="P167" s="172">
        <f>SUM(P168:P221)</f>
        <v>0</v>
      </c>
      <c r="Q167" s="171"/>
      <c r="R167" s="172">
        <f>SUM(R168:R221)</f>
        <v>2490.7774999999997</v>
      </c>
      <c r="S167" s="171"/>
      <c r="T167" s="173">
        <f>SUM(T168:T221)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6" t="s">
        <v>90</v>
      </c>
      <c r="AT167" s="174" t="s">
        <v>82</v>
      </c>
      <c r="AU167" s="174" t="s">
        <v>90</v>
      </c>
      <c r="AY167" s="166" t="s">
        <v>144</v>
      </c>
      <c r="BK167" s="175">
        <f>SUM(BK168:BK221)</f>
        <v>0</v>
      </c>
    </row>
    <row r="168" s="2" customFormat="1" ht="37.8" customHeight="1">
      <c r="A168" s="37"/>
      <c r="B168" s="178"/>
      <c r="C168" s="179" t="s">
        <v>204</v>
      </c>
      <c r="D168" s="179" t="s">
        <v>146</v>
      </c>
      <c r="E168" s="180" t="s">
        <v>205</v>
      </c>
      <c r="F168" s="181" t="s">
        <v>206</v>
      </c>
      <c r="G168" s="182" t="s">
        <v>149</v>
      </c>
      <c r="H168" s="183">
        <v>6865</v>
      </c>
      <c r="I168" s="184"/>
      <c r="J168" s="185">
        <f>ROUND(I168*H168,2)</f>
        <v>0</v>
      </c>
      <c r="K168" s="181" t="s">
        <v>1</v>
      </c>
      <c r="L168" s="38"/>
      <c r="M168" s="186" t="s">
        <v>1</v>
      </c>
      <c r="N168" s="187" t="s">
        <v>48</v>
      </c>
      <c r="O168" s="76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0" t="s">
        <v>151</v>
      </c>
      <c r="AT168" s="190" t="s">
        <v>146</v>
      </c>
      <c r="AU168" s="190" t="s">
        <v>92</v>
      </c>
      <c r="AY168" s="18" t="s">
        <v>144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90</v>
      </c>
      <c r="BK168" s="191">
        <f>ROUND(I168*H168,2)</f>
        <v>0</v>
      </c>
      <c r="BL168" s="18" t="s">
        <v>151</v>
      </c>
      <c r="BM168" s="190" t="s">
        <v>207</v>
      </c>
    </row>
    <row r="169" s="2" customFormat="1">
      <c r="A169" s="37"/>
      <c r="B169" s="38"/>
      <c r="C169" s="37"/>
      <c r="D169" s="192" t="s">
        <v>153</v>
      </c>
      <c r="E169" s="37"/>
      <c r="F169" s="193" t="s">
        <v>208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153</v>
      </c>
      <c r="AU169" s="18" t="s">
        <v>92</v>
      </c>
    </row>
    <row r="170" s="13" customFormat="1">
      <c r="A170" s="13"/>
      <c r="B170" s="197"/>
      <c r="C170" s="13"/>
      <c r="D170" s="192" t="s">
        <v>155</v>
      </c>
      <c r="E170" s="198" t="s">
        <v>1</v>
      </c>
      <c r="F170" s="199" t="s">
        <v>209</v>
      </c>
      <c r="G170" s="13"/>
      <c r="H170" s="198" t="s">
        <v>1</v>
      </c>
      <c r="I170" s="200"/>
      <c r="J170" s="13"/>
      <c r="K170" s="13"/>
      <c r="L170" s="197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8" t="s">
        <v>155</v>
      </c>
      <c r="AU170" s="198" t="s">
        <v>92</v>
      </c>
      <c r="AV170" s="13" t="s">
        <v>90</v>
      </c>
      <c r="AW170" s="13" t="s">
        <v>36</v>
      </c>
      <c r="AX170" s="13" t="s">
        <v>83</v>
      </c>
      <c r="AY170" s="198" t="s">
        <v>144</v>
      </c>
    </row>
    <row r="171" s="14" customFormat="1">
      <c r="A171" s="14"/>
      <c r="B171" s="204"/>
      <c r="C171" s="14"/>
      <c r="D171" s="192" t="s">
        <v>155</v>
      </c>
      <c r="E171" s="205" t="s">
        <v>1</v>
      </c>
      <c r="F171" s="206" t="s">
        <v>202</v>
      </c>
      <c r="G171" s="14"/>
      <c r="H171" s="207">
        <v>6865</v>
      </c>
      <c r="I171" s="208"/>
      <c r="J171" s="14"/>
      <c r="K171" s="14"/>
      <c r="L171" s="204"/>
      <c r="M171" s="209"/>
      <c r="N171" s="210"/>
      <c r="O171" s="210"/>
      <c r="P171" s="210"/>
      <c r="Q171" s="210"/>
      <c r="R171" s="210"/>
      <c r="S171" s="210"/>
      <c r="T171" s="21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5" t="s">
        <v>155</v>
      </c>
      <c r="AU171" s="205" t="s">
        <v>92</v>
      </c>
      <c r="AV171" s="14" t="s">
        <v>92</v>
      </c>
      <c r="AW171" s="14" t="s">
        <v>36</v>
      </c>
      <c r="AX171" s="14" t="s">
        <v>83</v>
      </c>
      <c r="AY171" s="205" t="s">
        <v>144</v>
      </c>
    </row>
    <row r="172" s="15" customFormat="1">
      <c r="A172" s="15"/>
      <c r="B172" s="212"/>
      <c r="C172" s="15"/>
      <c r="D172" s="192" t="s">
        <v>155</v>
      </c>
      <c r="E172" s="213" t="s">
        <v>1</v>
      </c>
      <c r="F172" s="214" t="s">
        <v>158</v>
      </c>
      <c r="G172" s="15"/>
      <c r="H172" s="215">
        <v>6865</v>
      </c>
      <c r="I172" s="216"/>
      <c r="J172" s="15"/>
      <c r="K172" s="15"/>
      <c r="L172" s="212"/>
      <c r="M172" s="217"/>
      <c r="N172" s="218"/>
      <c r="O172" s="218"/>
      <c r="P172" s="218"/>
      <c r="Q172" s="218"/>
      <c r="R172" s="218"/>
      <c r="S172" s="218"/>
      <c r="T172" s="21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13" t="s">
        <v>155</v>
      </c>
      <c r="AU172" s="213" t="s">
        <v>92</v>
      </c>
      <c r="AV172" s="15" t="s">
        <v>151</v>
      </c>
      <c r="AW172" s="15" t="s">
        <v>36</v>
      </c>
      <c r="AX172" s="15" t="s">
        <v>90</v>
      </c>
      <c r="AY172" s="213" t="s">
        <v>144</v>
      </c>
    </row>
    <row r="173" s="2" customFormat="1" ht="21.75" customHeight="1">
      <c r="A173" s="37"/>
      <c r="B173" s="178"/>
      <c r="C173" s="220" t="s">
        <v>210</v>
      </c>
      <c r="D173" s="220" t="s">
        <v>211</v>
      </c>
      <c r="E173" s="221" t="s">
        <v>212</v>
      </c>
      <c r="F173" s="222" t="s">
        <v>213</v>
      </c>
      <c r="G173" s="223" t="s">
        <v>187</v>
      </c>
      <c r="H173" s="224">
        <v>102.97499999999999</v>
      </c>
      <c r="I173" s="225"/>
      <c r="J173" s="226">
        <f>ROUND(I173*H173,2)</f>
        <v>0</v>
      </c>
      <c r="K173" s="222" t="s">
        <v>150</v>
      </c>
      <c r="L173" s="227"/>
      <c r="M173" s="228" t="s">
        <v>1</v>
      </c>
      <c r="N173" s="229" t="s">
        <v>48</v>
      </c>
      <c r="O173" s="76"/>
      <c r="P173" s="188">
        <f>O173*H173</f>
        <v>0</v>
      </c>
      <c r="Q173" s="188">
        <v>1</v>
      </c>
      <c r="R173" s="188">
        <f>Q173*H173</f>
        <v>102.97499999999999</v>
      </c>
      <c r="S173" s="188">
        <v>0</v>
      </c>
      <c r="T173" s="18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0" t="s">
        <v>197</v>
      </c>
      <c r="AT173" s="190" t="s">
        <v>211</v>
      </c>
      <c r="AU173" s="190" t="s">
        <v>92</v>
      </c>
      <c r="AY173" s="18" t="s">
        <v>144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90</v>
      </c>
      <c r="BK173" s="191">
        <f>ROUND(I173*H173,2)</f>
        <v>0</v>
      </c>
      <c r="BL173" s="18" t="s">
        <v>151</v>
      </c>
      <c r="BM173" s="190" t="s">
        <v>214</v>
      </c>
    </row>
    <row r="174" s="2" customFormat="1">
      <c r="A174" s="37"/>
      <c r="B174" s="38"/>
      <c r="C174" s="37"/>
      <c r="D174" s="192" t="s">
        <v>153</v>
      </c>
      <c r="E174" s="37"/>
      <c r="F174" s="193" t="s">
        <v>213</v>
      </c>
      <c r="G174" s="37"/>
      <c r="H174" s="37"/>
      <c r="I174" s="194"/>
      <c r="J174" s="37"/>
      <c r="K174" s="37"/>
      <c r="L174" s="38"/>
      <c r="M174" s="195"/>
      <c r="N174" s="196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153</v>
      </c>
      <c r="AU174" s="18" t="s">
        <v>92</v>
      </c>
    </row>
    <row r="175" s="13" customFormat="1">
      <c r="A175" s="13"/>
      <c r="B175" s="197"/>
      <c r="C175" s="13"/>
      <c r="D175" s="192" t="s">
        <v>155</v>
      </c>
      <c r="E175" s="198" t="s">
        <v>1</v>
      </c>
      <c r="F175" s="199" t="s">
        <v>209</v>
      </c>
      <c r="G175" s="13"/>
      <c r="H175" s="198" t="s">
        <v>1</v>
      </c>
      <c r="I175" s="200"/>
      <c r="J175" s="13"/>
      <c r="K175" s="13"/>
      <c r="L175" s="197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8" t="s">
        <v>155</v>
      </c>
      <c r="AU175" s="198" t="s">
        <v>92</v>
      </c>
      <c r="AV175" s="13" t="s">
        <v>90</v>
      </c>
      <c r="AW175" s="13" t="s">
        <v>36</v>
      </c>
      <c r="AX175" s="13" t="s">
        <v>83</v>
      </c>
      <c r="AY175" s="198" t="s">
        <v>144</v>
      </c>
    </row>
    <row r="176" s="14" customFormat="1">
      <c r="A176" s="14"/>
      <c r="B176" s="204"/>
      <c r="C176" s="14"/>
      <c r="D176" s="192" t="s">
        <v>155</v>
      </c>
      <c r="E176" s="205" t="s">
        <v>1</v>
      </c>
      <c r="F176" s="206" t="s">
        <v>215</v>
      </c>
      <c r="G176" s="14"/>
      <c r="H176" s="207">
        <v>102.97499999999999</v>
      </c>
      <c r="I176" s="208"/>
      <c r="J176" s="14"/>
      <c r="K176" s="14"/>
      <c r="L176" s="204"/>
      <c r="M176" s="209"/>
      <c r="N176" s="210"/>
      <c r="O176" s="210"/>
      <c r="P176" s="210"/>
      <c r="Q176" s="210"/>
      <c r="R176" s="210"/>
      <c r="S176" s="210"/>
      <c r="T176" s="21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5" t="s">
        <v>155</v>
      </c>
      <c r="AU176" s="205" t="s">
        <v>92</v>
      </c>
      <c r="AV176" s="14" t="s">
        <v>92</v>
      </c>
      <c r="AW176" s="14" t="s">
        <v>36</v>
      </c>
      <c r="AX176" s="14" t="s">
        <v>83</v>
      </c>
      <c r="AY176" s="205" t="s">
        <v>144</v>
      </c>
    </row>
    <row r="177" s="15" customFormat="1">
      <c r="A177" s="15"/>
      <c r="B177" s="212"/>
      <c r="C177" s="15"/>
      <c r="D177" s="192" t="s">
        <v>155</v>
      </c>
      <c r="E177" s="213" t="s">
        <v>1</v>
      </c>
      <c r="F177" s="214" t="s">
        <v>158</v>
      </c>
      <c r="G177" s="15"/>
      <c r="H177" s="215">
        <v>102.97499999999999</v>
      </c>
      <c r="I177" s="216"/>
      <c r="J177" s="15"/>
      <c r="K177" s="15"/>
      <c r="L177" s="212"/>
      <c r="M177" s="217"/>
      <c r="N177" s="218"/>
      <c r="O177" s="218"/>
      <c r="P177" s="218"/>
      <c r="Q177" s="218"/>
      <c r="R177" s="218"/>
      <c r="S177" s="218"/>
      <c r="T177" s="21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3" t="s">
        <v>155</v>
      </c>
      <c r="AU177" s="213" t="s">
        <v>92</v>
      </c>
      <c r="AV177" s="15" t="s">
        <v>151</v>
      </c>
      <c r="AW177" s="15" t="s">
        <v>36</v>
      </c>
      <c r="AX177" s="15" t="s">
        <v>90</v>
      </c>
      <c r="AY177" s="213" t="s">
        <v>144</v>
      </c>
    </row>
    <row r="178" s="2" customFormat="1" ht="33" customHeight="1">
      <c r="A178" s="37"/>
      <c r="B178" s="178"/>
      <c r="C178" s="179" t="s">
        <v>216</v>
      </c>
      <c r="D178" s="179" t="s">
        <v>146</v>
      </c>
      <c r="E178" s="180" t="s">
        <v>217</v>
      </c>
      <c r="F178" s="181" t="s">
        <v>218</v>
      </c>
      <c r="G178" s="182" t="s">
        <v>149</v>
      </c>
      <c r="H178" s="183">
        <v>5630</v>
      </c>
      <c r="I178" s="184"/>
      <c r="J178" s="185">
        <f>ROUND(I178*H178,2)</f>
        <v>0</v>
      </c>
      <c r="K178" s="181" t="s">
        <v>150</v>
      </c>
      <c r="L178" s="38"/>
      <c r="M178" s="186" t="s">
        <v>1</v>
      </c>
      <c r="N178" s="187" t="s">
        <v>48</v>
      </c>
      <c r="O178" s="76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0" t="s">
        <v>151</v>
      </c>
      <c r="AT178" s="190" t="s">
        <v>146</v>
      </c>
      <c r="AU178" s="190" t="s">
        <v>92</v>
      </c>
      <c r="AY178" s="18" t="s">
        <v>144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90</v>
      </c>
      <c r="BK178" s="191">
        <f>ROUND(I178*H178,2)</f>
        <v>0</v>
      </c>
      <c r="BL178" s="18" t="s">
        <v>151</v>
      </c>
      <c r="BM178" s="190" t="s">
        <v>219</v>
      </c>
    </row>
    <row r="179" s="2" customFormat="1">
      <c r="A179" s="37"/>
      <c r="B179" s="38"/>
      <c r="C179" s="37"/>
      <c r="D179" s="192" t="s">
        <v>153</v>
      </c>
      <c r="E179" s="37"/>
      <c r="F179" s="193" t="s">
        <v>220</v>
      </c>
      <c r="G179" s="37"/>
      <c r="H179" s="37"/>
      <c r="I179" s="194"/>
      <c r="J179" s="37"/>
      <c r="K179" s="37"/>
      <c r="L179" s="38"/>
      <c r="M179" s="195"/>
      <c r="N179" s="196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153</v>
      </c>
      <c r="AU179" s="18" t="s">
        <v>92</v>
      </c>
    </row>
    <row r="180" s="13" customFormat="1">
      <c r="A180" s="13"/>
      <c r="B180" s="197"/>
      <c r="C180" s="13"/>
      <c r="D180" s="192" t="s">
        <v>155</v>
      </c>
      <c r="E180" s="198" t="s">
        <v>1</v>
      </c>
      <c r="F180" s="199" t="s">
        <v>221</v>
      </c>
      <c r="G180" s="13"/>
      <c r="H180" s="198" t="s">
        <v>1</v>
      </c>
      <c r="I180" s="200"/>
      <c r="J180" s="13"/>
      <c r="K180" s="13"/>
      <c r="L180" s="197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8" t="s">
        <v>155</v>
      </c>
      <c r="AU180" s="198" t="s">
        <v>92</v>
      </c>
      <c r="AV180" s="13" t="s">
        <v>90</v>
      </c>
      <c r="AW180" s="13" t="s">
        <v>36</v>
      </c>
      <c r="AX180" s="13" t="s">
        <v>83</v>
      </c>
      <c r="AY180" s="198" t="s">
        <v>144</v>
      </c>
    </row>
    <row r="181" s="14" customFormat="1">
      <c r="A181" s="14"/>
      <c r="B181" s="204"/>
      <c r="C181" s="14"/>
      <c r="D181" s="192" t="s">
        <v>155</v>
      </c>
      <c r="E181" s="205" t="s">
        <v>1</v>
      </c>
      <c r="F181" s="206" t="s">
        <v>222</v>
      </c>
      <c r="G181" s="14"/>
      <c r="H181" s="207">
        <v>5630</v>
      </c>
      <c r="I181" s="208"/>
      <c r="J181" s="14"/>
      <c r="K181" s="14"/>
      <c r="L181" s="204"/>
      <c r="M181" s="209"/>
      <c r="N181" s="210"/>
      <c r="O181" s="210"/>
      <c r="P181" s="210"/>
      <c r="Q181" s="210"/>
      <c r="R181" s="210"/>
      <c r="S181" s="210"/>
      <c r="T181" s="21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5" t="s">
        <v>155</v>
      </c>
      <c r="AU181" s="205" t="s">
        <v>92</v>
      </c>
      <c r="AV181" s="14" t="s">
        <v>92</v>
      </c>
      <c r="AW181" s="14" t="s">
        <v>36</v>
      </c>
      <c r="AX181" s="14" t="s">
        <v>83</v>
      </c>
      <c r="AY181" s="205" t="s">
        <v>144</v>
      </c>
    </row>
    <row r="182" s="15" customFormat="1">
      <c r="A182" s="15"/>
      <c r="B182" s="212"/>
      <c r="C182" s="15"/>
      <c r="D182" s="192" t="s">
        <v>155</v>
      </c>
      <c r="E182" s="213" t="s">
        <v>1</v>
      </c>
      <c r="F182" s="214" t="s">
        <v>158</v>
      </c>
      <c r="G182" s="15"/>
      <c r="H182" s="215">
        <v>5630</v>
      </c>
      <c r="I182" s="216"/>
      <c r="J182" s="15"/>
      <c r="K182" s="15"/>
      <c r="L182" s="212"/>
      <c r="M182" s="217"/>
      <c r="N182" s="218"/>
      <c r="O182" s="218"/>
      <c r="P182" s="218"/>
      <c r="Q182" s="218"/>
      <c r="R182" s="218"/>
      <c r="S182" s="218"/>
      <c r="T182" s="21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3" t="s">
        <v>155</v>
      </c>
      <c r="AU182" s="213" t="s">
        <v>92</v>
      </c>
      <c r="AV182" s="15" t="s">
        <v>151</v>
      </c>
      <c r="AW182" s="15" t="s">
        <v>36</v>
      </c>
      <c r="AX182" s="15" t="s">
        <v>90</v>
      </c>
      <c r="AY182" s="213" t="s">
        <v>144</v>
      </c>
    </row>
    <row r="183" s="2" customFormat="1" ht="24.15" customHeight="1">
      <c r="A183" s="37"/>
      <c r="B183" s="178"/>
      <c r="C183" s="179" t="s">
        <v>223</v>
      </c>
      <c r="D183" s="179" t="s">
        <v>146</v>
      </c>
      <c r="E183" s="180" t="s">
        <v>224</v>
      </c>
      <c r="F183" s="181" t="s">
        <v>225</v>
      </c>
      <c r="G183" s="182" t="s">
        <v>149</v>
      </c>
      <c r="H183" s="183">
        <v>5770.75</v>
      </c>
      <c r="I183" s="184"/>
      <c r="J183" s="185">
        <f>ROUND(I183*H183,2)</f>
        <v>0</v>
      </c>
      <c r="K183" s="181" t="s">
        <v>150</v>
      </c>
      <c r="L183" s="38"/>
      <c r="M183" s="186" t="s">
        <v>1</v>
      </c>
      <c r="N183" s="187" t="s">
        <v>48</v>
      </c>
      <c r="O183" s="76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0" t="s">
        <v>151</v>
      </c>
      <c r="AT183" s="190" t="s">
        <v>146</v>
      </c>
      <c r="AU183" s="190" t="s">
        <v>92</v>
      </c>
      <c r="AY183" s="18" t="s">
        <v>144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90</v>
      </c>
      <c r="BK183" s="191">
        <f>ROUND(I183*H183,2)</f>
        <v>0</v>
      </c>
      <c r="BL183" s="18" t="s">
        <v>151</v>
      </c>
      <c r="BM183" s="190" t="s">
        <v>226</v>
      </c>
    </row>
    <row r="184" s="2" customFormat="1">
      <c r="A184" s="37"/>
      <c r="B184" s="38"/>
      <c r="C184" s="37"/>
      <c r="D184" s="192" t="s">
        <v>153</v>
      </c>
      <c r="E184" s="37"/>
      <c r="F184" s="193" t="s">
        <v>227</v>
      </c>
      <c r="G184" s="37"/>
      <c r="H184" s="37"/>
      <c r="I184" s="194"/>
      <c r="J184" s="37"/>
      <c r="K184" s="37"/>
      <c r="L184" s="38"/>
      <c r="M184" s="195"/>
      <c r="N184" s="196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153</v>
      </c>
      <c r="AU184" s="18" t="s">
        <v>92</v>
      </c>
    </row>
    <row r="185" s="13" customFormat="1">
      <c r="A185" s="13"/>
      <c r="B185" s="197"/>
      <c r="C185" s="13"/>
      <c r="D185" s="192" t="s">
        <v>155</v>
      </c>
      <c r="E185" s="198" t="s">
        <v>1</v>
      </c>
      <c r="F185" s="199" t="s">
        <v>228</v>
      </c>
      <c r="G185" s="13"/>
      <c r="H185" s="198" t="s">
        <v>1</v>
      </c>
      <c r="I185" s="200"/>
      <c r="J185" s="13"/>
      <c r="K185" s="13"/>
      <c r="L185" s="197"/>
      <c r="M185" s="201"/>
      <c r="N185" s="202"/>
      <c r="O185" s="202"/>
      <c r="P185" s="202"/>
      <c r="Q185" s="202"/>
      <c r="R185" s="202"/>
      <c r="S185" s="202"/>
      <c r="T185" s="20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8" t="s">
        <v>155</v>
      </c>
      <c r="AU185" s="198" t="s">
        <v>92</v>
      </c>
      <c r="AV185" s="13" t="s">
        <v>90</v>
      </c>
      <c r="AW185" s="13" t="s">
        <v>36</v>
      </c>
      <c r="AX185" s="13" t="s">
        <v>83</v>
      </c>
      <c r="AY185" s="198" t="s">
        <v>144</v>
      </c>
    </row>
    <row r="186" s="14" customFormat="1">
      <c r="A186" s="14"/>
      <c r="B186" s="204"/>
      <c r="C186" s="14"/>
      <c r="D186" s="192" t="s">
        <v>155</v>
      </c>
      <c r="E186" s="205" t="s">
        <v>1</v>
      </c>
      <c r="F186" s="206" t="s">
        <v>229</v>
      </c>
      <c r="G186" s="14"/>
      <c r="H186" s="207">
        <v>5770.75</v>
      </c>
      <c r="I186" s="208"/>
      <c r="J186" s="14"/>
      <c r="K186" s="14"/>
      <c r="L186" s="204"/>
      <c r="M186" s="209"/>
      <c r="N186" s="210"/>
      <c r="O186" s="210"/>
      <c r="P186" s="210"/>
      <c r="Q186" s="210"/>
      <c r="R186" s="210"/>
      <c r="S186" s="210"/>
      <c r="T186" s="21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5" t="s">
        <v>155</v>
      </c>
      <c r="AU186" s="205" t="s">
        <v>92</v>
      </c>
      <c r="AV186" s="14" t="s">
        <v>92</v>
      </c>
      <c r="AW186" s="14" t="s">
        <v>36</v>
      </c>
      <c r="AX186" s="14" t="s">
        <v>83</v>
      </c>
      <c r="AY186" s="205" t="s">
        <v>144</v>
      </c>
    </row>
    <row r="187" s="15" customFormat="1">
      <c r="A187" s="15"/>
      <c r="B187" s="212"/>
      <c r="C187" s="15"/>
      <c r="D187" s="192" t="s">
        <v>155</v>
      </c>
      <c r="E187" s="213" t="s">
        <v>1</v>
      </c>
      <c r="F187" s="214" t="s">
        <v>158</v>
      </c>
      <c r="G187" s="15"/>
      <c r="H187" s="215">
        <v>5770.75</v>
      </c>
      <c r="I187" s="216"/>
      <c r="J187" s="15"/>
      <c r="K187" s="15"/>
      <c r="L187" s="212"/>
      <c r="M187" s="217"/>
      <c r="N187" s="218"/>
      <c r="O187" s="218"/>
      <c r="P187" s="218"/>
      <c r="Q187" s="218"/>
      <c r="R187" s="218"/>
      <c r="S187" s="218"/>
      <c r="T187" s="21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3" t="s">
        <v>155</v>
      </c>
      <c r="AU187" s="213" t="s">
        <v>92</v>
      </c>
      <c r="AV187" s="15" t="s">
        <v>151</v>
      </c>
      <c r="AW187" s="15" t="s">
        <v>36</v>
      </c>
      <c r="AX187" s="15" t="s">
        <v>90</v>
      </c>
      <c r="AY187" s="213" t="s">
        <v>144</v>
      </c>
    </row>
    <row r="188" s="2" customFormat="1" ht="33" customHeight="1">
      <c r="A188" s="37"/>
      <c r="B188" s="178"/>
      <c r="C188" s="179" t="s">
        <v>230</v>
      </c>
      <c r="D188" s="179" t="s">
        <v>146</v>
      </c>
      <c r="E188" s="180" t="s">
        <v>231</v>
      </c>
      <c r="F188" s="181" t="s">
        <v>232</v>
      </c>
      <c r="G188" s="182" t="s">
        <v>149</v>
      </c>
      <c r="H188" s="183">
        <v>5770.75</v>
      </c>
      <c r="I188" s="184"/>
      <c r="J188" s="185">
        <f>ROUND(I188*H188,2)</f>
        <v>0</v>
      </c>
      <c r="K188" s="181" t="s">
        <v>150</v>
      </c>
      <c r="L188" s="38"/>
      <c r="M188" s="186" t="s">
        <v>1</v>
      </c>
      <c r="N188" s="187" t="s">
        <v>48</v>
      </c>
      <c r="O188" s="76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0" t="s">
        <v>151</v>
      </c>
      <c r="AT188" s="190" t="s">
        <v>146</v>
      </c>
      <c r="AU188" s="190" t="s">
        <v>92</v>
      </c>
      <c r="AY188" s="18" t="s">
        <v>144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8" t="s">
        <v>90</v>
      </c>
      <c r="BK188" s="191">
        <f>ROUND(I188*H188,2)</f>
        <v>0</v>
      </c>
      <c r="BL188" s="18" t="s">
        <v>151</v>
      </c>
      <c r="BM188" s="190" t="s">
        <v>233</v>
      </c>
    </row>
    <row r="189" s="2" customFormat="1">
      <c r="A189" s="37"/>
      <c r="B189" s="38"/>
      <c r="C189" s="37"/>
      <c r="D189" s="192" t="s">
        <v>153</v>
      </c>
      <c r="E189" s="37"/>
      <c r="F189" s="193" t="s">
        <v>234</v>
      </c>
      <c r="G189" s="37"/>
      <c r="H189" s="37"/>
      <c r="I189" s="194"/>
      <c r="J189" s="37"/>
      <c r="K189" s="37"/>
      <c r="L189" s="38"/>
      <c r="M189" s="195"/>
      <c r="N189" s="196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153</v>
      </c>
      <c r="AU189" s="18" t="s">
        <v>92</v>
      </c>
    </row>
    <row r="190" s="13" customFormat="1">
      <c r="A190" s="13"/>
      <c r="B190" s="197"/>
      <c r="C190" s="13"/>
      <c r="D190" s="192" t="s">
        <v>155</v>
      </c>
      <c r="E190" s="198" t="s">
        <v>1</v>
      </c>
      <c r="F190" s="199" t="s">
        <v>235</v>
      </c>
      <c r="G190" s="13"/>
      <c r="H190" s="198" t="s">
        <v>1</v>
      </c>
      <c r="I190" s="200"/>
      <c r="J190" s="13"/>
      <c r="K190" s="13"/>
      <c r="L190" s="197"/>
      <c r="M190" s="201"/>
      <c r="N190" s="202"/>
      <c r="O190" s="202"/>
      <c r="P190" s="202"/>
      <c r="Q190" s="202"/>
      <c r="R190" s="202"/>
      <c r="S190" s="202"/>
      <c r="T190" s="20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8" t="s">
        <v>155</v>
      </c>
      <c r="AU190" s="198" t="s">
        <v>92</v>
      </c>
      <c r="AV190" s="13" t="s">
        <v>90</v>
      </c>
      <c r="AW190" s="13" t="s">
        <v>36</v>
      </c>
      <c r="AX190" s="13" t="s">
        <v>83</v>
      </c>
      <c r="AY190" s="198" t="s">
        <v>144</v>
      </c>
    </row>
    <row r="191" s="14" customFormat="1">
      <c r="A191" s="14"/>
      <c r="B191" s="204"/>
      <c r="C191" s="14"/>
      <c r="D191" s="192" t="s">
        <v>155</v>
      </c>
      <c r="E191" s="205" t="s">
        <v>1</v>
      </c>
      <c r="F191" s="206" t="s">
        <v>229</v>
      </c>
      <c r="G191" s="14"/>
      <c r="H191" s="207">
        <v>5770.75</v>
      </c>
      <c r="I191" s="208"/>
      <c r="J191" s="14"/>
      <c r="K191" s="14"/>
      <c r="L191" s="204"/>
      <c r="M191" s="209"/>
      <c r="N191" s="210"/>
      <c r="O191" s="210"/>
      <c r="P191" s="210"/>
      <c r="Q191" s="210"/>
      <c r="R191" s="210"/>
      <c r="S191" s="210"/>
      <c r="T191" s="21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5" t="s">
        <v>155</v>
      </c>
      <c r="AU191" s="205" t="s">
        <v>92</v>
      </c>
      <c r="AV191" s="14" t="s">
        <v>92</v>
      </c>
      <c r="AW191" s="14" t="s">
        <v>36</v>
      </c>
      <c r="AX191" s="14" t="s">
        <v>83</v>
      </c>
      <c r="AY191" s="205" t="s">
        <v>144</v>
      </c>
    </row>
    <row r="192" s="15" customFormat="1">
      <c r="A192" s="15"/>
      <c r="B192" s="212"/>
      <c r="C192" s="15"/>
      <c r="D192" s="192" t="s">
        <v>155</v>
      </c>
      <c r="E192" s="213" t="s">
        <v>1</v>
      </c>
      <c r="F192" s="214" t="s">
        <v>158</v>
      </c>
      <c r="G192" s="15"/>
      <c r="H192" s="215">
        <v>5770.75</v>
      </c>
      <c r="I192" s="216"/>
      <c r="J192" s="15"/>
      <c r="K192" s="15"/>
      <c r="L192" s="212"/>
      <c r="M192" s="217"/>
      <c r="N192" s="218"/>
      <c r="O192" s="218"/>
      <c r="P192" s="218"/>
      <c r="Q192" s="218"/>
      <c r="R192" s="218"/>
      <c r="S192" s="218"/>
      <c r="T192" s="21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13" t="s">
        <v>155</v>
      </c>
      <c r="AU192" s="213" t="s">
        <v>92</v>
      </c>
      <c r="AV192" s="15" t="s">
        <v>151</v>
      </c>
      <c r="AW192" s="15" t="s">
        <v>36</v>
      </c>
      <c r="AX192" s="15" t="s">
        <v>90</v>
      </c>
      <c r="AY192" s="213" t="s">
        <v>144</v>
      </c>
    </row>
    <row r="193" s="2" customFormat="1" ht="16.5" customHeight="1">
      <c r="A193" s="37"/>
      <c r="B193" s="178"/>
      <c r="C193" s="179" t="s">
        <v>236</v>
      </c>
      <c r="D193" s="179" t="s">
        <v>146</v>
      </c>
      <c r="E193" s="180" t="s">
        <v>237</v>
      </c>
      <c r="F193" s="181" t="s">
        <v>238</v>
      </c>
      <c r="G193" s="182" t="s">
        <v>149</v>
      </c>
      <c r="H193" s="183">
        <v>5936.5</v>
      </c>
      <c r="I193" s="184"/>
      <c r="J193" s="185">
        <f>ROUND(I193*H193,2)</f>
        <v>0</v>
      </c>
      <c r="K193" s="181" t="s">
        <v>150</v>
      </c>
      <c r="L193" s="38"/>
      <c r="M193" s="186" t="s">
        <v>1</v>
      </c>
      <c r="N193" s="187" t="s">
        <v>48</v>
      </c>
      <c r="O193" s="76"/>
      <c r="P193" s="188">
        <f>O193*H193</f>
        <v>0</v>
      </c>
      <c r="Q193" s="188">
        <v>0.34499999999999997</v>
      </c>
      <c r="R193" s="188">
        <f>Q193*H193</f>
        <v>2048.0924999999997</v>
      </c>
      <c r="S193" s="188">
        <v>0</v>
      </c>
      <c r="T193" s="18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0" t="s">
        <v>151</v>
      </c>
      <c r="AT193" s="190" t="s">
        <v>146</v>
      </c>
      <c r="AU193" s="190" t="s">
        <v>92</v>
      </c>
      <c r="AY193" s="18" t="s">
        <v>144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90</v>
      </c>
      <c r="BK193" s="191">
        <f>ROUND(I193*H193,2)</f>
        <v>0</v>
      </c>
      <c r="BL193" s="18" t="s">
        <v>151</v>
      </c>
      <c r="BM193" s="190" t="s">
        <v>239</v>
      </c>
    </row>
    <row r="194" s="13" customFormat="1">
      <c r="A194" s="13"/>
      <c r="B194" s="197"/>
      <c r="C194" s="13"/>
      <c r="D194" s="192" t="s">
        <v>155</v>
      </c>
      <c r="E194" s="198" t="s">
        <v>1</v>
      </c>
      <c r="F194" s="199" t="s">
        <v>240</v>
      </c>
      <c r="G194" s="13"/>
      <c r="H194" s="198" t="s">
        <v>1</v>
      </c>
      <c r="I194" s="200"/>
      <c r="J194" s="13"/>
      <c r="K194" s="13"/>
      <c r="L194" s="197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8" t="s">
        <v>155</v>
      </c>
      <c r="AU194" s="198" t="s">
        <v>92</v>
      </c>
      <c r="AV194" s="13" t="s">
        <v>90</v>
      </c>
      <c r="AW194" s="13" t="s">
        <v>36</v>
      </c>
      <c r="AX194" s="13" t="s">
        <v>83</v>
      </c>
      <c r="AY194" s="198" t="s">
        <v>144</v>
      </c>
    </row>
    <row r="195" s="14" customFormat="1">
      <c r="A195" s="14"/>
      <c r="B195" s="204"/>
      <c r="C195" s="14"/>
      <c r="D195" s="192" t="s">
        <v>155</v>
      </c>
      <c r="E195" s="205" t="s">
        <v>1</v>
      </c>
      <c r="F195" s="206" t="s">
        <v>241</v>
      </c>
      <c r="G195" s="14"/>
      <c r="H195" s="207">
        <v>5911.5</v>
      </c>
      <c r="I195" s="208"/>
      <c r="J195" s="14"/>
      <c r="K195" s="14"/>
      <c r="L195" s="204"/>
      <c r="M195" s="209"/>
      <c r="N195" s="210"/>
      <c r="O195" s="210"/>
      <c r="P195" s="210"/>
      <c r="Q195" s="210"/>
      <c r="R195" s="210"/>
      <c r="S195" s="210"/>
      <c r="T195" s="21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5" t="s">
        <v>155</v>
      </c>
      <c r="AU195" s="205" t="s">
        <v>92</v>
      </c>
      <c r="AV195" s="14" t="s">
        <v>92</v>
      </c>
      <c r="AW195" s="14" t="s">
        <v>36</v>
      </c>
      <c r="AX195" s="14" t="s">
        <v>83</v>
      </c>
      <c r="AY195" s="205" t="s">
        <v>144</v>
      </c>
    </row>
    <row r="196" s="13" customFormat="1">
      <c r="A196" s="13"/>
      <c r="B196" s="197"/>
      <c r="C196" s="13"/>
      <c r="D196" s="192" t="s">
        <v>155</v>
      </c>
      <c r="E196" s="198" t="s">
        <v>1</v>
      </c>
      <c r="F196" s="199" t="s">
        <v>242</v>
      </c>
      <c r="G196" s="13"/>
      <c r="H196" s="198" t="s">
        <v>1</v>
      </c>
      <c r="I196" s="200"/>
      <c r="J196" s="13"/>
      <c r="K196" s="13"/>
      <c r="L196" s="197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8" t="s">
        <v>155</v>
      </c>
      <c r="AU196" s="198" t="s">
        <v>92</v>
      </c>
      <c r="AV196" s="13" t="s">
        <v>90</v>
      </c>
      <c r="AW196" s="13" t="s">
        <v>36</v>
      </c>
      <c r="AX196" s="13" t="s">
        <v>83</v>
      </c>
      <c r="AY196" s="198" t="s">
        <v>144</v>
      </c>
    </row>
    <row r="197" s="13" customFormat="1">
      <c r="A197" s="13"/>
      <c r="B197" s="197"/>
      <c r="C197" s="13"/>
      <c r="D197" s="192" t="s">
        <v>155</v>
      </c>
      <c r="E197" s="198" t="s">
        <v>1</v>
      </c>
      <c r="F197" s="199" t="s">
        <v>243</v>
      </c>
      <c r="G197" s="13"/>
      <c r="H197" s="198" t="s">
        <v>1</v>
      </c>
      <c r="I197" s="200"/>
      <c r="J197" s="13"/>
      <c r="K197" s="13"/>
      <c r="L197" s="197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155</v>
      </c>
      <c r="AU197" s="198" t="s">
        <v>92</v>
      </c>
      <c r="AV197" s="13" t="s">
        <v>90</v>
      </c>
      <c r="AW197" s="13" t="s">
        <v>36</v>
      </c>
      <c r="AX197" s="13" t="s">
        <v>83</v>
      </c>
      <c r="AY197" s="198" t="s">
        <v>144</v>
      </c>
    </row>
    <row r="198" s="14" customFormat="1">
      <c r="A198" s="14"/>
      <c r="B198" s="204"/>
      <c r="C198" s="14"/>
      <c r="D198" s="192" t="s">
        <v>155</v>
      </c>
      <c r="E198" s="205" t="s">
        <v>1</v>
      </c>
      <c r="F198" s="206" t="s">
        <v>244</v>
      </c>
      <c r="G198" s="14"/>
      <c r="H198" s="207">
        <v>25</v>
      </c>
      <c r="I198" s="208"/>
      <c r="J198" s="14"/>
      <c r="K198" s="14"/>
      <c r="L198" s="204"/>
      <c r="M198" s="209"/>
      <c r="N198" s="210"/>
      <c r="O198" s="210"/>
      <c r="P198" s="210"/>
      <c r="Q198" s="210"/>
      <c r="R198" s="210"/>
      <c r="S198" s="210"/>
      <c r="T198" s="21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155</v>
      </c>
      <c r="AU198" s="205" t="s">
        <v>92</v>
      </c>
      <c r="AV198" s="14" t="s">
        <v>92</v>
      </c>
      <c r="AW198" s="14" t="s">
        <v>36</v>
      </c>
      <c r="AX198" s="14" t="s">
        <v>83</v>
      </c>
      <c r="AY198" s="205" t="s">
        <v>144</v>
      </c>
    </row>
    <row r="199" s="15" customFormat="1">
      <c r="A199" s="15"/>
      <c r="B199" s="212"/>
      <c r="C199" s="15"/>
      <c r="D199" s="192" t="s">
        <v>155</v>
      </c>
      <c r="E199" s="213" t="s">
        <v>1</v>
      </c>
      <c r="F199" s="214" t="s">
        <v>158</v>
      </c>
      <c r="G199" s="15"/>
      <c r="H199" s="215">
        <v>5936.5</v>
      </c>
      <c r="I199" s="216"/>
      <c r="J199" s="15"/>
      <c r="K199" s="15"/>
      <c r="L199" s="212"/>
      <c r="M199" s="217"/>
      <c r="N199" s="218"/>
      <c r="O199" s="218"/>
      <c r="P199" s="218"/>
      <c r="Q199" s="218"/>
      <c r="R199" s="218"/>
      <c r="S199" s="218"/>
      <c r="T199" s="21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3" t="s">
        <v>155</v>
      </c>
      <c r="AU199" s="213" t="s">
        <v>92</v>
      </c>
      <c r="AV199" s="15" t="s">
        <v>151</v>
      </c>
      <c r="AW199" s="15" t="s">
        <v>36</v>
      </c>
      <c r="AX199" s="15" t="s">
        <v>90</v>
      </c>
      <c r="AY199" s="213" t="s">
        <v>144</v>
      </c>
    </row>
    <row r="200" s="2" customFormat="1" ht="16.5" customHeight="1">
      <c r="A200" s="37"/>
      <c r="B200" s="178"/>
      <c r="C200" s="179" t="s">
        <v>8</v>
      </c>
      <c r="D200" s="179" t="s">
        <v>146</v>
      </c>
      <c r="E200" s="180" t="s">
        <v>245</v>
      </c>
      <c r="F200" s="181" t="s">
        <v>246</v>
      </c>
      <c r="G200" s="182" t="s">
        <v>149</v>
      </c>
      <c r="H200" s="183">
        <v>25</v>
      </c>
      <c r="I200" s="184"/>
      <c r="J200" s="185">
        <f>ROUND(I200*H200,2)</f>
        <v>0</v>
      </c>
      <c r="K200" s="181" t="s">
        <v>150</v>
      </c>
      <c r="L200" s="38"/>
      <c r="M200" s="186" t="s">
        <v>1</v>
      </c>
      <c r="N200" s="187" t="s">
        <v>48</v>
      </c>
      <c r="O200" s="76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0" t="s">
        <v>151</v>
      </c>
      <c r="AT200" s="190" t="s">
        <v>146</v>
      </c>
      <c r="AU200" s="190" t="s">
        <v>92</v>
      </c>
      <c r="AY200" s="18" t="s">
        <v>144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90</v>
      </c>
      <c r="BK200" s="191">
        <f>ROUND(I200*H200,2)</f>
        <v>0</v>
      </c>
      <c r="BL200" s="18" t="s">
        <v>151</v>
      </c>
      <c r="BM200" s="190" t="s">
        <v>247</v>
      </c>
    </row>
    <row r="201" s="2" customFormat="1">
      <c r="A201" s="37"/>
      <c r="B201" s="38"/>
      <c r="C201" s="37"/>
      <c r="D201" s="192" t="s">
        <v>153</v>
      </c>
      <c r="E201" s="37"/>
      <c r="F201" s="193" t="s">
        <v>248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153</v>
      </c>
      <c r="AU201" s="18" t="s">
        <v>92</v>
      </c>
    </row>
    <row r="202" s="13" customFormat="1">
      <c r="A202" s="13"/>
      <c r="B202" s="197"/>
      <c r="C202" s="13"/>
      <c r="D202" s="192" t="s">
        <v>155</v>
      </c>
      <c r="E202" s="198" t="s">
        <v>1</v>
      </c>
      <c r="F202" s="199" t="s">
        <v>242</v>
      </c>
      <c r="G202" s="13"/>
      <c r="H202" s="198" t="s">
        <v>1</v>
      </c>
      <c r="I202" s="200"/>
      <c r="J202" s="13"/>
      <c r="K202" s="13"/>
      <c r="L202" s="197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8" t="s">
        <v>155</v>
      </c>
      <c r="AU202" s="198" t="s">
        <v>92</v>
      </c>
      <c r="AV202" s="13" t="s">
        <v>90</v>
      </c>
      <c r="AW202" s="13" t="s">
        <v>36</v>
      </c>
      <c r="AX202" s="13" t="s">
        <v>83</v>
      </c>
      <c r="AY202" s="198" t="s">
        <v>144</v>
      </c>
    </row>
    <row r="203" s="13" customFormat="1">
      <c r="A203" s="13"/>
      <c r="B203" s="197"/>
      <c r="C203" s="13"/>
      <c r="D203" s="192" t="s">
        <v>155</v>
      </c>
      <c r="E203" s="198" t="s">
        <v>1</v>
      </c>
      <c r="F203" s="199" t="s">
        <v>249</v>
      </c>
      <c r="G203" s="13"/>
      <c r="H203" s="198" t="s">
        <v>1</v>
      </c>
      <c r="I203" s="200"/>
      <c r="J203" s="13"/>
      <c r="K203" s="13"/>
      <c r="L203" s="197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8" t="s">
        <v>155</v>
      </c>
      <c r="AU203" s="198" t="s">
        <v>92</v>
      </c>
      <c r="AV203" s="13" t="s">
        <v>90</v>
      </c>
      <c r="AW203" s="13" t="s">
        <v>36</v>
      </c>
      <c r="AX203" s="13" t="s">
        <v>83</v>
      </c>
      <c r="AY203" s="198" t="s">
        <v>144</v>
      </c>
    </row>
    <row r="204" s="14" customFormat="1">
      <c r="A204" s="14"/>
      <c r="B204" s="204"/>
      <c r="C204" s="14"/>
      <c r="D204" s="192" t="s">
        <v>155</v>
      </c>
      <c r="E204" s="205" t="s">
        <v>1</v>
      </c>
      <c r="F204" s="206" t="s">
        <v>244</v>
      </c>
      <c r="G204" s="14"/>
      <c r="H204" s="207">
        <v>25</v>
      </c>
      <c r="I204" s="208"/>
      <c r="J204" s="14"/>
      <c r="K204" s="14"/>
      <c r="L204" s="204"/>
      <c r="M204" s="209"/>
      <c r="N204" s="210"/>
      <c r="O204" s="210"/>
      <c r="P204" s="210"/>
      <c r="Q204" s="210"/>
      <c r="R204" s="210"/>
      <c r="S204" s="210"/>
      <c r="T204" s="21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5" t="s">
        <v>155</v>
      </c>
      <c r="AU204" s="205" t="s">
        <v>92</v>
      </c>
      <c r="AV204" s="14" t="s">
        <v>92</v>
      </c>
      <c r="AW204" s="14" t="s">
        <v>36</v>
      </c>
      <c r="AX204" s="14" t="s">
        <v>83</v>
      </c>
      <c r="AY204" s="205" t="s">
        <v>144</v>
      </c>
    </row>
    <row r="205" s="15" customFormat="1">
      <c r="A205" s="15"/>
      <c r="B205" s="212"/>
      <c r="C205" s="15"/>
      <c r="D205" s="192" t="s">
        <v>155</v>
      </c>
      <c r="E205" s="213" t="s">
        <v>1</v>
      </c>
      <c r="F205" s="214" t="s">
        <v>158</v>
      </c>
      <c r="G205" s="15"/>
      <c r="H205" s="215">
        <v>25</v>
      </c>
      <c r="I205" s="216"/>
      <c r="J205" s="15"/>
      <c r="K205" s="15"/>
      <c r="L205" s="212"/>
      <c r="M205" s="217"/>
      <c r="N205" s="218"/>
      <c r="O205" s="218"/>
      <c r="P205" s="218"/>
      <c r="Q205" s="218"/>
      <c r="R205" s="218"/>
      <c r="S205" s="218"/>
      <c r="T205" s="21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13" t="s">
        <v>155</v>
      </c>
      <c r="AU205" s="213" t="s">
        <v>92</v>
      </c>
      <c r="AV205" s="15" t="s">
        <v>151</v>
      </c>
      <c r="AW205" s="15" t="s">
        <v>36</v>
      </c>
      <c r="AX205" s="15" t="s">
        <v>90</v>
      </c>
      <c r="AY205" s="213" t="s">
        <v>144</v>
      </c>
    </row>
    <row r="206" s="2" customFormat="1" ht="16.5" customHeight="1">
      <c r="A206" s="37"/>
      <c r="B206" s="178"/>
      <c r="C206" s="179" t="s">
        <v>250</v>
      </c>
      <c r="D206" s="179" t="s">
        <v>146</v>
      </c>
      <c r="E206" s="180" t="s">
        <v>251</v>
      </c>
      <c r="F206" s="181" t="s">
        <v>252</v>
      </c>
      <c r="G206" s="182" t="s">
        <v>149</v>
      </c>
      <c r="H206" s="183">
        <v>6070.25</v>
      </c>
      <c r="I206" s="184"/>
      <c r="J206" s="185">
        <f>ROUND(I206*H206,2)</f>
        <v>0</v>
      </c>
      <c r="K206" s="181" t="s">
        <v>150</v>
      </c>
      <c r="L206" s="38"/>
      <c r="M206" s="186" t="s">
        <v>1</v>
      </c>
      <c r="N206" s="187" t="s">
        <v>48</v>
      </c>
      <c r="O206" s="76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0" t="s">
        <v>151</v>
      </c>
      <c r="AT206" s="190" t="s">
        <v>146</v>
      </c>
      <c r="AU206" s="190" t="s">
        <v>92</v>
      </c>
      <c r="AY206" s="18" t="s">
        <v>144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90</v>
      </c>
      <c r="BK206" s="191">
        <f>ROUND(I206*H206,2)</f>
        <v>0</v>
      </c>
      <c r="BL206" s="18" t="s">
        <v>151</v>
      </c>
      <c r="BM206" s="190" t="s">
        <v>253</v>
      </c>
    </row>
    <row r="207" s="2" customFormat="1">
      <c r="A207" s="37"/>
      <c r="B207" s="38"/>
      <c r="C207" s="37"/>
      <c r="D207" s="192" t="s">
        <v>153</v>
      </c>
      <c r="E207" s="37"/>
      <c r="F207" s="193" t="s">
        <v>254</v>
      </c>
      <c r="G207" s="37"/>
      <c r="H207" s="37"/>
      <c r="I207" s="194"/>
      <c r="J207" s="37"/>
      <c r="K207" s="37"/>
      <c r="L207" s="38"/>
      <c r="M207" s="195"/>
      <c r="N207" s="196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153</v>
      </c>
      <c r="AU207" s="18" t="s">
        <v>92</v>
      </c>
    </row>
    <row r="208" s="13" customFormat="1">
      <c r="A208" s="13"/>
      <c r="B208" s="197"/>
      <c r="C208" s="13"/>
      <c r="D208" s="192" t="s">
        <v>155</v>
      </c>
      <c r="E208" s="198" t="s">
        <v>1</v>
      </c>
      <c r="F208" s="199" t="s">
        <v>255</v>
      </c>
      <c r="G208" s="13"/>
      <c r="H208" s="198" t="s">
        <v>1</v>
      </c>
      <c r="I208" s="200"/>
      <c r="J208" s="13"/>
      <c r="K208" s="13"/>
      <c r="L208" s="197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8" t="s">
        <v>155</v>
      </c>
      <c r="AU208" s="198" t="s">
        <v>92</v>
      </c>
      <c r="AV208" s="13" t="s">
        <v>90</v>
      </c>
      <c r="AW208" s="13" t="s">
        <v>36</v>
      </c>
      <c r="AX208" s="13" t="s">
        <v>83</v>
      </c>
      <c r="AY208" s="198" t="s">
        <v>144</v>
      </c>
    </row>
    <row r="209" s="14" customFormat="1">
      <c r="A209" s="14"/>
      <c r="B209" s="204"/>
      <c r="C209" s="14"/>
      <c r="D209" s="192" t="s">
        <v>155</v>
      </c>
      <c r="E209" s="205" t="s">
        <v>1</v>
      </c>
      <c r="F209" s="206" t="s">
        <v>256</v>
      </c>
      <c r="G209" s="14"/>
      <c r="H209" s="207">
        <v>6052.25</v>
      </c>
      <c r="I209" s="208"/>
      <c r="J209" s="14"/>
      <c r="K209" s="14"/>
      <c r="L209" s="204"/>
      <c r="M209" s="209"/>
      <c r="N209" s="210"/>
      <c r="O209" s="210"/>
      <c r="P209" s="210"/>
      <c r="Q209" s="210"/>
      <c r="R209" s="210"/>
      <c r="S209" s="210"/>
      <c r="T209" s="21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5" t="s">
        <v>155</v>
      </c>
      <c r="AU209" s="205" t="s">
        <v>92</v>
      </c>
      <c r="AV209" s="14" t="s">
        <v>92</v>
      </c>
      <c r="AW209" s="14" t="s">
        <v>36</v>
      </c>
      <c r="AX209" s="14" t="s">
        <v>83</v>
      </c>
      <c r="AY209" s="205" t="s">
        <v>144</v>
      </c>
    </row>
    <row r="210" s="13" customFormat="1">
      <c r="A210" s="13"/>
      <c r="B210" s="197"/>
      <c r="C210" s="13"/>
      <c r="D210" s="192" t="s">
        <v>155</v>
      </c>
      <c r="E210" s="198" t="s">
        <v>1</v>
      </c>
      <c r="F210" s="199" t="s">
        <v>257</v>
      </c>
      <c r="G210" s="13"/>
      <c r="H210" s="198" t="s">
        <v>1</v>
      </c>
      <c r="I210" s="200"/>
      <c r="J210" s="13"/>
      <c r="K210" s="13"/>
      <c r="L210" s="197"/>
      <c r="M210" s="201"/>
      <c r="N210" s="202"/>
      <c r="O210" s="202"/>
      <c r="P210" s="202"/>
      <c r="Q210" s="202"/>
      <c r="R210" s="202"/>
      <c r="S210" s="202"/>
      <c r="T210" s="20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8" t="s">
        <v>155</v>
      </c>
      <c r="AU210" s="198" t="s">
        <v>92</v>
      </c>
      <c r="AV210" s="13" t="s">
        <v>90</v>
      </c>
      <c r="AW210" s="13" t="s">
        <v>36</v>
      </c>
      <c r="AX210" s="13" t="s">
        <v>83</v>
      </c>
      <c r="AY210" s="198" t="s">
        <v>144</v>
      </c>
    </row>
    <row r="211" s="14" customFormat="1">
      <c r="A211" s="14"/>
      <c r="B211" s="204"/>
      <c r="C211" s="14"/>
      <c r="D211" s="192" t="s">
        <v>155</v>
      </c>
      <c r="E211" s="205" t="s">
        <v>1</v>
      </c>
      <c r="F211" s="206" t="s">
        <v>258</v>
      </c>
      <c r="G211" s="14"/>
      <c r="H211" s="207">
        <v>18</v>
      </c>
      <c r="I211" s="208"/>
      <c r="J211" s="14"/>
      <c r="K211" s="14"/>
      <c r="L211" s="204"/>
      <c r="M211" s="209"/>
      <c r="N211" s="210"/>
      <c r="O211" s="210"/>
      <c r="P211" s="210"/>
      <c r="Q211" s="210"/>
      <c r="R211" s="210"/>
      <c r="S211" s="210"/>
      <c r="T211" s="21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5" t="s">
        <v>155</v>
      </c>
      <c r="AU211" s="205" t="s">
        <v>92</v>
      </c>
      <c r="AV211" s="14" t="s">
        <v>92</v>
      </c>
      <c r="AW211" s="14" t="s">
        <v>36</v>
      </c>
      <c r="AX211" s="14" t="s">
        <v>83</v>
      </c>
      <c r="AY211" s="205" t="s">
        <v>144</v>
      </c>
    </row>
    <row r="212" s="15" customFormat="1">
      <c r="A212" s="15"/>
      <c r="B212" s="212"/>
      <c r="C212" s="15"/>
      <c r="D212" s="192" t="s">
        <v>155</v>
      </c>
      <c r="E212" s="213" t="s">
        <v>1</v>
      </c>
      <c r="F212" s="214" t="s">
        <v>158</v>
      </c>
      <c r="G212" s="15"/>
      <c r="H212" s="215">
        <v>6070.25</v>
      </c>
      <c r="I212" s="216"/>
      <c r="J212" s="15"/>
      <c r="K212" s="15"/>
      <c r="L212" s="212"/>
      <c r="M212" s="217"/>
      <c r="N212" s="218"/>
      <c r="O212" s="218"/>
      <c r="P212" s="218"/>
      <c r="Q212" s="218"/>
      <c r="R212" s="218"/>
      <c r="S212" s="218"/>
      <c r="T212" s="21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13" t="s">
        <v>155</v>
      </c>
      <c r="AU212" s="213" t="s">
        <v>92</v>
      </c>
      <c r="AV212" s="15" t="s">
        <v>151</v>
      </c>
      <c r="AW212" s="15" t="s">
        <v>36</v>
      </c>
      <c r="AX212" s="15" t="s">
        <v>90</v>
      </c>
      <c r="AY212" s="213" t="s">
        <v>144</v>
      </c>
    </row>
    <row r="213" s="2" customFormat="1" ht="16.5" customHeight="1">
      <c r="A213" s="37"/>
      <c r="B213" s="178"/>
      <c r="C213" s="179" t="s">
        <v>259</v>
      </c>
      <c r="D213" s="179" t="s">
        <v>146</v>
      </c>
      <c r="E213" s="180" t="s">
        <v>260</v>
      </c>
      <c r="F213" s="181" t="s">
        <v>261</v>
      </c>
      <c r="G213" s="182" t="s">
        <v>149</v>
      </c>
      <c r="H213" s="183">
        <v>1477</v>
      </c>
      <c r="I213" s="184"/>
      <c r="J213" s="185">
        <f>ROUND(I213*H213,2)</f>
        <v>0</v>
      </c>
      <c r="K213" s="181" t="s">
        <v>150</v>
      </c>
      <c r="L213" s="38"/>
      <c r="M213" s="186" t="s">
        <v>1</v>
      </c>
      <c r="N213" s="187" t="s">
        <v>48</v>
      </c>
      <c r="O213" s="76"/>
      <c r="P213" s="188">
        <f>O213*H213</f>
        <v>0</v>
      </c>
      <c r="Q213" s="188">
        <v>0.23000000000000001</v>
      </c>
      <c r="R213" s="188">
        <f>Q213*H213</f>
        <v>339.71000000000004</v>
      </c>
      <c r="S213" s="188">
        <v>0</v>
      </c>
      <c r="T213" s="18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0" t="s">
        <v>151</v>
      </c>
      <c r="AT213" s="190" t="s">
        <v>146</v>
      </c>
      <c r="AU213" s="190" t="s">
        <v>92</v>
      </c>
      <c r="AY213" s="18" t="s">
        <v>144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8" t="s">
        <v>90</v>
      </c>
      <c r="BK213" s="191">
        <f>ROUND(I213*H213,2)</f>
        <v>0</v>
      </c>
      <c r="BL213" s="18" t="s">
        <v>151</v>
      </c>
      <c r="BM213" s="190" t="s">
        <v>262</v>
      </c>
    </row>
    <row r="214" s="13" customFormat="1">
      <c r="A214" s="13"/>
      <c r="B214" s="197"/>
      <c r="C214" s="13"/>
      <c r="D214" s="192" t="s">
        <v>155</v>
      </c>
      <c r="E214" s="198" t="s">
        <v>1</v>
      </c>
      <c r="F214" s="199" t="s">
        <v>263</v>
      </c>
      <c r="G214" s="13"/>
      <c r="H214" s="198" t="s">
        <v>1</v>
      </c>
      <c r="I214" s="200"/>
      <c r="J214" s="13"/>
      <c r="K214" s="13"/>
      <c r="L214" s="197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8" t="s">
        <v>155</v>
      </c>
      <c r="AU214" s="198" t="s">
        <v>92</v>
      </c>
      <c r="AV214" s="13" t="s">
        <v>90</v>
      </c>
      <c r="AW214" s="13" t="s">
        <v>36</v>
      </c>
      <c r="AX214" s="13" t="s">
        <v>83</v>
      </c>
      <c r="AY214" s="198" t="s">
        <v>144</v>
      </c>
    </row>
    <row r="215" s="14" customFormat="1">
      <c r="A215" s="14"/>
      <c r="B215" s="204"/>
      <c r="C215" s="14"/>
      <c r="D215" s="192" t="s">
        <v>155</v>
      </c>
      <c r="E215" s="205" t="s">
        <v>1</v>
      </c>
      <c r="F215" s="206" t="s">
        <v>264</v>
      </c>
      <c r="G215" s="14"/>
      <c r="H215" s="207">
        <v>1477</v>
      </c>
      <c r="I215" s="208"/>
      <c r="J215" s="14"/>
      <c r="K215" s="14"/>
      <c r="L215" s="204"/>
      <c r="M215" s="209"/>
      <c r="N215" s="210"/>
      <c r="O215" s="210"/>
      <c r="P215" s="210"/>
      <c r="Q215" s="210"/>
      <c r="R215" s="210"/>
      <c r="S215" s="210"/>
      <c r="T215" s="21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05" t="s">
        <v>155</v>
      </c>
      <c r="AU215" s="205" t="s">
        <v>92</v>
      </c>
      <c r="AV215" s="14" t="s">
        <v>92</v>
      </c>
      <c r="AW215" s="14" t="s">
        <v>36</v>
      </c>
      <c r="AX215" s="14" t="s">
        <v>83</v>
      </c>
      <c r="AY215" s="205" t="s">
        <v>144</v>
      </c>
    </row>
    <row r="216" s="15" customFormat="1">
      <c r="A216" s="15"/>
      <c r="B216" s="212"/>
      <c r="C216" s="15"/>
      <c r="D216" s="192" t="s">
        <v>155</v>
      </c>
      <c r="E216" s="213" t="s">
        <v>1</v>
      </c>
      <c r="F216" s="214" t="s">
        <v>158</v>
      </c>
      <c r="G216" s="15"/>
      <c r="H216" s="215">
        <v>1477</v>
      </c>
      <c r="I216" s="216"/>
      <c r="J216" s="15"/>
      <c r="K216" s="15"/>
      <c r="L216" s="212"/>
      <c r="M216" s="217"/>
      <c r="N216" s="218"/>
      <c r="O216" s="218"/>
      <c r="P216" s="218"/>
      <c r="Q216" s="218"/>
      <c r="R216" s="218"/>
      <c r="S216" s="218"/>
      <c r="T216" s="21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13" t="s">
        <v>155</v>
      </c>
      <c r="AU216" s="213" t="s">
        <v>92</v>
      </c>
      <c r="AV216" s="15" t="s">
        <v>151</v>
      </c>
      <c r="AW216" s="15" t="s">
        <v>36</v>
      </c>
      <c r="AX216" s="15" t="s">
        <v>90</v>
      </c>
      <c r="AY216" s="213" t="s">
        <v>144</v>
      </c>
    </row>
    <row r="217" s="2" customFormat="1" ht="24.15" customHeight="1">
      <c r="A217" s="37"/>
      <c r="B217" s="178"/>
      <c r="C217" s="179" t="s">
        <v>258</v>
      </c>
      <c r="D217" s="179" t="s">
        <v>146</v>
      </c>
      <c r="E217" s="180" t="s">
        <v>265</v>
      </c>
      <c r="F217" s="181" t="s">
        <v>266</v>
      </c>
      <c r="G217" s="182" t="s">
        <v>149</v>
      </c>
      <c r="H217" s="183">
        <v>18</v>
      </c>
      <c r="I217" s="184"/>
      <c r="J217" s="185">
        <f>ROUND(I217*H217,2)</f>
        <v>0</v>
      </c>
      <c r="K217" s="181" t="s">
        <v>150</v>
      </c>
      <c r="L217" s="38"/>
      <c r="M217" s="186" t="s">
        <v>1</v>
      </c>
      <c r="N217" s="187" t="s">
        <v>48</v>
      </c>
      <c r="O217" s="76"/>
      <c r="P217" s="188">
        <f>O217*H217</f>
        <v>0</v>
      </c>
      <c r="Q217" s="188">
        <v>0</v>
      </c>
      <c r="R217" s="188">
        <f>Q217*H217</f>
        <v>0</v>
      </c>
      <c r="S217" s="188">
        <v>0</v>
      </c>
      <c r="T217" s="18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0" t="s">
        <v>151</v>
      </c>
      <c r="AT217" s="190" t="s">
        <v>146</v>
      </c>
      <c r="AU217" s="190" t="s">
        <v>92</v>
      </c>
      <c r="AY217" s="18" t="s">
        <v>144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90</v>
      </c>
      <c r="BK217" s="191">
        <f>ROUND(I217*H217,2)</f>
        <v>0</v>
      </c>
      <c r="BL217" s="18" t="s">
        <v>151</v>
      </c>
      <c r="BM217" s="190" t="s">
        <v>267</v>
      </c>
    </row>
    <row r="218" s="2" customFormat="1">
      <c r="A218" s="37"/>
      <c r="B218" s="38"/>
      <c r="C218" s="37"/>
      <c r="D218" s="192" t="s">
        <v>153</v>
      </c>
      <c r="E218" s="37"/>
      <c r="F218" s="193" t="s">
        <v>268</v>
      </c>
      <c r="G218" s="37"/>
      <c r="H218" s="37"/>
      <c r="I218" s="194"/>
      <c r="J218" s="37"/>
      <c r="K218" s="37"/>
      <c r="L218" s="38"/>
      <c r="M218" s="195"/>
      <c r="N218" s="196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153</v>
      </c>
      <c r="AU218" s="18" t="s">
        <v>92</v>
      </c>
    </row>
    <row r="219" s="13" customFormat="1">
      <c r="A219" s="13"/>
      <c r="B219" s="197"/>
      <c r="C219" s="13"/>
      <c r="D219" s="192" t="s">
        <v>155</v>
      </c>
      <c r="E219" s="198" t="s">
        <v>1</v>
      </c>
      <c r="F219" s="199" t="s">
        <v>269</v>
      </c>
      <c r="G219" s="13"/>
      <c r="H219" s="198" t="s">
        <v>1</v>
      </c>
      <c r="I219" s="200"/>
      <c r="J219" s="13"/>
      <c r="K219" s="13"/>
      <c r="L219" s="197"/>
      <c r="M219" s="201"/>
      <c r="N219" s="202"/>
      <c r="O219" s="202"/>
      <c r="P219" s="202"/>
      <c r="Q219" s="202"/>
      <c r="R219" s="202"/>
      <c r="S219" s="202"/>
      <c r="T219" s="20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8" t="s">
        <v>155</v>
      </c>
      <c r="AU219" s="198" t="s">
        <v>92</v>
      </c>
      <c r="AV219" s="13" t="s">
        <v>90</v>
      </c>
      <c r="AW219" s="13" t="s">
        <v>36</v>
      </c>
      <c r="AX219" s="13" t="s">
        <v>83</v>
      </c>
      <c r="AY219" s="198" t="s">
        <v>144</v>
      </c>
    </row>
    <row r="220" s="14" customFormat="1">
      <c r="A220" s="14"/>
      <c r="B220" s="204"/>
      <c r="C220" s="14"/>
      <c r="D220" s="192" t="s">
        <v>155</v>
      </c>
      <c r="E220" s="205" t="s">
        <v>1</v>
      </c>
      <c r="F220" s="206" t="s">
        <v>258</v>
      </c>
      <c r="G220" s="14"/>
      <c r="H220" s="207">
        <v>18</v>
      </c>
      <c r="I220" s="208"/>
      <c r="J220" s="14"/>
      <c r="K220" s="14"/>
      <c r="L220" s="204"/>
      <c r="M220" s="209"/>
      <c r="N220" s="210"/>
      <c r="O220" s="210"/>
      <c r="P220" s="210"/>
      <c r="Q220" s="210"/>
      <c r="R220" s="210"/>
      <c r="S220" s="210"/>
      <c r="T220" s="21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5" t="s">
        <v>155</v>
      </c>
      <c r="AU220" s="205" t="s">
        <v>92</v>
      </c>
      <c r="AV220" s="14" t="s">
        <v>92</v>
      </c>
      <c r="AW220" s="14" t="s">
        <v>36</v>
      </c>
      <c r="AX220" s="14" t="s">
        <v>83</v>
      </c>
      <c r="AY220" s="205" t="s">
        <v>144</v>
      </c>
    </row>
    <row r="221" s="15" customFormat="1">
      <c r="A221" s="15"/>
      <c r="B221" s="212"/>
      <c r="C221" s="15"/>
      <c r="D221" s="192" t="s">
        <v>155</v>
      </c>
      <c r="E221" s="213" t="s">
        <v>1</v>
      </c>
      <c r="F221" s="214" t="s">
        <v>158</v>
      </c>
      <c r="G221" s="15"/>
      <c r="H221" s="215">
        <v>18</v>
      </c>
      <c r="I221" s="216"/>
      <c r="J221" s="15"/>
      <c r="K221" s="15"/>
      <c r="L221" s="212"/>
      <c r="M221" s="217"/>
      <c r="N221" s="218"/>
      <c r="O221" s="218"/>
      <c r="P221" s="218"/>
      <c r="Q221" s="218"/>
      <c r="R221" s="218"/>
      <c r="S221" s="218"/>
      <c r="T221" s="21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13" t="s">
        <v>155</v>
      </c>
      <c r="AU221" s="213" t="s">
        <v>92</v>
      </c>
      <c r="AV221" s="15" t="s">
        <v>151</v>
      </c>
      <c r="AW221" s="15" t="s">
        <v>36</v>
      </c>
      <c r="AX221" s="15" t="s">
        <v>90</v>
      </c>
      <c r="AY221" s="213" t="s">
        <v>144</v>
      </c>
    </row>
    <row r="222" s="12" customFormat="1" ht="22.8" customHeight="1">
      <c r="A222" s="12"/>
      <c r="B222" s="165"/>
      <c r="C222" s="12"/>
      <c r="D222" s="166" t="s">
        <v>82</v>
      </c>
      <c r="E222" s="176" t="s">
        <v>204</v>
      </c>
      <c r="F222" s="176" t="s">
        <v>270</v>
      </c>
      <c r="G222" s="12"/>
      <c r="H222" s="12"/>
      <c r="I222" s="168"/>
      <c r="J222" s="177">
        <f>BK222</f>
        <v>0</v>
      </c>
      <c r="K222" s="12"/>
      <c r="L222" s="165"/>
      <c r="M222" s="170"/>
      <c r="N222" s="171"/>
      <c r="O222" s="171"/>
      <c r="P222" s="172">
        <f>SUM(P223:P230)</f>
        <v>0</v>
      </c>
      <c r="Q222" s="171"/>
      <c r="R222" s="172">
        <f>SUM(R223:R230)</f>
        <v>13.8705</v>
      </c>
      <c r="S222" s="171"/>
      <c r="T222" s="173">
        <f>SUM(T223:T230)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6" t="s">
        <v>90</v>
      </c>
      <c r="AT222" s="174" t="s">
        <v>82</v>
      </c>
      <c r="AU222" s="174" t="s">
        <v>90</v>
      </c>
      <c r="AY222" s="166" t="s">
        <v>144</v>
      </c>
      <c r="BK222" s="175">
        <f>SUM(BK223:BK230)</f>
        <v>0</v>
      </c>
    </row>
    <row r="223" s="2" customFormat="1" ht="24.15" customHeight="1">
      <c r="A223" s="37"/>
      <c r="B223" s="178"/>
      <c r="C223" s="179" t="s">
        <v>271</v>
      </c>
      <c r="D223" s="179" t="s">
        <v>146</v>
      </c>
      <c r="E223" s="180" t="s">
        <v>272</v>
      </c>
      <c r="F223" s="181" t="s">
        <v>273</v>
      </c>
      <c r="G223" s="182" t="s">
        <v>274</v>
      </c>
      <c r="H223" s="183">
        <v>15</v>
      </c>
      <c r="I223" s="184"/>
      <c r="J223" s="185">
        <f>ROUND(I223*H223,2)</f>
        <v>0</v>
      </c>
      <c r="K223" s="181" t="s">
        <v>150</v>
      </c>
      <c r="L223" s="38"/>
      <c r="M223" s="186" t="s">
        <v>1</v>
      </c>
      <c r="N223" s="187" t="s">
        <v>48</v>
      </c>
      <c r="O223" s="76"/>
      <c r="P223" s="188">
        <f>O223*H223</f>
        <v>0</v>
      </c>
      <c r="Q223" s="188">
        <v>0.32169999999999999</v>
      </c>
      <c r="R223" s="188">
        <f>Q223*H223</f>
        <v>4.8254999999999999</v>
      </c>
      <c r="S223" s="188">
        <v>0</v>
      </c>
      <c r="T223" s="18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0" t="s">
        <v>151</v>
      </c>
      <c r="AT223" s="190" t="s">
        <v>146</v>
      </c>
      <c r="AU223" s="190" t="s">
        <v>92</v>
      </c>
      <c r="AY223" s="18" t="s">
        <v>144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90</v>
      </c>
      <c r="BK223" s="191">
        <f>ROUND(I223*H223,2)</f>
        <v>0</v>
      </c>
      <c r="BL223" s="18" t="s">
        <v>151</v>
      </c>
      <c r="BM223" s="190" t="s">
        <v>275</v>
      </c>
    </row>
    <row r="224" s="2" customFormat="1">
      <c r="A224" s="37"/>
      <c r="B224" s="38"/>
      <c r="C224" s="37"/>
      <c r="D224" s="192" t="s">
        <v>153</v>
      </c>
      <c r="E224" s="37"/>
      <c r="F224" s="193" t="s">
        <v>276</v>
      </c>
      <c r="G224" s="37"/>
      <c r="H224" s="37"/>
      <c r="I224" s="194"/>
      <c r="J224" s="37"/>
      <c r="K224" s="37"/>
      <c r="L224" s="38"/>
      <c r="M224" s="195"/>
      <c r="N224" s="196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153</v>
      </c>
      <c r="AU224" s="18" t="s">
        <v>92</v>
      </c>
    </row>
    <row r="225" s="14" customFormat="1">
      <c r="A225" s="14"/>
      <c r="B225" s="204"/>
      <c r="C225" s="14"/>
      <c r="D225" s="192" t="s">
        <v>155</v>
      </c>
      <c r="E225" s="205" t="s">
        <v>1</v>
      </c>
      <c r="F225" s="206" t="s">
        <v>8</v>
      </c>
      <c r="G225" s="14"/>
      <c r="H225" s="207">
        <v>15</v>
      </c>
      <c r="I225" s="208"/>
      <c r="J225" s="14"/>
      <c r="K225" s="14"/>
      <c r="L225" s="204"/>
      <c r="M225" s="209"/>
      <c r="N225" s="210"/>
      <c r="O225" s="210"/>
      <c r="P225" s="210"/>
      <c r="Q225" s="210"/>
      <c r="R225" s="210"/>
      <c r="S225" s="210"/>
      <c r="T225" s="21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5" t="s">
        <v>155</v>
      </c>
      <c r="AU225" s="205" t="s">
        <v>92</v>
      </c>
      <c r="AV225" s="14" t="s">
        <v>92</v>
      </c>
      <c r="AW225" s="14" t="s">
        <v>36</v>
      </c>
      <c r="AX225" s="14" t="s">
        <v>83</v>
      </c>
      <c r="AY225" s="205" t="s">
        <v>144</v>
      </c>
    </row>
    <row r="226" s="15" customFormat="1">
      <c r="A226" s="15"/>
      <c r="B226" s="212"/>
      <c r="C226" s="15"/>
      <c r="D226" s="192" t="s">
        <v>155</v>
      </c>
      <c r="E226" s="213" t="s">
        <v>1</v>
      </c>
      <c r="F226" s="214" t="s">
        <v>158</v>
      </c>
      <c r="G226" s="15"/>
      <c r="H226" s="215">
        <v>15</v>
      </c>
      <c r="I226" s="216"/>
      <c r="J226" s="15"/>
      <c r="K226" s="15"/>
      <c r="L226" s="212"/>
      <c r="M226" s="217"/>
      <c r="N226" s="218"/>
      <c r="O226" s="218"/>
      <c r="P226" s="218"/>
      <c r="Q226" s="218"/>
      <c r="R226" s="218"/>
      <c r="S226" s="218"/>
      <c r="T226" s="21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13" t="s">
        <v>155</v>
      </c>
      <c r="AU226" s="213" t="s">
        <v>92</v>
      </c>
      <c r="AV226" s="15" t="s">
        <v>151</v>
      </c>
      <c r="AW226" s="15" t="s">
        <v>36</v>
      </c>
      <c r="AX226" s="15" t="s">
        <v>90</v>
      </c>
      <c r="AY226" s="213" t="s">
        <v>144</v>
      </c>
    </row>
    <row r="227" s="2" customFormat="1" ht="21.75" customHeight="1">
      <c r="A227" s="37"/>
      <c r="B227" s="178"/>
      <c r="C227" s="220" t="s">
        <v>277</v>
      </c>
      <c r="D227" s="220" t="s">
        <v>211</v>
      </c>
      <c r="E227" s="221" t="s">
        <v>278</v>
      </c>
      <c r="F227" s="222" t="s">
        <v>279</v>
      </c>
      <c r="G227" s="223" t="s">
        <v>280</v>
      </c>
      <c r="H227" s="224">
        <v>90</v>
      </c>
      <c r="I227" s="225"/>
      <c r="J227" s="226">
        <f>ROUND(I227*H227,2)</f>
        <v>0</v>
      </c>
      <c r="K227" s="222" t="s">
        <v>150</v>
      </c>
      <c r="L227" s="227"/>
      <c r="M227" s="228" t="s">
        <v>1</v>
      </c>
      <c r="N227" s="229" t="s">
        <v>48</v>
      </c>
      <c r="O227" s="76"/>
      <c r="P227" s="188">
        <f>O227*H227</f>
        <v>0</v>
      </c>
      <c r="Q227" s="188">
        <v>0.10050000000000001</v>
      </c>
      <c r="R227" s="188">
        <f>Q227*H227</f>
        <v>9.0449999999999999</v>
      </c>
      <c r="S227" s="188">
        <v>0</v>
      </c>
      <c r="T227" s="18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0" t="s">
        <v>197</v>
      </c>
      <c r="AT227" s="190" t="s">
        <v>211</v>
      </c>
      <c r="AU227" s="190" t="s">
        <v>92</v>
      </c>
      <c r="AY227" s="18" t="s">
        <v>144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90</v>
      </c>
      <c r="BK227" s="191">
        <f>ROUND(I227*H227,2)</f>
        <v>0</v>
      </c>
      <c r="BL227" s="18" t="s">
        <v>151</v>
      </c>
      <c r="BM227" s="190" t="s">
        <v>281</v>
      </c>
    </row>
    <row r="228" s="2" customFormat="1">
      <c r="A228" s="37"/>
      <c r="B228" s="38"/>
      <c r="C228" s="37"/>
      <c r="D228" s="192" t="s">
        <v>153</v>
      </c>
      <c r="E228" s="37"/>
      <c r="F228" s="193" t="s">
        <v>279</v>
      </c>
      <c r="G228" s="37"/>
      <c r="H228" s="37"/>
      <c r="I228" s="194"/>
      <c r="J228" s="37"/>
      <c r="K228" s="37"/>
      <c r="L228" s="38"/>
      <c r="M228" s="195"/>
      <c r="N228" s="196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153</v>
      </c>
      <c r="AU228" s="18" t="s">
        <v>92</v>
      </c>
    </row>
    <row r="229" s="14" customFormat="1">
      <c r="A229" s="14"/>
      <c r="B229" s="204"/>
      <c r="C229" s="14"/>
      <c r="D229" s="192" t="s">
        <v>155</v>
      </c>
      <c r="E229" s="205" t="s">
        <v>1</v>
      </c>
      <c r="F229" s="206" t="s">
        <v>282</v>
      </c>
      <c r="G229" s="14"/>
      <c r="H229" s="207">
        <v>90</v>
      </c>
      <c r="I229" s="208"/>
      <c r="J229" s="14"/>
      <c r="K229" s="14"/>
      <c r="L229" s="204"/>
      <c r="M229" s="209"/>
      <c r="N229" s="210"/>
      <c r="O229" s="210"/>
      <c r="P229" s="210"/>
      <c r="Q229" s="210"/>
      <c r="R229" s="210"/>
      <c r="S229" s="210"/>
      <c r="T229" s="21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5" t="s">
        <v>155</v>
      </c>
      <c r="AU229" s="205" t="s">
        <v>92</v>
      </c>
      <c r="AV229" s="14" t="s">
        <v>92</v>
      </c>
      <c r="AW229" s="14" t="s">
        <v>36</v>
      </c>
      <c r="AX229" s="14" t="s">
        <v>83</v>
      </c>
      <c r="AY229" s="205" t="s">
        <v>144</v>
      </c>
    </row>
    <row r="230" s="15" customFormat="1">
      <c r="A230" s="15"/>
      <c r="B230" s="212"/>
      <c r="C230" s="15"/>
      <c r="D230" s="192" t="s">
        <v>155</v>
      </c>
      <c r="E230" s="213" t="s">
        <v>1</v>
      </c>
      <c r="F230" s="214" t="s">
        <v>158</v>
      </c>
      <c r="G230" s="15"/>
      <c r="H230" s="215">
        <v>90</v>
      </c>
      <c r="I230" s="216"/>
      <c r="J230" s="15"/>
      <c r="K230" s="15"/>
      <c r="L230" s="212"/>
      <c r="M230" s="217"/>
      <c r="N230" s="218"/>
      <c r="O230" s="218"/>
      <c r="P230" s="218"/>
      <c r="Q230" s="218"/>
      <c r="R230" s="218"/>
      <c r="S230" s="218"/>
      <c r="T230" s="21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13" t="s">
        <v>155</v>
      </c>
      <c r="AU230" s="213" t="s">
        <v>92</v>
      </c>
      <c r="AV230" s="15" t="s">
        <v>151</v>
      </c>
      <c r="AW230" s="15" t="s">
        <v>36</v>
      </c>
      <c r="AX230" s="15" t="s">
        <v>90</v>
      </c>
      <c r="AY230" s="213" t="s">
        <v>144</v>
      </c>
    </row>
    <row r="231" s="12" customFormat="1" ht="22.8" customHeight="1">
      <c r="A231" s="12"/>
      <c r="B231" s="165"/>
      <c r="C231" s="12"/>
      <c r="D231" s="166" t="s">
        <v>82</v>
      </c>
      <c r="E231" s="176" t="s">
        <v>283</v>
      </c>
      <c r="F231" s="176" t="s">
        <v>284</v>
      </c>
      <c r="G231" s="12"/>
      <c r="H231" s="12"/>
      <c r="I231" s="168"/>
      <c r="J231" s="177">
        <f>BK231</f>
        <v>0</v>
      </c>
      <c r="K231" s="12"/>
      <c r="L231" s="165"/>
      <c r="M231" s="170"/>
      <c r="N231" s="171"/>
      <c r="O231" s="171"/>
      <c r="P231" s="172">
        <f>SUM(P232:P260)</f>
        <v>0</v>
      </c>
      <c r="Q231" s="171"/>
      <c r="R231" s="172">
        <f>SUM(R232:R260)</f>
        <v>0</v>
      </c>
      <c r="S231" s="171"/>
      <c r="T231" s="173">
        <f>SUM(T232:T260)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66" t="s">
        <v>90</v>
      </c>
      <c r="AT231" s="174" t="s">
        <v>82</v>
      </c>
      <c r="AU231" s="174" t="s">
        <v>90</v>
      </c>
      <c r="AY231" s="166" t="s">
        <v>144</v>
      </c>
      <c r="BK231" s="175">
        <f>SUM(BK232:BK260)</f>
        <v>0</v>
      </c>
    </row>
    <row r="232" s="2" customFormat="1" ht="33" customHeight="1">
      <c r="A232" s="37"/>
      <c r="B232" s="178"/>
      <c r="C232" s="179" t="s">
        <v>7</v>
      </c>
      <c r="D232" s="179" t="s">
        <v>146</v>
      </c>
      <c r="E232" s="180" t="s">
        <v>285</v>
      </c>
      <c r="F232" s="181" t="s">
        <v>286</v>
      </c>
      <c r="G232" s="182" t="s">
        <v>187</v>
      </c>
      <c r="H232" s="183">
        <v>6998.4719999999998</v>
      </c>
      <c r="I232" s="184"/>
      <c r="J232" s="185">
        <f>ROUND(I232*H232,2)</f>
        <v>0</v>
      </c>
      <c r="K232" s="181" t="s">
        <v>150</v>
      </c>
      <c r="L232" s="38"/>
      <c r="M232" s="186" t="s">
        <v>1</v>
      </c>
      <c r="N232" s="187" t="s">
        <v>48</v>
      </c>
      <c r="O232" s="76"/>
      <c r="P232" s="188">
        <f>O232*H232</f>
        <v>0</v>
      </c>
      <c r="Q232" s="188">
        <v>0</v>
      </c>
      <c r="R232" s="188">
        <f>Q232*H232</f>
        <v>0</v>
      </c>
      <c r="S232" s="188">
        <v>0</v>
      </c>
      <c r="T232" s="18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0" t="s">
        <v>151</v>
      </c>
      <c r="AT232" s="190" t="s">
        <v>146</v>
      </c>
      <c r="AU232" s="190" t="s">
        <v>92</v>
      </c>
      <c r="AY232" s="18" t="s">
        <v>144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8" t="s">
        <v>90</v>
      </c>
      <c r="BK232" s="191">
        <f>ROUND(I232*H232,2)</f>
        <v>0</v>
      </c>
      <c r="BL232" s="18" t="s">
        <v>151</v>
      </c>
      <c r="BM232" s="190" t="s">
        <v>287</v>
      </c>
    </row>
    <row r="233" s="13" customFormat="1">
      <c r="A233" s="13"/>
      <c r="B233" s="197"/>
      <c r="C233" s="13"/>
      <c r="D233" s="192" t="s">
        <v>155</v>
      </c>
      <c r="E233" s="198" t="s">
        <v>1</v>
      </c>
      <c r="F233" s="199" t="s">
        <v>288</v>
      </c>
      <c r="G233" s="13"/>
      <c r="H233" s="198" t="s">
        <v>1</v>
      </c>
      <c r="I233" s="200"/>
      <c r="J233" s="13"/>
      <c r="K233" s="13"/>
      <c r="L233" s="197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8" t="s">
        <v>155</v>
      </c>
      <c r="AU233" s="198" t="s">
        <v>92</v>
      </c>
      <c r="AV233" s="13" t="s">
        <v>90</v>
      </c>
      <c r="AW233" s="13" t="s">
        <v>36</v>
      </c>
      <c r="AX233" s="13" t="s">
        <v>83</v>
      </c>
      <c r="AY233" s="198" t="s">
        <v>144</v>
      </c>
    </row>
    <row r="234" s="14" customFormat="1">
      <c r="A234" s="14"/>
      <c r="B234" s="204"/>
      <c r="C234" s="14"/>
      <c r="D234" s="192" t="s">
        <v>155</v>
      </c>
      <c r="E234" s="205" t="s">
        <v>1</v>
      </c>
      <c r="F234" s="206" t="s">
        <v>289</v>
      </c>
      <c r="G234" s="14"/>
      <c r="H234" s="207">
        <v>1804.5709999999999</v>
      </c>
      <c r="I234" s="208"/>
      <c r="J234" s="14"/>
      <c r="K234" s="14"/>
      <c r="L234" s="204"/>
      <c r="M234" s="209"/>
      <c r="N234" s="210"/>
      <c r="O234" s="210"/>
      <c r="P234" s="210"/>
      <c r="Q234" s="210"/>
      <c r="R234" s="210"/>
      <c r="S234" s="210"/>
      <c r="T234" s="21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5" t="s">
        <v>155</v>
      </c>
      <c r="AU234" s="205" t="s">
        <v>92</v>
      </c>
      <c r="AV234" s="14" t="s">
        <v>92</v>
      </c>
      <c r="AW234" s="14" t="s">
        <v>36</v>
      </c>
      <c r="AX234" s="14" t="s">
        <v>83</v>
      </c>
      <c r="AY234" s="205" t="s">
        <v>144</v>
      </c>
    </row>
    <row r="235" s="13" customFormat="1">
      <c r="A235" s="13"/>
      <c r="B235" s="197"/>
      <c r="C235" s="13"/>
      <c r="D235" s="192" t="s">
        <v>155</v>
      </c>
      <c r="E235" s="198" t="s">
        <v>1</v>
      </c>
      <c r="F235" s="199" t="s">
        <v>290</v>
      </c>
      <c r="G235" s="13"/>
      <c r="H235" s="198" t="s">
        <v>1</v>
      </c>
      <c r="I235" s="200"/>
      <c r="J235" s="13"/>
      <c r="K235" s="13"/>
      <c r="L235" s="197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8" t="s">
        <v>155</v>
      </c>
      <c r="AU235" s="198" t="s">
        <v>92</v>
      </c>
      <c r="AV235" s="13" t="s">
        <v>90</v>
      </c>
      <c r="AW235" s="13" t="s">
        <v>36</v>
      </c>
      <c r="AX235" s="13" t="s">
        <v>83</v>
      </c>
      <c r="AY235" s="198" t="s">
        <v>144</v>
      </c>
    </row>
    <row r="236" s="14" customFormat="1">
      <c r="A236" s="14"/>
      <c r="B236" s="204"/>
      <c r="C236" s="14"/>
      <c r="D236" s="192" t="s">
        <v>155</v>
      </c>
      <c r="E236" s="205" t="s">
        <v>1</v>
      </c>
      <c r="F236" s="206" t="s">
        <v>291</v>
      </c>
      <c r="G236" s="14"/>
      <c r="H236" s="207">
        <v>4846.1580000000004</v>
      </c>
      <c r="I236" s="208"/>
      <c r="J236" s="14"/>
      <c r="K236" s="14"/>
      <c r="L236" s="204"/>
      <c r="M236" s="209"/>
      <c r="N236" s="210"/>
      <c r="O236" s="210"/>
      <c r="P236" s="210"/>
      <c r="Q236" s="210"/>
      <c r="R236" s="210"/>
      <c r="S236" s="210"/>
      <c r="T236" s="21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5" t="s">
        <v>155</v>
      </c>
      <c r="AU236" s="205" t="s">
        <v>92</v>
      </c>
      <c r="AV236" s="14" t="s">
        <v>92</v>
      </c>
      <c r="AW236" s="14" t="s">
        <v>36</v>
      </c>
      <c r="AX236" s="14" t="s">
        <v>83</v>
      </c>
      <c r="AY236" s="205" t="s">
        <v>144</v>
      </c>
    </row>
    <row r="237" s="13" customFormat="1">
      <c r="A237" s="13"/>
      <c r="B237" s="197"/>
      <c r="C237" s="13"/>
      <c r="D237" s="192" t="s">
        <v>155</v>
      </c>
      <c r="E237" s="198" t="s">
        <v>1</v>
      </c>
      <c r="F237" s="199" t="s">
        <v>292</v>
      </c>
      <c r="G237" s="13"/>
      <c r="H237" s="198" t="s">
        <v>1</v>
      </c>
      <c r="I237" s="200"/>
      <c r="J237" s="13"/>
      <c r="K237" s="13"/>
      <c r="L237" s="197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8" t="s">
        <v>155</v>
      </c>
      <c r="AU237" s="198" t="s">
        <v>92</v>
      </c>
      <c r="AV237" s="13" t="s">
        <v>90</v>
      </c>
      <c r="AW237" s="13" t="s">
        <v>36</v>
      </c>
      <c r="AX237" s="13" t="s">
        <v>83</v>
      </c>
      <c r="AY237" s="198" t="s">
        <v>144</v>
      </c>
    </row>
    <row r="238" s="14" customFormat="1">
      <c r="A238" s="14"/>
      <c r="B238" s="204"/>
      <c r="C238" s="14"/>
      <c r="D238" s="192" t="s">
        <v>155</v>
      </c>
      <c r="E238" s="205" t="s">
        <v>1</v>
      </c>
      <c r="F238" s="206" t="s">
        <v>293</v>
      </c>
      <c r="G238" s="14"/>
      <c r="H238" s="207">
        <v>339.70999999999998</v>
      </c>
      <c r="I238" s="208"/>
      <c r="J238" s="14"/>
      <c r="K238" s="14"/>
      <c r="L238" s="204"/>
      <c r="M238" s="209"/>
      <c r="N238" s="210"/>
      <c r="O238" s="210"/>
      <c r="P238" s="210"/>
      <c r="Q238" s="210"/>
      <c r="R238" s="210"/>
      <c r="S238" s="210"/>
      <c r="T238" s="21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5" t="s">
        <v>155</v>
      </c>
      <c r="AU238" s="205" t="s">
        <v>92</v>
      </c>
      <c r="AV238" s="14" t="s">
        <v>92</v>
      </c>
      <c r="AW238" s="14" t="s">
        <v>36</v>
      </c>
      <c r="AX238" s="14" t="s">
        <v>83</v>
      </c>
      <c r="AY238" s="205" t="s">
        <v>144</v>
      </c>
    </row>
    <row r="239" s="13" customFormat="1">
      <c r="A239" s="13"/>
      <c r="B239" s="197"/>
      <c r="C239" s="13"/>
      <c r="D239" s="192" t="s">
        <v>155</v>
      </c>
      <c r="E239" s="198" t="s">
        <v>1</v>
      </c>
      <c r="F239" s="199" t="s">
        <v>294</v>
      </c>
      <c r="G239" s="13"/>
      <c r="H239" s="198" t="s">
        <v>1</v>
      </c>
      <c r="I239" s="200"/>
      <c r="J239" s="13"/>
      <c r="K239" s="13"/>
      <c r="L239" s="197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8" t="s">
        <v>155</v>
      </c>
      <c r="AU239" s="198" t="s">
        <v>92</v>
      </c>
      <c r="AV239" s="13" t="s">
        <v>90</v>
      </c>
      <c r="AW239" s="13" t="s">
        <v>36</v>
      </c>
      <c r="AX239" s="13" t="s">
        <v>83</v>
      </c>
      <c r="AY239" s="198" t="s">
        <v>144</v>
      </c>
    </row>
    <row r="240" s="14" customFormat="1">
      <c r="A240" s="14"/>
      <c r="B240" s="204"/>
      <c r="C240" s="14"/>
      <c r="D240" s="192" t="s">
        <v>155</v>
      </c>
      <c r="E240" s="205" t="s">
        <v>1</v>
      </c>
      <c r="F240" s="206" t="s">
        <v>295</v>
      </c>
      <c r="G240" s="14"/>
      <c r="H240" s="207">
        <v>8.0329999999999995</v>
      </c>
      <c r="I240" s="208"/>
      <c r="J240" s="14"/>
      <c r="K240" s="14"/>
      <c r="L240" s="204"/>
      <c r="M240" s="209"/>
      <c r="N240" s="210"/>
      <c r="O240" s="210"/>
      <c r="P240" s="210"/>
      <c r="Q240" s="210"/>
      <c r="R240" s="210"/>
      <c r="S240" s="210"/>
      <c r="T240" s="21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05" t="s">
        <v>155</v>
      </c>
      <c r="AU240" s="205" t="s">
        <v>92</v>
      </c>
      <c r="AV240" s="14" t="s">
        <v>92</v>
      </c>
      <c r="AW240" s="14" t="s">
        <v>36</v>
      </c>
      <c r="AX240" s="14" t="s">
        <v>83</v>
      </c>
      <c r="AY240" s="205" t="s">
        <v>144</v>
      </c>
    </row>
    <row r="241" s="15" customFormat="1">
      <c r="A241" s="15"/>
      <c r="B241" s="212"/>
      <c r="C241" s="15"/>
      <c r="D241" s="192" t="s">
        <v>155</v>
      </c>
      <c r="E241" s="213" t="s">
        <v>1</v>
      </c>
      <c r="F241" s="214" t="s">
        <v>158</v>
      </c>
      <c r="G241" s="15"/>
      <c r="H241" s="215">
        <v>6998.4720000000007</v>
      </c>
      <c r="I241" s="216"/>
      <c r="J241" s="15"/>
      <c r="K241" s="15"/>
      <c r="L241" s="212"/>
      <c r="M241" s="217"/>
      <c r="N241" s="218"/>
      <c r="O241" s="218"/>
      <c r="P241" s="218"/>
      <c r="Q241" s="218"/>
      <c r="R241" s="218"/>
      <c r="S241" s="218"/>
      <c r="T241" s="21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13" t="s">
        <v>155</v>
      </c>
      <c r="AU241" s="213" t="s">
        <v>92</v>
      </c>
      <c r="AV241" s="15" t="s">
        <v>151</v>
      </c>
      <c r="AW241" s="15" t="s">
        <v>36</v>
      </c>
      <c r="AX241" s="15" t="s">
        <v>90</v>
      </c>
      <c r="AY241" s="213" t="s">
        <v>144</v>
      </c>
    </row>
    <row r="242" s="2" customFormat="1" ht="33" customHeight="1">
      <c r="A242" s="37"/>
      <c r="B242" s="178"/>
      <c r="C242" s="179" t="s">
        <v>296</v>
      </c>
      <c r="D242" s="179" t="s">
        <v>146</v>
      </c>
      <c r="E242" s="180" t="s">
        <v>297</v>
      </c>
      <c r="F242" s="181" t="s">
        <v>298</v>
      </c>
      <c r="G242" s="182" t="s">
        <v>187</v>
      </c>
      <c r="H242" s="183">
        <v>34992.360000000001</v>
      </c>
      <c r="I242" s="184"/>
      <c r="J242" s="185">
        <f>ROUND(I242*H242,2)</f>
        <v>0</v>
      </c>
      <c r="K242" s="181" t="s">
        <v>150</v>
      </c>
      <c r="L242" s="38"/>
      <c r="M242" s="186" t="s">
        <v>1</v>
      </c>
      <c r="N242" s="187" t="s">
        <v>48</v>
      </c>
      <c r="O242" s="76"/>
      <c r="P242" s="188">
        <f>O242*H242</f>
        <v>0</v>
      </c>
      <c r="Q242" s="188">
        <v>0</v>
      </c>
      <c r="R242" s="188">
        <f>Q242*H242</f>
        <v>0</v>
      </c>
      <c r="S242" s="188">
        <v>0</v>
      </c>
      <c r="T242" s="18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0" t="s">
        <v>151</v>
      </c>
      <c r="AT242" s="190" t="s">
        <v>146</v>
      </c>
      <c r="AU242" s="190" t="s">
        <v>92</v>
      </c>
      <c r="AY242" s="18" t="s">
        <v>144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8" t="s">
        <v>90</v>
      </c>
      <c r="BK242" s="191">
        <f>ROUND(I242*H242,2)</f>
        <v>0</v>
      </c>
      <c r="BL242" s="18" t="s">
        <v>151</v>
      </c>
      <c r="BM242" s="190" t="s">
        <v>299</v>
      </c>
    </row>
    <row r="243" s="13" customFormat="1">
      <c r="A243" s="13"/>
      <c r="B243" s="197"/>
      <c r="C243" s="13"/>
      <c r="D243" s="192" t="s">
        <v>155</v>
      </c>
      <c r="E243" s="198" t="s">
        <v>1</v>
      </c>
      <c r="F243" s="199" t="s">
        <v>288</v>
      </c>
      <c r="G243" s="13"/>
      <c r="H243" s="198" t="s">
        <v>1</v>
      </c>
      <c r="I243" s="200"/>
      <c r="J243" s="13"/>
      <c r="K243" s="13"/>
      <c r="L243" s="197"/>
      <c r="M243" s="201"/>
      <c r="N243" s="202"/>
      <c r="O243" s="202"/>
      <c r="P243" s="202"/>
      <c r="Q243" s="202"/>
      <c r="R243" s="202"/>
      <c r="S243" s="202"/>
      <c r="T243" s="20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8" t="s">
        <v>155</v>
      </c>
      <c r="AU243" s="198" t="s">
        <v>92</v>
      </c>
      <c r="AV243" s="13" t="s">
        <v>90</v>
      </c>
      <c r="AW243" s="13" t="s">
        <v>36</v>
      </c>
      <c r="AX243" s="13" t="s">
        <v>83</v>
      </c>
      <c r="AY243" s="198" t="s">
        <v>144</v>
      </c>
    </row>
    <row r="244" s="14" customFormat="1">
      <c r="A244" s="14"/>
      <c r="B244" s="204"/>
      <c r="C244" s="14"/>
      <c r="D244" s="192" t="s">
        <v>155</v>
      </c>
      <c r="E244" s="205" t="s">
        <v>1</v>
      </c>
      <c r="F244" s="206" t="s">
        <v>300</v>
      </c>
      <c r="G244" s="14"/>
      <c r="H244" s="207">
        <v>9022.8549999999996</v>
      </c>
      <c r="I244" s="208"/>
      <c r="J244" s="14"/>
      <c r="K244" s="14"/>
      <c r="L244" s="204"/>
      <c r="M244" s="209"/>
      <c r="N244" s="210"/>
      <c r="O244" s="210"/>
      <c r="P244" s="210"/>
      <c r="Q244" s="210"/>
      <c r="R244" s="210"/>
      <c r="S244" s="210"/>
      <c r="T244" s="21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5" t="s">
        <v>155</v>
      </c>
      <c r="AU244" s="205" t="s">
        <v>92</v>
      </c>
      <c r="AV244" s="14" t="s">
        <v>92</v>
      </c>
      <c r="AW244" s="14" t="s">
        <v>36</v>
      </c>
      <c r="AX244" s="14" t="s">
        <v>83</v>
      </c>
      <c r="AY244" s="205" t="s">
        <v>144</v>
      </c>
    </row>
    <row r="245" s="13" customFormat="1">
      <c r="A245" s="13"/>
      <c r="B245" s="197"/>
      <c r="C245" s="13"/>
      <c r="D245" s="192" t="s">
        <v>155</v>
      </c>
      <c r="E245" s="198" t="s">
        <v>1</v>
      </c>
      <c r="F245" s="199" t="s">
        <v>290</v>
      </c>
      <c r="G245" s="13"/>
      <c r="H245" s="198" t="s">
        <v>1</v>
      </c>
      <c r="I245" s="200"/>
      <c r="J245" s="13"/>
      <c r="K245" s="13"/>
      <c r="L245" s="197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8" t="s">
        <v>155</v>
      </c>
      <c r="AU245" s="198" t="s">
        <v>92</v>
      </c>
      <c r="AV245" s="13" t="s">
        <v>90</v>
      </c>
      <c r="AW245" s="13" t="s">
        <v>36</v>
      </c>
      <c r="AX245" s="13" t="s">
        <v>83</v>
      </c>
      <c r="AY245" s="198" t="s">
        <v>144</v>
      </c>
    </row>
    <row r="246" s="14" customFormat="1">
      <c r="A246" s="14"/>
      <c r="B246" s="204"/>
      <c r="C246" s="14"/>
      <c r="D246" s="192" t="s">
        <v>155</v>
      </c>
      <c r="E246" s="205" t="s">
        <v>1</v>
      </c>
      <c r="F246" s="206" t="s">
        <v>301</v>
      </c>
      <c r="G246" s="14"/>
      <c r="H246" s="207">
        <v>24230.790000000001</v>
      </c>
      <c r="I246" s="208"/>
      <c r="J246" s="14"/>
      <c r="K246" s="14"/>
      <c r="L246" s="204"/>
      <c r="M246" s="209"/>
      <c r="N246" s="210"/>
      <c r="O246" s="210"/>
      <c r="P246" s="210"/>
      <c r="Q246" s="210"/>
      <c r="R246" s="210"/>
      <c r="S246" s="210"/>
      <c r="T246" s="21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5" t="s">
        <v>155</v>
      </c>
      <c r="AU246" s="205" t="s">
        <v>92</v>
      </c>
      <c r="AV246" s="14" t="s">
        <v>92</v>
      </c>
      <c r="AW246" s="14" t="s">
        <v>36</v>
      </c>
      <c r="AX246" s="14" t="s">
        <v>83</v>
      </c>
      <c r="AY246" s="205" t="s">
        <v>144</v>
      </c>
    </row>
    <row r="247" s="13" customFormat="1">
      <c r="A247" s="13"/>
      <c r="B247" s="197"/>
      <c r="C247" s="13"/>
      <c r="D247" s="192" t="s">
        <v>155</v>
      </c>
      <c r="E247" s="198" t="s">
        <v>1</v>
      </c>
      <c r="F247" s="199" t="s">
        <v>292</v>
      </c>
      <c r="G247" s="13"/>
      <c r="H247" s="198" t="s">
        <v>1</v>
      </c>
      <c r="I247" s="200"/>
      <c r="J247" s="13"/>
      <c r="K247" s="13"/>
      <c r="L247" s="197"/>
      <c r="M247" s="201"/>
      <c r="N247" s="202"/>
      <c r="O247" s="202"/>
      <c r="P247" s="202"/>
      <c r="Q247" s="202"/>
      <c r="R247" s="202"/>
      <c r="S247" s="202"/>
      <c r="T247" s="20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8" t="s">
        <v>155</v>
      </c>
      <c r="AU247" s="198" t="s">
        <v>92</v>
      </c>
      <c r="AV247" s="13" t="s">
        <v>90</v>
      </c>
      <c r="AW247" s="13" t="s">
        <v>36</v>
      </c>
      <c r="AX247" s="13" t="s">
        <v>83</v>
      </c>
      <c r="AY247" s="198" t="s">
        <v>144</v>
      </c>
    </row>
    <row r="248" s="14" customFormat="1">
      <c r="A248" s="14"/>
      <c r="B248" s="204"/>
      <c r="C248" s="14"/>
      <c r="D248" s="192" t="s">
        <v>155</v>
      </c>
      <c r="E248" s="205" t="s">
        <v>1</v>
      </c>
      <c r="F248" s="206" t="s">
        <v>302</v>
      </c>
      <c r="G248" s="14"/>
      <c r="H248" s="207">
        <v>1698.55</v>
      </c>
      <c r="I248" s="208"/>
      <c r="J248" s="14"/>
      <c r="K248" s="14"/>
      <c r="L248" s="204"/>
      <c r="M248" s="209"/>
      <c r="N248" s="210"/>
      <c r="O248" s="210"/>
      <c r="P248" s="210"/>
      <c r="Q248" s="210"/>
      <c r="R248" s="210"/>
      <c r="S248" s="210"/>
      <c r="T248" s="21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5" t="s">
        <v>155</v>
      </c>
      <c r="AU248" s="205" t="s">
        <v>92</v>
      </c>
      <c r="AV248" s="14" t="s">
        <v>92</v>
      </c>
      <c r="AW248" s="14" t="s">
        <v>36</v>
      </c>
      <c r="AX248" s="14" t="s">
        <v>83</v>
      </c>
      <c r="AY248" s="205" t="s">
        <v>144</v>
      </c>
    </row>
    <row r="249" s="13" customFormat="1">
      <c r="A249" s="13"/>
      <c r="B249" s="197"/>
      <c r="C249" s="13"/>
      <c r="D249" s="192" t="s">
        <v>155</v>
      </c>
      <c r="E249" s="198" t="s">
        <v>1</v>
      </c>
      <c r="F249" s="199" t="s">
        <v>294</v>
      </c>
      <c r="G249" s="13"/>
      <c r="H249" s="198" t="s">
        <v>1</v>
      </c>
      <c r="I249" s="200"/>
      <c r="J249" s="13"/>
      <c r="K249" s="13"/>
      <c r="L249" s="197"/>
      <c r="M249" s="201"/>
      <c r="N249" s="202"/>
      <c r="O249" s="202"/>
      <c r="P249" s="202"/>
      <c r="Q249" s="202"/>
      <c r="R249" s="202"/>
      <c r="S249" s="202"/>
      <c r="T249" s="20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8" t="s">
        <v>155</v>
      </c>
      <c r="AU249" s="198" t="s">
        <v>92</v>
      </c>
      <c r="AV249" s="13" t="s">
        <v>90</v>
      </c>
      <c r="AW249" s="13" t="s">
        <v>36</v>
      </c>
      <c r="AX249" s="13" t="s">
        <v>83</v>
      </c>
      <c r="AY249" s="198" t="s">
        <v>144</v>
      </c>
    </row>
    <row r="250" s="14" customFormat="1">
      <c r="A250" s="14"/>
      <c r="B250" s="204"/>
      <c r="C250" s="14"/>
      <c r="D250" s="192" t="s">
        <v>155</v>
      </c>
      <c r="E250" s="205" t="s">
        <v>1</v>
      </c>
      <c r="F250" s="206" t="s">
        <v>303</v>
      </c>
      <c r="G250" s="14"/>
      <c r="H250" s="207">
        <v>40.164999999999999</v>
      </c>
      <c r="I250" s="208"/>
      <c r="J250" s="14"/>
      <c r="K250" s="14"/>
      <c r="L250" s="204"/>
      <c r="M250" s="209"/>
      <c r="N250" s="210"/>
      <c r="O250" s="210"/>
      <c r="P250" s="210"/>
      <c r="Q250" s="210"/>
      <c r="R250" s="210"/>
      <c r="S250" s="210"/>
      <c r="T250" s="21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5" t="s">
        <v>155</v>
      </c>
      <c r="AU250" s="205" t="s">
        <v>92</v>
      </c>
      <c r="AV250" s="14" t="s">
        <v>92</v>
      </c>
      <c r="AW250" s="14" t="s">
        <v>36</v>
      </c>
      <c r="AX250" s="14" t="s">
        <v>83</v>
      </c>
      <c r="AY250" s="205" t="s">
        <v>144</v>
      </c>
    </row>
    <row r="251" s="15" customFormat="1">
      <c r="A251" s="15"/>
      <c r="B251" s="212"/>
      <c r="C251" s="15"/>
      <c r="D251" s="192" t="s">
        <v>155</v>
      </c>
      <c r="E251" s="213" t="s">
        <v>1</v>
      </c>
      <c r="F251" s="214" t="s">
        <v>158</v>
      </c>
      <c r="G251" s="15"/>
      <c r="H251" s="215">
        <v>34992.360000000008</v>
      </c>
      <c r="I251" s="216"/>
      <c r="J251" s="15"/>
      <c r="K251" s="15"/>
      <c r="L251" s="212"/>
      <c r="M251" s="217"/>
      <c r="N251" s="218"/>
      <c r="O251" s="218"/>
      <c r="P251" s="218"/>
      <c r="Q251" s="218"/>
      <c r="R251" s="218"/>
      <c r="S251" s="218"/>
      <c r="T251" s="21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13" t="s">
        <v>155</v>
      </c>
      <c r="AU251" s="213" t="s">
        <v>92</v>
      </c>
      <c r="AV251" s="15" t="s">
        <v>151</v>
      </c>
      <c r="AW251" s="15" t="s">
        <v>36</v>
      </c>
      <c r="AX251" s="15" t="s">
        <v>90</v>
      </c>
      <c r="AY251" s="213" t="s">
        <v>144</v>
      </c>
    </row>
    <row r="252" s="2" customFormat="1" ht="33" customHeight="1">
      <c r="A252" s="37"/>
      <c r="B252" s="178"/>
      <c r="C252" s="179" t="s">
        <v>304</v>
      </c>
      <c r="D252" s="179" t="s">
        <v>146</v>
      </c>
      <c r="E252" s="180" t="s">
        <v>305</v>
      </c>
      <c r="F252" s="181" t="s">
        <v>286</v>
      </c>
      <c r="G252" s="182" t="s">
        <v>187</v>
      </c>
      <c r="H252" s="183">
        <v>102.97499999999999</v>
      </c>
      <c r="I252" s="184"/>
      <c r="J252" s="185">
        <f>ROUND(I252*H252,2)</f>
        <v>0</v>
      </c>
      <c r="K252" s="181" t="s">
        <v>150</v>
      </c>
      <c r="L252" s="38"/>
      <c r="M252" s="186" t="s">
        <v>1</v>
      </c>
      <c r="N252" s="187" t="s">
        <v>48</v>
      </c>
      <c r="O252" s="76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0" t="s">
        <v>151</v>
      </c>
      <c r="AT252" s="190" t="s">
        <v>146</v>
      </c>
      <c r="AU252" s="190" t="s">
        <v>92</v>
      </c>
      <c r="AY252" s="18" t="s">
        <v>144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90</v>
      </c>
      <c r="BK252" s="191">
        <f>ROUND(I252*H252,2)</f>
        <v>0</v>
      </c>
      <c r="BL252" s="18" t="s">
        <v>151</v>
      </c>
      <c r="BM252" s="190" t="s">
        <v>306</v>
      </c>
    </row>
    <row r="253" s="13" customFormat="1">
      <c r="A253" s="13"/>
      <c r="B253" s="197"/>
      <c r="C253" s="13"/>
      <c r="D253" s="192" t="s">
        <v>155</v>
      </c>
      <c r="E253" s="198" t="s">
        <v>1</v>
      </c>
      <c r="F253" s="199" t="s">
        <v>307</v>
      </c>
      <c r="G253" s="13"/>
      <c r="H253" s="198" t="s">
        <v>1</v>
      </c>
      <c r="I253" s="200"/>
      <c r="J253" s="13"/>
      <c r="K253" s="13"/>
      <c r="L253" s="197"/>
      <c r="M253" s="201"/>
      <c r="N253" s="202"/>
      <c r="O253" s="202"/>
      <c r="P253" s="202"/>
      <c r="Q253" s="202"/>
      <c r="R253" s="202"/>
      <c r="S253" s="202"/>
      <c r="T253" s="20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8" t="s">
        <v>155</v>
      </c>
      <c r="AU253" s="198" t="s">
        <v>92</v>
      </c>
      <c r="AV253" s="13" t="s">
        <v>90</v>
      </c>
      <c r="AW253" s="13" t="s">
        <v>36</v>
      </c>
      <c r="AX253" s="13" t="s">
        <v>83</v>
      </c>
      <c r="AY253" s="198" t="s">
        <v>144</v>
      </c>
    </row>
    <row r="254" s="14" customFormat="1">
      <c r="A254" s="14"/>
      <c r="B254" s="204"/>
      <c r="C254" s="14"/>
      <c r="D254" s="192" t="s">
        <v>155</v>
      </c>
      <c r="E254" s="205" t="s">
        <v>1</v>
      </c>
      <c r="F254" s="206" t="s">
        <v>308</v>
      </c>
      <c r="G254" s="14"/>
      <c r="H254" s="207">
        <v>102.97499999999999</v>
      </c>
      <c r="I254" s="208"/>
      <c r="J254" s="14"/>
      <c r="K254" s="14"/>
      <c r="L254" s="204"/>
      <c r="M254" s="209"/>
      <c r="N254" s="210"/>
      <c r="O254" s="210"/>
      <c r="P254" s="210"/>
      <c r="Q254" s="210"/>
      <c r="R254" s="210"/>
      <c r="S254" s="210"/>
      <c r="T254" s="21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5" t="s">
        <v>155</v>
      </c>
      <c r="AU254" s="205" t="s">
        <v>92</v>
      </c>
      <c r="AV254" s="14" t="s">
        <v>92</v>
      </c>
      <c r="AW254" s="14" t="s">
        <v>36</v>
      </c>
      <c r="AX254" s="14" t="s">
        <v>83</v>
      </c>
      <c r="AY254" s="205" t="s">
        <v>144</v>
      </c>
    </row>
    <row r="255" s="15" customFormat="1">
      <c r="A255" s="15"/>
      <c r="B255" s="212"/>
      <c r="C255" s="15"/>
      <c r="D255" s="192" t="s">
        <v>155</v>
      </c>
      <c r="E255" s="213" t="s">
        <v>1</v>
      </c>
      <c r="F255" s="214" t="s">
        <v>158</v>
      </c>
      <c r="G255" s="15"/>
      <c r="H255" s="215">
        <v>102.97499999999999</v>
      </c>
      <c r="I255" s="216"/>
      <c r="J255" s="15"/>
      <c r="K255" s="15"/>
      <c r="L255" s="212"/>
      <c r="M255" s="217"/>
      <c r="N255" s="218"/>
      <c r="O255" s="218"/>
      <c r="P255" s="218"/>
      <c r="Q255" s="218"/>
      <c r="R255" s="218"/>
      <c r="S255" s="218"/>
      <c r="T255" s="21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13" t="s">
        <v>155</v>
      </c>
      <c r="AU255" s="213" t="s">
        <v>92</v>
      </c>
      <c r="AV255" s="15" t="s">
        <v>151</v>
      </c>
      <c r="AW255" s="15" t="s">
        <v>36</v>
      </c>
      <c r="AX255" s="15" t="s">
        <v>90</v>
      </c>
      <c r="AY255" s="213" t="s">
        <v>144</v>
      </c>
    </row>
    <row r="256" s="2" customFormat="1" ht="33" customHeight="1">
      <c r="A256" s="37"/>
      <c r="B256" s="178"/>
      <c r="C256" s="179" t="s">
        <v>309</v>
      </c>
      <c r="D256" s="179" t="s">
        <v>146</v>
      </c>
      <c r="E256" s="180" t="s">
        <v>310</v>
      </c>
      <c r="F256" s="181" t="s">
        <v>298</v>
      </c>
      <c r="G256" s="182" t="s">
        <v>187</v>
      </c>
      <c r="H256" s="183">
        <v>514.875</v>
      </c>
      <c r="I256" s="184"/>
      <c r="J256" s="185">
        <f>ROUND(I256*H256,2)</f>
        <v>0</v>
      </c>
      <c r="K256" s="181" t="s">
        <v>150</v>
      </c>
      <c r="L256" s="38"/>
      <c r="M256" s="186" t="s">
        <v>1</v>
      </c>
      <c r="N256" s="187" t="s">
        <v>48</v>
      </c>
      <c r="O256" s="76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151</v>
      </c>
      <c r="AT256" s="190" t="s">
        <v>146</v>
      </c>
      <c r="AU256" s="190" t="s">
        <v>92</v>
      </c>
      <c r="AY256" s="18" t="s">
        <v>144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90</v>
      </c>
      <c r="BK256" s="191">
        <f>ROUND(I256*H256,2)</f>
        <v>0</v>
      </c>
      <c r="BL256" s="18" t="s">
        <v>151</v>
      </c>
      <c r="BM256" s="190" t="s">
        <v>311</v>
      </c>
    </row>
    <row r="257" s="13" customFormat="1">
      <c r="A257" s="13"/>
      <c r="B257" s="197"/>
      <c r="C257" s="13"/>
      <c r="D257" s="192" t="s">
        <v>155</v>
      </c>
      <c r="E257" s="198" t="s">
        <v>1</v>
      </c>
      <c r="F257" s="199" t="s">
        <v>307</v>
      </c>
      <c r="G257" s="13"/>
      <c r="H257" s="198" t="s">
        <v>1</v>
      </c>
      <c r="I257" s="200"/>
      <c r="J257" s="13"/>
      <c r="K257" s="13"/>
      <c r="L257" s="197"/>
      <c r="M257" s="201"/>
      <c r="N257" s="202"/>
      <c r="O257" s="202"/>
      <c r="P257" s="202"/>
      <c r="Q257" s="202"/>
      <c r="R257" s="202"/>
      <c r="S257" s="202"/>
      <c r="T257" s="20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8" t="s">
        <v>155</v>
      </c>
      <c r="AU257" s="198" t="s">
        <v>92</v>
      </c>
      <c r="AV257" s="13" t="s">
        <v>90</v>
      </c>
      <c r="AW257" s="13" t="s">
        <v>36</v>
      </c>
      <c r="AX257" s="13" t="s">
        <v>83</v>
      </c>
      <c r="AY257" s="198" t="s">
        <v>144</v>
      </c>
    </row>
    <row r="258" s="13" customFormat="1">
      <c r="A258" s="13"/>
      <c r="B258" s="197"/>
      <c r="C258" s="13"/>
      <c r="D258" s="192" t="s">
        <v>155</v>
      </c>
      <c r="E258" s="198" t="s">
        <v>1</v>
      </c>
      <c r="F258" s="199" t="s">
        <v>312</v>
      </c>
      <c r="G258" s="13"/>
      <c r="H258" s="198" t="s">
        <v>1</v>
      </c>
      <c r="I258" s="200"/>
      <c r="J258" s="13"/>
      <c r="K258" s="13"/>
      <c r="L258" s="197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8" t="s">
        <v>155</v>
      </c>
      <c r="AU258" s="198" t="s">
        <v>92</v>
      </c>
      <c r="AV258" s="13" t="s">
        <v>90</v>
      </c>
      <c r="AW258" s="13" t="s">
        <v>36</v>
      </c>
      <c r="AX258" s="13" t="s">
        <v>83</v>
      </c>
      <c r="AY258" s="198" t="s">
        <v>144</v>
      </c>
    </row>
    <row r="259" s="14" customFormat="1">
      <c r="A259" s="14"/>
      <c r="B259" s="204"/>
      <c r="C259" s="14"/>
      <c r="D259" s="192" t="s">
        <v>155</v>
      </c>
      <c r="E259" s="205" t="s">
        <v>1</v>
      </c>
      <c r="F259" s="206" t="s">
        <v>313</v>
      </c>
      <c r="G259" s="14"/>
      <c r="H259" s="207">
        <v>514.875</v>
      </c>
      <c r="I259" s="208"/>
      <c r="J259" s="14"/>
      <c r="K259" s="14"/>
      <c r="L259" s="204"/>
      <c r="M259" s="209"/>
      <c r="N259" s="210"/>
      <c r="O259" s="210"/>
      <c r="P259" s="210"/>
      <c r="Q259" s="210"/>
      <c r="R259" s="210"/>
      <c r="S259" s="210"/>
      <c r="T259" s="21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5" t="s">
        <v>155</v>
      </c>
      <c r="AU259" s="205" t="s">
        <v>92</v>
      </c>
      <c r="AV259" s="14" t="s">
        <v>92</v>
      </c>
      <c r="AW259" s="14" t="s">
        <v>36</v>
      </c>
      <c r="AX259" s="14" t="s">
        <v>83</v>
      </c>
      <c r="AY259" s="205" t="s">
        <v>144</v>
      </c>
    </row>
    <row r="260" s="15" customFormat="1">
      <c r="A260" s="15"/>
      <c r="B260" s="212"/>
      <c r="C260" s="15"/>
      <c r="D260" s="192" t="s">
        <v>155</v>
      </c>
      <c r="E260" s="213" t="s">
        <v>1</v>
      </c>
      <c r="F260" s="214" t="s">
        <v>158</v>
      </c>
      <c r="G260" s="15"/>
      <c r="H260" s="215">
        <v>514.875</v>
      </c>
      <c r="I260" s="216"/>
      <c r="J260" s="15"/>
      <c r="K260" s="15"/>
      <c r="L260" s="212"/>
      <c r="M260" s="230"/>
      <c r="N260" s="231"/>
      <c r="O260" s="231"/>
      <c r="P260" s="231"/>
      <c r="Q260" s="231"/>
      <c r="R260" s="231"/>
      <c r="S260" s="231"/>
      <c r="T260" s="23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13" t="s">
        <v>155</v>
      </c>
      <c r="AU260" s="213" t="s">
        <v>92</v>
      </c>
      <c r="AV260" s="15" t="s">
        <v>151</v>
      </c>
      <c r="AW260" s="15" t="s">
        <v>36</v>
      </c>
      <c r="AX260" s="15" t="s">
        <v>90</v>
      </c>
      <c r="AY260" s="213" t="s">
        <v>144</v>
      </c>
    </row>
    <row r="261" s="2" customFormat="1" ht="6.96" customHeight="1">
      <c r="A261" s="37"/>
      <c r="B261" s="59"/>
      <c r="C261" s="60"/>
      <c r="D261" s="60"/>
      <c r="E261" s="60"/>
      <c r="F261" s="60"/>
      <c r="G261" s="60"/>
      <c r="H261" s="60"/>
      <c r="I261" s="60"/>
      <c r="J261" s="60"/>
      <c r="K261" s="60"/>
      <c r="L261" s="38"/>
      <c r="M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</row>
  </sheetData>
  <autoFilter ref="C124:K2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113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HOSTÍN U MĚLNÍKA - HLAVNÍ POLNÍ CESTA HC1</v>
      </c>
      <c r="F7" s="31"/>
      <c r="G7" s="31"/>
      <c r="H7" s="31"/>
      <c r="L7" s="21"/>
    </row>
    <row r="8" s="1" customFormat="1" ht="12" customHeight="1">
      <c r="B8" s="21"/>
      <c r="D8" s="31" t="s">
        <v>114</v>
      </c>
      <c r="L8" s="21"/>
    </row>
    <row r="9" s="2" customFormat="1" ht="16.5" customHeight="1">
      <c r="A9" s="37"/>
      <c r="B9" s="38"/>
      <c r="C9" s="37"/>
      <c r="D9" s="37"/>
      <c r="E9" s="128" t="s">
        <v>115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314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39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ROUND(J125,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ROUND((SUM(BE125:BE259)),  2)</f>
        <v>0</v>
      </c>
      <c r="G35" s="37"/>
      <c r="H35" s="37"/>
      <c r="I35" s="135">
        <v>0.20999999999999999</v>
      </c>
      <c r="J35" s="134">
        <f>ROUND(((SUM(BE125:BE259))*I35),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ROUND((SUM(BF125:BF259)),  2)</f>
        <v>0</v>
      </c>
      <c r="G36" s="37"/>
      <c r="H36" s="37"/>
      <c r="I36" s="135">
        <v>0.14999999999999999</v>
      </c>
      <c r="J36" s="134">
        <f>ROUND(((SUM(BF125:BF259))*I36),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ROUND((SUM(BG125:BG259)),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ROUND((SUM(BH125:BH259)),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ROUND((SUM(BI125:BI259)),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HOSTÍN U MĚLNÍKA - HLAVNÍ POLNÍ CESTA HC1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114</v>
      </c>
      <c r="L86" s="21"/>
    </row>
    <row r="87" s="2" customFormat="1" ht="16.5" customHeight="1">
      <c r="A87" s="37"/>
      <c r="B87" s="38"/>
      <c r="C87" s="37"/>
      <c r="D87" s="37"/>
      <c r="E87" s="128" t="s">
        <v>115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SO301 - Odvodnění polní cesty HC1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Hostín u Mělníka</v>
      </c>
      <c r="G91" s="37"/>
      <c r="H91" s="37"/>
      <c r="I91" s="31" t="s">
        <v>22</v>
      </c>
      <c r="J91" s="68" t="str">
        <f>IF(J14="","",J14)</f>
        <v>4. 1. 2022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 xml:space="preserve">DRS stavební s.r.o.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120</v>
      </c>
      <c r="D96" s="136"/>
      <c r="E96" s="136"/>
      <c r="F96" s="136"/>
      <c r="G96" s="136"/>
      <c r="H96" s="136"/>
      <c r="I96" s="136"/>
      <c r="J96" s="145" t="s">
        <v>121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122</v>
      </c>
      <c r="D98" s="37"/>
      <c r="E98" s="37"/>
      <c r="F98" s="37"/>
      <c r="G98" s="37"/>
      <c r="H98" s="37"/>
      <c r="I98" s="37"/>
      <c r="J98" s="95">
        <f>J125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123</v>
      </c>
    </row>
    <row r="99" s="9" customFormat="1" ht="24.96" customHeight="1">
      <c r="A99" s="9"/>
      <c r="B99" s="147"/>
      <c r="C99" s="9"/>
      <c r="D99" s="148" t="s">
        <v>124</v>
      </c>
      <c r="E99" s="149"/>
      <c r="F99" s="149"/>
      <c r="G99" s="149"/>
      <c r="H99" s="149"/>
      <c r="I99" s="149"/>
      <c r="J99" s="150">
        <f>J126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125</v>
      </c>
      <c r="E100" s="153"/>
      <c r="F100" s="153"/>
      <c r="G100" s="153"/>
      <c r="H100" s="153"/>
      <c r="I100" s="153"/>
      <c r="J100" s="154">
        <f>J127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315</v>
      </c>
      <c r="E101" s="153"/>
      <c r="F101" s="153"/>
      <c r="G101" s="153"/>
      <c r="H101" s="153"/>
      <c r="I101" s="153"/>
      <c r="J101" s="154">
        <f>J194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127</v>
      </c>
      <c r="E102" s="153"/>
      <c r="F102" s="153"/>
      <c r="G102" s="153"/>
      <c r="H102" s="153"/>
      <c r="I102" s="153"/>
      <c r="J102" s="154">
        <f>J254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128</v>
      </c>
      <c r="E103" s="153"/>
      <c r="F103" s="153"/>
      <c r="G103" s="153"/>
      <c r="H103" s="153"/>
      <c r="I103" s="153"/>
      <c r="J103" s="154">
        <f>J255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129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8" t="str">
        <f>E7</f>
        <v>HOSTÍN U MĚLNÍKA - HLAVNÍ POLNÍ CESTA HC1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1"/>
      <c r="C114" s="31" t="s">
        <v>114</v>
      </c>
      <c r="L114" s="21"/>
    </row>
    <row r="115" s="2" customFormat="1" ht="16.5" customHeight="1">
      <c r="A115" s="37"/>
      <c r="B115" s="38"/>
      <c r="C115" s="37"/>
      <c r="D115" s="37"/>
      <c r="E115" s="128" t="s">
        <v>115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E11</f>
        <v>SO301 - Odvodnění polní cesty HC1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F14</f>
        <v>Hostín u Mělníka</v>
      </c>
      <c r="G119" s="37"/>
      <c r="H119" s="37"/>
      <c r="I119" s="31" t="s">
        <v>22</v>
      </c>
      <c r="J119" s="68" t="str">
        <f>IF(J14="","",J14)</f>
        <v>4. 1. 2022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24</v>
      </c>
      <c r="D121" s="37"/>
      <c r="E121" s="37"/>
      <c r="F121" s="26" t="str">
        <f>E17</f>
        <v>ČR - Státní pozemkový úřad</v>
      </c>
      <c r="G121" s="37"/>
      <c r="H121" s="37"/>
      <c r="I121" s="31" t="s">
        <v>32</v>
      </c>
      <c r="J121" s="35" t="str">
        <f>E23</f>
        <v>GEOREAL spol. s r.o.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7"/>
      <c r="E122" s="37"/>
      <c r="F122" s="26" t="str">
        <f>IF(E20="","",E20)</f>
        <v>Vyplň údaj</v>
      </c>
      <c r="G122" s="37"/>
      <c r="H122" s="37"/>
      <c r="I122" s="31" t="s">
        <v>37</v>
      </c>
      <c r="J122" s="35" t="str">
        <f>E26</f>
        <v xml:space="preserve">DRS stavební s.r.o.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55"/>
      <c r="B124" s="156"/>
      <c r="C124" s="157" t="s">
        <v>130</v>
      </c>
      <c r="D124" s="158" t="s">
        <v>68</v>
      </c>
      <c r="E124" s="158" t="s">
        <v>64</v>
      </c>
      <c r="F124" s="158" t="s">
        <v>65</v>
      </c>
      <c r="G124" s="158" t="s">
        <v>131</v>
      </c>
      <c r="H124" s="158" t="s">
        <v>132</v>
      </c>
      <c r="I124" s="158" t="s">
        <v>133</v>
      </c>
      <c r="J124" s="158" t="s">
        <v>121</v>
      </c>
      <c r="K124" s="159" t="s">
        <v>134</v>
      </c>
      <c r="L124" s="160"/>
      <c r="M124" s="85" t="s">
        <v>1</v>
      </c>
      <c r="N124" s="86" t="s">
        <v>47</v>
      </c>
      <c r="O124" s="86" t="s">
        <v>135</v>
      </c>
      <c r="P124" s="86" t="s">
        <v>136</v>
      </c>
      <c r="Q124" s="86" t="s">
        <v>137</v>
      </c>
      <c r="R124" s="86" t="s">
        <v>138</v>
      </c>
      <c r="S124" s="86" t="s">
        <v>139</v>
      </c>
      <c r="T124" s="87" t="s">
        <v>140</v>
      </c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</row>
    <row r="125" s="2" customFormat="1" ht="22.8" customHeight="1">
      <c r="A125" s="37"/>
      <c r="B125" s="38"/>
      <c r="C125" s="92" t="s">
        <v>141</v>
      </c>
      <c r="D125" s="37"/>
      <c r="E125" s="37"/>
      <c r="F125" s="37"/>
      <c r="G125" s="37"/>
      <c r="H125" s="37"/>
      <c r="I125" s="37"/>
      <c r="J125" s="161">
        <f>BK125</f>
        <v>0</v>
      </c>
      <c r="K125" s="37"/>
      <c r="L125" s="38"/>
      <c r="M125" s="88"/>
      <c r="N125" s="72"/>
      <c r="O125" s="89"/>
      <c r="P125" s="162">
        <f>P126</f>
        <v>0</v>
      </c>
      <c r="Q125" s="89"/>
      <c r="R125" s="162">
        <f>R126</f>
        <v>103.57013449999998</v>
      </c>
      <c r="S125" s="89"/>
      <c r="T125" s="163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82</v>
      </c>
      <c r="AU125" s="18" t="s">
        <v>123</v>
      </c>
      <c r="BK125" s="164">
        <f>BK126</f>
        <v>0</v>
      </c>
    </row>
    <row r="126" s="12" customFormat="1" ht="25.92" customHeight="1">
      <c r="A126" s="12"/>
      <c r="B126" s="165"/>
      <c r="C126" s="12"/>
      <c r="D126" s="166" t="s">
        <v>82</v>
      </c>
      <c r="E126" s="167" t="s">
        <v>142</v>
      </c>
      <c r="F126" s="167" t="s">
        <v>143</v>
      </c>
      <c r="G126" s="12"/>
      <c r="H126" s="12"/>
      <c r="I126" s="168"/>
      <c r="J126" s="169">
        <f>BK126</f>
        <v>0</v>
      </c>
      <c r="K126" s="12"/>
      <c r="L126" s="165"/>
      <c r="M126" s="170"/>
      <c r="N126" s="171"/>
      <c r="O126" s="171"/>
      <c r="P126" s="172">
        <f>P127+P194+P254+P255</f>
        <v>0</v>
      </c>
      <c r="Q126" s="171"/>
      <c r="R126" s="172">
        <f>R127+R194+R254+R255</f>
        <v>103.57013449999998</v>
      </c>
      <c r="S126" s="171"/>
      <c r="T126" s="173">
        <f>T127+T194+T254+T255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6" t="s">
        <v>90</v>
      </c>
      <c r="AT126" s="174" t="s">
        <v>82</v>
      </c>
      <c r="AU126" s="174" t="s">
        <v>83</v>
      </c>
      <c r="AY126" s="166" t="s">
        <v>144</v>
      </c>
      <c r="BK126" s="175">
        <f>BK127+BK194+BK254+BK255</f>
        <v>0</v>
      </c>
    </row>
    <row r="127" s="12" customFormat="1" ht="22.8" customHeight="1">
      <c r="A127" s="12"/>
      <c r="B127" s="165"/>
      <c r="C127" s="12"/>
      <c r="D127" s="166" t="s">
        <v>82</v>
      </c>
      <c r="E127" s="176" t="s">
        <v>90</v>
      </c>
      <c r="F127" s="176" t="s">
        <v>145</v>
      </c>
      <c r="G127" s="12"/>
      <c r="H127" s="12"/>
      <c r="I127" s="168"/>
      <c r="J127" s="177">
        <f>BK127</f>
        <v>0</v>
      </c>
      <c r="K127" s="12"/>
      <c r="L127" s="165"/>
      <c r="M127" s="170"/>
      <c r="N127" s="171"/>
      <c r="O127" s="171"/>
      <c r="P127" s="172">
        <f>SUM(P128:P193)</f>
        <v>0</v>
      </c>
      <c r="Q127" s="171"/>
      <c r="R127" s="172">
        <f>SUM(R128:R193)</f>
        <v>0</v>
      </c>
      <c r="S127" s="171"/>
      <c r="T127" s="173">
        <f>SUM(T128:T193)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90</v>
      </c>
      <c r="AT127" s="174" t="s">
        <v>82</v>
      </c>
      <c r="AU127" s="174" t="s">
        <v>90</v>
      </c>
      <c r="AY127" s="166" t="s">
        <v>144</v>
      </c>
      <c r="BK127" s="175">
        <f>SUM(BK128:BK193)</f>
        <v>0</v>
      </c>
    </row>
    <row r="128" s="2" customFormat="1" ht="33" customHeight="1">
      <c r="A128" s="37"/>
      <c r="B128" s="178"/>
      <c r="C128" s="179" t="s">
        <v>90</v>
      </c>
      <c r="D128" s="179" t="s">
        <v>146</v>
      </c>
      <c r="E128" s="180" t="s">
        <v>316</v>
      </c>
      <c r="F128" s="181" t="s">
        <v>317</v>
      </c>
      <c r="G128" s="182" t="s">
        <v>161</v>
      </c>
      <c r="H128" s="183">
        <v>18</v>
      </c>
      <c r="I128" s="184"/>
      <c r="J128" s="185">
        <f>ROUND(I128*H128,2)</f>
        <v>0</v>
      </c>
      <c r="K128" s="181" t="s">
        <v>150</v>
      </c>
      <c r="L128" s="38"/>
      <c r="M128" s="186" t="s">
        <v>1</v>
      </c>
      <c r="N128" s="187" t="s">
        <v>48</v>
      </c>
      <c r="O128" s="76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0" t="s">
        <v>151</v>
      </c>
      <c r="AT128" s="190" t="s">
        <v>146</v>
      </c>
      <c r="AU128" s="190" t="s">
        <v>92</v>
      </c>
      <c r="AY128" s="18" t="s">
        <v>144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90</v>
      </c>
      <c r="BK128" s="191">
        <f>ROUND(I128*H128,2)</f>
        <v>0</v>
      </c>
      <c r="BL128" s="18" t="s">
        <v>151</v>
      </c>
      <c r="BM128" s="190" t="s">
        <v>318</v>
      </c>
    </row>
    <row r="129" s="13" customFormat="1">
      <c r="A129" s="13"/>
      <c r="B129" s="197"/>
      <c r="C129" s="13"/>
      <c r="D129" s="192" t="s">
        <v>155</v>
      </c>
      <c r="E129" s="198" t="s">
        <v>1</v>
      </c>
      <c r="F129" s="199" t="s">
        <v>319</v>
      </c>
      <c r="G129" s="13"/>
      <c r="H129" s="198" t="s">
        <v>1</v>
      </c>
      <c r="I129" s="200"/>
      <c r="J129" s="13"/>
      <c r="K129" s="13"/>
      <c r="L129" s="197"/>
      <c r="M129" s="201"/>
      <c r="N129" s="202"/>
      <c r="O129" s="202"/>
      <c r="P129" s="202"/>
      <c r="Q129" s="202"/>
      <c r="R129" s="202"/>
      <c r="S129" s="202"/>
      <c r="T129" s="20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8" t="s">
        <v>155</v>
      </c>
      <c r="AU129" s="198" t="s">
        <v>92</v>
      </c>
      <c r="AV129" s="13" t="s">
        <v>90</v>
      </c>
      <c r="AW129" s="13" t="s">
        <v>36</v>
      </c>
      <c r="AX129" s="13" t="s">
        <v>83</v>
      </c>
      <c r="AY129" s="198" t="s">
        <v>144</v>
      </c>
    </row>
    <row r="130" s="14" customFormat="1">
      <c r="A130" s="14"/>
      <c r="B130" s="204"/>
      <c r="C130" s="14"/>
      <c r="D130" s="192" t="s">
        <v>155</v>
      </c>
      <c r="E130" s="205" t="s">
        <v>1</v>
      </c>
      <c r="F130" s="206" t="s">
        <v>320</v>
      </c>
      <c r="G130" s="14"/>
      <c r="H130" s="207">
        <v>18</v>
      </c>
      <c r="I130" s="208"/>
      <c r="J130" s="14"/>
      <c r="K130" s="14"/>
      <c r="L130" s="204"/>
      <c r="M130" s="209"/>
      <c r="N130" s="210"/>
      <c r="O130" s="210"/>
      <c r="P130" s="210"/>
      <c r="Q130" s="210"/>
      <c r="R130" s="210"/>
      <c r="S130" s="210"/>
      <c r="T130" s="21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5" t="s">
        <v>155</v>
      </c>
      <c r="AU130" s="205" t="s">
        <v>92</v>
      </c>
      <c r="AV130" s="14" t="s">
        <v>92</v>
      </c>
      <c r="AW130" s="14" t="s">
        <v>36</v>
      </c>
      <c r="AX130" s="14" t="s">
        <v>83</v>
      </c>
      <c r="AY130" s="205" t="s">
        <v>144</v>
      </c>
    </row>
    <row r="131" s="15" customFormat="1">
      <c r="A131" s="15"/>
      <c r="B131" s="212"/>
      <c r="C131" s="15"/>
      <c r="D131" s="192" t="s">
        <v>155</v>
      </c>
      <c r="E131" s="213" t="s">
        <v>1</v>
      </c>
      <c r="F131" s="214" t="s">
        <v>158</v>
      </c>
      <c r="G131" s="15"/>
      <c r="H131" s="215">
        <v>18</v>
      </c>
      <c r="I131" s="216"/>
      <c r="J131" s="15"/>
      <c r="K131" s="15"/>
      <c r="L131" s="212"/>
      <c r="M131" s="217"/>
      <c r="N131" s="218"/>
      <c r="O131" s="218"/>
      <c r="P131" s="218"/>
      <c r="Q131" s="218"/>
      <c r="R131" s="218"/>
      <c r="S131" s="218"/>
      <c r="T131" s="21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13" t="s">
        <v>155</v>
      </c>
      <c r="AU131" s="213" t="s">
        <v>92</v>
      </c>
      <c r="AV131" s="15" t="s">
        <v>151</v>
      </c>
      <c r="AW131" s="15" t="s">
        <v>36</v>
      </c>
      <c r="AX131" s="15" t="s">
        <v>90</v>
      </c>
      <c r="AY131" s="213" t="s">
        <v>144</v>
      </c>
    </row>
    <row r="132" s="2" customFormat="1" ht="33" customHeight="1">
      <c r="A132" s="37"/>
      <c r="B132" s="178"/>
      <c r="C132" s="179" t="s">
        <v>92</v>
      </c>
      <c r="D132" s="179" t="s">
        <v>146</v>
      </c>
      <c r="E132" s="180" t="s">
        <v>321</v>
      </c>
      <c r="F132" s="181" t="s">
        <v>322</v>
      </c>
      <c r="G132" s="182" t="s">
        <v>161</v>
      </c>
      <c r="H132" s="183">
        <v>468.10000000000002</v>
      </c>
      <c r="I132" s="184"/>
      <c r="J132" s="185">
        <f>ROUND(I132*H132,2)</f>
        <v>0</v>
      </c>
      <c r="K132" s="181" t="s">
        <v>150</v>
      </c>
      <c r="L132" s="38"/>
      <c r="M132" s="186" t="s">
        <v>1</v>
      </c>
      <c r="N132" s="187" t="s">
        <v>48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151</v>
      </c>
      <c r="AT132" s="190" t="s">
        <v>146</v>
      </c>
      <c r="AU132" s="190" t="s">
        <v>92</v>
      </c>
      <c r="AY132" s="18" t="s">
        <v>144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90</v>
      </c>
      <c r="BK132" s="191">
        <f>ROUND(I132*H132,2)</f>
        <v>0</v>
      </c>
      <c r="BL132" s="18" t="s">
        <v>151</v>
      </c>
      <c r="BM132" s="190" t="s">
        <v>323</v>
      </c>
    </row>
    <row r="133" s="2" customFormat="1">
      <c r="A133" s="37"/>
      <c r="B133" s="38"/>
      <c r="C133" s="37"/>
      <c r="D133" s="192" t="s">
        <v>153</v>
      </c>
      <c r="E133" s="37"/>
      <c r="F133" s="193" t="s">
        <v>324</v>
      </c>
      <c r="G133" s="37"/>
      <c r="H133" s="37"/>
      <c r="I133" s="194"/>
      <c r="J133" s="37"/>
      <c r="K133" s="37"/>
      <c r="L133" s="38"/>
      <c r="M133" s="195"/>
      <c r="N133" s="196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153</v>
      </c>
      <c r="AU133" s="18" t="s">
        <v>92</v>
      </c>
    </row>
    <row r="134" s="13" customFormat="1">
      <c r="A134" s="13"/>
      <c r="B134" s="197"/>
      <c r="C134" s="13"/>
      <c r="D134" s="192" t="s">
        <v>155</v>
      </c>
      <c r="E134" s="198" t="s">
        <v>1</v>
      </c>
      <c r="F134" s="199" t="s">
        <v>325</v>
      </c>
      <c r="G134" s="13"/>
      <c r="H134" s="198" t="s">
        <v>1</v>
      </c>
      <c r="I134" s="200"/>
      <c r="J134" s="13"/>
      <c r="K134" s="13"/>
      <c r="L134" s="197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8" t="s">
        <v>155</v>
      </c>
      <c r="AU134" s="198" t="s">
        <v>92</v>
      </c>
      <c r="AV134" s="13" t="s">
        <v>90</v>
      </c>
      <c r="AW134" s="13" t="s">
        <v>36</v>
      </c>
      <c r="AX134" s="13" t="s">
        <v>83</v>
      </c>
      <c r="AY134" s="198" t="s">
        <v>144</v>
      </c>
    </row>
    <row r="135" s="14" customFormat="1">
      <c r="A135" s="14"/>
      <c r="B135" s="204"/>
      <c r="C135" s="14"/>
      <c r="D135" s="192" t="s">
        <v>155</v>
      </c>
      <c r="E135" s="205" t="s">
        <v>1</v>
      </c>
      <c r="F135" s="206" t="s">
        <v>326</v>
      </c>
      <c r="G135" s="14"/>
      <c r="H135" s="207">
        <v>26.899999999999999</v>
      </c>
      <c r="I135" s="208"/>
      <c r="J135" s="14"/>
      <c r="K135" s="14"/>
      <c r="L135" s="204"/>
      <c r="M135" s="209"/>
      <c r="N135" s="210"/>
      <c r="O135" s="210"/>
      <c r="P135" s="210"/>
      <c r="Q135" s="210"/>
      <c r="R135" s="210"/>
      <c r="S135" s="210"/>
      <c r="T135" s="21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5" t="s">
        <v>155</v>
      </c>
      <c r="AU135" s="205" t="s">
        <v>92</v>
      </c>
      <c r="AV135" s="14" t="s">
        <v>92</v>
      </c>
      <c r="AW135" s="14" t="s">
        <v>36</v>
      </c>
      <c r="AX135" s="14" t="s">
        <v>83</v>
      </c>
      <c r="AY135" s="205" t="s">
        <v>144</v>
      </c>
    </row>
    <row r="136" s="13" customFormat="1">
      <c r="A136" s="13"/>
      <c r="B136" s="197"/>
      <c r="C136" s="13"/>
      <c r="D136" s="192" t="s">
        <v>155</v>
      </c>
      <c r="E136" s="198" t="s">
        <v>1</v>
      </c>
      <c r="F136" s="199" t="s">
        <v>327</v>
      </c>
      <c r="G136" s="13"/>
      <c r="H136" s="198" t="s">
        <v>1</v>
      </c>
      <c r="I136" s="200"/>
      <c r="J136" s="13"/>
      <c r="K136" s="13"/>
      <c r="L136" s="197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8" t="s">
        <v>155</v>
      </c>
      <c r="AU136" s="198" t="s">
        <v>92</v>
      </c>
      <c r="AV136" s="13" t="s">
        <v>90</v>
      </c>
      <c r="AW136" s="13" t="s">
        <v>36</v>
      </c>
      <c r="AX136" s="13" t="s">
        <v>83</v>
      </c>
      <c r="AY136" s="198" t="s">
        <v>144</v>
      </c>
    </row>
    <row r="137" s="14" customFormat="1">
      <c r="A137" s="14"/>
      <c r="B137" s="204"/>
      <c r="C137" s="14"/>
      <c r="D137" s="192" t="s">
        <v>155</v>
      </c>
      <c r="E137" s="205" t="s">
        <v>1</v>
      </c>
      <c r="F137" s="206" t="s">
        <v>328</v>
      </c>
      <c r="G137" s="14"/>
      <c r="H137" s="207">
        <v>139.19999999999999</v>
      </c>
      <c r="I137" s="208"/>
      <c r="J137" s="14"/>
      <c r="K137" s="14"/>
      <c r="L137" s="204"/>
      <c r="M137" s="209"/>
      <c r="N137" s="210"/>
      <c r="O137" s="210"/>
      <c r="P137" s="210"/>
      <c r="Q137" s="210"/>
      <c r="R137" s="210"/>
      <c r="S137" s="210"/>
      <c r="T137" s="21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5" t="s">
        <v>155</v>
      </c>
      <c r="AU137" s="205" t="s">
        <v>92</v>
      </c>
      <c r="AV137" s="14" t="s">
        <v>92</v>
      </c>
      <c r="AW137" s="14" t="s">
        <v>36</v>
      </c>
      <c r="AX137" s="14" t="s">
        <v>83</v>
      </c>
      <c r="AY137" s="205" t="s">
        <v>144</v>
      </c>
    </row>
    <row r="138" s="13" customFormat="1">
      <c r="A138" s="13"/>
      <c r="B138" s="197"/>
      <c r="C138" s="13"/>
      <c r="D138" s="192" t="s">
        <v>155</v>
      </c>
      <c r="E138" s="198" t="s">
        <v>1</v>
      </c>
      <c r="F138" s="199" t="s">
        <v>329</v>
      </c>
      <c r="G138" s="13"/>
      <c r="H138" s="198" t="s">
        <v>1</v>
      </c>
      <c r="I138" s="200"/>
      <c r="J138" s="13"/>
      <c r="K138" s="13"/>
      <c r="L138" s="197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8" t="s">
        <v>155</v>
      </c>
      <c r="AU138" s="198" t="s">
        <v>92</v>
      </c>
      <c r="AV138" s="13" t="s">
        <v>90</v>
      </c>
      <c r="AW138" s="13" t="s">
        <v>36</v>
      </c>
      <c r="AX138" s="13" t="s">
        <v>83</v>
      </c>
      <c r="AY138" s="198" t="s">
        <v>144</v>
      </c>
    </row>
    <row r="139" s="14" customFormat="1">
      <c r="A139" s="14"/>
      <c r="B139" s="204"/>
      <c r="C139" s="14"/>
      <c r="D139" s="192" t="s">
        <v>155</v>
      </c>
      <c r="E139" s="205" t="s">
        <v>1</v>
      </c>
      <c r="F139" s="206" t="s">
        <v>330</v>
      </c>
      <c r="G139" s="14"/>
      <c r="H139" s="207">
        <v>240</v>
      </c>
      <c r="I139" s="208"/>
      <c r="J139" s="14"/>
      <c r="K139" s="14"/>
      <c r="L139" s="204"/>
      <c r="M139" s="209"/>
      <c r="N139" s="210"/>
      <c r="O139" s="210"/>
      <c r="P139" s="210"/>
      <c r="Q139" s="210"/>
      <c r="R139" s="210"/>
      <c r="S139" s="210"/>
      <c r="T139" s="21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5" t="s">
        <v>155</v>
      </c>
      <c r="AU139" s="205" t="s">
        <v>92</v>
      </c>
      <c r="AV139" s="14" t="s">
        <v>92</v>
      </c>
      <c r="AW139" s="14" t="s">
        <v>36</v>
      </c>
      <c r="AX139" s="14" t="s">
        <v>83</v>
      </c>
      <c r="AY139" s="205" t="s">
        <v>144</v>
      </c>
    </row>
    <row r="140" s="13" customFormat="1">
      <c r="A140" s="13"/>
      <c r="B140" s="197"/>
      <c r="C140" s="13"/>
      <c r="D140" s="192" t="s">
        <v>155</v>
      </c>
      <c r="E140" s="198" t="s">
        <v>1</v>
      </c>
      <c r="F140" s="199" t="s">
        <v>331</v>
      </c>
      <c r="G140" s="13"/>
      <c r="H140" s="198" t="s">
        <v>1</v>
      </c>
      <c r="I140" s="200"/>
      <c r="J140" s="13"/>
      <c r="K140" s="13"/>
      <c r="L140" s="197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8" t="s">
        <v>155</v>
      </c>
      <c r="AU140" s="198" t="s">
        <v>92</v>
      </c>
      <c r="AV140" s="13" t="s">
        <v>90</v>
      </c>
      <c r="AW140" s="13" t="s">
        <v>36</v>
      </c>
      <c r="AX140" s="13" t="s">
        <v>83</v>
      </c>
      <c r="AY140" s="198" t="s">
        <v>144</v>
      </c>
    </row>
    <row r="141" s="14" customFormat="1">
      <c r="A141" s="14"/>
      <c r="B141" s="204"/>
      <c r="C141" s="14"/>
      <c r="D141" s="192" t="s">
        <v>155</v>
      </c>
      <c r="E141" s="205" t="s">
        <v>1</v>
      </c>
      <c r="F141" s="206" t="s">
        <v>332</v>
      </c>
      <c r="G141" s="14"/>
      <c r="H141" s="207">
        <v>62</v>
      </c>
      <c r="I141" s="208"/>
      <c r="J141" s="14"/>
      <c r="K141" s="14"/>
      <c r="L141" s="204"/>
      <c r="M141" s="209"/>
      <c r="N141" s="210"/>
      <c r="O141" s="210"/>
      <c r="P141" s="210"/>
      <c r="Q141" s="210"/>
      <c r="R141" s="210"/>
      <c r="S141" s="210"/>
      <c r="T141" s="21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5" t="s">
        <v>155</v>
      </c>
      <c r="AU141" s="205" t="s">
        <v>92</v>
      </c>
      <c r="AV141" s="14" t="s">
        <v>92</v>
      </c>
      <c r="AW141" s="14" t="s">
        <v>36</v>
      </c>
      <c r="AX141" s="14" t="s">
        <v>83</v>
      </c>
      <c r="AY141" s="205" t="s">
        <v>144</v>
      </c>
    </row>
    <row r="142" s="15" customFormat="1">
      <c r="A142" s="15"/>
      <c r="B142" s="212"/>
      <c r="C142" s="15"/>
      <c r="D142" s="192" t="s">
        <v>155</v>
      </c>
      <c r="E142" s="213" t="s">
        <v>1</v>
      </c>
      <c r="F142" s="214" t="s">
        <v>158</v>
      </c>
      <c r="G142" s="15"/>
      <c r="H142" s="215">
        <v>468.10000000000002</v>
      </c>
      <c r="I142" s="216"/>
      <c r="J142" s="15"/>
      <c r="K142" s="15"/>
      <c r="L142" s="212"/>
      <c r="M142" s="217"/>
      <c r="N142" s="218"/>
      <c r="O142" s="218"/>
      <c r="P142" s="218"/>
      <c r="Q142" s="218"/>
      <c r="R142" s="218"/>
      <c r="S142" s="218"/>
      <c r="T142" s="21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13" t="s">
        <v>155</v>
      </c>
      <c r="AU142" s="213" t="s">
        <v>92</v>
      </c>
      <c r="AV142" s="15" t="s">
        <v>151</v>
      </c>
      <c r="AW142" s="15" t="s">
        <v>36</v>
      </c>
      <c r="AX142" s="15" t="s">
        <v>90</v>
      </c>
      <c r="AY142" s="213" t="s">
        <v>144</v>
      </c>
    </row>
    <row r="143" s="2" customFormat="1" ht="37.8" customHeight="1">
      <c r="A143" s="37"/>
      <c r="B143" s="178"/>
      <c r="C143" s="179" t="s">
        <v>168</v>
      </c>
      <c r="D143" s="179" t="s">
        <v>146</v>
      </c>
      <c r="E143" s="180" t="s">
        <v>333</v>
      </c>
      <c r="F143" s="181" t="s">
        <v>334</v>
      </c>
      <c r="G143" s="182" t="s">
        <v>161</v>
      </c>
      <c r="H143" s="183">
        <v>244.40000000000001</v>
      </c>
      <c r="I143" s="184"/>
      <c r="J143" s="185">
        <f>ROUND(I143*H143,2)</f>
        <v>0</v>
      </c>
      <c r="K143" s="181" t="s">
        <v>150</v>
      </c>
      <c r="L143" s="38"/>
      <c r="M143" s="186" t="s">
        <v>1</v>
      </c>
      <c r="N143" s="187" t="s">
        <v>48</v>
      </c>
      <c r="O143" s="76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0" t="s">
        <v>151</v>
      </c>
      <c r="AT143" s="190" t="s">
        <v>146</v>
      </c>
      <c r="AU143" s="190" t="s">
        <v>92</v>
      </c>
      <c r="AY143" s="18" t="s">
        <v>144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90</v>
      </c>
      <c r="BK143" s="191">
        <f>ROUND(I143*H143,2)</f>
        <v>0</v>
      </c>
      <c r="BL143" s="18" t="s">
        <v>151</v>
      </c>
      <c r="BM143" s="190" t="s">
        <v>335</v>
      </c>
    </row>
    <row r="144" s="2" customFormat="1">
      <c r="A144" s="37"/>
      <c r="B144" s="38"/>
      <c r="C144" s="37"/>
      <c r="D144" s="192" t="s">
        <v>153</v>
      </c>
      <c r="E144" s="37"/>
      <c r="F144" s="193" t="s">
        <v>336</v>
      </c>
      <c r="G144" s="37"/>
      <c r="H144" s="37"/>
      <c r="I144" s="194"/>
      <c r="J144" s="37"/>
      <c r="K144" s="37"/>
      <c r="L144" s="38"/>
      <c r="M144" s="195"/>
      <c r="N144" s="196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153</v>
      </c>
      <c r="AU144" s="18" t="s">
        <v>92</v>
      </c>
    </row>
    <row r="145" s="13" customFormat="1">
      <c r="A145" s="13"/>
      <c r="B145" s="197"/>
      <c r="C145" s="13"/>
      <c r="D145" s="192" t="s">
        <v>155</v>
      </c>
      <c r="E145" s="198" t="s">
        <v>1</v>
      </c>
      <c r="F145" s="199" t="s">
        <v>337</v>
      </c>
      <c r="G145" s="13"/>
      <c r="H145" s="198" t="s">
        <v>1</v>
      </c>
      <c r="I145" s="200"/>
      <c r="J145" s="13"/>
      <c r="K145" s="13"/>
      <c r="L145" s="197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8" t="s">
        <v>155</v>
      </c>
      <c r="AU145" s="198" t="s">
        <v>92</v>
      </c>
      <c r="AV145" s="13" t="s">
        <v>90</v>
      </c>
      <c r="AW145" s="13" t="s">
        <v>36</v>
      </c>
      <c r="AX145" s="13" t="s">
        <v>83</v>
      </c>
      <c r="AY145" s="198" t="s">
        <v>144</v>
      </c>
    </row>
    <row r="146" s="14" customFormat="1">
      <c r="A146" s="14"/>
      <c r="B146" s="204"/>
      <c r="C146" s="14"/>
      <c r="D146" s="192" t="s">
        <v>155</v>
      </c>
      <c r="E146" s="205" t="s">
        <v>1</v>
      </c>
      <c r="F146" s="206" t="s">
        <v>338</v>
      </c>
      <c r="G146" s="14"/>
      <c r="H146" s="207">
        <v>244.40000000000001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155</v>
      </c>
      <c r="AU146" s="205" t="s">
        <v>92</v>
      </c>
      <c r="AV146" s="14" t="s">
        <v>92</v>
      </c>
      <c r="AW146" s="14" t="s">
        <v>36</v>
      </c>
      <c r="AX146" s="14" t="s">
        <v>83</v>
      </c>
      <c r="AY146" s="205" t="s">
        <v>144</v>
      </c>
    </row>
    <row r="147" s="15" customFormat="1">
      <c r="A147" s="15"/>
      <c r="B147" s="212"/>
      <c r="C147" s="15"/>
      <c r="D147" s="192" t="s">
        <v>155</v>
      </c>
      <c r="E147" s="213" t="s">
        <v>1</v>
      </c>
      <c r="F147" s="214" t="s">
        <v>158</v>
      </c>
      <c r="G147" s="15"/>
      <c r="H147" s="215">
        <v>244.40000000000001</v>
      </c>
      <c r="I147" s="216"/>
      <c r="J147" s="15"/>
      <c r="K147" s="15"/>
      <c r="L147" s="212"/>
      <c r="M147" s="217"/>
      <c r="N147" s="218"/>
      <c r="O147" s="218"/>
      <c r="P147" s="218"/>
      <c r="Q147" s="218"/>
      <c r="R147" s="218"/>
      <c r="S147" s="218"/>
      <c r="T147" s="21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3" t="s">
        <v>155</v>
      </c>
      <c r="AU147" s="213" t="s">
        <v>92</v>
      </c>
      <c r="AV147" s="15" t="s">
        <v>151</v>
      </c>
      <c r="AW147" s="15" t="s">
        <v>36</v>
      </c>
      <c r="AX147" s="15" t="s">
        <v>90</v>
      </c>
      <c r="AY147" s="213" t="s">
        <v>144</v>
      </c>
    </row>
    <row r="148" s="2" customFormat="1" ht="37.8" customHeight="1">
      <c r="A148" s="37"/>
      <c r="B148" s="178"/>
      <c r="C148" s="179" t="s">
        <v>151</v>
      </c>
      <c r="D148" s="179" t="s">
        <v>146</v>
      </c>
      <c r="E148" s="180" t="s">
        <v>169</v>
      </c>
      <c r="F148" s="181" t="s">
        <v>170</v>
      </c>
      <c r="G148" s="182" t="s">
        <v>161</v>
      </c>
      <c r="H148" s="183">
        <v>712.5</v>
      </c>
      <c r="I148" s="184"/>
      <c r="J148" s="185">
        <f>ROUND(I148*H148,2)</f>
        <v>0</v>
      </c>
      <c r="K148" s="181" t="s">
        <v>150</v>
      </c>
      <c r="L148" s="38"/>
      <c r="M148" s="186" t="s">
        <v>1</v>
      </c>
      <c r="N148" s="187" t="s">
        <v>48</v>
      </c>
      <c r="O148" s="76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151</v>
      </c>
      <c r="AT148" s="190" t="s">
        <v>146</v>
      </c>
      <c r="AU148" s="190" t="s">
        <v>92</v>
      </c>
      <c r="AY148" s="18" t="s">
        <v>144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90</v>
      </c>
      <c r="BK148" s="191">
        <f>ROUND(I148*H148,2)</f>
        <v>0</v>
      </c>
      <c r="BL148" s="18" t="s">
        <v>151</v>
      </c>
      <c r="BM148" s="190" t="s">
        <v>339</v>
      </c>
    </row>
    <row r="149" s="13" customFormat="1">
      <c r="A149" s="13"/>
      <c r="B149" s="197"/>
      <c r="C149" s="13"/>
      <c r="D149" s="192" t="s">
        <v>155</v>
      </c>
      <c r="E149" s="198" t="s">
        <v>1</v>
      </c>
      <c r="F149" s="199" t="s">
        <v>337</v>
      </c>
      <c r="G149" s="13"/>
      <c r="H149" s="198" t="s">
        <v>1</v>
      </c>
      <c r="I149" s="200"/>
      <c r="J149" s="13"/>
      <c r="K149" s="13"/>
      <c r="L149" s="197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8" t="s">
        <v>155</v>
      </c>
      <c r="AU149" s="198" t="s">
        <v>92</v>
      </c>
      <c r="AV149" s="13" t="s">
        <v>90</v>
      </c>
      <c r="AW149" s="13" t="s">
        <v>36</v>
      </c>
      <c r="AX149" s="13" t="s">
        <v>83</v>
      </c>
      <c r="AY149" s="198" t="s">
        <v>144</v>
      </c>
    </row>
    <row r="150" s="14" customFormat="1">
      <c r="A150" s="14"/>
      <c r="B150" s="204"/>
      <c r="C150" s="14"/>
      <c r="D150" s="192" t="s">
        <v>155</v>
      </c>
      <c r="E150" s="205" t="s">
        <v>1</v>
      </c>
      <c r="F150" s="206" t="s">
        <v>338</v>
      </c>
      <c r="G150" s="14"/>
      <c r="H150" s="207">
        <v>244.40000000000001</v>
      </c>
      <c r="I150" s="208"/>
      <c r="J150" s="14"/>
      <c r="K150" s="14"/>
      <c r="L150" s="204"/>
      <c r="M150" s="209"/>
      <c r="N150" s="210"/>
      <c r="O150" s="210"/>
      <c r="P150" s="210"/>
      <c r="Q150" s="210"/>
      <c r="R150" s="210"/>
      <c r="S150" s="210"/>
      <c r="T150" s="21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155</v>
      </c>
      <c r="AU150" s="205" t="s">
        <v>92</v>
      </c>
      <c r="AV150" s="14" t="s">
        <v>92</v>
      </c>
      <c r="AW150" s="14" t="s">
        <v>36</v>
      </c>
      <c r="AX150" s="14" t="s">
        <v>83</v>
      </c>
      <c r="AY150" s="205" t="s">
        <v>144</v>
      </c>
    </row>
    <row r="151" s="13" customFormat="1">
      <c r="A151" s="13"/>
      <c r="B151" s="197"/>
      <c r="C151" s="13"/>
      <c r="D151" s="192" t="s">
        <v>155</v>
      </c>
      <c r="E151" s="198" t="s">
        <v>1</v>
      </c>
      <c r="F151" s="199" t="s">
        <v>325</v>
      </c>
      <c r="G151" s="13"/>
      <c r="H151" s="198" t="s">
        <v>1</v>
      </c>
      <c r="I151" s="200"/>
      <c r="J151" s="13"/>
      <c r="K151" s="13"/>
      <c r="L151" s="197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8" t="s">
        <v>155</v>
      </c>
      <c r="AU151" s="198" t="s">
        <v>92</v>
      </c>
      <c r="AV151" s="13" t="s">
        <v>90</v>
      </c>
      <c r="AW151" s="13" t="s">
        <v>36</v>
      </c>
      <c r="AX151" s="13" t="s">
        <v>83</v>
      </c>
      <c r="AY151" s="198" t="s">
        <v>144</v>
      </c>
    </row>
    <row r="152" s="14" customFormat="1">
      <c r="A152" s="14"/>
      <c r="B152" s="204"/>
      <c r="C152" s="14"/>
      <c r="D152" s="192" t="s">
        <v>155</v>
      </c>
      <c r="E152" s="205" t="s">
        <v>1</v>
      </c>
      <c r="F152" s="206" t="s">
        <v>326</v>
      </c>
      <c r="G152" s="14"/>
      <c r="H152" s="207">
        <v>26.899999999999999</v>
      </c>
      <c r="I152" s="208"/>
      <c r="J152" s="14"/>
      <c r="K152" s="14"/>
      <c r="L152" s="204"/>
      <c r="M152" s="209"/>
      <c r="N152" s="210"/>
      <c r="O152" s="210"/>
      <c r="P152" s="210"/>
      <c r="Q152" s="210"/>
      <c r="R152" s="210"/>
      <c r="S152" s="210"/>
      <c r="T152" s="21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5" t="s">
        <v>155</v>
      </c>
      <c r="AU152" s="205" t="s">
        <v>92</v>
      </c>
      <c r="AV152" s="14" t="s">
        <v>92</v>
      </c>
      <c r="AW152" s="14" t="s">
        <v>36</v>
      </c>
      <c r="AX152" s="14" t="s">
        <v>83</v>
      </c>
      <c r="AY152" s="205" t="s">
        <v>144</v>
      </c>
    </row>
    <row r="153" s="13" customFormat="1">
      <c r="A153" s="13"/>
      <c r="B153" s="197"/>
      <c r="C153" s="13"/>
      <c r="D153" s="192" t="s">
        <v>155</v>
      </c>
      <c r="E153" s="198" t="s">
        <v>1</v>
      </c>
      <c r="F153" s="199" t="s">
        <v>327</v>
      </c>
      <c r="G153" s="13"/>
      <c r="H153" s="198" t="s">
        <v>1</v>
      </c>
      <c r="I153" s="200"/>
      <c r="J153" s="13"/>
      <c r="K153" s="13"/>
      <c r="L153" s="197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8" t="s">
        <v>155</v>
      </c>
      <c r="AU153" s="198" t="s">
        <v>92</v>
      </c>
      <c r="AV153" s="13" t="s">
        <v>90</v>
      </c>
      <c r="AW153" s="13" t="s">
        <v>36</v>
      </c>
      <c r="AX153" s="13" t="s">
        <v>83</v>
      </c>
      <c r="AY153" s="198" t="s">
        <v>144</v>
      </c>
    </row>
    <row r="154" s="14" customFormat="1">
      <c r="A154" s="14"/>
      <c r="B154" s="204"/>
      <c r="C154" s="14"/>
      <c r="D154" s="192" t="s">
        <v>155</v>
      </c>
      <c r="E154" s="205" t="s">
        <v>1</v>
      </c>
      <c r="F154" s="206" t="s">
        <v>328</v>
      </c>
      <c r="G154" s="14"/>
      <c r="H154" s="207">
        <v>139.19999999999999</v>
      </c>
      <c r="I154" s="208"/>
      <c r="J154" s="14"/>
      <c r="K154" s="14"/>
      <c r="L154" s="204"/>
      <c r="M154" s="209"/>
      <c r="N154" s="210"/>
      <c r="O154" s="210"/>
      <c r="P154" s="210"/>
      <c r="Q154" s="210"/>
      <c r="R154" s="210"/>
      <c r="S154" s="210"/>
      <c r="T154" s="21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5" t="s">
        <v>155</v>
      </c>
      <c r="AU154" s="205" t="s">
        <v>92</v>
      </c>
      <c r="AV154" s="14" t="s">
        <v>92</v>
      </c>
      <c r="AW154" s="14" t="s">
        <v>36</v>
      </c>
      <c r="AX154" s="14" t="s">
        <v>83</v>
      </c>
      <c r="AY154" s="205" t="s">
        <v>144</v>
      </c>
    </row>
    <row r="155" s="13" customFormat="1">
      <c r="A155" s="13"/>
      <c r="B155" s="197"/>
      <c r="C155" s="13"/>
      <c r="D155" s="192" t="s">
        <v>155</v>
      </c>
      <c r="E155" s="198" t="s">
        <v>1</v>
      </c>
      <c r="F155" s="199" t="s">
        <v>329</v>
      </c>
      <c r="G155" s="13"/>
      <c r="H155" s="198" t="s">
        <v>1</v>
      </c>
      <c r="I155" s="200"/>
      <c r="J155" s="13"/>
      <c r="K155" s="13"/>
      <c r="L155" s="197"/>
      <c r="M155" s="201"/>
      <c r="N155" s="202"/>
      <c r="O155" s="202"/>
      <c r="P155" s="202"/>
      <c r="Q155" s="202"/>
      <c r="R155" s="202"/>
      <c r="S155" s="202"/>
      <c r="T155" s="20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8" t="s">
        <v>155</v>
      </c>
      <c r="AU155" s="198" t="s">
        <v>92</v>
      </c>
      <c r="AV155" s="13" t="s">
        <v>90</v>
      </c>
      <c r="AW155" s="13" t="s">
        <v>36</v>
      </c>
      <c r="AX155" s="13" t="s">
        <v>83</v>
      </c>
      <c r="AY155" s="198" t="s">
        <v>144</v>
      </c>
    </row>
    <row r="156" s="14" customFormat="1">
      <c r="A156" s="14"/>
      <c r="B156" s="204"/>
      <c r="C156" s="14"/>
      <c r="D156" s="192" t="s">
        <v>155</v>
      </c>
      <c r="E156" s="205" t="s">
        <v>1</v>
      </c>
      <c r="F156" s="206" t="s">
        <v>330</v>
      </c>
      <c r="G156" s="14"/>
      <c r="H156" s="207">
        <v>240</v>
      </c>
      <c r="I156" s="208"/>
      <c r="J156" s="14"/>
      <c r="K156" s="14"/>
      <c r="L156" s="204"/>
      <c r="M156" s="209"/>
      <c r="N156" s="210"/>
      <c r="O156" s="210"/>
      <c r="P156" s="210"/>
      <c r="Q156" s="210"/>
      <c r="R156" s="210"/>
      <c r="S156" s="210"/>
      <c r="T156" s="21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5" t="s">
        <v>155</v>
      </c>
      <c r="AU156" s="205" t="s">
        <v>92</v>
      </c>
      <c r="AV156" s="14" t="s">
        <v>92</v>
      </c>
      <c r="AW156" s="14" t="s">
        <v>36</v>
      </c>
      <c r="AX156" s="14" t="s">
        <v>83</v>
      </c>
      <c r="AY156" s="205" t="s">
        <v>144</v>
      </c>
    </row>
    <row r="157" s="13" customFormat="1">
      <c r="A157" s="13"/>
      <c r="B157" s="197"/>
      <c r="C157" s="13"/>
      <c r="D157" s="192" t="s">
        <v>155</v>
      </c>
      <c r="E157" s="198" t="s">
        <v>1</v>
      </c>
      <c r="F157" s="199" t="s">
        <v>331</v>
      </c>
      <c r="G157" s="13"/>
      <c r="H157" s="198" t="s">
        <v>1</v>
      </c>
      <c r="I157" s="200"/>
      <c r="J157" s="13"/>
      <c r="K157" s="13"/>
      <c r="L157" s="197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8" t="s">
        <v>155</v>
      </c>
      <c r="AU157" s="198" t="s">
        <v>92</v>
      </c>
      <c r="AV157" s="13" t="s">
        <v>90</v>
      </c>
      <c r="AW157" s="13" t="s">
        <v>36</v>
      </c>
      <c r="AX157" s="13" t="s">
        <v>83</v>
      </c>
      <c r="AY157" s="198" t="s">
        <v>144</v>
      </c>
    </row>
    <row r="158" s="14" customFormat="1">
      <c r="A158" s="14"/>
      <c r="B158" s="204"/>
      <c r="C158" s="14"/>
      <c r="D158" s="192" t="s">
        <v>155</v>
      </c>
      <c r="E158" s="205" t="s">
        <v>1</v>
      </c>
      <c r="F158" s="206" t="s">
        <v>332</v>
      </c>
      <c r="G158" s="14"/>
      <c r="H158" s="207">
        <v>62</v>
      </c>
      <c r="I158" s="208"/>
      <c r="J158" s="14"/>
      <c r="K158" s="14"/>
      <c r="L158" s="204"/>
      <c r="M158" s="209"/>
      <c r="N158" s="210"/>
      <c r="O158" s="210"/>
      <c r="P158" s="210"/>
      <c r="Q158" s="210"/>
      <c r="R158" s="210"/>
      <c r="S158" s="210"/>
      <c r="T158" s="21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5" t="s">
        <v>155</v>
      </c>
      <c r="AU158" s="205" t="s">
        <v>92</v>
      </c>
      <c r="AV158" s="14" t="s">
        <v>92</v>
      </c>
      <c r="AW158" s="14" t="s">
        <v>36</v>
      </c>
      <c r="AX158" s="14" t="s">
        <v>83</v>
      </c>
      <c r="AY158" s="205" t="s">
        <v>144</v>
      </c>
    </row>
    <row r="159" s="15" customFormat="1">
      <c r="A159" s="15"/>
      <c r="B159" s="212"/>
      <c r="C159" s="15"/>
      <c r="D159" s="192" t="s">
        <v>155</v>
      </c>
      <c r="E159" s="213" t="s">
        <v>1</v>
      </c>
      <c r="F159" s="214" t="s">
        <v>158</v>
      </c>
      <c r="G159" s="15"/>
      <c r="H159" s="215">
        <v>712.5</v>
      </c>
      <c r="I159" s="216"/>
      <c r="J159" s="15"/>
      <c r="K159" s="15"/>
      <c r="L159" s="212"/>
      <c r="M159" s="217"/>
      <c r="N159" s="218"/>
      <c r="O159" s="218"/>
      <c r="P159" s="218"/>
      <c r="Q159" s="218"/>
      <c r="R159" s="218"/>
      <c r="S159" s="218"/>
      <c r="T159" s="21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3" t="s">
        <v>155</v>
      </c>
      <c r="AU159" s="213" t="s">
        <v>92</v>
      </c>
      <c r="AV159" s="15" t="s">
        <v>151</v>
      </c>
      <c r="AW159" s="15" t="s">
        <v>36</v>
      </c>
      <c r="AX159" s="15" t="s">
        <v>90</v>
      </c>
      <c r="AY159" s="213" t="s">
        <v>144</v>
      </c>
    </row>
    <row r="160" s="2" customFormat="1" ht="37.8" customHeight="1">
      <c r="A160" s="37"/>
      <c r="B160" s="178"/>
      <c r="C160" s="179" t="s">
        <v>179</v>
      </c>
      <c r="D160" s="179" t="s">
        <v>146</v>
      </c>
      <c r="E160" s="180" t="s">
        <v>174</v>
      </c>
      <c r="F160" s="181" t="s">
        <v>175</v>
      </c>
      <c r="G160" s="182" t="s">
        <v>161</v>
      </c>
      <c r="H160" s="183">
        <v>4275</v>
      </c>
      <c r="I160" s="184"/>
      <c r="J160" s="185">
        <f>ROUND(I160*H160,2)</f>
        <v>0</v>
      </c>
      <c r="K160" s="181" t="s">
        <v>150</v>
      </c>
      <c r="L160" s="38"/>
      <c r="M160" s="186" t="s">
        <v>1</v>
      </c>
      <c r="N160" s="187" t="s">
        <v>48</v>
      </c>
      <c r="O160" s="76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151</v>
      </c>
      <c r="AT160" s="190" t="s">
        <v>146</v>
      </c>
      <c r="AU160" s="190" t="s">
        <v>92</v>
      </c>
      <c r="AY160" s="18" t="s">
        <v>144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90</v>
      </c>
      <c r="BK160" s="191">
        <f>ROUND(I160*H160,2)</f>
        <v>0</v>
      </c>
      <c r="BL160" s="18" t="s">
        <v>151</v>
      </c>
      <c r="BM160" s="190" t="s">
        <v>340</v>
      </c>
    </row>
    <row r="161" s="13" customFormat="1">
      <c r="A161" s="13"/>
      <c r="B161" s="197"/>
      <c r="C161" s="13"/>
      <c r="D161" s="192" t="s">
        <v>155</v>
      </c>
      <c r="E161" s="198" t="s">
        <v>1</v>
      </c>
      <c r="F161" s="199" t="s">
        <v>177</v>
      </c>
      <c r="G161" s="13"/>
      <c r="H161" s="198" t="s">
        <v>1</v>
      </c>
      <c r="I161" s="200"/>
      <c r="J161" s="13"/>
      <c r="K161" s="13"/>
      <c r="L161" s="197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8" t="s">
        <v>155</v>
      </c>
      <c r="AU161" s="198" t="s">
        <v>92</v>
      </c>
      <c r="AV161" s="13" t="s">
        <v>90</v>
      </c>
      <c r="AW161" s="13" t="s">
        <v>36</v>
      </c>
      <c r="AX161" s="13" t="s">
        <v>83</v>
      </c>
      <c r="AY161" s="198" t="s">
        <v>144</v>
      </c>
    </row>
    <row r="162" s="13" customFormat="1">
      <c r="A162" s="13"/>
      <c r="B162" s="197"/>
      <c r="C162" s="13"/>
      <c r="D162" s="192" t="s">
        <v>155</v>
      </c>
      <c r="E162" s="198" t="s">
        <v>1</v>
      </c>
      <c r="F162" s="199" t="s">
        <v>337</v>
      </c>
      <c r="G162" s="13"/>
      <c r="H162" s="198" t="s">
        <v>1</v>
      </c>
      <c r="I162" s="200"/>
      <c r="J162" s="13"/>
      <c r="K162" s="13"/>
      <c r="L162" s="197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8" t="s">
        <v>155</v>
      </c>
      <c r="AU162" s="198" t="s">
        <v>92</v>
      </c>
      <c r="AV162" s="13" t="s">
        <v>90</v>
      </c>
      <c r="AW162" s="13" t="s">
        <v>36</v>
      </c>
      <c r="AX162" s="13" t="s">
        <v>83</v>
      </c>
      <c r="AY162" s="198" t="s">
        <v>144</v>
      </c>
    </row>
    <row r="163" s="14" customFormat="1">
      <c r="A163" s="14"/>
      <c r="B163" s="204"/>
      <c r="C163" s="14"/>
      <c r="D163" s="192" t="s">
        <v>155</v>
      </c>
      <c r="E163" s="205" t="s">
        <v>1</v>
      </c>
      <c r="F163" s="206" t="s">
        <v>341</v>
      </c>
      <c r="G163" s="14"/>
      <c r="H163" s="207">
        <v>1466.4000000000001</v>
      </c>
      <c r="I163" s="208"/>
      <c r="J163" s="14"/>
      <c r="K163" s="14"/>
      <c r="L163" s="204"/>
      <c r="M163" s="209"/>
      <c r="N163" s="210"/>
      <c r="O163" s="210"/>
      <c r="P163" s="210"/>
      <c r="Q163" s="210"/>
      <c r="R163" s="210"/>
      <c r="S163" s="210"/>
      <c r="T163" s="21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5" t="s">
        <v>155</v>
      </c>
      <c r="AU163" s="205" t="s">
        <v>92</v>
      </c>
      <c r="AV163" s="14" t="s">
        <v>92</v>
      </c>
      <c r="AW163" s="14" t="s">
        <v>36</v>
      </c>
      <c r="AX163" s="14" t="s">
        <v>83</v>
      </c>
      <c r="AY163" s="205" t="s">
        <v>144</v>
      </c>
    </row>
    <row r="164" s="13" customFormat="1">
      <c r="A164" s="13"/>
      <c r="B164" s="197"/>
      <c r="C164" s="13"/>
      <c r="D164" s="192" t="s">
        <v>155</v>
      </c>
      <c r="E164" s="198" t="s">
        <v>1</v>
      </c>
      <c r="F164" s="199" t="s">
        <v>325</v>
      </c>
      <c r="G164" s="13"/>
      <c r="H164" s="198" t="s">
        <v>1</v>
      </c>
      <c r="I164" s="200"/>
      <c r="J164" s="13"/>
      <c r="K164" s="13"/>
      <c r="L164" s="197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8" t="s">
        <v>155</v>
      </c>
      <c r="AU164" s="198" t="s">
        <v>92</v>
      </c>
      <c r="AV164" s="13" t="s">
        <v>90</v>
      </c>
      <c r="AW164" s="13" t="s">
        <v>36</v>
      </c>
      <c r="AX164" s="13" t="s">
        <v>83</v>
      </c>
      <c r="AY164" s="198" t="s">
        <v>144</v>
      </c>
    </row>
    <row r="165" s="14" customFormat="1">
      <c r="A165" s="14"/>
      <c r="B165" s="204"/>
      <c r="C165" s="14"/>
      <c r="D165" s="192" t="s">
        <v>155</v>
      </c>
      <c r="E165" s="205" t="s">
        <v>1</v>
      </c>
      <c r="F165" s="206" t="s">
        <v>342</v>
      </c>
      <c r="G165" s="14"/>
      <c r="H165" s="207">
        <v>161.40000000000001</v>
      </c>
      <c r="I165" s="208"/>
      <c r="J165" s="14"/>
      <c r="K165" s="14"/>
      <c r="L165" s="204"/>
      <c r="M165" s="209"/>
      <c r="N165" s="210"/>
      <c r="O165" s="210"/>
      <c r="P165" s="210"/>
      <c r="Q165" s="210"/>
      <c r="R165" s="210"/>
      <c r="S165" s="210"/>
      <c r="T165" s="21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5" t="s">
        <v>155</v>
      </c>
      <c r="AU165" s="205" t="s">
        <v>92</v>
      </c>
      <c r="AV165" s="14" t="s">
        <v>92</v>
      </c>
      <c r="AW165" s="14" t="s">
        <v>36</v>
      </c>
      <c r="AX165" s="14" t="s">
        <v>83</v>
      </c>
      <c r="AY165" s="205" t="s">
        <v>144</v>
      </c>
    </row>
    <row r="166" s="13" customFormat="1">
      <c r="A166" s="13"/>
      <c r="B166" s="197"/>
      <c r="C166" s="13"/>
      <c r="D166" s="192" t="s">
        <v>155</v>
      </c>
      <c r="E166" s="198" t="s">
        <v>1</v>
      </c>
      <c r="F166" s="199" t="s">
        <v>327</v>
      </c>
      <c r="G166" s="13"/>
      <c r="H166" s="198" t="s">
        <v>1</v>
      </c>
      <c r="I166" s="200"/>
      <c r="J166" s="13"/>
      <c r="K166" s="13"/>
      <c r="L166" s="197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8" t="s">
        <v>155</v>
      </c>
      <c r="AU166" s="198" t="s">
        <v>92</v>
      </c>
      <c r="AV166" s="13" t="s">
        <v>90</v>
      </c>
      <c r="AW166" s="13" t="s">
        <v>36</v>
      </c>
      <c r="AX166" s="13" t="s">
        <v>83</v>
      </c>
      <c r="AY166" s="198" t="s">
        <v>144</v>
      </c>
    </row>
    <row r="167" s="14" customFormat="1">
      <c r="A167" s="14"/>
      <c r="B167" s="204"/>
      <c r="C167" s="14"/>
      <c r="D167" s="192" t="s">
        <v>155</v>
      </c>
      <c r="E167" s="205" t="s">
        <v>1</v>
      </c>
      <c r="F167" s="206" t="s">
        <v>343</v>
      </c>
      <c r="G167" s="14"/>
      <c r="H167" s="207">
        <v>835.20000000000005</v>
      </c>
      <c r="I167" s="208"/>
      <c r="J167" s="14"/>
      <c r="K167" s="14"/>
      <c r="L167" s="204"/>
      <c r="M167" s="209"/>
      <c r="N167" s="210"/>
      <c r="O167" s="210"/>
      <c r="P167" s="210"/>
      <c r="Q167" s="210"/>
      <c r="R167" s="210"/>
      <c r="S167" s="210"/>
      <c r="T167" s="21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5" t="s">
        <v>155</v>
      </c>
      <c r="AU167" s="205" t="s">
        <v>92</v>
      </c>
      <c r="AV167" s="14" t="s">
        <v>92</v>
      </c>
      <c r="AW167" s="14" t="s">
        <v>36</v>
      </c>
      <c r="AX167" s="14" t="s">
        <v>83</v>
      </c>
      <c r="AY167" s="205" t="s">
        <v>144</v>
      </c>
    </row>
    <row r="168" s="13" customFormat="1">
      <c r="A168" s="13"/>
      <c r="B168" s="197"/>
      <c r="C168" s="13"/>
      <c r="D168" s="192" t="s">
        <v>155</v>
      </c>
      <c r="E168" s="198" t="s">
        <v>1</v>
      </c>
      <c r="F168" s="199" t="s">
        <v>329</v>
      </c>
      <c r="G168" s="13"/>
      <c r="H168" s="198" t="s">
        <v>1</v>
      </c>
      <c r="I168" s="200"/>
      <c r="J168" s="13"/>
      <c r="K168" s="13"/>
      <c r="L168" s="197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8" t="s">
        <v>155</v>
      </c>
      <c r="AU168" s="198" t="s">
        <v>92</v>
      </c>
      <c r="AV168" s="13" t="s">
        <v>90</v>
      </c>
      <c r="AW168" s="13" t="s">
        <v>36</v>
      </c>
      <c r="AX168" s="13" t="s">
        <v>83</v>
      </c>
      <c r="AY168" s="198" t="s">
        <v>144</v>
      </c>
    </row>
    <row r="169" s="14" customFormat="1">
      <c r="A169" s="14"/>
      <c r="B169" s="204"/>
      <c r="C169" s="14"/>
      <c r="D169" s="192" t="s">
        <v>155</v>
      </c>
      <c r="E169" s="205" t="s">
        <v>1</v>
      </c>
      <c r="F169" s="206" t="s">
        <v>344</v>
      </c>
      <c r="G169" s="14"/>
      <c r="H169" s="207">
        <v>1440</v>
      </c>
      <c r="I169" s="208"/>
      <c r="J169" s="14"/>
      <c r="K169" s="14"/>
      <c r="L169" s="204"/>
      <c r="M169" s="209"/>
      <c r="N169" s="210"/>
      <c r="O169" s="210"/>
      <c r="P169" s="210"/>
      <c r="Q169" s="210"/>
      <c r="R169" s="210"/>
      <c r="S169" s="210"/>
      <c r="T169" s="21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5" t="s">
        <v>155</v>
      </c>
      <c r="AU169" s="205" t="s">
        <v>92</v>
      </c>
      <c r="AV169" s="14" t="s">
        <v>92</v>
      </c>
      <c r="AW169" s="14" t="s">
        <v>36</v>
      </c>
      <c r="AX169" s="14" t="s">
        <v>83</v>
      </c>
      <c r="AY169" s="205" t="s">
        <v>144</v>
      </c>
    </row>
    <row r="170" s="13" customFormat="1">
      <c r="A170" s="13"/>
      <c r="B170" s="197"/>
      <c r="C170" s="13"/>
      <c r="D170" s="192" t="s">
        <v>155</v>
      </c>
      <c r="E170" s="198" t="s">
        <v>1</v>
      </c>
      <c r="F170" s="199" t="s">
        <v>331</v>
      </c>
      <c r="G170" s="13"/>
      <c r="H170" s="198" t="s">
        <v>1</v>
      </c>
      <c r="I170" s="200"/>
      <c r="J170" s="13"/>
      <c r="K170" s="13"/>
      <c r="L170" s="197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8" t="s">
        <v>155</v>
      </c>
      <c r="AU170" s="198" t="s">
        <v>92</v>
      </c>
      <c r="AV170" s="13" t="s">
        <v>90</v>
      </c>
      <c r="AW170" s="13" t="s">
        <v>36</v>
      </c>
      <c r="AX170" s="13" t="s">
        <v>83</v>
      </c>
      <c r="AY170" s="198" t="s">
        <v>144</v>
      </c>
    </row>
    <row r="171" s="14" customFormat="1">
      <c r="A171" s="14"/>
      <c r="B171" s="204"/>
      <c r="C171" s="14"/>
      <c r="D171" s="192" t="s">
        <v>155</v>
      </c>
      <c r="E171" s="205" t="s">
        <v>1</v>
      </c>
      <c r="F171" s="206" t="s">
        <v>345</v>
      </c>
      <c r="G171" s="14"/>
      <c r="H171" s="207">
        <v>372</v>
      </c>
      <c r="I171" s="208"/>
      <c r="J171" s="14"/>
      <c r="K171" s="14"/>
      <c r="L171" s="204"/>
      <c r="M171" s="209"/>
      <c r="N171" s="210"/>
      <c r="O171" s="210"/>
      <c r="P171" s="210"/>
      <c r="Q171" s="210"/>
      <c r="R171" s="210"/>
      <c r="S171" s="210"/>
      <c r="T171" s="21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5" t="s">
        <v>155</v>
      </c>
      <c r="AU171" s="205" t="s">
        <v>92</v>
      </c>
      <c r="AV171" s="14" t="s">
        <v>92</v>
      </c>
      <c r="AW171" s="14" t="s">
        <v>36</v>
      </c>
      <c r="AX171" s="14" t="s">
        <v>83</v>
      </c>
      <c r="AY171" s="205" t="s">
        <v>144</v>
      </c>
    </row>
    <row r="172" s="15" customFormat="1">
      <c r="A172" s="15"/>
      <c r="B172" s="212"/>
      <c r="C172" s="15"/>
      <c r="D172" s="192" t="s">
        <v>155</v>
      </c>
      <c r="E172" s="213" t="s">
        <v>1</v>
      </c>
      <c r="F172" s="214" t="s">
        <v>158</v>
      </c>
      <c r="G172" s="15"/>
      <c r="H172" s="215">
        <v>4275</v>
      </c>
      <c r="I172" s="216"/>
      <c r="J172" s="15"/>
      <c r="K172" s="15"/>
      <c r="L172" s="212"/>
      <c r="M172" s="217"/>
      <c r="N172" s="218"/>
      <c r="O172" s="218"/>
      <c r="P172" s="218"/>
      <c r="Q172" s="218"/>
      <c r="R172" s="218"/>
      <c r="S172" s="218"/>
      <c r="T172" s="21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13" t="s">
        <v>155</v>
      </c>
      <c r="AU172" s="213" t="s">
        <v>92</v>
      </c>
      <c r="AV172" s="15" t="s">
        <v>151</v>
      </c>
      <c r="AW172" s="15" t="s">
        <v>36</v>
      </c>
      <c r="AX172" s="15" t="s">
        <v>90</v>
      </c>
      <c r="AY172" s="213" t="s">
        <v>144</v>
      </c>
    </row>
    <row r="173" s="2" customFormat="1" ht="16.5" customHeight="1">
      <c r="A173" s="37"/>
      <c r="B173" s="178"/>
      <c r="C173" s="179" t="s">
        <v>184</v>
      </c>
      <c r="D173" s="179" t="s">
        <v>146</v>
      </c>
      <c r="E173" s="180" t="s">
        <v>180</v>
      </c>
      <c r="F173" s="181" t="s">
        <v>181</v>
      </c>
      <c r="G173" s="182" t="s">
        <v>161</v>
      </c>
      <c r="H173" s="183">
        <v>712.5</v>
      </c>
      <c r="I173" s="184"/>
      <c r="J173" s="185">
        <f>ROUND(I173*H173,2)</f>
        <v>0</v>
      </c>
      <c r="K173" s="181" t="s">
        <v>150</v>
      </c>
      <c r="L173" s="38"/>
      <c r="M173" s="186" t="s">
        <v>1</v>
      </c>
      <c r="N173" s="187" t="s">
        <v>48</v>
      </c>
      <c r="O173" s="76"/>
      <c r="P173" s="188">
        <f>O173*H173</f>
        <v>0</v>
      </c>
      <c r="Q173" s="188">
        <v>0</v>
      </c>
      <c r="R173" s="188">
        <f>Q173*H173</f>
        <v>0</v>
      </c>
      <c r="S173" s="188">
        <v>0</v>
      </c>
      <c r="T173" s="18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0" t="s">
        <v>151</v>
      </c>
      <c r="AT173" s="190" t="s">
        <v>146</v>
      </c>
      <c r="AU173" s="190" t="s">
        <v>92</v>
      </c>
      <c r="AY173" s="18" t="s">
        <v>144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90</v>
      </c>
      <c r="BK173" s="191">
        <f>ROUND(I173*H173,2)</f>
        <v>0</v>
      </c>
      <c r="BL173" s="18" t="s">
        <v>151</v>
      </c>
      <c r="BM173" s="190" t="s">
        <v>346</v>
      </c>
    </row>
    <row r="174" s="13" customFormat="1">
      <c r="A174" s="13"/>
      <c r="B174" s="197"/>
      <c r="C174" s="13"/>
      <c r="D174" s="192" t="s">
        <v>155</v>
      </c>
      <c r="E174" s="198" t="s">
        <v>1</v>
      </c>
      <c r="F174" s="199" t="s">
        <v>183</v>
      </c>
      <c r="G174" s="13"/>
      <c r="H174" s="198" t="s">
        <v>1</v>
      </c>
      <c r="I174" s="200"/>
      <c r="J174" s="13"/>
      <c r="K174" s="13"/>
      <c r="L174" s="197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8" t="s">
        <v>155</v>
      </c>
      <c r="AU174" s="198" t="s">
        <v>92</v>
      </c>
      <c r="AV174" s="13" t="s">
        <v>90</v>
      </c>
      <c r="AW174" s="13" t="s">
        <v>36</v>
      </c>
      <c r="AX174" s="13" t="s">
        <v>83</v>
      </c>
      <c r="AY174" s="198" t="s">
        <v>144</v>
      </c>
    </row>
    <row r="175" s="13" customFormat="1">
      <c r="A175" s="13"/>
      <c r="B175" s="197"/>
      <c r="C175" s="13"/>
      <c r="D175" s="192" t="s">
        <v>155</v>
      </c>
      <c r="E175" s="198" t="s">
        <v>1</v>
      </c>
      <c r="F175" s="199" t="s">
        <v>337</v>
      </c>
      <c r="G175" s="13"/>
      <c r="H175" s="198" t="s">
        <v>1</v>
      </c>
      <c r="I175" s="200"/>
      <c r="J175" s="13"/>
      <c r="K175" s="13"/>
      <c r="L175" s="197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8" t="s">
        <v>155</v>
      </c>
      <c r="AU175" s="198" t="s">
        <v>92</v>
      </c>
      <c r="AV175" s="13" t="s">
        <v>90</v>
      </c>
      <c r="AW175" s="13" t="s">
        <v>36</v>
      </c>
      <c r="AX175" s="13" t="s">
        <v>83</v>
      </c>
      <c r="AY175" s="198" t="s">
        <v>144</v>
      </c>
    </row>
    <row r="176" s="14" customFormat="1">
      <c r="A176" s="14"/>
      <c r="B176" s="204"/>
      <c r="C176" s="14"/>
      <c r="D176" s="192" t="s">
        <v>155</v>
      </c>
      <c r="E176" s="205" t="s">
        <v>1</v>
      </c>
      <c r="F176" s="206" t="s">
        <v>338</v>
      </c>
      <c r="G176" s="14"/>
      <c r="H176" s="207">
        <v>244.40000000000001</v>
      </c>
      <c r="I176" s="208"/>
      <c r="J176" s="14"/>
      <c r="K176" s="14"/>
      <c r="L176" s="204"/>
      <c r="M176" s="209"/>
      <c r="N176" s="210"/>
      <c r="O176" s="210"/>
      <c r="P176" s="210"/>
      <c r="Q176" s="210"/>
      <c r="R176" s="210"/>
      <c r="S176" s="210"/>
      <c r="T176" s="21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5" t="s">
        <v>155</v>
      </c>
      <c r="AU176" s="205" t="s">
        <v>92</v>
      </c>
      <c r="AV176" s="14" t="s">
        <v>92</v>
      </c>
      <c r="AW176" s="14" t="s">
        <v>36</v>
      </c>
      <c r="AX176" s="14" t="s">
        <v>83</v>
      </c>
      <c r="AY176" s="205" t="s">
        <v>144</v>
      </c>
    </row>
    <row r="177" s="13" customFormat="1">
      <c r="A177" s="13"/>
      <c r="B177" s="197"/>
      <c r="C177" s="13"/>
      <c r="D177" s="192" t="s">
        <v>155</v>
      </c>
      <c r="E177" s="198" t="s">
        <v>1</v>
      </c>
      <c r="F177" s="199" t="s">
        <v>325</v>
      </c>
      <c r="G177" s="13"/>
      <c r="H177" s="198" t="s">
        <v>1</v>
      </c>
      <c r="I177" s="200"/>
      <c r="J177" s="13"/>
      <c r="K177" s="13"/>
      <c r="L177" s="197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8" t="s">
        <v>155</v>
      </c>
      <c r="AU177" s="198" t="s">
        <v>92</v>
      </c>
      <c r="AV177" s="13" t="s">
        <v>90</v>
      </c>
      <c r="AW177" s="13" t="s">
        <v>36</v>
      </c>
      <c r="AX177" s="13" t="s">
        <v>83</v>
      </c>
      <c r="AY177" s="198" t="s">
        <v>144</v>
      </c>
    </row>
    <row r="178" s="14" customFormat="1">
      <c r="A178" s="14"/>
      <c r="B178" s="204"/>
      <c r="C178" s="14"/>
      <c r="D178" s="192" t="s">
        <v>155</v>
      </c>
      <c r="E178" s="205" t="s">
        <v>1</v>
      </c>
      <c r="F178" s="206" t="s">
        <v>326</v>
      </c>
      <c r="G178" s="14"/>
      <c r="H178" s="207">
        <v>26.899999999999999</v>
      </c>
      <c r="I178" s="208"/>
      <c r="J178" s="14"/>
      <c r="K178" s="14"/>
      <c r="L178" s="204"/>
      <c r="M178" s="209"/>
      <c r="N178" s="210"/>
      <c r="O178" s="210"/>
      <c r="P178" s="210"/>
      <c r="Q178" s="210"/>
      <c r="R178" s="210"/>
      <c r="S178" s="210"/>
      <c r="T178" s="21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5" t="s">
        <v>155</v>
      </c>
      <c r="AU178" s="205" t="s">
        <v>92</v>
      </c>
      <c r="AV178" s="14" t="s">
        <v>92</v>
      </c>
      <c r="AW178" s="14" t="s">
        <v>36</v>
      </c>
      <c r="AX178" s="14" t="s">
        <v>83</v>
      </c>
      <c r="AY178" s="205" t="s">
        <v>144</v>
      </c>
    </row>
    <row r="179" s="13" customFormat="1">
      <c r="A179" s="13"/>
      <c r="B179" s="197"/>
      <c r="C179" s="13"/>
      <c r="D179" s="192" t="s">
        <v>155</v>
      </c>
      <c r="E179" s="198" t="s">
        <v>1</v>
      </c>
      <c r="F179" s="199" t="s">
        <v>327</v>
      </c>
      <c r="G179" s="13"/>
      <c r="H179" s="198" t="s">
        <v>1</v>
      </c>
      <c r="I179" s="200"/>
      <c r="J179" s="13"/>
      <c r="K179" s="13"/>
      <c r="L179" s="197"/>
      <c r="M179" s="201"/>
      <c r="N179" s="202"/>
      <c r="O179" s="202"/>
      <c r="P179" s="202"/>
      <c r="Q179" s="202"/>
      <c r="R179" s="202"/>
      <c r="S179" s="202"/>
      <c r="T179" s="20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8" t="s">
        <v>155</v>
      </c>
      <c r="AU179" s="198" t="s">
        <v>92</v>
      </c>
      <c r="AV179" s="13" t="s">
        <v>90</v>
      </c>
      <c r="AW179" s="13" t="s">
        <v>36</v>
      </c>
      <c r="AX179" s="13" t="s">
        <v>83</v>
      </c>
      <c r="AY179" s="198" t="s">
        <v>144</v>
      </c>
    </row>
    <row r="180" s="14" customFormat="1">
      <c r="A180" s="14"/>
      <c r="B180" s="204"/>
      <c r="C180" s="14"/>
      <c r="D180" s="192" t="s">
        <v>155</v>
      </c>
      <c r="E180" s="205" t="s">
        <v>1</v>
      </c>
      <c r="F180" s="206" t="s">
        <v>328</v>
      </c>
      <c r="G180" s="14"/>
      <c r="H180" s="207">
        <v>139.19999999999999</v>
      </c>
      <c r="I180" s="208"/>
      <c r="J180" s="14"/>
      <c r="K180" s="14"/>
      <c r="L180" s="204"/>
      <c r="M180" s="209"/>
      <c r="N180" s="210"/>
      <c r="O180" s="210"/>
      <c r="P180" s="210"/>
      <c r="Q180" s="210"/>
      <c r="R180" s="210"/>
      <c r="S180" s="210"/>
      <c r="T180" s="21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5" t="s">
        <v>155</v>
      </c>
      <c r="AU180" s="205" t="s">
        <v>92</v>
      </c>
      <c r="AV180" s="14" t="s">
        <v>92</v>
      </c>
      <c r="AW180" s="14" t="s">
        <v>36</v>
      </c>
      <c r="AX180" s="14" t="s">
        <v>83</v>
      </c>
      <c r="AY180" s="205" t="s">
        <v>144</v>
      </c>
    </row>
    <row r="181" s="13" customFormat="1">
      <c r="A181" s="13"/>
      <c r="B181" s="197"/>
      <c r="C181" s="13"/>
      <c r="D181" s="192" t="s">
        <v>155</v>
      </c>
      <c r="E181" s="198" t="s">
        <v>1</v>
      </c>
      <c r="F181" s="199" t="s">
        <v>329</v>
      </c>
      <c r="G181" s="13"/>
      <c r="H181" s="198" t="s">
        <v>1</v>
      </c>
      <c r="I181" s="200"/>
      <c r="J181" s="13"/>
      <c r="K181" s="13"/>
      <c r="L181" s="197"/>
      <c r="M181" s="201"/>
      <c r="N181" s="202"/>
      <c r="O181" s="202"/>
      <c r="P181" s="202"/>
      <c r="Q181" s="202"/>
      <c r="R181" s="202"/>
      <c r="S181" s="202"/>
      <c r="T181" s="20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8" t="s">
        <v>155</v>
      </c>
      <c r="AU181" s="198" t="s">
        <v>92</v>
      </c>
      <c r="AV181" s="13" t="s">
        <v>90</v>
      </c>
      <c r="AW181" s="13" t="s">
        <v>36</v>
      </c>
      <c r="AX181" s="13" t="s">
        <v>83</v>
      </c>
      <c r="AY181" s="198" t="s">
        <v>144</v>
      </c>
    </row>
    <row r="182" s="14" customFormat="1">
      <c r="A182" s="14"/>
      <c r="B182" s="204"/>
      <c r="C182" s="14"/>
      <c r="D182" s="192" t="s">
        <v>155</v>
      </c>
      <c r="E182" s="205" t="s">
        <v>1</v>
      </c>
      <c r="F182" s="206" t="s">
        <v>330</v>
      </c>
      <c r="G182" s="14"/>
      <c r="H182" s="207">
        <v>240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155</v>
      </c>
      <c r="AU182" s="205" t="s">
        <v>92</v>
      </c>
      <c r="AV182" s="14" t="s">
        <v>92</v>
      </c>
      <c r="AW182" s="14" t="s">
        <v>36</v>
      </c>
      <c r="AX182" s="14" t="s">
        <v>83</v>
      </c>
      <c r="AY182" s="205" t="s">
        <v>144</v>
      </c>
    </row>
    <row r="183" s="13" customFormat="1">
      <c r="A183" s="13"/>
      <c r="B183" s="197"/>
      <c r="C183" s="13"/>
      <c r="D183" s="192" t="s">
        <v>155</v>
      </c>
      <c r="E183" s="198" t="s">
        <v>1</v>
      </c>
      <c r="F183" s="199" t="s">
        <v>331</v>
      </c>
      <c r="G183" s="13"/>
      <c r="H183" s="198" t="s">
        <v>1</v>
      </c>
      <c r="I183" s="200"/>
      <c r="J183" s="13"/>
      <c r="K183" s="13"/>
      <c r="L183" s="197"/>
      <c r="M183" s="201"/>
      <c r="N183" s="202"/>
      <c r="O183" s="202"/>
      <c r="P183" s="202"/>
      <c r="Q183" s="202"/>
      <c r="R183" s="202"/>
      <c r="S183" s="202"/>
      <c r="T183" s="20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8" t="s">
        <v>155</v>
      </c>
      <c r="AU183" s="198" t="s">
        <v>92</v>
      </c>
      <c r="AV183" s="13" t="s">
        <v>90</v>
      </c>
      <c r="AW183" s="13" t="s">
        <v>36</v>
      </c>
      <c r="AX183" s="13" t="s">
        <v>83</v>
      </c>
      <c r="AY183" s="198" t="s">
        <v>144</v>
      </c>
    </row>
    <row r="184" s="14" customFormat="1">
      <c r="A184" s="14"/>
      <c r="B184" s="204"/>
      <c r="C184" s="14"/>
      <c r="D184" s="192" t="s">
        <v>155</v>
      </c>
      <c r="E184" s="205" t="s">
        <v>1</v>
      </c>
      <c r="F184" s="206" t="s">
        <v>332</v>
      </c>
      <c r="G184" s="14"/>
      <c r="H184" s="207">
        <v>62</v>
      </c>
      <c r="I184" s="208"/>
      <c r="J184" s="14"/>
      <c r="K184" s="14"/>
      <c r="L184" s="204"/>
      <c r="M184" s="209"/>
      <c r="N184" s="210"/>
      <c r="O184" s="210"/>
      <c r="P184" s="210"/>
      <c r="Q184" s="210"/>
      <c r="R184" s="210"/>
      <c r="S184" s="210"/>
      <c r="T184" s="21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5" t="s">
        <v>155</v>
      </c>
      <c r="AU184" s="205" t="s">
        <v>92</v>
      </c>
      <c r="AV184" s="14" t="s">
        <v>92</v>
      </c>
      <c r="AW184" s="14" t="s">
        <v>36</v>
      </c>
      <c r="AX184" s="14" t="s">
        <v>83</v>
      </c>
      <c r="AY184" s="205" t="s">
        <v>144</v>
      </c>
    </row>
    <row r="185" s="15" customFormat="1">
      <c r="A185" s="15"/>
      <c r="B185" s="212"/>
      <c r="C185" s="15"/>
      <c r="D185" s="192" t="s">
        <v>155</v>
      </c>
      <c r="E185" s="213" t="s">
        <v>1</v>
      </c>
      <c r="F185" s="214" t="s">
        <v>158</v>
      </c>
      <c r="G185" s="15"/>
      <c r="H185" s="215">
        <v>712.5</v>
      </c>
      <c r="I185" s="216"/>
      <c r="J185" s="15"/>
      <c r="K185" s="15"/>
      <c r="L185" s="212"/>
      <c r="M185" s="217"/>
      <c r="N185" s="218"/>
      <c r="O185" s="218"/>
      <c r="P185" s="218"/>
      <c r="Q185" s="218"/>
      <c r="R185" s="218"/>
      <c r="S185" s="218"/>
      <c r="T185" s="21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3" t="s">
        <v>155</v>
      </c>
      <c r="AU185" s="213" t="s">
        <v>92</v>
      </c>
      <c r="AV185" s="15" t="s">
        <v>151</v>
      </c>
      <c r="AW185" s="15" t="s">
        <v>36</v>
      </c>
      <c r="AX185" s="15" t="s">
        <v>90</v>
      </c>
      <c r="AY185" s="213" t="s">
        <v>144</v>
      </c>
    </row>
    <row r="186" s="2" customFormat="1" ht="44.25" customHeight="1">
      <c r="A186" s="37"/>
      <c r="B186" s="178"/>
      <c r="C186" s="179" t="s">
        <v>191</v>
      </c>
      <c r="D186" s="179" t="s">
        <v>146</v>
      </c>
      <c r="E186" s="180" t="s">
        <v>185</v>
      </c>
      <c r="F186" s="181" t="s">
        <v>186</v>
      </c>
      <c r="G186" s="182" t="s">
        <v>187</v>
      </c>
      <c r="H186" s="183">
        <v>1175.625</v>
      </c>
      <c r="I186" s="184"/>
      <c r="J186" s="185">
        <f>ROUND(I186*H186,2)</f>
        <v>0</v>
      </c>
      <c r="K186" s="181" t="s">
        <v>150</v>
      </c>
      <c r="L186" s="38"/>
      <c r="M186" s="186" t="s">
        <v>1</v>
      </c>
      <c r="N186" s="187" t="s">
        <v>48</v>
      </c>
      <c r="O186" s="76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0" t="s">
        <v>151</v>
      </c>
      <c r="AT186" s="190" t="s">
        <v>146</v>
      </c>
      <c r="AU186" s="190" t="s">
        <v>92</v>
      </c>
      <c r="AY186" s="18" t="s">
        <v>144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90</v>
      </c>
      <c r="BK186" s="191">
        <f>ROUND(I186*H186,2)</f>
        <v>0</v>
      </c>
      <c r="BL186" s="18" t="s">
        <v>151</v>
      </c>
      <c r="BM186" s="190" t="s">
        <v>347</v>
      </c>
    </row>
    <row r="187" s="13" customFormat="1">
      <c r="A187" s="13"/>
      <c r="B187" s="197"/>
      <c r="C187" s="13"/>
      <c r="D187" s="192" t="s">
        <v>155</v>
      </c>
      <c r="E187" s="198" t="s">
        <v>1</v>
      </c>
      <c r="F187" s="199" t="s">
        <v>189</v>
      </c>
      <c r="G187" s="13"/>
      <c r="H187" s="198" t="s">
        <v>1</v>
      </c>
      <c r="I187" s="200"/>
      <c r="J187" s="13"/>
      <c r="K187" s="13"/>
      <c r="L187" s="197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8" t="s">
        <v>155</v>
      </c>
      <c r="AU187" s="198" t="s">
        <v>92</v>
      </c>
      <c r="AV187" s="13" t="s">
        <v>90</v>
      </c>
      <c r="AW187" s="13" t="s">
        <v>36</v>
      </c>
      <c r="AX187" s="13" t="s">
        <v>83</v>
      </c>
      <c r="AY187" s="198" t="s">
        <v>144</v>
      </c>
    </row>
    <row r="188" s="14" customFormat="1">
      <c r="A188" s="14"/>
      <c r="B188" s="204"/>
      <c r="C188" s="14"/>
      <c r="D188" s="192" t="s">
        <v>155</v>
      </c>
      <c r="E188" s="205" t="s">
        <v>1</v>
      </c>
      <c r="F188" s="206" t="s">
        <v>348</v>
      </c>
      <c r="G188" s="14"/>
      <c r="H188" s="207">
        <v>403.25999999999999</v>
      </c>
      <c r="I188" s="208"/>
      <c r="J188" s="14"/>
      <c r="K188" s="14"/>
      <c r="L188" s="204"/>
      <c r="M188" s="209"/>
      <c r="N188" s="210"/>
      <c r="O188" s="210"/>
      <c r="P188" s="210"/>
      <c r="Q188" s="210"/>
      <c r="R188" s="210"/>
      <c r="S188" s="210"/>
      <c r="T188" s="21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5" t="s">
        <v>155</v>
      </c>
      <c r="AU188" s="205" t="s">
        <v>92</v>
      </c>
      <c r="AV188" s="14" t="s">
        <v>92</v>
      </c>
      <c r="AW188" s="14" t="s">
        <v>36</v>
      </c>
      <c r="AX188" s="14" t="s">
        <v>83</v>
      </c>
      <c r="AY188" s="205" t="s">
        <v>144</v>
      </c>
    </row>
    <row r="189" s="14" customFormat="1">
      <c r="A189" s="14"/>
      <c r="B189" s="204"/>
      <c r="C189" s="14"/>
      <c r="D189" s="192" t="s">
        <v>155</v>
      </c>
      <c r="E189" s="205" t="s">
        <v>1</v>
      </c>
      <c r="F189" s="206" t="s">
        <v>349</v>
      </c>
      <c r="G189" s="14"/>
      <c r="H189" s="207">
        <v>44.384999999999998</v>
      </c>
      <c r="I189" s="208"/>
      <c r="J189" s="14"/>
      <c r="K189" s="14"/>
      <c r="L189" s="204"/>
      <c r="M189" s="209"/>
      <c r="N189" s="210"/>
      <c r="O189" s="210"/>
      <c r="P189" s="210"/>
      <c r="Q189" s="210"/>
      <c r="R189" s="210"/>
      <c r="S189" s="210"/>
      <c r="T189" s="21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5" t="s">
        <v>155</v>
      </c>
      <c r="AU189" s="205" t="s">
        <v>92</v>
      </c>
      <c r="AV189" s="14" t="s">
        <v>92</v>
      </c>
      <c r="AW189" s="14" t="s">
        <v>36</v>
      </c>
      <c r="AX189" s="14" t="s">
        <v>83</v>
      </c>
      <c r="AY189" s="205" t="s">
        <v>144</v>
      </c>
    </row>
    <row r="190" s="14" customFormat="1">
      <c r="A190" s="14"/>
      <c r="B190" s="204"/>
      <c r="C190" s="14"/>
      <c r="D190" s="192" t="s">
        <v>155</v>
      </c>
      <c r="E190" s="205" t="s">
        <v>1</v>
      </c>
      <c r="F190" s="206" t="s">
        <v>350</v>
      </c>
      <c r="G190" s="14"/>
      <c r="H190" s="207">
        <v>229.68000000000001</v>
      </c>
      <c r="I190" s="208"/>
      <c r="J190" s="14"/>
      <c r="K190" s="14"/>
      <c r="L190" s="204"/>
      <c r="M190" s="209"/>
      <c r="N190" s="210"/>
      <c r="O190" s="210"/>
      <c r="P190" s="210"/>
      <c r="Q190" s="210"/>
      <c r="R190" s="210"/>
      <c r="S190" s="210"/>
      <c r="T190" s="21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5" t="s">
        <v>155</v>
      </c>
      <c r="AU190" s="205" t="s">
        <v>92</v>
      </c>
      <c r="AV190" s="14" t="s">
        <v>92</v>
      </c>
      <c r="AW190" s="14" t="s">
        <v>36</v>
      </c>
      <c r="AX190" s="14" t="s">
        <v>83</v>
      </c>
      <c r="AY190" s="205" t="s">
        <v>144</v>
      </c>
    </row>
    <row r="191" s="14" customFormat="1">
      <c r="A191" s="14"/>
      <c r="B191" s="204"/>
      <c r="C191" s="14"/>
      <c r="D191" s="192" t="s">
        <v>155</v>
      </c>
      <c r="E191" s="205" t="s">
        <v>1</v>
      </c>
      <c r="F191" s="206" t="s">
        <v>351</v>
      </c>
      <c r="G191" s="14"/>
      <c r="H191" s="207">
        <v>396</v>
      </c>
      <c r="I191" s="208"/>
      <c r="J191" s="14"/>
      <c r="K191" s="14"/>
      <c r="L191" s="204"/>
      <c r="M191" s="209"/>
      <c r="N191" s="210"/>
      <c r="O191" s="210"/>
      <c r="P191" s="210"/>
      <c r="Q191" s="210"/>
      <c r="R191" s="210"/>
      <c r="S191" s="210"/>
      <c r="T191" s="21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5" t="s">
        <v>155</v>
      </c>
      <c r="AU191" s="205" t="s">
        <v>92</v>
      </c>
      <c r="AV191" s="14" t="s">
        <v>92</v>
      </c>
      <c r="AW191" s="14" t="s">
        <v>36</v>
      </c>
      <c r="AX191" s="14" t="s">
        <v>83</v>
      </c>
      <c r="AY191" s="205" t="s">
        <v>144</v>
      </c>
    </row>
    <row r="192" s="14" customFormat="1">
      <c r="A192" s="14"/>
      <c r="B192" s="204"/>
      <c r="C192" s="14"/>
      <c r="D192" s="192" t="s">
        <v>155</v>
      </c>
      <c r="E192" s="205" t="s">
        <v>1</v>
      </c>
      <c r="F192" s="206" t="s">
        <v>352</v>
      </c>
      <c r="G192" s="14"/>
      <c r="H192" s="207">
        <v>102.3</v>
      </c>
      <c r="I192" s="208"/>
      <c r="J192" s="14"/>
      <c r="K192" s="14"/>
      <c r="L192" s="204"/>
      <c r="M192" s="209"/>
      <c r="N192" s="210"/>
      <c r="O192" s="210"/>
      <c r="P192" s="210"/>
      <c r="Q192" s="210"/>
      <c r="R192" s="210"/>
      <c r="S192" s="210"/>
      <c r="T192" s="21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5" t="s">
        <v>155</v>
      </c>
      <c r="AU192" s="205" t="s">
        <v>92</v>
      </c>
      <c r="AV192" s="14" t="s">
        <v>92</v>
      </c>
      <c r="AW192" s="14" t="s">
        <v>36</v>
      </c>
      <c r="AX192" s="14" t="s">
        <v>83</v>
      </c>
      <c r="AY192" s="205" t="s">
        <v>144</v>
      </c>
    </row>
    <row r="193" s="15" customFormat="1">
      <c r="A193" s="15"/>
      <c r="B193" s="212"/>
      <c r="C193" s="15"/>
      <c r="D193" s="192" t="s">
        <v>155</v>
      </c>
      <c r="E193" s="213" t="s">
        <v>1</v>
      </c>
      <c r="F193" s="214" t="s">
        <v>158</v>
      </c>
      <c r="G193" s="15"/>
      <c r="H193" s="215">
        <v>1175.625</v>
      </c>
      <c r="I193" s="216"/>
      <c r="J193" s="15"/>
      <c r="K193" s="15"/>
      <c r="L193" s="212"/>
      <c r="M193" s="217"/>
      <c r="N193" s="218"/>
      <c r="O193" s="218"/>
      <c r="P193" s="218"/>
      <c r="Q193" s="218"/>
      <c r="R193" s="218"/>
      <c r="S193" s="218"/>
      <c r="T193" s="21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3" t="s">
        <v>155</v>
      </c>
      <c r="AU193" s="213" t="s">
        <v>92</v>
      </c>
      <c r="AV193" s="15" t="s">
        <v>151</v>
      </c>
      <c r="AW193" s="15" t="s">
        <v>36</v>
      </c>
      <c r="AX193" s="15" t="s">
        <v>90</v>
      </c>
      <c r="AY193" s="213" t="s">
        <v>144</v>
      </c>
    </row>
    <row r="194" s="12" customFormat="1" ht="22.8" customHeight="1">
      <c r="A194" s="12"/>
      <c r="B194" s="165"/>
      <c r="C194" s="12"/>
      <c r="D194" s="166" t="s">
        <v>82</v>
      </c>
      <c r="E194" s="176" t="s">
        <v>92</v>
      </c>
      <c r="F194" s="176" t="s">
        <v>353</v>
      </c>
      <c r="G194" s="12"/>
      <c r="H194" s="12"/>
      <c r="I194" s="168"/>
      <c r="J194" s="177">
        <f>BK194</f>
        <v>0</v>
      </c>
      <c r="K194" s="12"/>
      <c r="L194" s="165"/>
      <c r="M194" s="170"/>
      <c r="N194" s="171"/>
      <c r="O194" s="171"/>
      <c r="P194" s="172">
        <f>SUM(P195:P253)</f>
        <v>0</v>
      </c>
      <c r="Q194" s="171"/>
      <c r="R194" s="172">
        <f>SUM(R195:R253)</f>
        <v>103.57013449999998</v>
      </c>
      <c r="S194" s="171"/>
      <c r="T194" s="173">
        <f>SUM(T195:T253)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6" t="s">
        <v>90</v>
      </c>
      <c r="AT194" s="174" t="s">
        <v>82</v>
      </c>
      <c r="AU194" s="174" t="s">
        <v>90</v>
      </c>
      <c r="AY194" s="166" t="s">
        <v>144</v>
      </c>
      <c r="BK194" s="175">
        <f>SUM(BK195:BK253)</f>
        <v>0</v>
      </c>
    </row>
    <row r="195" s="2" customFormat="1" ht="33" customHeight="1">
      <c r="A195" s="37"/>
      <c r="B195" s="178"/>
      <c r="C195" s="179" t="s">
        <v>197</v>
      </c>
      <c r="D195" s="179" t="s">
        <v>146</v>
      </c>
      <c r="E195" s="180" t="s">
        <v>354</v>
      </c>
      <c r="F195" s="181" t="s">
        <v>355</v>
      </c>
      <c r="G195" s="182" t="s">
        <v>161</v>
      </c>
      <c r="H195" s="183">
        <v>505.84199999999998</v>
      </c>
      <c r="I195" s="184"/>
      <c r="J195" s="185">
        <f>ROUND(I195*H195,2)</f>
        <v>0</v>
      </c>
      <c r="K195" s="181" t="s">
        <v>150</v>
      </c>
      <c r="L195" s="38"/>
      <c r="M195" s="186" t="s">
        <v>1</v>
      </c>
      <c r="N195" s="187" t="s">
        <v>48</v>
      </c>
      <c r="O195" s="76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151</v>
      </c>
      <c r="AT195" s="190" t="s">
        <v>146</v>
      </c>
      <c r="AU195" s="190" t="s">
        <v>92</v>
      </c>
      <c r="AY195" s="18" t="s">
        <v>144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90</v>
      </c>
      <c r="BK195" s="191">
        <f>ROUND(I195*H195,2)</f>
        <v>0</v>
      </c>
      <c r="BL195" s="18" t="s">
        <v>151</v>
      </c>
      <c r="BM195" s="190" t="s">
        <v>356</v>
      </c>
    </row>
    <row r="196" s="2" customFormat="1">
      <c r="A196" s="37"/>
      <c r="B196" s="38"/>
      <c r="C196" s="37"/>
      <c r="D196" s="192" t="s">
        <v>153</v>
      </c>
      <c r="E196" s="37"/>
      <c r="F196" s="193" t="s">
        <v>357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153</v>
      </c>
      <c r="AU196" s="18" t="s">
        <v>92</v>
      </c>
    </row>
    <row r="197" s="13" customFormat="1">
      <c r="A197" s="13"/>
      <c r="B197" s="197"/>
      <c r="C197" s="13"/>
      <c r="D197" s="192" t="s">
        <v>155</v>
      </c>
      <c r="E197" s="198" t="s">
        <v>1</v>
      </c>
      <c r="F197" s="199" t="s">
        <v>325</v>
      </c>
      <c r="G197" s="13"/>
      <c r="H197" s="198" t="s">
        <v>1</v>
      </c>
      <c r="I197" s="200"/>
      <c r="J197" s="13"/>
      <c r="K197" s="13"/>
      <c r="L197" s="197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155</v>
      </c>
      <c r="AU197" s="198" t="s">
        <v>92</v>
      </c>
      <c r="AV197" s="13" t="s">
        <v>90</v>
      </c>
      <c r="AW197" s="13" t="s">
        <v>36</v>
      </c>
      <c r="AX197" s="13" t="s">
        <v>83</v>
      </c>
      <c r="AY197" s="198" t="s">
        <v>144</v>
      </c>
    </row>
    <row r="198" s="14" customFormat="1">
      <c r="A198" s="14"/>
      <c r="B198" s="204"/>
      <c r="C198" s="14"/>
      <c r="D198" s="192" t="s">
        <v>155</v>
      </c>
      <c r="E198" s="205" t="s">
        <v>1</v>
      </c>
      <c r="F198" s="206" t="s">
        <v>358</v>
      </c>
      <c r="G198" s="14"/>
      <c r="H198" s="207">
        <v>12</v>
      </c>
      <c r="I198" s="208"/>
      <c r="J198" s="14"/>
      <c r="K198" s="14"/>
      <c r="L198" s="204"/>
      <c r="M198" s="209"/>
      <c r="N198" s="210"/>
      <c r="O198" s="210"/>
      <c r="P198" s="210"/>
      <c r="Q198" s="210"/>
      <c r="R198" s="210"/>
      <c r="S198" s="210"/>
      <c r="T198" s="21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155</v>
      </c>
      <c r="AU198" s="205" t="s">
        <v>92</v>
      </c>
      <c r="AV198" s="14" t="s">
        <v>92</v>
      </c>
      <c r="AW198" s="14" t="s">
        <v>36</v>
      </c>
      <c r="AX198" s="14" t="s">
        <v>83</v>
      </c>
      <c r="AY198" s="205" t="s">
        <v>144</v>
      </c>
    </row>
    <row r="199" s="13" customFormat="1">
      <c r="A199" s="13"/>
      <c r="B199" s="197"/>
      <c r="C199" s="13"/>
      <c r="D199" s="192" t="s">
        <v>155</v>
      </c>
      <c r="E199" s="198" t="s">
        <v>1</v>
      </c>
      <c r="F199" s="199" t="s">
        <v>327</v>
      </c>
      <c r="G199" s="13"/>
      <c r="H199" s="198" t="s">
        <v>1</v>
      </c>
      <c r="I199" s="200"/>
      <c r="J199" s="13"/>
      <c r="K199" s="13"/>
      <c r="L199" s="197"/>
      <c r="M199" s="201"/>
      <c r="N199" s="202"/>
      <c r="O199" s="202"/>
      <c r="P199" s="202"/>
      <c r="Q199" s="202"/>
      <c r="R199" s="202"/>
      <c r="S199" s="202"/>
      <c r="T199" s="20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8" t="s">
        <v>155</v>
      </c>
      <c r="AU199" s="198" t="s">
        <v>92</v>
      </c>
      <c r="AV199" s="13" t="s">
        <v>90</v>
      </c>
      <c r="AW199" s="13" t="s">
        <v>36</v>
      </c>
      <c r="AX199" s="13" t="s">
        <v>83</v>
      </c>
      <c r="AY199" s="198" t="s">
        <v>144</v>
      </c>
    </row>
    <row r="200" s="14" customFormat="1">
      <c r="A200" s="14"/>
      <c r="B200" s="204"/>
      <c r="C200" s="14"/>
      <c r="D200" s="192" t="s">
        <v>155</v>
      </c>
      <c r="E200" s="205" t="s">
        <v>1</v>
      </c>
      <c r="F200" s="206" t="s">
        <v>359</v>
      </c>
      <c r="G200" s="14"/>
      <c r="H200" s="207">
        <v>118.70999999999999</v>
      </c>
      <c r="I200" s="208"/>
      <c r="J200" s="14"/>
      <c r="K200" s="14"/>
      <c r="L200" s="204"/>
      <c r="M200" s="209"/>
      <c r="N200" s="210"/>
      <c r="O200" s="210"/>
      <c r="P200" s="210"/>
      <c r="Q200" s="210"/>
      <c r="R200" s="210"/>
      <c r="S200" s="210"/>
      <c r="T200" s="21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5" t="s">
        <v>155</v>
      </c>
      <c r="AU200" s="205" t="s">
        <v>92</v>
      </c>
      <c r="AV200" s="14" t="s">
        <v>92</v>
      </c>
      <c r="AW200" s="14" t="s">
        <v>36</v>
      </c>
      <c r="AX200" s="14" t="s">
        <v>83</v>
      </c>
      <c r="AY200" s="205" t="s">
        <v>144</v>
      </c>
    </row>
    <row r="201" s="13" customFormat="1">
      <c r="A201" s="13"/>
      <c r="B201" s="197"/>
      <c r="C201" s="13"/>
      <c r="D201" s="192" t="s">
        <v>155</v>
      </c>
      <c r="E201" s="198" t="s">
        <v>1</v>
      </c>
      <c r="F201" s="199" t="s">
        <v>329</v>
      </c>
      <c r="G201" s="13"/>
      <c r="H201" s="198" t="s">
        <v>1</v>
      </c>
      <c r="I201" s="200"/>
      <c r="J201" s="13"/>
      <c r="K201" s="13"/>
      <c r="L201" s="197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8" t="s">
        <v>155</v>
      </c>
      <c r="AU201" s="198" t="s">
        <v>92</v>
      </c>
      <c r="AV201" s="13" t="s">
        <v>90</v>
      </c>
      <c r="AW201" s="13" t="s">
        <v>36</v>
      </c>
      <c r="AX201" s="13" t="s">
        <v>83</v>
      </c>
      <c r="AY201" s="198" t="s">
        <v>144</v>
      </c>
    </row>
    <row r="202" s="14" customFormat="1">
      <c r="A202" s="14"/>
      <c r="B202" s="204"/>
      <c r="C202" s="14"/>
      <c r="D202" s="192" t="s">
        <v>155</v>
      </c>
      <c r="E202" s="205" t="s">
        <v>1</v>
      </c>
      <c r="F202" s="206" t="s">
        <v>360</v>
      </c>
      <c r="G202" s="14"/>
      <c r="H202" s="207">
        <v>188.40600000000001</v>
      </c>
      <c r="I202" s="208"/>
      <c r="J202" s="14"/>
      <c r="K202" s="14"/>
      <c r="L202" s="204"/>
      <c r="M202" s="209"/>
      <c r="N202" s="210"/>
      <c r="O202" s="210"/>
      <c r="P202" s="210"/>
      <c r="Q202" s="210"/>
      <c r="R202" s="210"/>
      <c r="S202" s="210"/>
      <c r="T202" s="21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5" t="s">
        <v>155</v>
      </c>
      <c r="AU202" s="205" t="s">
        <v>92</v>
      </c>
      <c r="AV202" s="14" t="s">
        <v>92</v>
      </c>
      <c r="AW202" s="14" t="s">
        <v>36</v>
      </c>
      <c r="AX202" s="14" t="s">
        <v>83</v>
      </c>
      <c r="AY202" s="205" t="s">
        <v>144</v>
      </c>
    </row>
    <row r="203" s="13" customFormat="1">
      <c r="A203" s="13"/>
      <c r="B203" s="197"/>
      <c r="C203" s="13"/>
      <c r="D203" s="192" t="s">
        <v>155</v>
      </c>
      <c r="E203" s="198" t="s">
        <v>1</v>
      </c>
      <c r="F203" s="199" t="s">
        <v>331</v>
      </c>
      <c r="G203" s="13"/>
      <c r="H203" s="198" t="s">
        <v>1</v>
      </c>
      <c r="I203" s="200"/>
      <c r="J203" s="13"/>
      <c r="K203" s="13"/>
      <c r="L203" s="197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8" t="s">
        <v>155</v>
      </c>
      <c r="AU203" s="198" t="s">
        <v>92</v>
      </c>
      <c r="AV203" s="13" t="s">
        <v>90</v>
      </c>
      <c r="AW203" s="13" t="s">
        <v>36</v>
      </c>
      <c r="AX203" s="13" t="s">
        <v>83</v>
      </c>
      <c r="AY203" s="198" t="s">
        <v>144</v>
      </c>
    </row>
    <row r="204" s="14" customFormat="1">
      <c r="A204" s="14"/>
      <c r="B204" s="204"/>
      <c r="C204" s="14"/>
      <c r="D204" s="192" t="s">
        <v>155</v>
      </c>
      <c r="E204" s="205" t="s">
        <v>1</v>
      </c>
      <c r="F204" s="206" t="s">
        <v>361</v>
      </c>
      <c r="G204" s="14"/>
      <c r="H204" s="207">
        <v>186.726</v>
      </c>
      <c r="I204" s="208"/>
      <c r="J204" s="14"/>
      <c r="K204" s="14"/>
      <c r="L204" s="204"/>
      <c r="M204" s="209"/>
      <c r="N204" s="210"/>
      <c r="O204" s="210"/>
      <c r="P204" s="210"/>
      <c r="Q204" s="210"/>
      <c r="R204" s="210"/>
      <c r="S204" s="210"/>
      <c r="T204" s="21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5" t="s">
        <v>155</v>
      </c>
      <c r="AU204" s="205" t="s">
        <v>92</v>
      </c>
      <c r="AV204" s="14" t="s">
        <v>92</v>
      </c>
      <c r="AW204" s="14" t="s">
        <v>36</v>
      </c>
      <c r="AX204" s="14" t="s">
        <v>83</v>
      </c>
      <c r="AY204" s="205" t="s">
        <v>144</v>
      </c>
    </row>
    <row r="205" s="15" customFormat="1">
      <c r="A205" s="15"/>
      <c r="B205" s="212"/>
      <c r="C205" s="15"/>
      <c r="D205" s="192" t="s">
        <v>155</v>
      </c>
      <c r="E205" s="213" t="s">
        <v>1</v>
      </c>
      <c r="F205" s="214" t="s">
        <v>158</v>
      </c>
      <c r="G205" s="15"/>
      <c r="H205" s="215">
        <v>505.84199999999998</v>
      </c>
      <c r="I205" s="216"/>
      <c r="J205" s="15"/>
      <c r="K205" s="15"/>
      <c r="L205" s="212"/>
      <c r="M205" s="217"/>
      <c r="N205" s="218"/>
      <c r="O205" s="218"/>
      <c r="P205" s="218"/>
      <c r="Q205" s="218"/>
      <c r="R205" s="218"/>
      <c r="S205" s="218"/>
      <c r="T205" s="21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13" t="s">
        <v>155</v>
      </c>
      <c r="AU205" s="213" t="s">
        <v>92</v>
      </c>
      <c r="AV205" s="15" t="s">
        <v>151</v>
      </c>
      <c r="AW205" s="15" t="s">
        <v>36</v>
      </c>
      <c r="AX205" s="15" t="s">
        <v>90</v>
      </c>
      <c r="AY205" s="213" t="s">
        <v>144</v>
      </c>
    </row>
    <row r="206" s="2" customFormat="1" ht="33" customHeight="1">
      <c r="A206" s="37"/>
      <c r="B206" s="178"/>
      <c r="C206" s="179" t="s">
        <v>204</v>
      </c>
      <c r="D206" s="179" t="s">
        <v>146</v>
      </c>
      <c r="E206" s="180" t="s">
        <v>362</v>
      </c>
      <c r="F206" s="181" t="s">
        <v>363</v>
      </c>
      <c r="G206" s="182" t="s">
        <v>161</v>
      </c>
      <c r="H206" s="183">
        <v>119.75</v>
      </c>
      <c r="I206" s="184"/>
      <c r="J206" s="185">
        <f>ROUND(I206*H206,2)</f>
        <v>0</v>
      </c>
      <c r="K206" s="181" t="s">
        <v>150</v>
      </c>
      <c r="L206" s="38"/>
      <c r="M206" s="186" t="s">
        <v>1</v>
      </c>
      <c r="N206" s="187" t="s">
        <v>48</v>
      </c>
      <c r="O206" s="76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90" t="s">
        <v>151</v>
      </c>
      <c r="AT206" s="190" t="s">
        <v>146</v>
      </c>
      <c r="AU206" s="190" t="s">
        <v>92</v>
      </c>
      <c r="AY206" s="18" t="s">
        <v>144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8" t="s">
        <v>90</v>
      </c>
      <c r="BK206" s="191">
        <f>ROUND(I206*H206,2)</f>
        <v>0</v>
      </c>
      <c r="BL206" s="18" t="s">
        <v>151</v>
      </c>
      <c r="BM206" s="190" t="s">
        <v>364</v>
      </c>
    </row>
    <row r="207" s="2" customFormat="1">
      <c r="A207" s="37"/>
      <c r="B207" s="38"/>
      <c r="C207" s="37"/>
      <c r="D207" s="192" t="s">
        <v>153</v>
      </c>
      <c r="E207" s="37"/>
      <c r="F207" s="193" t="s">
        <v>365</v>
      </c>
      <c r="G207" s="37"/>
      <c r="H207" s="37"/>
      <c r="I207" s="194"/>
      <c r="J207" s="37"/>
      <c r="K207" s="37"/>
      <c r="L207" s="38"/>
      <c r="M207" s="195"/>
      <c r="N207" s="196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153</v>
      </c>
      <c r="AU207" s="18" t="s">
        <v>92</v>
      </c>
    </row>
    <row r="208" s="13" customFormat="1">
      <c r="A208" s="13"/>
      <c r="B208" s="197"/>
      <c r="C208" s="13"/>
      <c r="D208" s="192" t="s">
        <v>155</v>
      </c>
      <c r="E208" s="198" t="s">
        <v>1</v>
      </c>
      <c r="F208" s="199" t="s">
        <v>366</v>
      </c>
      <c r="G208" s="13"/>
      <c r="H208" s="198" t="s">
        <v>1</v>
      </c>
      <c r="I208" s="200"/>
      <c r="J208" s="13"/>
      <c r="K208" s="13"/>
      <c r="L208" s="197"/>
      <c r="M208" s="201"/>
      <c r="N208" s="202"/>
      <c r="O208" s="202"/>
      <c r="P208" s="202"/>
      <c r="Q208" s="202"/>
      <c r="R208" s="202"/>
      <c r="S208" s="202"/>
      <c r="T208" s="20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8" t="s">
        <v>155</v>
      </c>
      <c r="AU208" s="198" t="s">
        <v>92</v>
      </c>
      <c r="AV208" s="13" t="s">
        <v>90</v>
      </c>
      <c r="AW208" s="13" t="s">
        <v>36</v>
      </c>
      <c r="AX208" s="13" t="s">
        <v>83</v>
      </c>
      <c r="AY208" s="198" t="s">
        <v>144</v>
      </c>
    </row>
    <row r="209" s="14" customFormat="1">
      <c r="A209" s="14"/>
      <c r="B209" s="204"/>
      <c r="C209" s="14"/>
      <c r="D209" s="192" t="s">
        <v>155</v>
      </c>
      <c r="E209" s="205" t="s">
        <v>1</v>
      </c>
      <c r="F209" s="206" t="s">
        <v>367</v>
      </c>
      <c r="G209" s="14"/>
      <c r="H209" s="207">
        <v>119.75</v>
      </c>
      <c r="I209" s="208"/>
      <c r="J209" s="14"/>
      <c r="K209" s="14"/>
      <c r="L209" s="204"/>
      <c r="M209" s="209"/>
      <c r="N209" s="210"/>
      <c r="O209" s="210"/>
      <c r="P209" s="210"/>
      <c r="Q209" s="210"/>
      <c r="R209" s="210"/>
      <c r="S209" s="210"/>
      <c r="T209" s="21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5" t="s">
        <v>155</v>
      </c>
      <c r="AU209" s="205" t="s">
        <v>92</v>
      </c>
      <c r="AV209" s="14" t="s">
        <v>92</v>
      </c>
      <c r="AW209" s="14" t="s">
        <v>36</v>
      </c>
      <c r="AX209" s="14" t="s">
        <v>83</v>
      </c>
      <c r="AY209" s="205" t="s">
        <v>144</v>
      </c>
    </row>
    <row r="210" s="15" customFormat="1">
      <c r="A210" s="15"/>
      <c r="B210" s="212"/>
      <c r="C210" s="15"/>
      <c r="D210" s="192" t="s">
        <v>155</v>
      </c>
      <c r="E210" s="213" t="s">
        <v>1</v>
      </c>
      <c r="F210" s="214" t="s">
        <v>158</v>
      </c>
      <c r="G210" s="15"/>
      <c r="H210" s="215">
        <v>119.75</v>
      </c>
      <c r="I210" s="216"/>
      <c r="J210" s="15"/>
      <c r="K210" s="15"/>
      <c r="L210" s="212"/>
      <c r="M210" s="217"/>
      <c r="N210" s="218"/>
      <c r="O210" s="218"/>
      <c r="P210" s="218"/>
      <c r="Q210" s="218"/>
      <c r="R210" s="218"/>
      <c r="S210" s="218"/>
      <c r="T210" s="21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13" t="s">
        <v>155</v>
      </c>
      <c r="AU210" s="213" t="s">
        <v>92</v>
      </c>
      <c r="AV210" s="15" t="s">
        <v>151</v>
      </c>
      <c r="AW210" s="15" t="s">
        <v>36</v>
      </c>
      <c r="AX210" s="15" t="s">
        <v>90</v>
      </c>
      <c r="AY210" s="213" t="s">
        <v>144</v>
      </c>
    </row>
    <row r="211" s="2" customFormat="1" ht="33" customHeight="1">
      <c r="A211" s="37"/>
      <c r="B211" s="178"/>
      <c r="C211" s="179" t="s">
        <v>210</v>
      </c>
      <c r="D211" s="179" t="s">
        <v>146</v>
      </c>
      <c r="E211" s="180" t="s">
        <v>368</v>
      </c>
      <c r="F211" s="181" t="s">
        <v>369</v>
      </c>
      <c r="G211" s="182" t="s">
        <v>149</v>
      </c>
      <c r="H211" s="183">
        <v>1868.0999999999999</v>
      </c>
      <c r="I211" s="184"/>
      <c r="J211" s="185">
        <f>ROUND(I211*H211,2)</f>
        <v>0</v>
      </c>
      <c r="K211" s="181" t="s">
        <v>150</v>
      </c>
      <c r="L211" s="38"/>
      <c r="M211" s="186" t="s">
        <v>1</v>
      </c>
      <c r="N211" s="187" t="s">
        <v>48</v>
      </c>
      <c r="O211" s="76"/>
      <c r="P211" s="188">
        <f>O211*H211</f>
        <v>0</v>
      </c>
      <c r="Q211" s="188">
        <v>0.00031</v>
      </c>
      <c r="R211" s="188">
        <f>Q211*H211</f>
        <v>0.57911099999999993</v>
      </c>
      <c r="S211" s="188">
        <v>0</v>
      </c>
      <c r="T211" s="18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0" t="s">
        <v>151</v>
      </c>
      <c r="AT211" s="190" t="s">
        <v>146</v>
      </c>
      <c r="AU211" s="190" t="s">
        <v>92</v>
      </c>
      <c r="AY211" s="18" t="s">
        <v>144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8" t="s">
        <v>90</v>
      </c>
      <c r="BK211" s="191">
        <f>ROUND(I211*H211,2)</f>
        <v>0</v>
      </c>
      <c r="BL211" s="18" t="s">
        <v>151</v>
      </c>
      <c r="BM211" s="190" t="s">
        <v>370</v>
      </c>
    </row>
    <row r="212" s="13" customFormat="1">
      <c r="A212" s="13"/>
      <c r="B212" s="197"/>
      <c r="C212" s="13"/>
      <c r="D212" s="192" t="s">
        <v>155</v>
      </c>
      <c r="E212" s="198" t="s">
        <v>1</v>
      </c>
      <c r="F212" s="199" t="s">
        <v>371</v>
      </c>
      <c r="G212" s="13"/>
      <c r="H212" s="198" t="s">
        <v>1</v>
      </c>
      <c r="I212" s="200"/>
      <c r="J212" s="13"/>
      <c r="K212" s="13"/>
      <c r="L212" s="197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8" t="s">
        <v>155</v>
      </c>
      <c r="AU212" s="198" t="s">
        <v>92</v>
      </c>
      <c r="AV212" s="13" t="s">
        <v>90</v>
      </c>
      <c r="AW212" s="13" t="s">
        <v>36</v>
      </c>
      <c r="AX212" s="13" t="s">
        <v>83</v>
      </c>
      <c r="AY212" s="198" t="s">
        <v>144</v>
      </c>
    </row>
    <row r="213" s="14" customFormat="1">
      <c r="A213" s="14"/>
      <c r="B213" s="204"/>
      <c r="C213" s="14"/>
      <c r="D213" s="192" t="s">
        <v>155</v>
      </c>
      <c r="E213" s="205" t="s">
        <v>1</v>
      </c>
      <c r="F213" s="206" t="s">
        <v>372</v>
      </c>
      <c r="G213" s="14"/>
      <c r="H213" s="207">
        <v>1868.0999999999999</v>
      </c>
      <c r="I213" s="208"/>
      <c r="J213" s="14"/>
      <c r="K213" s="14"/>
      <c r="L213" s="204"/>
      <c r="M213" s="209"/>
      <c r="N213" s="210"/>
      <c r="O213" s="210"/>
      <c r="P213" s="210"/>
      <c r="Q213" s="210"/>
      <c r="R213" s="210"/>
      <c r="S213" s="210"/>
      <c r="T213" s="21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5" t="s">
        <v>155</v>
      </c>
      <c r="AU213" s="205" t="s">
        <v>92</v>
      </c>
      <c r="AV213" s="14" t="s">
        <v>92</v>
      </c>
      <c r="AW213" s="14" t="s">
        <v>36</v>
      </c>
      <c r="AX213" s="14" t="s">
        <v>83</v>
      </c>
      <c r="AY213" s="205" t="s">
        <v>144</v>
      </c>
    </row>
    <row r="214" s="15" customFormat="1">
      <c r="A214" s="15"/>
      <c r="B214" s="212"/>
      <c r="C214" s="15"/>
      <c r="D214" s="192" t="s">
        <v>155</v>
      </c>
      <c r="E214" s="213" t="s">
        <v>1</v>
      </c>
      <c r="F214" s="214" t="s">
        <v>158</v>
      </c>
      <c r="G214" s="15"/>
      <c r="H214" s="215">
        <v>1868.0999999999999</v>
      </c>
      <c r="I214" s="216"/>
      <c r="J214" s="15"/>
      <c r="K214" s="15"/>
      <c r="L214" s="212"/>
      <c r="M214" s="217"/>
      <c r="N214" s="218"/>
      <c r="O214" s="218"/>
      <c r="P214" s="218"/>
      <c r="Q214" s="218"/>
      <c r="R214" s="218"/>
      <c r="S214" s="218"/>
      <c r="T214" s="21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3" t="s">
        <v>155</v>
      </c>
      <c r="AU214" s="213" t="s">
        <v>92</v>
      </c>
      <c r="AV214" s="15" t="s">
        <v>151</v>
      </c>
      <c r="AW214" s="15" t="s">
        <v>36</v>
      </c>
      <c r="AX214" s="15" t="s">
        <v>90</v>
      </c>
      <c r="AY214" s="213" t="s">
        <v>144</v>
      </c>
    </row>
    <row r="215" s="2" customFormat="1" ht="24.15" customHeight="1">
      <c r="A215" s="37"/>
      <c r="B215" s="178"/>
      <c r="C215" s="179" t="s">
        <v>216</v>
      </c>
      <c r="D215" s="179" t="s">
        <v>146</v>
      </c>
      <c r="E215" s="180" t="s">
        <v>373</v>
      </c>
      <c r="F215" s="181" t="s">
        <v>374</v>
      </c>
      <c r="G215" s="182" t="s">
        <v>149</v>
      </c>
      <c r="H215" s="183">
        <v>2085.1750000000002</v>
      </c>
      <c r="I215" s="184"/>
      <c r="J215" s="185">
        <f>ROUND(I215*H215,2)</f>
        <v>0</v>
      </c>
      <c r="K215" s="181" t="s">
        <v>150</v>
      </c>
      <c r="L215" s="38"/>
      <c r="M215" s="186" t="s">
        <v>1</v>
      </c>
      <c r="N215" s="187" t="s">
        <v>48</v>
      </c>
      <c r="O215" s="76"/>
      <c r="P215" s="188">
        <f>O215*H215</f>
        <v>0</v>
      </c>
      <c r="Q215" s="188">
        <v>0.00013999999999999999</v>
      </c>
      <c r="R215" s="188">
        <f>Q215*H215</f>
        <v>0.29192449999999998</v>
      </c>
      <c r="S215" s="188">
        <v>0</v>
      </c>
      <c r="T215" s="18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0" t="s">
        <v>151</v>
      </c>
      <c r="AT215" s="190" t="s">
        <v>146</v>
      </c>
      <c r="AU215" s="190" t="s">
        <v>92</v>
      </c>
      <c r="AY215" s="18" t="s">
        <v>144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90</v>
      </c>
      <c r="BK215" s="191">
        <f>ROUND(I215*H215,2)</f>
        <v>0</v>
      </c>
      <c r="BL215" s="18" t="s">
        <v>151</v>
      </c>
      <c r="BM215" s="190" t="s">
        <v>375</v>
      </c>
    </row>
    <row r="216" s="2" customFormat="1">
      <c r="A216" s="37"/>
      <c r="B216" s="38"/>
      <c r="C216" s="37"/>
      <c r="D216" s="192" t="s">
        <v>153</v>
      </c>
      <c r="E216" s="37"/>
      <c r="F216" s="193" t="s">
        <v>376</v>
      </c>
      <c r="G216" s="37"/>
      <c r="H216" s="37"/>
      <c r="I216" s="194"/>
      <c r="J216" s="37"/>
      <c r="K216" s="37"/>
      <c r="L216" s="38"/>
      <c r="M216" s="195"/>
      <c r="N216" s="196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153</v>
      </c>
      <c r="AU216" s="18" t="s">
        <v>92</v>
      </c>
    </row>
    <row r="217" s="13" customFormat="1">
      <c r="A217" s="13"/>
      <c r="B217" s="197"/>
      <c r="C217" s="13"/>
      <c r="D217" s="192" t="s">
        <v>155</v>
      </c>
      <c r="E217" s="198" t="s">
        <v>1</v>
      </c>
      <c r="F217" s="199" t="s">
        <v>325</v>
      </c>
      <c r="G217" s="13"/>
      <c r="H217" s="198" t="s">
        <v>1</v>
      </c>
      <c r="I217" s="200"/>
      <c r="J217" s="13"/>
      <c r="K217" s="13"/>
      <c r="L217" s="197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8" t="s">
        <v>155</v>
      </c>
      <c r="AU217" s="198" t="s">
        <v>92</v>
      </c>
      <c r="AV217" s="13" t="s">
        <v>90</v>
      </c>
      <c r="AW217" s="13" t="s">
        <v>36</v>
      </c>
      <c r="AX217" s="13" t="s">
        <v>83</v>
      </c>
      <c r="AY217" s="198" t="s">
        <v>144</v>
      </c>
    </row>
    <row r="218" s="14" customFormat="1">
      <c r="A218" s="14"/>
      <c r="B218" s="204"/>
      <c r="C218" s="14"/>
      <c r="D218" s="192" t="s">
        <v>155</v>
      </c>
      <c r="E218" s="205" t="s">
        <v>1</v>
      </c>
      <c r="F218" s="206" t="s">
        <v>377</v>
      </c>
      <c r="G218" s="14"/>
      <c r="H218" s="207">
        <v>27.5</v>
      </c>
      <c r="I218" s="208"/>
      <c r="J218" s="14"/>
      <c r="K218" s="14"/>
      <c r="L218" s="204"/>
      <c r="M218" s="209"/>
      <c r="N218" s="210"/>
      <c r="O218" s="210"/>
      <c r="P218" s="210"/>
      <c r="Q218" s="210"/>
      <c r="R218" s="210"/>
      <c r="S218" s="210"/>
      <c r="T218" s="21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5" t="s">
        <v>155</v>
      </c>
      <c r="AU218" s="205" t="s">
        <v>92</v>
      </c>
      <c r="AV218" s="14" t="s">
        <v>92</v>
      </c>
      <c r="AW218" s="14" t="s">
        <v>36</v>
      </c>
      <c r="AX218" s="14" t="s">
        <v>83</v>
      </c>
      <c r="AY218" s="205" t="s">
        <v>144</v>
      </c>
    </row>
    <row r="219" s="13" customFormat="1">
      <c r="A219" s="13"/>
      <c r="B219" s="197"/>
      <c r="C219" s="13"/>
      <c r="D219" s="192" t="s">
        <v>155</v>
      </c>
      <c r="E219" s="198" t="s">
        <v>1</v>
      </c>
      <c r="F219" s="199" t="s">
        <v>327</v>
      </c>
      <c r="G219" s="13"/>
      <c r="H219" s="198" t="s">
        <v>1</v>
      </c>
      <c r="I219" s="200"/>
      <c r="J219" s="13"/>
      <c r="K219" s="13"/>
      <c r="L219" s="197"/>
      <c r="M219" s="201"/>
      <c r="N219" s="202"/>
      <c r="O219" s="202"/>
      <c r="P219" s="202"/>
      <c r="Q219" s="202"/>
      <c r="R219" s="202"/>
      <c r="S219" s="202"/>
      <c r="T219" s="20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8" t="s">
        <v>155</v>
      </c>
      <c r="AU219" s="198" t="s">
        <v>92</v>
      </c>
      <c r="AV219" s="13" t="s">
        <v>90</v>
      </c>
      <c r="AW219" s="13" t="s">
        <v>36</v>
      </c>
      <c r="AX219" s="13" t="s">
        <v>83</v>
      </c>
      <c r="AY219" s="198" t="s">
        <v>144</v>
      </c>
    </row>
    <row r="220" s="14" customFormat="1">
      <c r="A220" s="14"/>
      <c r="B220" s="204"/>
      <c r="C220" s="14"/>
      <c r="D220" s="192" t="s">
        <v>155</v>
      </c>
      <c r="E220" s="205" t="s">
        <v>1</v>
      </c>
      <c r="F220" s="206" t="s">
        <v>378</v>
      </c>
      <c r="G220" s="14"/>
      <c r="H220" s="207">
        <v>494.625</v>
      </c>
      <c r="I220" s="208"/>
      <c r="J220" s="14"/>
      <c r="K220" s="14"/>
      <c r="L220" s="204"/>
      <c r="M220" s="209"/>
      <c r="N220" s="210"/>
      <c r="O220" s="210"/>
      <c r="P220" s="210"/>
      <c r="Q220" s="210"/>
      <c r="R220" s="210"/>
      <c r="S220" s="210"/>
      <c r="T220" s="21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5" t="s">
        <v>155</v>
      </c>
      <c r="AU220" s="205" t="s">
        <v>92</v>
      </c>
      <c r="AV220" s="14" t="s">
        <v>92</v>
      </c>
      <c r="AW220" s="14" t="s">
        <v>36</v>
      </c>
      <c r="AX220" s="14" t="s">
        <v>83</v>
      </c>
      <c r="AY220" s="205" t="s">
        <v>144</v>
      </c>
    </row>
    <row r="221" s="13" customFormat="1">
      <c r="A221" s="13"/>
      <c r="B221" s="197"/>
      <c r="C221" s="13"/>
      <c r="D221" s="192" t="s">
        <v>155</v>
      </c>
      <c r="E221" s="198" t="s">
        <v>1</v>
      </c>
      <c r="F221" s="199" t="s">
        <v>329</v>
      </c>
      <c r="G221" s="13"/>
      <c r="H221" s="198" t="s">
        <v>1</v>
      </c>
      <c r="I221" s="200"/>
      <c r="J221" s="13"/>
      <c r="K221" s="13"/>
      <c r="L221" s="197"/>
      <c r="M221" s="201"/>
      <c r="N221" s="202"/>
      <c r="O221" s="202"/>
      <c r="P221" s="202"/>
      <c r="Q221" s="202"/>
      <c r="R221" s="202"/>
      <c r="S221" s="202"/>
      <c r="T221" s="20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8" t="s">
        <v>155</v>
      </c>
      <c r="AU221" s="198" t="s">
        <v>92</v>
      </c>
      <c r="AV221" s="13" t="s">
        <v>90</v>
      </c>
      <c r="AW221" s="13" t="s">
        <v>36</v>
      </c>
      <c r="AX221" s="13" t="s">
        <v>83</v>
      </c>
      <c r="AY221" s="198" t="s">
        <v>144</v>
      </c>
    </row>
    <row r="222" s="14" customFormat="1">
      <c r="A222" s="14"/>
      <c r="B222" s="204"/>
      <c r="C222" s="14"/>
      <c r="D222" s="192" t="s">
        <v>155</v>
      </c>
      <c r="E222" s="205" t="s">
        <v>1</v>
      </c>
      <c r="F222" s="206" t="s">
        <v>379</v>
      </c>
      <c r="G222" s="14"/>
      <c r="H222" s="207">
        <v>785.02499999999998</v>
      </c>
      <c r="I222" s="208"/>
      <c r="J222" s="14"/>
      <c r="K222" s="14"/>
      <c r="L222" s="204"/>
      <c r="M222" s="209"/>
      <c r="N222" s="210"/>
      <c r="O222" s="210"/>
      <c r="P222" s="210"/>
      <c r="Q222" s="210"/>
      <c r="R222" s="210"/>
      <c r="S222" s="210"/>
      <c r="T222" s="21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05" t="s">
        <v>155</v>
      </c>
      <c r="AU222" s="205" t="s">
        <v>92</v>
      </c>
      <c r="AV222" s="14" t="s">
        <v>92</v>
      </c>
      <c r="AW222" s="14" t="s">
        <v>36</v>
      </c>
      <c r="AX222" s="14" t="s">
        <v>83</v>
      </c>
      <c r="AY222" s="205" t="s">
        <v>144</v>
      </c>
    </row>
    <row r="223" s="13" customFormat="1">
      <c r="A223" s="13"/>
      <c r="B223" s="197"/>
      <c r="C223" s="13"/>
      <c r="D223" s="192" t="s">
        <v>155</v>
      </c>
      <c r="E223" s="198" t="s">
        <v>1</v>
      </c>
      <c r="F223" s="199" t="s">
        <v>331</v>
      </c>
      <c r="G223" s="13"/>
      <c r="H223" s="198" t="s">
        <v>1</v>
      </c>
      <c r="I223" s="200"/>
      <c r="J223" s="13"/>
      <c r="K223" s="13"/>
      <c r="L223" s="197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8" t="s">
        <v>155</v>
      </c>
      <c r="AU223" s="198" t="s">
        <v>92</v>
      </c>
      <c r="AV223" s="13" t="s">
        <v>90</v>
      </c>
      <c r="AW223" s="13" t="s">
        <v>36</v>
      </c>
      <c r="AX223" s="13" t="s">
        <v>83</v>
      </c>
      <c r="AY223" s="198" t="s">
        <v>144</v>
      </c>
    </row>
    <row r="224" s="14" customFormat="1">
      <c r="A224" s="14"/>
      <c r="B224" s="204"/>
      <c r="C224" s="14"/>
      <c r="D224" s="192" t="s">
        <v>155</v>
      </c>
      <c r="E224" s="205" t="s">
        <v>1</v>
      </c>
      <c r="F224" s="206" t="s">
        <v>380</v>
      </c>
      <c r="G224" s="14"/>
      <c r="H224" s="207">
        <v>778.02499999999998</v>
      </c>
      <c r="I224" s="208"/>
      <c r="J224" s="14"/>
      <c r="K224" s="14"/>
      <c r="L224" s="204"/>
      <c r="M224" s="209"/>
      <c r="N224" s="210"/>
      <c r="O224" s="210"/>
      <c r="P224" s="210"/>
      <c r="Q224" s="210"/>
      <c r="R224" s="210"/>
      <c r="S224" s="210"/>
      <c r="T224" s="21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5" t="s">
        <v>155</v>
      </c>
      <c r="AU224" s="205" t="s">
        <v>92</v>
      </c>
      <c r="AV224" s="14" t="s">
        <v>92</v>
      </c>
      <c r="AW224" s="14" t="s">
        <v>36</v>
      </c>
      <c r="AX224" s="14" t="s">
        <v>83</v>
      </c>
      <c r="AY224" s="205" t="s">
        <v>144</v>
      </c>
    </row>
    <row r="225" s="15" customFormat="1">
      <c r="A225" s="15"/>
      <c r="B225" s="212"/>
      <c r="C225" s="15"/>
      <c r="D225" s="192" t="s">
        <v>155</v>
      </c>
      <c r="E225" s="213" t="s">
        <v>1</v>
      </c>
      <c r="F225" s="214" t="s">
        <v>158</v>
      </c>
      <c r="G225" s="15"/>
      <c r="H225" s="215">
        <v>2085.1750000000002</v>
      </c>
      <c r="I225" s="216"/>
      <c r="J225" s="15"/>
      <c r="K225" s="15"/>
      <c r="L225" s="212"/>
      <c r="M225" s="217"/>
      <c r="N225" s="218"/>
      <c r="O225" s="218"/>
      <c r="P225" s="218"/>
      <c r="Q225" s="218"/>
      <c r="R225" s="218"/>
      <c r="S225" s="218"/>
      <c r="T225" s="21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13" t="s">
        <v>155</v>
      </c>
      <c r="AU225" s="213" t="s">
        <v>92</v>
      </c>
      <c r="AV225" s="15" t="s">
        <v>151</v>
      </c>
      <c r="AW225" s="15" t="s">
        <v>36</v>
      </c>
      <c r="AX225" s="15" t="s">
        <v>90</v>
      </c>
      <c r="AY225" s="213" t="s">
        <v>144</v>
      </c>
    </row>
    <row r="226" s="2" customFormat="1" ht="24.15" customHeight="1">
      <c r="A226" s="37"/>
      <c r="B226" s="178"/>
      <c r="C226" s="220" t="s">
        <v>223</v>
      </c>
      <c r="D226" s="220" t="s">
        <v>211</v>
      </c>
      <c r="E226" s="221" t="s">
        <v>381</v>
      </c>
      <c r="F226" s="222" t="s">
        <v>382</v>
      </c>
      <c r="G226" s="223" t="s">
        <v>149</v>
      </c>
      <c r="H226" s="224">
        <v>4046.6799999999998</v>
      </c>
      <c r="I226" s="225"/>
      <c r="J226" s="226">
        <f>ROUND(I226*H226,2)</f>
        <v>0</v>
      </c>
      <c r="K226" s="222" t="s">
        <v>383</v>
      </c>
      <c r="L226" s="227"/>
      <c r="M226" s="228" t="s">
        <v>1</v>
      </c>
      <c r="N226" s="229" t="s">
        <v>48</v>
      </c>
      <c r="O226" s="76"/>
      <c r="P226" s="188">
        <f>O226*H226</f>
        <v>0</v>
      </c>
      <c r="Q226" s="188">
        <v>0.00029999999999999997</v>
      </c>
      <c r="R226" s="188">
        <f>Q226*H226</f>
        <v>1.2140039999999999</v>
      </c>
      <c r="S226" s="188">
        <v>0</v>
      </c>
      <c r="T226" s="18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0" t="s">
        <v>197</v>
      </c>
      <c r="AT226" s="190" t="s">
        <v>211</v>
      </c>
      <c r="AU226" s="190" t="s">
        <v>92</v>
      </c>
      <c r="AY226" s="18" t="s">
        <v>144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90</v>
      </c>
      <c r="BK226" s="191">
        <f>ROUND(I226*H226,2)</f>
        <v>0</v>
      </c>
      <c r="BL226" s="18" t="s">
        <v>151</v>
      </c>
      <c r="BM226" s="190" t="s">
        <v>384</v>
      </c>
    </row>
    <row r="227" s="2" customFormat="1">
      <c r="A227" s="37"/>
      <c r="B227" s="38"/>
      <c r="C227" s="37"/>
      <c r="D227" s="192" t="s">
        <v>153</v>
      </c>
      <c r="E227" s="37"/>
      <c r="F227" s="193" t="s">
        <v>382</v>
      </c>
      <c r="G227" s="37"/>
      <c r="H227" s="37"/>
      <c r="I227" s="194"/>
      <c r="J227" s="37"/>
      <c r="K227" s="37"/>
      <c r="L227" s="38"/>
      <c r="M227" s="195"/>
      <c r="N227" s="196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153</v>
      </c>
      <c r="AU227" s="18" t="s">
        <v>92</v>
      </c>
    </row>
    <row r="228" s="13" customFormat="1">
      <c r="A228" s="13"/>
      <c r="B228" s="197"/>
      <c r="C228" s="13"/>
      <c r="D228" s="192" t="s">
        <v>155</v>
      </c>
      <c r="E228" s="198" t="s">
        <v>1</v>
      </c>
      <c r="F228" s="199" t="s">
        <v>371</v>
      </c>
      <c r="G228" s="13"/>
      <c r="H228" s="198" t="s">
        <v>1</v>
      </c>
      <c r="I228" s="200"/>
      <c r="J228" s="13"/>
      <c r="K228" s="13"/>
      <c r="L228" s="197"/>
      <c r="M228" s="201"/>
      <c r="N228" s="202"/>
      <c r="O228" s="202"/>
      <c r="P228" s="202"/>
      <c r="Q228" s="202"/>
      <c r="R228" s="202"/>
      <c r="S228" s="202"/>
      <c r="T228" s="20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8" t="s">
        <v>155</v>
      </c>
      <c r="AU228" s="198" t="s">
        <v>92</v>
      </c>
      <c r="AV228" s="13" t="s">
        <v>90</v>
      </c>
      <c r="AW228" s="13" t="s">
        <v>36</v>
      </c>
      <c r="AX228" s="13" t="s">
        <v>83</v>
      </c>
      <c r="AY228" s="198" t="s">
        <v>144</v>
      </c>
    </row>
    <row r="229" s="14" customFormat="1">
      <c r="A229" s="14"/>
      <c r="B229" s="204"/>
      <c r="C229" s="14"/>
      <c r="D229" s="192" t="s">
        <v>155</v>
      </c>
      <c r="E229" s="205" t="s">
        <v>1</v>
      </c>
      <c r="F229" s="206" t="s">
        <v>385</v>
      </c>
      <c r="G229" s="14"/>
      <c r="H229" s="207">
        <v>1961.5050000000001</v>
      </c>
      <c r="I229" s="208"/>
      <c r="J229" s="14"/>
      <c r="K229" s="14"/>
      <c r="L229" s="204"/>
      <c r="M229" s="209"/>
      <c r="N229" s="210"/>
      <c r="O229" s="210"/>
      <c r="P229" s="210"/>
      <c r="Q229" s="210"/>
      <c r="R229" s="210"/>
      <c r="S229" s="210"/>
      <c r="T229" s="21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5" t="s">
        <v>155</v>
      </c>
      <c r="AU229" s="205" t="s">
        <v>92</v>
      </c>
      <c r="AV229" s="14" t="s">
        <v>92</v>
      </c>
      <c r="AW229" s="14" t="s">
        <v>36</v>
      </c>
      <c r="AX229" s="14" t="s">
        <v>83</v>
      </c>
      <c r="AY229" s="205" t="s">
        <v>144</v>
      </c>
    </row>
    <row r="230" s="13" customFormat="1">
      <c r="A230" s="13"/>
      <c r="B230" s="197"/>
      <c r="C230" s="13"/>
      <c r="D230" s="192" t="s">
        <v>155</v>
      </c>
      <c r="E230" s="198" t="s">
        <v>1</v>
      </c>
      <c r="F230" s="199" t="s">
        <v>325</v>
      </c>
      <c r="G230" s="13"/>
      <c r="H230" s="198" t="s">
        <v>1</v>
      </c>
      <c r="I230" s="200"/>
      <c r="J230" s="13"/>
      <c r="K230" s="13"/>
      <c r="L230" s="197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8" t="s">
        <v>155</v>
      </c>
      <c r="AU230" s="198" t="s">
        <v>92</v>
      </c>
      <c r="AV230" s="13" t="s">
        <v>90</v>
      </c>
      <c r="AW230" s="13" t="s">
        <v>36</v>
      </c>
      <c r="AX230" s="13" t="s">
        <v>83</v>
      </c>
      <c r="AY230" s="198" t="s">
        <v>144</v>
      </c>
    </row>
    <row r="231" s="14" customFormat="1">
      <c r="A231" s="14"/>
      <c r="B231" s="204"/>
      <c r="C231" s="14"/>
      <c r="D231" s="192" t="s">
        <v>155</v>
      </c>
      <c r="E231" s="205" t="s">
        <v>1</v>
      </c>
      <c r="F231" s="206" t="s">
        <v>377</v>
      </c>
      <c r="G231" s="14"/>
      <c r="H231" s="207">
        <v>27.5</v>
      </c>
      <c r="I231" s="208"/>
      <c r="J231" s="14"/>
      <c r="K231" s="14"/>
      <c r="L231" s="204"/>
      <c r="M231" s="209"/>
      <c r="N231" s="210"/>
      <c r="O231" s="210"/>
      <c r="P231" s="210"/>
      <c r="Q231" s="210"/>
      <c r="R231" s="210"/>
      <c r="S231" s="210"/>
      <c r="T231" s="21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5" t="s">
        <v>155</v>
      </c>
      <c r="AU231" s="205" t="s">
        <v>92</v>
      </c>
      <c r="AV231" s="14" t="s">
        <v>92</v>
      </c>
      <c r="AW231" s="14" t="s">
        <v>36</v>
      </c>
      <c r="AX231" s="14" t="s">
        <v>83</v>
      </c>
      <c r="AY231" s="205" t="s">
        <v>144</v>
      </c>
    </row>
    <row r="232" s="13" customFormat="1">
      <c r="A232" s="13"/>
      <c r="B232" s="197"/>
      <c r="C232" s="13"/>
      <c r="D232" s="192" t="s">
        <v>155</v>
      </c>
      <c r="E232" s="198" t="s">
        <v>1</v>
      </c>
      <c r="F232" s="199" t="s">
        <v>327</v>
      </c>
      <c r="G232" s="13"/>
      <c r="H232" s="198" t="s">
        <v>1</v>
      </c>
      <c r="I232" s="200"/>
      <c r="J232" s="13"/>
      <c r="K232" s="13"/>
      <c r="L232" s="197"/>
      <c r="M232" s="201"/>
      <c r="N232" s="202"/>
      <c r="O232" s="202"/>
      <c r="P232" s="202"/>
      <c r="Q232" s="202"/>
      <c r="R232" s="202"/>
      <c r="S232" s="202"/>
      <c r="T232" s="20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8" t="s">
        <v>155</v>
      </c>
      <c r="AU232" s="198" t="s">
        <v>92</v>
      </c>
      <c r="AV232" s="13" t="s">
        <v>90</v>
      </c>
      <c r="AW232" s="13" t="s">
        <v>36</v>
      </c>
      <c r="AX232" s="13" t="s">
        <v>83</v>
      </c>
      <c r="AY232" s="198" t="s">
        <v>144</v>
      </c>
    </row>
    <row r="233" s="14" customFormat="1">
      <c r="A233" s="14"/>
      <c r="B233" s="204"/>
      <c r="C233" s="14"/>
      <c r="D233" s="192" t="s">
        <v>155</v>
      </c>
      <c r="E233" s="205" t="s">
        <v>1</v>
      </c>
      <c r="F233" s="206" t="s">
        <v>378</v>
      </c>
      <c r="G233" s="14"/>
      <c r="H233" s="207">
        <v>494.625</v>
      </c>
      <c r="I233" s="208"/>
      <c r="J233" s="14"/>
      <c r="K233" s="14"/>
      <c r="L233" s="204"/>
      <c r="M233" s="209"/>
      <c r="N233" s="210"/>
      <c r="O233" s="210"/>
      <c r="P233" s="210"/>
      <c r="Q233" s="210"/>
      <c r="R233" s="210"/>
      <c r="S233" s="210"/>
      <c r="T233" s="21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5" t="s">
        <v>155</v>
      </c>
      <c r="AU233" s="205" t="s">
        <v>92</v>
      </c>
      <c r="AV233" s="14" t="s">
        <v>92</v>
      </c>
      <c r="AW233" s="14" t="s">
        <v>36</v>
      </c>
      <c r="AX233" s="14" t="s">
        <v>83</v>
      </c>
      <c r="AY233" s="205" t="s">
        <v>144</v>
      </c>
    </row>
    <row r="234" s="13" customFormat="1">
      <c r="A234" s="13"/>
      <c r="B234" s="197"/>
      <c r="C234" s="13"/>
      <c r="D234" s="192" t="s">
        <v>155</v>
      </c>
      <c r="E234" s="198" t="s">
        <v>1</v>
      </c>
      <c r="F234" s="199" t="s">
        <v>329</v>
      </c>
      <c r="G234" s="13"/>
      <c r="H234" s="198" t="s">
        <v>1</v>
      </c>
      <c r="I234" s="200"/>
      <c r="J234" s="13"/>
      <c r="K234" s="13"/>
      <c r="L234" s="197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8" t="s">
        <v>155</v>
      </c>
      <c r="AU234" s="198" t="s">
        <v>92</v>
      </c>
      <c r="AV234" s="13" t="s">
        <v>90</v>
      </c>
      <c r="AW234" s="13" t="s">
        <v>36</v>
      </c>
      <c r="AX234" s="13" t="s">
        <v>83</v>
      </c>
      <c r="AY234" s="198" t="s">
        <v>144</v>
      </c>
    </row>
    <row r="235" s="14" customFormat="1">
      <c r="A235" s="14"/>
      <c r="B235" s="204"/>
      <c r="C235" s="14"/>
      <c r="D235" s="192" t="s">
        <v>155</v>
      </c>
      <c r="E235" s="205" t="s">
        <v>1</v>
      </c>
      <c r="F235" s="206" t="s">
        <v>379</v>
      </c>
      <c r="G235" s="14"/>
      <c r="H235" s="207">
        <v>785.02499999999998</v>
      </c>
      <c r="I235" s="208"/>
      <c r="J235" s="14"/>
      <c r="K235" s="14"/>
      <c r="L235" s="204"/>
      <c r="M235" s="209"/>
      <c r="N235" s="210"/>
      <c r="O235" s="210"/>
      <c r="P235" s="210"/>
      <c r="Q235" s="210"/>
      <c r="R235" s="210"/>
      <c r="S235" s="210"/>
      <c r="T235" s="21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5" t="s">
        <v>155</v>
      </c>
      <c r="AU235" s="205" t="s">
        <v>92</v>
      </c>
      <c r="AV235" s="14" t="s">
        <v>92</v>
      </c>
      <c r="AW235" s="14" t="s">
        <v>36</v>
      </c>
      <c r="AX235" s="14" t="s">
        <v>83</v>
      </c>
      <c r="AY235" s="205" t="s">
        <v>144</v>
      </c>
    </row>
    <row r="236" s="13" customFormat="1">
      <c r="A236" s="13"/>
      <c r="B236" s="197"/>
      <c r="C236" s="13"/>
      <c r="D236" s="192" t="s">
        <v>155</v>
      </c>
      <c r="E236" s="198" t="s">
        <v>1</v>
      </c>
      <c r="F236" s="199" t="s">
        <v>331</v>
      </c>
      <c r="G236" s="13"/>
      <c r="H236" s="198" t="s">
        <v>1</v>
      </c>
      <c r="I236" s="200"/>
      <c r="J236" s="13"/>
      <c r="K236" s="13"/>
      <c r="L236" s="197"/>
      <c r="M236" s="201"/>
      <c r="N236" s="202"/>
      <c r="O236" s="202"/>
      <c r="P236" s="202"/>
      <c r="Q236" s="202"/>
      <c r="R236" s="202"/>
      <c r="S236" s="202"/>
      <c r="T236" s="20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8" t="s">
        <v>155</v>
      </c>
      <c r="AU236" s="198" t="s">
        <v>92</v>
      </c>
      <c r="AV236" s="13" t="s">
        <v>90</v>
      </c>
      <c r="AW236" s="13" t="s">
        <v>36</v>
      </c>
      <c r="AX236" s="13" t="s">
        <v>83</v>
      </c>
      <c r="AY236" s="198" t="s">
        <v>144</v>
      </c>
    </row>
    <row r="237" s="14" customFormat="1">
      <c r="A237" s="14"/>
      <c r="B237" s="204"/>
      <c r="C237" s="14"/>
      <c r="D237" s="192" t="s">
        <v>155</v>
      </c>
      <c r="E237" s="205" t="s">
        <v>1</v>
      </c>
      <c r="F237" s="206" t="s">
        <v>380</v>
      </c>
      <c r="G237" s="14"/>
      <c r="H237" s="207">
        <v>778.02499999999998</v>
      </c>
      <c r="I237" s="208"/>
      <c r="J237" s="14"/>
      <c r="K237" s="14"/>
      <c r="L237" s="204"/>
      <c r="M237" s="209"/>
      <c r="N237" s="210"/>
      <c r="O237" s="210"/>
      <c r="P237" s="210"/>
      <c r="Q237" s="210"/>
      <c r="R237" s="210"/>
      <c r="S237" s="210"/>
      <c r="T237" s="21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5" t="s">
        <v>155</v>
      </c>
      <c r="AU237" s="205" t="s">
        <v>92</v>
      </c>
      <c r="AV237" s="14" t="s">
        <v>92</v>
      </c>
      <c r="AW237" s="14" t="s">
        <v>36</v>
      </c>
      <c r="AX237" s="14" t="s">
        <v>83</v>
      </c>
      <c r="AY237" s="205" t="s">
        <v>144</v>
      </c>
    </row>
    <row r="238" s="15" customFormat="1">
      <c r="A238" s="15"/>
      <c r="B238" s="212"/>
      <c r="C238" s="15"/>
      <c r="D238" s="192" t="s">
        <v>155</v>
      </c>
      <c r="E238" s="213" t="s">
        <v>1</v>
      </c>
      <c r="F238" s="214" t="s">
        <v>158</v>
      </c>
      <c r="G238" s="15"/>
      <c r="H238" s="215">
        <v>4046.6800000000003</v>
      </c>
      <c r="I238" s="216"/>
      <c r="J238" s="15"/>
      <c r="K238" s="15"/>
      <c r="L238" s="212"/>
      <c r="M238" s="217"/>
      <c r="N238" s="218"/>
      <c r="O238" s="218"/>
      <c r="P238" s="218"/>
      <c r="Q238" s="218"/>
      <c r="R238" s="218"/>
      <c r="S238" s="218"/>
      <c r="T238" s="21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13" t="s">
        <v>155</v>
      </c>
      <c r="AU238" s="213" t="s">
        <v>92</v>
      </c>
      <c r="AV238" s="15" t="s">
        <v>151</v>
      </c>
      <c r="AW238" s="15" t="s">
        <v>36</v>
      </c>
      <c r="AX238" s="15" t="s">
        <v>90</v>
      </c>
      <c r="AY238" s="213" t="s">
        <v>144</v>
      </c>
    </row>
    <row r="239" s="15" customFormat="1">
      <c r="A239" s="15"/>
      <c r="B239" s="212"/>
      <c r="C239" s="15"/>
      <c r="D239" s="192" t="s">
        <v>155</v>
      </c>
      <c r="E239" s="213" t="s">
        <v>1</v>
      </c>
      <c r="F239" s="214" t="s">
        <v>158</v>
      </c>
      <c r="G239" s="15"/>
      <c r="H239" s="215">
        <v>0</v>
      </c>
      <c r="I239" s="216"/>
      <c r="J239" s="15"/>
      <c r="K239" s="15"/>
      <c r="L239" s="212"/>
      <c r="M239" s="217"/>
      <c r="N239" s="218"/>
      <c r="O239" s="218"/>
      <c r="P239" s="218"/>
      <c r="Q239" s="218"/>
      <c r="R239" s="218"/>
      <c r="S239" s="218"/>
      <c r="T239" s="21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13" t="s">
        <v>155</v>
      </c>
      <c r="AU239" s="213" t="s">
        <v>92</v>
      </c>
      <c r="AV239" s="15" t="s">
        <v>151</v>
      </c>
      <c r="AW239" s="15" t="s">
        <v>36</v>
      </c>
      <c r="AX239" s="15" t="s">
        <v>83</v>
      </c>
      <c r="AY239" s="213" t="s">
        <v>144</v>
      </c>
    </row>
    <row r="240" s="2" customFormat="1" ht="16.5" customHeight="1">
      <c r="A240" s="37"/>
      <c r="B240" s="178"/>
      <c r="C240" s="179" t="s">
        <v>230</v>
      </c>
      <c r="D240" s="179" t="s">
        <v>146</v>
      </c>
      <c r="E240" s="180" t="s">
        <v>386</v>
      </c>
      <c r="F240" s="181" t="s">
        <v>387</v>
      </c>
      <c r="G240" s="182" t="s">
        <v>161</v>
      </c>
      <c r="H240" s="183">
        <v>47.899999999999999</v>
      </c>
      <c r="I240" s="184"/>
      <c r="J240" s="185">
        <f>ROUND(I240*H240,2)</f>
        <v>0</v>
      </c>
      <c r="K240" s="181" t="s">
        <v>150</v>
      </c>
      <c r="L240" s="38"/>
      <c r="M240" s="186" t="s">
        <v>1</v>
      </c>
      <c r="N240" s="187" t="s">
        <v>48</v>
      </c>
      <c r="O240" s="76"/>
      <c r="P240" s="188">
        <f>O240*H240</f>
        <v>0</v>
      </c>
      <c r="Q240" s="188">
        <v>1.9199999999999999</v>
      </c>
      <c r="R240" s="188">
        <f>Q240*H240</f>
        <v>91.967999999999989</v>
      </c>
      <c r="S240" s="188">
        <v>0</v>
      </c>
      <c r="T240" s="18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0" t="s">
        <v>151</v>
      </c>
      <c r="AT240" s="190" t="s">
        <v>146</v>
      </c>
      <c r="AU240" s="190" t="s">
        <v>92</v>
      </c>
      <c r="AY240" s="18" t="s">
        <v>144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90</v>
      </c>
      <c r="BK240" s="191">
        <f>ROUND(I240*H240,2)</f>
        <v>0</v>
      </c>
      <c r="BL240" s="18" t="s">
        <v>151</v>
      </c>
      <c r="BM240" s="190" t="s">
        <v>388</v>
      </c>
    </row>
    <row r="241" s="13" customFormat="1">
      <c r="A241" s="13"/>
      <c r="B241" s="197"/>
      <c r="C241" s="13"/>
      <c r="D241" s="192" t="s">
        <v>155</v>
      </c>
      <c r="E241" s="198" t="s">
        <v>1</v>
      </c>
      <c r="F241" s="199" t="s">
        <v>371</v>
      </c>
      <c r="G241" s="13"/>
      <c r="H241" s="198" t="s">
        <v>1</v>
      </c>
      <c r="I241" s="200"/>
      <c r="J241" s="13"/>
      <c r="K241" s="13"/>
      <c r="L241" s="197"/>
      <c r="M241" s="201"/>
      <c r="N241" s="202"/>
      <c r="O241" s="202"/>
      <c r="P241" s="202"/>
      <c r="Q241" s="202"/>
      <c r="R241" s="202"/>
      <c r="S241" s="202"/>
      <c r="T241" s="20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8" t="s">
        <v>155</v>
      </c>
      <c r="AU241" s="198" t="s">
        <v>92</v>
      </c>
      <c r="AV241" s="13" t="s">
        <v>90</v>
      </c>
      <c r="AW241" s="13" t="s">
        <v>36</v>
      </c>
      <c r="AX241" s="13" t="s">
        <v>83</v>
      </c>
      <c r="AY241" s="198" t="s">
        <v>144</v>
      </c>
    </row>
    <row r="242" s="14" customFormat="1">
      <c r="A242" s="14"/>
      <c r="B242" s="204"/>
      <c r="C242" s="14"/>
      <c r="D242" s="192" t="s">
        <v>155</v>
      </c>
      <c r="E242" s="205" t="s">
        <v>1</v>
      </c>
      <c r="F242" s="206" t="s">
        <v>389</v>
      </c>
      <c r="G242" s="14"/>
      <c r="H242" s="207">
        <v>47.899999999999999</v>
      </c>
      <c r="I242" s="208"/>
      <c r="J242" s="14"/>
      <c r="K242" s="14"/>
      <c r="L242" s="204"/>
      <c r="M242" s="209"/>
      <c r="N242" s="210"/>
      <c r="O242" s="210"/>
      <c r="P242" s="210"/>
      <c r="Q242" s="210"/>
      <c r="R242" s="210"/>
      <c r="S242" s="210"/>
      <c r="T242" s="21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5" t="s">
        <v>155</v>
      </c>
      <c r="AU242" s="205" t="s">
        <v>92</v>
      </c>
      <c r="AV242" s="14" t="s">
        <v>92</v>
      </c>
      <c r="AW242" s="14" t="s">
        <v>36</v>
      </c>
      <c r="AX242" s="14" t="s">
        <v>83</v>
      </c>
      <c r="AY242" s="205" t="s">
        <v>144</v>
      </c>
    </row>
    <row r="243" s="15" customFormat="1">
      <c r="A243" s="15"/>
      <c r="B243" s="212"/>
      <c r="C243" s="15"/>
      <c r="D243" s="192" t="s">
        <v>155</v>
      </c>
      <c r="E243" s="213" t="s">
        <v>1</v>
      </c>
      <c r="F243" s="214" t="s">
        <v>158</v>
      </c>
      <c r="G243" s="15"/>
      <c r="H243" s="215">
        <v>47.899999999999999</v>
      </c>
      <c r="I243" s="216"/>
      <c r="J243" s="15"/>
      <c r="K243" s="15"/>
      <c r="L243" s="212"/>
      <c r="M243" s="217"/>
      <c r="N243" s="218"/>
      <c r="O243" s="218"/>
      <c r="P243" s="218"/>
      <c r="Q243" s="218"/>
      <c r="R243" s="218"/>
      <c r="S243" s="218"/>
      <c r="T243" s="219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3" t="s">
        <v>155</v>
      </c>
      <c r="AU243" s="213" t="s">
        <v>92</v>
      </c>
      <c r="AV243" s="15" t="s">
        <v>151</v>
      </c>
      <c r="AW243" s="15" t="s">
        <v>36</v>
      </c>
      <c r="AX243" s="15" t="s">
        <v>90</v>
      </c>
      <c r="AY243" s="213" t="s">
        <v>144</v>
      </c>
    </row>
    <row r="244" s="2" customFormat="1" ht="24.15" customHeight="1">
      <c r="A244" s="37"/>
      <c r="B244" s="178"/>
      <c r="C244" s="179" t="s">
        <v>236</v>
      </c>
      <c r="D244" s="179" t="s">
        <v>146</v>
      </c>
      <c r="E244" s="180" t="s">
        <v>390</v>
      </c>
      <c r="F244" s="181" t="s">
        <v>391</v>
      </c>
      <c r="G244" s="182" t="s">
        <v>274</v>
      </c>
      <c r="H244" s="183">
        <v>1197.5</v>
      </c>
      <c r="I244" s="184"/>
      <c r="J244" s="185">
        <f>ROUND(I244*H244,2)</f>
        <v>0</v>
      </c>
      <c r="K244" s="181" t="s">
        <v>150</v>
      </c>
      <c r="L244" s="38"/>
      <c r="M244" s="186" t="s">
        <v>1</v>
      </c>
      <c r="N244" s="187" t="s">
        <v>48</v>
      </c>
      <c r="O244" s="76"/>
      <c r="P244" s="188">
        <f>O244*H244</f>
        <v>0</v>
      </c>
      <c r="Q244" s="188">
        <v>0.00048999999999999998</v>
      </c>
      <c r="R244" s="188">
        <f>Q244*H244</f>
        <v>0.58677499999999994</v>
      </c>
      <c r="S244" s="188">
        <v>0</v>
      </c>
      <c r="T244" s="18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0" t="s">
        <v>151</v>
      </c>
      <c r="AT244" s="190" t="s">
        <v>146</v>
      </c>
      <c r="AU244" s="190" t="s">
        <v>92</v>
      </c>
      <c r="AY244" s="18" t="s">
        <v>144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8" t="s">
        <v>90</v>
      </c>
      <c r="BK244" s="191">
        <f>ROUND(I244*H244,2)</f>
        <v>0</v>
      </c>
      <c r="BL244" s="18" t="s">
        <v>151</v>
      </c>
      <c r="BM244" s="190" t="s">
        <v>392</v>
      </c>
    </row>
    <row r="245" s="13" customFormat="1">
      <c r="A245" s="13"/>
      <c r="B245" s="197"/>
      <c r="C245" s="13"/>
      <c r="D245" s="192" t="s">
        <v>155</v>
      </c>
      <c r="E245" s="198" t="s">
        <v>1</v>
      </c>
      <c r="F245" s="199" t="s">
        <v>371</v>
      </c>
      <c r="G245" s="13"/>
      <c r="H245" s="198" t="s">
        <v>1</v>
      </c>
      <c r="I245" s="200"/>
      <c r="J245" s="13"/>
      <c r="K245" s="13"/>
      <c r="L245" s="197"/>
      <c r="M245" s="201"/>
      <c r="N245" s="202"/>
      <c r="O245" s="202"/>
      <c r="P245" s="202"/>
      <c r="Q245" s="202"/>
      <c r="R245" s="202"/>
      <c r="S245" s="202"/>
      <c r="T245" s="20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8" t="s">
        <v>155</v>
      </c>
      <c r="AU245" s="198" t="s">
        <v>92</v>
      </c>
      <c r="AV245" s="13" t="s">
        <v>90</v>
      </c>
      <c r="AW245" s="13" t="s">
        <v>36</v>
      </c>
      <c r="AX245" s="13" t="s">
        <v>83</v>
      </c>
      <c r="AY245" s="198" t="s">
        <v>144</v>
      </c>
    </row>
    <row r="246" s="14" customFormat="1">
      <c r="A246" s="14"/>
      <c r="B246" s="204"/>
      <c r="C246" s="14"/>
      <c r="D246" s="192" t="s">
        <v>155</v>
      </c>
      <c r="E246" s="205" t="s">
        <v>1</v>
      </c>
      <c r="F246" s="206" t="s">
        <v>393</v>
      </c>
      <c r="G246" s="14"/>
      <c r="H246" s="207">
        <v>1197.5</v>
      </c>
      <c r="I246" s="208"/>
      <c r="J246" s="14"/>
      <c r="K246" s="14"/>
      <c r="L246" s="204"/>
      <c r="M246" s="209"/>
      <c r="N246" s="210"/>
      <c r="O246" s="210"/>
      <c r="P246" s="210"/>
      <c r="Q246" s="210"/>
      <c r="R246" s="210"/>
      <c r="S246" s="210"/>
      <c r="T246" s="21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5" t="s">
        <v>155</v>
      </c>
      <c r="AU246" s="205" t="s">
        <v>92</v>
      </c>
      <c r="AV246" s="14" t="s">
        <v>92</v>
      </c>
      <c r="AW246" s="14" t="s">
        <v>36</v>
      </c>
      <c r="AX246" s="14" t="s">
        <v>83</v>
      </c>
      <c r="AY246" s="205" t="s">
        <v>144</v>
      </c>
    </row>
    <row r="247" s="15" customFormat="1">
      <c r="A247" s="15"/>
      <c r="B247" s="212"/>
      <c r="C247" s="15"/>
      <c r="D247" s="192" t="s">
        <v>155</v>
      </c>
      <c r="E247" s="213" t="s">
        <v>1</v>
      </c>
      <c r="F247" s="214" t="s">
        <v>158</v>
      </c>
      <c r="G247" s="15"/>
      <c r="H247" s="215">
        <v>1197.5</v>
      </c>
      <c r="I247" s="216"/>
      <c r="J247" s="15"/>
      <c r="K247" s="15"/>
      <c r="L247" s="212"/>
      <c r="M247" s="217"/>
      <c r="N247" s="218"/>
      <c r="O247" s="218"/>
      <c r="P247" s="218"/>
      <c r="Q247" s="218"/>
      <c r="R247" s="218"/>
      <c r="S247" s="218"/>
      <c r="T247" s="21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13" t="s">
        <v>155</v>
      </c>
      <c r="AU247" s="213" t="s">
        <v>92</v>
      </c>
      <c r="AV247" s="15" t="s">
        <v>151</v>
      </c>
      <c r="AW247" s="15" t="s">
        <v>36</v>
      </c>
      <c r="AX247" s="15" t="s">
        <v>90</v>
      </c>
      <c r="AY247" s="213" t="s">
        <v>144</v>
      </c>
    </row>
    <row r="248" s="2" customFormat="1" ht="24.15" customHeight="1">
      <c r="A248" s="37"/>
      <c r="B248" s="178"/>
      <c r="C248" s="179" t="s">
        <v>8</v>
      </c>
      <c r="D248" s="179" t="s">
        <v>146</v>
      </c>
      <c r="E248" s="180" t="s">
        <v>394</v>
      </c>
      <c r="F248" s="181" t="s">
        <v>395</v>
      </c>
      <c r="G248" s="182" t="s">
        <v>274</v>
      </c>
      <c r="H248" s="183">
        <v>14</v>
      </c>
      <c r="I248" s="184"/>
      <c r="J248" s="185">
        <f>ROUND(I248*H248,2)</f>
        <v>0</v>
      </c>
      <c r="K248" s="181" t="s">
        <v>150</v>
      </c>
      <c r="L248" s="38"/>
      <c r="M248" s="186" t="s">
        <v>1</v>
      </c>
      <c r="N248" s="187" t="s">
        <v>48</v>
      </c>
      <c r="O248" s="76"/>
      <c r="P248" s="188">
        <f>O248*H248</f>
        <v>0</v>
      </c>
      <c r="Q248" s="188">
        <v>0.63788</v>
      </c>
      <c r="R248" s="188">
        <f>Q248*H248</f>
        <v>8.93032</v>
      </c>
      <c r="S248" s="188">
        <v>0</v>
      </c>
      <c r="T248" s="18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0" t="s">
        <v>151</v>
      </c>
      <c r="AT248" s="190" t="s">
        <v>146</v>
      </c>
      <c r="AU248" s="190" t="s">
        <v>92</v>
      </c>
      <c r="AY248" s="18" t="s">
        <v>144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90</v>
      </c>
      <c r="BK248" s="191">
        <f>ROUND(I248*H248,2)</f>
        <v>0</v>
      </c>
      <c r="BL248" s="18" t="s">
        <v>151</v>
      </c>
      <c r="BM248" s="190" t="s">
        <v>396</v>
      </c>
    </row>
    <row r="249" s="2" customFormat="1">
      <c r="A249" s="37"/>
      <c r="B249" s="38"/>
      <c r="C249" s="37"/>
      <c r="D249" s="192" t="s">
        <v>153</v>
      </c>
      <c r="E249" s="37"/>
      <c r="F249" s="193" t="s">
        <v>397</v>
      </c>
      <c r="G249" s="37"/>
      <c r="H249" s="37"/>
      <c r="I249" s="194"/>
      <c r="J249" s="37"/>
      <c r="K249" s="37"/>
      <c r="L249" s="38"/>
      <c r="M249" s="195"/>
      <c r="N249" s="196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153</v>
      </c>
      <c r="AU249" s="18" t="s">
        <v>92</v>
      </c>
    </row>
    <row r="250" s="13" customFormat="1">
      <c r="A250" s="13"/>
      <c r="B250" s="197"/>
      <c r="C250" s="13"/>
      <c r="D250" s="192" t="s">
        <v>155</v>
      </c>
      <c r="E250" s="198" t="s">
        <v>1</v>
      </c>
      <c r="F250" s="199" t="s">
        <v>398</v>
      </c>
      <c r="G250" s="13"/>
      <c r="H250" s="198" t="s">
        <v>1</v>
      </c>
      <c r="I250" s="200"/>
      <c r="J250" s="13"/>
      <c r="K250" s="13"/>
      <c r="L250" s="197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8" t="s">
        <v>155</v>
      </c>
      <c r="AU250" s="198" t="s">
        <v>92</v>
      </c>
      <c r="AV250" s="13" t="s">
        <v>90</v>
      </c>
      <c r="AW250" s="13" t="s">
        <v>36</v>
      </c>
      <c r="AX250" s="13" t="s">
        <v>83</v>
      </c>
      <c r="AY250" s="198" t="s">
        <v>144</v>
      </c>
    </row>
    <row r="251" s="13" customFormat="1">
      <c r="A251" s="13"/>
      <c r="B251" s="197"/>
      <c r="C251" s="13"/>
      <c r="D251" s="192" t="s">
        <v>155</v>
      </c>
      <c r="E251" s="198" t="s">
        <v>1</v>
      </c>
      <c r="F251" s="199" t="s">
        <v>399</v>
      </c>
      <c r="G251" s="13"/>
      <c r="H251" s="198" t="s">
        <v>1</v>
      </c>
      <c r="I251" s="200"/>
      <c r="J251" s="13"/>
      <c r="K251" s="13"/>
      <c r="L251" s="197"/>
      <c r="M251" s="201"/>
      <c r="N251" s="202"/>
      <c r="O251" s="202"/>
      <c r="P251" s="202"/>
      <c r="Q251" s="202"/>
      <c r="R251" s="202"/>
      <c r="S251" s="202"/>
      <c r="T251" s="20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8" t="s">
        <v>155</v>
      </c>
      <c r="AU251" s="198" t="s">
        <v>92</v>
      </c>
      <c r="AV251" s="13" t="s">
        <v>90</v>
      </c>
      <c r="AW251" s="13" t="s">
        <v>36</v>
      </c>
      <c r="AX251" s="13" t="s">
        <v>83</v>
      </c>
      <c r="AY251" s="198" t="s">
        <v>144</v>
      </c>
    </row>
    <row r="252" s="14" customFormat="1">
      <c r="A252" s="14"/>
      <c r="B252" s="204"/>
      <c r="C252" s="14"/>
      <c r="D252" s="192" t="s">
        <v>155</v>
      </c>
      <c r="E252" s="205" t="s">
        <v>1</v>
      </c>
      <c r="F252" s="206" t="s">
        <v>400</v>
      </c>
      <c r="G252" s="14"/>
      <c r="H252" s="207">
        <v>14</v>
      </c>
      <c r="I252" s="208"/>
      <c r="J252" s="14"/>
      <c r="K252" s="14"/>
      <c r="L252" s="204"/>
      <c r="M252" s="209"/>
      <c r="N252" s="210"/>
      <c r="O252" s="210"/>
      <c r="P252" s="210"/>
      <c r="Q252" s="210"/>
      <c r="R252" s="210"/>
      <c r="S252" s="210"/>
      <c r="T252" s="21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5" t="s">
        <v>155</v>
      </c>
      <c r="AU252" s="205" t="s">
        <v>92</v>
      </c>
      <c r="AV252" s="14" t="s">
        <v>92</v>
      </c>
      <c r="AW252" s="14" t="s">
        <v>36</v>
      </c>
      <c r="AX252" s="14" t="s">
        <v>83</v>
      </c>
      <c r="AY252" s="205" t="s">
        <v>144</v>
      </c>
    </row>
    <row r="253" s="15" customFormat="1">
      <c r="A253" s="15"/>
      <c r="B253" s="212"/>
      <c r="C253" s="15"/>
      <c r="D253" s="192" t="s">
        <v>155</v>
      </c>
      <c r="E253" s="213" t="s">
        <v>1</v>
      </c>
      <c r="F253" s="214" t="s">
        <v>158</v>
      </c>
      <c r="G253" s="15"/>
      <c r="H253" s="215">
        <v>14</v>
      </c>
      <c r="I253" s="216"/>
      <c r="J253" s="15"/>
      <c r="K253" s="15"/>
      <c r="L253" s="212"/>
      <c r="M253" s="217"/>
      <c r="N253" s="218"/>
      <c r="O253" s="218"/>
      <c r="P253" s="218"/>
      <c r="Q253" s="218"/>
      <c r="R253" s="218"/>
      <c r="S253" s="218"/>
      <c r="T253" s="219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13" t="s">
        <v>155</v>
      </c>
      <c r="AU253" s="213" t="s">
        <v>92</v>
      </c>
      <c r="AV253" s="15" t="s">
        <v>151</v>
      </c>
      <c r="AW253" s="15" t="s">
        <v>36</v>
      </c>
      <c r="AX253" s="15" t="s">
        <v>90</v>
      </c>
      <c r="AY253" s="213" t="s">
        <v>144</v>
      </c>
    </row>
    <row r="254" s="12" customFormat="1" ht="22.8" customHeight="1">
      <c r="A254" s="12"/>
      <c r="B254" s="165"/>
      <c r="C254" s="12"/>
      <c r="D254" s="166" t="s">
        <v>82</v>
      </c>
      <c r="E254" s="176" t="s">
        <v>204</v>
      </c>
      <c r="F254" s="176" t="s">
        <v>270</v>
      </c>
      <c r="G254" s="12"/>
      <c r="H254" s="12"/>
      <c r="I254" s="168"/>
      <c r="J254" s="177">
        <f>BK254</f>
        <v>0</v>
      </c>
      <c r="K254" s="12"/>
      <c r="L254" s="165"/>
      <c r="M254" s="170"/>
      <c r="N254" s="171"/>
      <c r="O254" s="171"/>
      <c r="P254" s="172">
        <v>0</v>
      </c>
      <c r="Q254" s="171"/>
      <c r="R254" s="172">
        <v>0</v>
      </c>
      <c r="S254" s="171"/>
      <c r="T254" s="173"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66" t="s">
        <v>90</v>
      </c>
      <c r="AT254" s="174" t="s">
        <v>82</v>
      </c>
      <c r="AU254" s="174" t="s">
        <v>90</v>
      </c>
      <c r="AY254" s="166" t="s">
        <v>144</v>
      </c>
      <c r="BK254" s="175">
        <v>0</v>
      </c>
    </row>
    <row r="255" s="12" customFormat="1" ht="22.8" customHeight="1">
      <c r="A255" s="12"/>
      <c r="B255" s="165"/>
      <c r="C255" s="12"/>
      <c r="D255" s="166" t="s">
        <v>82</v>
      </c>
      <c r="E255" s="176" t="s">
        <v>283</v>
      </c>
      <c r="F255" s="176" t="s">
        <v>284</v>
      </c>
      <c r="G255" s="12"/>
      <c r="H255" s="12"/>
      <c r="I255" s="168"/>
      <c r="J255" s="177">
        <f>BK255</f>
        <v>0</v>
      </c>
      <c r="K255" s="12"/>
      <c r="L255" s="165"/>
      <c r="M255" s="170"/>
      <c r="N255" s="171"/>
      <c r="O255" s="171"/>
      <c r="P255" s="172">
        <f>SUM(P256:P259)</f>
        <v>0</v>
      </c>
      <c r="Q255" s="171"/>
      <c r="R255" s="172">
        <f>SUM(R256:R259)</f>
        <v>0</v>
      </c>
      <c r="S255" s="171"/>
      <c r="T255" s="173">
        <f>SUM(T256:T259)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66" t="s">
        <v>90</v>
      </c>
      <c r="AT255" s="174" t="s">
        <v>82</v>
      </c>
      <c r="AU255" s="174" t="s">
        <v>90</v>
      </c>
      <c r="AY255" s="166" t="s">
        <v>144</v>
      </c>
      <c r="BK255" s="175">
        <f>SUM(BK256:BK259)</f>
        <v>0</v>
      </c>
    </row>
    <row r="256" s="2" customFormat="1" ht="16.5" customHeight="1">
      <c r="A256" s="37"/>
      <c r="B256" s="178"/>
      <c r="C256" s="179" t="s">
        <v>250</v>
      </c>
      <c r="D256" s="179" t="s">
        <v>146</v>
      </c>
      <c r="E256" s="180" t="s">
        <v>401</v>
      </c>
      <c r="F256" s="181" t="s">
        <v>402</v>
      </c>
      <c r="G256" s="182" t="s">
        <v>403</v>
      </c>
      <c r="H256" s="183">
        <v>1</v>
      </c>
      <c r="I256" s="184"/>
      <c r="J256" s="185">
        <f>ROUND(I256*H256,2)</f>
        <v>0</v>
      </c>
      <c r="K256" s="181" t="s">
        <v>1</v>
      </c>
      <c r="L256" s="38"/>
      <c r="M256" s="186" t="s">
        <v>1</v>
      </c>
      <c r="N256" s="187" t="s">
        <v>48</v>
      </c>
      <c r="O256" s="76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151</v>
      </c>
      <c r="AT256" s="190" t="s">
        <v>146</v>
      </c>
      <c r="AU256" s="190" t="s">
        <v>92</v>
      </c>
      <c r="AY256" s="18" t="s">
        <v>144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90</v>
      </c>
      <c r="BK256" s="191">
        <f>ROUND(I256*H256,2)</f>
        <v>0</v>
      </c>
      <c r="BL256" s="18" t="s">
        <v>151</v>
      </c>
      <c r="BM256" s="190" t="s">
        <v>404</v>
      </c>
    </row>
    <row r="257" s="13" customFormat="1">
      <c r="A257" s="13"/>
      <c r="B257" s="197"/>
      <c r="C257" s="13"/>
      <c r="D257" s="192" t="s">
        <v>155</v>
      </c>
      <c r="E257" s="198" t="s">
        <v>1</v>
      </c>
      <c r="F257" s="199" t="s">
        <v>402</v>
      </c>
      <c r="G257" s="13"/>
      <c r="H257" s="198" t="s">
        <v>1</v>
      </c>
      <c r="I257" s="200"/>
      <c r="J257" s="13"/>
      <c r="K257" s="13"/>
      <c r="L257" s="197"/>
      <c r="M257" s="201"/>
      <c r="N257" s="202"/>
      <c r="O257" s="202"/>
      <c r="P257" s="202"/>
      <c r="Q257" s="202"/>
      <c r="R257" s="202"/>
      <c r="S257" s="202"/>
      <c r="T257" s="20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8" t="s">
        <v>155</v>
      </c>
      <c r="AU257" s="198" t="s">
        <v>92</v>
      </c>
      <c r="AV257" s="13" t="s">
        <v>90</v>
      </c>
      <c r="AW257" s="13" t="s">
        <v>36</v>
      </c>
      <c r="AX257" s="13" t="s">
        <v>83</v>
      </c>
      <c r="AY257" s="198" t="s">
        <v>144</v>
      </c>
    </row>
    <row r="258" s="14" customFormat="1">
      <c r="A258" s="14"/>
      <c r="B258" s="204"/>
      <c r="C258" s="14"/>
      <c r="D258" s="192" t="s">
        <v>155</v>
      </c>
      <c r="E258" s="205" t="s">
        <v>1</v>
      </c>
      <c r="F258" s="206" t="s">
        <v>90</v>
      </c>
      <c r="G258" s="14"/>
      <c r="H258" s="207">
        <v>1</v>
      </c>
      <c r="I258" s="208"/>
      <c r="J258" s="14"/>
      <c r="K258" s="14"/>
      <c r="L258" s="204"/>
      <c r="M258" s="209"/>
      <c r="N258" s="210"/>
      <c r="O258" s="210"/>
      <c r="P258" s="210"/>
      <c r="Q258" s="210"/>
      <c r="R258" s="210"/>
      <c r="S258" s="210"/>
      <c r="T258" s="21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05" t="s">
        <v>155</v>
      </c>
      <c r="AU258" s="205" t="s">
        <v>92</v>
      </c>
      <c r="AV258" s="14" t="s">
        <v>92</v>
      </c>
      <c r="AW258" s="14" t="s">
        <v>36</v>
      </c>
      <c r="AX258" s="14" t="s">
        <v>83</v>
      </c>
      <c r="AY258" s="205" t="s">
        <v>144</v>
      </c>
    </row>
    <row r="259" s="15" customFormat="1">
      <c r="A259" s="15"/>
      <c r="B259" s="212"/>
      <c r="C259" s="15"/>
      <c r="D259" s="192" t="s">
        <v>155</v>
      </c>
      <c r="E259" s="213" t="s">
        <v>1</v>
      </c>
      <c r="F259" s="214" t="s">
        <v>158</v>
      </c>
      <c r="G259" s="15"/>
      <c r="H259" s="215">
        <v>1</v>
      </c>
      <c r="I259" s="216"/>
      <c r="J259" s="15"/>
      <c r="K259" s="15"/>
      <c r="L259" s="212"/>
      <c r="M259" s="230"/>
      <c r="N259" s="231"/>
      <c r="O259" s="231"/>
      <c r="P259" s="231"/>
      <c r="Q259" s="231"/>
      <c r="R259" s="231"/>
      <c r="S259" s="231"/>
      <c r="T259" s="232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13" t="s">
        <v>155</v>
      </c>
      <c r="AU259" s="213" t="s">
        <v>92</v>
      </c>
      <c r="AV259" s="15" t="s">
        <v>151</v>
      </c>
      <c r="AW259" s="15" t="s">
        <v>36</v>
      </c>
      <c r="AX259" s="15" t="s">
        <v>90</v>
      </c>
      <c r="AY259" s="213" t="s">
        <v>144</v>
      </c>
    </row>
    <row r="260" s="2" customFormat="1" ht="6.96" customHeight="1">
      <c r="A260" s="37"/>
      <c r="B260" s="59"/>
      <c r="C260" s="60"/>
      <c r="D260" s="60"/>
      <c r="E260" s="60"/>
      <c r="F260" s="60"/>
      <c r="G260" s="60"/>
      <c r="H260" s="60"/>
      <c r="I260" s="60"/>
      <c r="J260" s="60"/>
      <c r="K260" s="60"/>
      <c r="L260" s="38"/>
      <c r="M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</row>
  </sheetData>
  <autoFilter ref="C124:K2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113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HOSTÍN U MĚLNÍKA - HLAVNÍ POLNÍ CESTA HC1</v>
      </c>
      <c r="F7" s="31"/>
      <c r="G7" s="31"/>
      <c r="H7" s="31"/>
      <c r="L7" s="21"/>
    </row>
    <row r="8" s="1" customFormat="1" ht="12" customHeight="1">
      <c r="B8" s="21"/>
      <c r="D8" s="31" t="s">
        <v>114</v>
      </c>
      <c r="L8" s="21"/>
    </row>
    <row r="9" s="2" customFormat="1" ht="16.5" customHeight="1">
      <c r="A9" s="37"/>
      <c r="B9" s="38"/>
      <c r="C9" s="37"/>
      <c r="D9" s="37"/>
      <c r="E9" s="128" t="s">
        <v>115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405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118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ROUND(J122,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ROUND((SUM(BE122:BE129)),  2)</f>
        <v>0</v>
      </c>
      <c r="G35" s="37"/>
      <c r="H35" s="37"/>
      <c r="I35" s="135">
        <v>0.20999999999999999</v>
      </c>
      <c r="J35" s="134">
        <f>ROUND(((SUM(BE122:BE129))*I35),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ROUND((SUM(BF122:BF129)),  2)</f>
        <v>0</v>
      </c>
      <c r="G36" s="37"/>
      <c r="H36" s="37"/>
      <c r="I36" s="135">
        <v>0.14999999999999999</v>
      </c>
      <c r="J36" s="134">
        <f>ROUND(((SUM(BF122:BF129))*I36),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ROUND((SUM(BG122:BG129)),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ROUND((SUM(BH122:BH129)),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ROUND((SUM(BI122:BI129)),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HOSTÍN U MĚLNÍKA - HLAVNÍ POLNÍ CESTA HC1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114</v>
      </c>
      <c r="L86" s="21"/>
    </row>
    <row r="87" s="2" customFormat="1" ht="16.5" customHeight="1">
      <c r="A87" s="37"/>
      <c r="B87" s="38"/>
      <c r="C87" s="37"/>
      <c r="D87" s="37"/>
      <c r="E87" s="128" t="s">
        <v>115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SO802 - Místo odpočinku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Hostín u Mělníka</v>
      </c>
      <c r="G91" s="37"/>
      <c r="H91" s="37"/>
      <c r="I91" s="31" t="s">
        <v>22</v>
      </c>
      <c r="J91" s="68" t="str">
        <f>IF(J14="","",J14)</f>
        <v>4. 1. 2022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120</v>
      </c>
      <c r="D96" s="136"/>
      <c r="E96" s="136"/>
      <c r="F96" s="136"/>
      <c r="G96" s="136"/>
      <c r="H96" s="136"/>
      <c r="I96" s="136"/>
      <c r="J96" s="145" t="s">
        <v>121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122</v>
      </c>
      <c r="D98" s="37"/>
      <c r="E98" s="37"/>
      <c r="F98" s="37"/>
      <c r="G98" s="37"/>
      <c r="H98" s="37"/>
      <c r="I98" s="37"/>
      <c r="J98" s="95">
        <f>J122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123</v>
      </c>
    </row>
    <row r="99" s="9" customFormat="1" ht="24.96" customHeight="1">
      <c r="A99" s="9"/>
      <c r="B99" s="147"/>
      <c r="C99" s="9"/>
      <c r="D99" s="148" t="s">
        <v>124</v>
      </c>
      <c r="E99" s="149"/>
      <c r="F99" s="149"/>
      <c r="G99" s="149"/>
      <c r="H99" s="149"/>
      <c r="I99" s="149"/>
      <c r="J99" s="150">
        <f>J123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127</v>
      </c>
      <c r="E100" s="153"/>
      <c r="F100" s="153"/>
      <c r="G100" s="153"/>
      <c r="H100" s="153"/>
      <c r="I100" s="153"/>
      <c r="J100" s="154">
        <f>J124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129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8" t="str">
        <f>E7</f>
        <v>HOSTÍN U MĚLNÍKA - HLAVNÍ POLNÍ CESTA HC1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1"/>
      <c r="C111" s="31" t="s">
        <v>114</v>
      </c>
      <c r="L111" s="21"/>
    </row>
    <row r="112" s="2" customFormat="1" ht="16.5" customHeight="1">
      <c r="A112" s="37"/>
      <c r="B112" s="38"/>
      <c r="C112" s="37"/>
      <c r="D112" s="37"/>
      <c r="E112" s="128" t="s">
        <v>115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E11</f>
        <v>SO802 - Místo odpočinku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F14</f>
        <v>Hostín u Mělníka</v>
      </c>
      <c r="G116" s="37"/>
      <c r="H116" s="37"/>
      <c r="I116" s="31" t="s">
        <v>22</v>
      </c>
      <c r="J116" s="68" t="str">
        <f>IF(J14="","",J14)</f>
        <v>4. 1. 2022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24</v>
      </c>
      <c r="D118" s="37"/>
      <c r="E118" s="37"/>
      <c r="F118" s="26" t="str">
        <f>E17</f>
        <v>ČR - Státní pozemkový úřad</v>
      </c>
      <c r="G118" s="37"/>
      <c r="H118" s="37"/>
      <c r="I118" s="31" t="s">
        <v>32</v>
      </c>
      <c r="J118" s="35" t="str">
        <f>E23</f>
        <v>GEOREAL spol. s r.o.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7"/>
      <c r="E119" s="37"/>
      <c r="F119" s="26" t="str">
        <f>IF(E20="","",E20)</f>
        <v>Vyplň údaj</v>
      </c>
      <c r="G119" s="37"/>
      <c r="H119" s="37"/>
      <c r="I119" s="31" t="s">
        <v>37</v>
      </c>
      <c r="J119" s="35" t="str">
        <f>E26</f>
        <v>DRS stavební s.r.o.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55"/>
      <c r="B121" s="156"/>
      <c r="C121" s="157" t="s">
        <v>130</v>
      </c>
      <c r="D121" s="158" t="s">
        <v>68</v>
      </c>
      <c r="E121" s="158" t="s">
        <v>64</v>
      </c>
      <c r="F121" s="158" t="s">
        <v>65</v>
      </c>
      <c r="G121" s="158" t="s">
        <v>131</v>
      </c>
      <c r="H121" s="158" t="s">
        <v>132</v>
      </c>
      <c r="I121" s="158" t="s">
        <v>133</v>
      </c>
      <c r="J121" s="158" t="s">
        <v>121</v>
      </c>
      <c r="K121" s="159" t="s">
        <v>134</v>
      </c>
      <c r="L121" s="160"/>
      <c r="M121" s="85" t="s">
        <v>1</v>
      </c>
      <c r="N121" s="86" t="s">
        <v>47</v>
      </c>
      <c r="O121" s="86" t="s">
        <v>135</v>
      </c>
      <c r="P121" s="86" t="s">
        <v>136</v>
      </c>
      <c r="Q121" s="86" t="s">
        <v>137</v>
      </c>
      <c r="R121" s="86" t="s">
        <v>138</v>
      </c>
      <c r="S121" s="86" t="s">
        <v>139</v>
      </c>
      <c r="T121" s="87" t="s">
        <v>140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="2" customFormat="1" ht="22.8" customHeight="1">
      <c r="A122" s="37"/>
      <c r="B122" s="38"/>
      <c r="C122" s="92" t="s">
        <v>141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38"/>
      <c r="M122" s="88"/>
      <c r="N122" s="72"/>
      <c r="O122" s="89"/>
      <c r="P122" s="162">
        <f>P123</f>
        <v>0</v>
      </c>
      <c r="Q122" s="89"/>
      <c r="R122" s="162">
        <f>R123</f>
        <v>0</v>
      </c>
      <c r="S122" s="89"/>
      <c r="T122" s="163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82</v>
      </c>
      <c r="AU122" s="18" t="s">
        <v>123</v>
      </c>
      <c r="BK122" s="164">
        <f>BK123</f>
        <v>0</v>
      </c>
    </row>
    <row r="123" s="12" customFormat="1" ht="25.92" customHeight="1">
      <c r="A123" s="12"/>
      <c r="B123" s="165"/>
      <c r="C123" s="12"/>
      <c r="D123" s="166" t="s">
        <v>82</v>
      </c>
      <c r="E123" s="167" t="s">
        <v>142</v>
      </c>
      <c r="F123" s="167" t="s">
        <v>143</v>
      </c>
      <c r="G123" s="12"/>
      <c r="H123" s="12"/>
      <c r="I123" s="168"/>
      <c r="J123" s="169">
        <f>BK123</f>
        <v>0</v>
      </c>
      <c r="K123" s="12"/>
      <c r="L123" s="165"/>
      <c r="M123" s="170"/>
      <c r="N123" s="171"/>
      <c r="O123" s="171"/>
      <c r="P123" s="172">
        <f>P124</f>
        <v>0</v>
      </c>
      <c r="Q123" s="171"/>
      <c r="R123" s="172">
        <f>R124</f>
        <v>0</v>
      </c>
      <c r="S123" s="171"/>
      <c r="T123" s="17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6" t="s">
        <v>90</v>
      </c>
      <c r="AT123" s="174" t="s">
        <v>82</v>
      </c>
      <c r="AU123" s="174" t="s">
        <v>83</v>
      </c>
      <c r="AY123" s="166" t="s">
        <v>144</v>
      </c>
      <c r="BK123" s="175">
        <f>BK124</f>
        <v>0</v>
      </c>
    </row>
    <row r="124" s="12" customFormat="1" ht="22.8" customHeight="1">
      <c r="A124" s="12"/>
      <c r="B124" s="165"/>
      <c r="C124" s="12"/>
      <c r="D124" s="166" t="s">
        <v>82</v>
      </c>
      <c r="E124" s="176" t="s">
        <v>204</v>
      </c>
      <c r="F124" s="176" t="s">
        <v>270</v>
      </c>
      <c r="G124" s="12"/>
      <c r="H124" s="12"/>
      <c r="I124" s="168"/>
      <c r="J124" s="177">
        <f>BK124</f>
        <v>0</v>
      </c>
      <c r="K124" s="12"/>
      <c r="L124" s="165"/>
      <c r="M124" s="170"/>
      <c r="N124" s="171"/>
      <c r="O124" s="171"/>
      <c r="P124" s="172">
        <f>SUM(P125:P129)</f>
        <v>0</v>
      </c>
      <c r="Q124" s="171"/>
      <c r="R124" s="172">
        <f>SUM(R125:R129)</f>
        <v>0</v>
      </c>
      <c r="S124" s="171"/>
      <c r="T124" s="173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6" t="s">
        <v>90</v>
      </c>
      <c r="AT124" s="174" t="s">
        <v>82</v>
      </c>
      <c r="AU124" s="174" t="s">
        <v>90</v>
      </c>
      <c r="AY124" s="166" t="s">
        <v>144</v>
      </c>
      <c r="BK124" s="175">
        <f>SUM(BK125:BK129)</f>
        <v>0</v>
      </c>
    </row>
    <row r="125" s="2" customFormat="1" ht="24.15" customHeight="1">
      <c r="A125" s="37"/>
      <c r="B125" s="178"/>
      <c r="C125" s="179" t="s">
        <v>90</v>
      </c>
      <c r="D125" s="179" t="s">
        <v>146</v>
      </c>
      <c r="E125" s="180" t="s">
        <v>406</v>
      </c>
      <c r="F125" s="181" t="s">
        <v>407</v>
      </c>
      <c r="G125" s="182" t="s">
        <v>403</v>
      </c>
      <c r="H125" s="183">
        <v>1</v>
      </c>
      <c r="I125" s="184"/>
      <c r="J125" s="185">
        <f>ROUND(I125*H125,2)</f>
        <v>0</v>
      </c>
      <c r="K125" s="181" t="s">
        <v>1</v>
      </c>
      <c r="L125" s="38"/>
      <c r="M125" s="186" t="s">
        <v>1</v>
      </c>
      <c r="N125" s="187" t="s">
        <v>48</v>
      </c>
      <c r="O125" s="76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0" t="s">
        <v>151</v>
      </c>
      <c r="AT125" s="190" t="s">
        <v>146</v>
      </c>
      <c r="AU125" s="190" t="s">
        <v>92</v>
      </c>
      <c r="AY125" s="18" t="s">
        <v>144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90</v>
      </c>
      <c r="BK125" s="191">
        <f>ROUND(I125*H125,2)</f>
        <v>0</v>
      </c>
      <c r="BL125" s="18" t="s">
        <v>151</v>
      </c>
      <c r="BM125" s="190" t="s">
        <v>408</v>
      </c>
    </row>
    <row r="126" s="2" customFormat="1">
      <c r="A126" s="37"/>
      <c r="B126" s="38"/>
      <c r="C126" s="37"/>
      <c r="D126" s="192" t="s">
        <v>153</v>
      </c>
      <c r="E126" s="37"/>
      <c r="F126" s="193" t="s">
        <v>407</v>
      </c>
      <c r="G126" s="37"/>
      <c r="H126" s="37"/>
      <c r="I126" s="194"/>
      <c r="J126" s="37"/>
      <c r="K126" s="37"/>
      <c r="L126" s="38"/>
      <c r="M126" s="195"/>
      <c r="N126" s="196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153</v>
      </c>
      <c r="AU126" s="18" t="s">
        <v>92</v>
      </c>
    </row>
    <row r="127" s="13" customFormat="1">
      <c r="A127" s="13"/>
      <c r="B127" s="197"/>
      <c r="C127" s="13"/>
      <c r="D127" s="192" t="s">
        <v>155</v>
      </c>
      <c r="E127" s="198" t="s">
        <v>1</v>
      </c>
      <c r="F127" s="199" t="s">
        <v>409</v>
      </c>
      <c r="G127" s="13"/>
      <c r="H127" s="198" t="s">
        <v>1</v>
      </c>
      <c r="I127" s="200"/>
      <c r="J127" s="13"/>
      <c r="K127" s="13"/>
      <c r="L127" s="197"/>
      <c r="M127" s="201"/>
      <c r="N127" s="202"/>
      <c r="O127" s="202"/>
      <c r="P127" s="202"/>
      <c r="Q127" s="202"/>
      <c r="R127" s="202"/>
      <c r="S127" s="202"/>
      <c r="T127" s="20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8" t="s">
        <v>155</v>
      </c>
      <c r="AU127" s="198" t="s">
        <v>92</v>
      </c>
      <c r="AV127" s="13" t="s">
        <v>90</v>
      </c>
      <c r="AW127" s="13" t="s">
        <v>36</v>
      </c>
      <c r="AX127" s="13" t="s">
        <v>83</v>
      </c>
      <c r="AY127" s="198" t="s">
        <v>144</v>
      </c>
    </row>
    <row r="128" s="14" customFormat="1">
      <c r="A128" s="14"/>
      <c r="B128" s="204"/>
      <c r="C128" s="14"/>
      <c r="D128" s="192" t="s">
        <v>155</v>
      </c>
      <c r="E128" s="205" t="s">
        <v>1</v>
      </c>
      <c r="F128" s="206" t="s">
        <v>90</v>
      </c>
      <c r="G128" s="14"/>
      <c r="H128" s="207">
        <v>1</v>
      </c>
      <c r="I128" s="208"/>
      <c r="J128" s="14"/>
      <c r="K128" s="14"/>
      <c r="L128" s="204"/>
      <c r="M128" s="209"/>
      <c r="N128" s="210"/>
      <c r="O128" s="210"/>
      <c r="P128" s="210"/>
      <c r="Q128" s="210"/>
      <c r="R128" s="210"/>
      <c r="S128" s="210"/>
      <c r="T128" s="21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05" t="s">
        <v>155</v>
      </c>
      <c r="AU128" s="205" t="s">
        <v>92</v>
      </c>
      <c r="AV128" s="14" t="s">
        <v>92</v>
      </c>
      <c r="AW128" s="14" t="s">
        <v>36</v>
      </c>
      <c r="AX128" s="14" t="s">
        <v>83</v>
      </c>
      <c r="AY128" s="205" t="s">
        <v>144</v>
      </c>
    </row>
    <row r="129" s="15" customFormat="1">
      <c r="A129" s="15"/>
      <c r="B129" s="212"/>
      <c r="C129" s="15"/>
      <c r="D129" s="192" t="s">
        <v>155</v>
      </c>
      <c r="E129" s="213" t="s">
        <v>1</v>
      </c>
      <c r="F129" s="214" t="s">
        <v>158</v>
      </c>
      <c r="G129" s="15"/>
      <c r="H129" s="215">
        <v>1</v>
      </c>
      <c r="I129" s="216"/>
      <c r="J129" s="15"/>
      <c r="K129" s="15"/>
      <c r="L129" s="212"/>
      <c r="M129" s="230"/>
      <c r="N129" s="231"/>
      <c r="O129" s="231"/>
      <c r="P129" s="231"/>
      <c r="Q129" s="231"/>
      <c r="R129" s="231"/>
      <c r="S129" s="231"/>
      <c r="T129" s="23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13" t="s">
        <v>155</v>
      </c>
      <c r="AU129" s="213" t="s">
        <v>92</v>
      </c>
      <c r="AV129" s="15" t="s">
        <v>151</v>
      </c>
      <c r="AW129" s="15" t="s">
        <v>36</v>
      </c>
      <c r="AX129" s="15" t="s">
        <v>90</v>
      </c>
      <c r="AY129" s="213" t="s">
        <v>144</v>
      </c>
    </row>
    <row r="130" s="2" customFormat="1" ht="6.96" customHeight="1">
      <c r="A130" s="37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38"/>
      <c r="M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</sheetData>
  <autoFilter ref="C121:K1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113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HOSTÍN U MĚLNÍKA - HLAVNÍ POLNÍ CESTA HC1</v>
      </c>
      <c r="F7" s="31"/>
      <c r="G7" s="31"/>
      <c r="H7" s="31"/>
      <c r="L7" s="21"/>
    </row>
    <row r="8" s="1" customFormat="1" ht="12" customHeight="1">
      <c r="B8" s="21"/>
      <c r="D8" s="31" t="s">
        <v>114</v>
      </c>
      <c r="L8" s="21"/>
    </row>
    <row r="9" s="2" customFormat="1" ht="16.5" customHeight="1">
      <c r="A9" s="37"/>
      <c r="B9" s="38"/>
      <c r="C9" s="37"/>
      <c r="D9" s="37"/>
      <c r="E9" s="128" t="s">
        <v>115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410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118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ROUND(J121,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ROUND((SUM(BE121:BE269)),  2)</f>
        <v>0</v>
      </c>
      <c r="G35" s="37"/>
      <c r="H35" s="37"/>
      <c r="I35" s="135">
        <v>0.20999999999999999</v>
      </c>
      <c r="J35" s="134">
        <f>ROUND(((SUM(BE121:BE269))*I35),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ROUND((SUM(BF121:BF269)),  2)</f>
        <v>0</v>
      </c>
      <c r="G36" s="37"/>
      <c r="H36" s="37"/>
      <c r="I36" s="135">
        <v>0.14999999999999999</v>
      </c>
      <c r="J36" s="134">
        <f>ROUND(((SUM(BF121:BF269))*I36),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ROUND((SUM(BG121:BG269)),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ROUND((SUM(BH121:BH269)),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ROUND((SUM(BI121:BI269)),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HOSTÍN U MĚLNÍKA - HLAVNÍ POLNÍ CESTA HC1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114</v>
      </c>
      <c r="L86" s="21"/>
    </row>
    <row r="87" s="2" customFormat="1" ht="16.5" customHeight="1">
      <c r="A87" s="37"/>
      <c r="B87" s="38"/>
      <c r="C87" s="37"/>
      <c r="D87" s="37"/>
      <c r="E87" s="128" t="s">
        <v>115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SO801 - Kácení zeleně a výsadba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Hostín u Mělníka</v>
      </c>
      <c r="G91" s="37"/>
      <c r="H91" s="37"/>
      <c r="I91" s="31" t="s">
        <v>22</v>
      </c>
      <c r="J91" s="68" t="str">
        <f>IF(J14="","",J14)</f>
        <v>4. 1. 2022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120</v>
      </c>
      <c r="D96" s="136"/>
      <c r="E96" s="136"/>
      <c r="F96" s="136"/>
      <c r="G96" s="136"/>
      <c r="H96" s="136"/>
      <c r="I96" s="136"/>
      <c r="J96" s="145" t="s">
        <v>121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122</v>
      </c>
      <c r="D98" s="37"/>
      <c r="E98" s="37"/>
      <c r="F98" s="37"/>
      <c r="G98" s="37"/>
      <c r="H98" s="37"/>
      <c r="I98" s="37"/>
      <c r="J98" s="95">
        <f>J121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123</v>
      </c>
    </row>
    <row r="99" s="9" customFormat="1" ht="24.96" customHeight="1">
      <c r="A99" s="9"/>
      <c r="B99" s="147"/>
      <c r="C99" s="9"/>
      <c r="D99" s="148" t="s">
        <v>411</v>
      </c>
      <c r="E99" s="149"/>
      <c r="F99" s="149"/>
      <c r="G99" s="149"/>
      <c r="H99" s="149"/>
      <c r="I99" s="149"/>
      <c r="J99" s="150">
        <f>J122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129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128" t="str">
        <f>E7</f>
        <v>HOSTÍN U MĚLNÍKA - HLAVNÍ POLNÍ CESTA HC1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1" customFormat="1" ht="12" customHeight="1">
      <c r="B110" s="21"/>
      <c r="C110" s="31" t="s">
        <v>114</v>
      </c>
      <c r="L110" s="21"/>
    </row>
    <row r="111" s="2" customFormat="1" ht="16.5" customHeight="1">
      <c r="A111" s="37"/>
      <c r="B111" s="38"/>
      <c r="C111" s="37"/>
      <c r="D111" s="37"/>
      <c r="E111" s="128" t="s">
        <v>115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116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E11</f>
        <v>SO801 - Kácení zeleně a výsadba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F14</f>
        <v>Hostín u Mělníka</v>
      </c>
      <c r="G115" s="37"/>
      <c r="H115" s="37"/>
      <c r="I115" s="31" t="s">
        <v>22</v>
      </c>
      <c r="J115" s="68" t="str">
        <f>IF(J14="","",J14)</f>
        <v>4. 1. 2022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24</v>
      </c>
      <c r="D117" s="37"/>
      <c r="E117" s="37"/>
      <c r="F117" s="26" t="str">
        <f>E17</f>
        <v>ČR - Státní pozemkový úřad</v>
      </c>
      <c r="G117" s="37"/>
      <c r="H117" s="37"/>
      <c r="I117" s="31" t="s">
        <v>32</v>
      </c>
      <c r="J117" s="35" t="str">
        <f>E23</f>
        <v>GEOREAL spol. s r.o.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30</v>
      </c>
      <c r="D118" s="37"/>
      <c r="E118" s="37"/>
      <c r="F118" s="26" t="str">
        <f>IF(E20="","",E20)</f>
        <v>Vyplň údaj</v>
      </c>
      <c r="G118" s="37"/>
      <c r="H118" s="37"/>
      <c r="I118" s="31" t="s">
        <v>37</v>
      </c>
      <c r="J118" s="35" t="str">
        <f>E26</f>
        <v>DRS stavební s.r.o.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55"/>
      <c r="B120" s="156"/>
      <c r="C120" s="157" t="s">
        <v>130</v>
      </c>
      <c r="D120" s="158" t="s">
        <v>68</v>
      </c>
      <c r="E120" s="158" t="s">
        <v>64</v>
      </c>
      <c r="F120" s="158" t="s">
        <v>65</v>
      </c>
      <c r="G120" s="158" t="s">
        <v>131</v>
      </c>
      <c r="H120" s="158" t="s">
        <v>132</v>
      </c>
      <c r="I120" s="158" t="s">
        <v>133</v>
      </c>
      <c r="J120" s="158" t="s">
        <v>121</v>
      </c>
      <c r="K120" s="159" t="s">
        <v>134</v>
      </c>
      <c r="L120" s="160"/>
      <c r="M120" s="85" t="s">
        <v>1</v>
      </c>
      <c r="N120" s="86" t="s">
        <v>47</v>
      </c>
      <c r="O120" s="86" t="s">
        <v>135</v>
      </c>
      <c r="P120" s="86" t="s">
        <v>136</v>
      </c>
      <c r="Q120" s="86" t="s">
        <v>137</v>
      </c>
      <c r="R120" s="86" t="s">
        <v>138</v>
      </c>
      <c r="S120" s="86" t="s">
        <v>139</v>
      </c>
      <c r="T120" s="87" t="s">
        <v>140</v>
      </c>
      <c r="U120" s="155"/>
      <c r="V120" s="155"/>
      <c r="W120" s="155"/>
      <c r="X120" s="155"/>
      <c r="Y120" s="155"/>
      <c r="Z120" s="155"/>
      <c r="AA120" s="155"/>
      <c r="AB120" s="155"/>
      <c r="AC120" s="155"/>
      <c r="AD120" s="155"/>
      <c r="AE120" s="155"/>
    </row>
    <row r="121" s="2" customFormat="1" ht="22.8" customHeight="1">
      <c r="A121" s="37"/>
      <c r="B121" s="38"/>
      <c r="C121" s="92" t="s">
        <v>141</v>
      </c>
      <c r="D121" s="37"/>
      <c r="E121" s="37"/>
      <c r="F121" s="37"/>
      <c r="G121" s="37"/>
      <c r="H121" s="37"/>
      <c r="I121" s="37"/>
      <c r="J121" s="161">
        <f>BK121</f>
        <v>0</v>
      </c>
      <c r="K121" s="37"/>
      <c r="L121" s="38"/>
      <c r="M121" s="88"/>
      <c r="N121" s="72"/>
      <c r="O121" s="89"/>
      <c r="P121" s="162">
        <f>P122</f>
        <v>0</v>
      </c>
      <c r="Q121" s="89"/>
      <c r="R121" s="162">
        <f>R122</f>
        <v>4.4584949999999992</v>
      </c>
      <c r="S121" s="89"/>
      <c r="T121" s="163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82</v>
      </c>
      <c r="AU121" s="18" t="s">
        <v>123</v>
      </c>
      <c r="BK121" s="164">
        <f>BK122</f>
        <v>0</v>
      </c>
    </row>
    <row r="122" s="12" customFormat="1" ht="25.92" customHeight="1">
      <c r="A122" s="12"/>
      <c r="B122" s="165"/>
      <c r="C122" s="12"/>
      <c r="D122" s="166" t="s">
        <v>82</v>
      </c>
      <c r="E122" s="167" t="s">
        <v>90</v>
      </c>
      <c r="F122" s="167" t="s">
        <v>145</v>
      </c>
      <c r="G122" s="12"/>
      <c r="H122" s="12"/>
      <c r="I122" s="168"/>
      <c r="J122" s="169">
        <f>BK122</f>
        <v>0</v>
      </c>
      <c r="K122" s="12"/>
      <c r="L122" s="165"/>
      <c r="M122" s="170"/>
      <c r="N122" s="171"/>
      <c r="O122" s="171"/>
      <c r="P122" s="172">
        <f>SUM(P123:P269)</f>
        <v>0</v>
      </c>
      <c r="Q122" s="171"/>
      <c r="R122" s="172">
        <f>SUM(R123:R269)</f>
        <v>4.4584949999999992</v>
      </c>
      <c r="S122" s="171"/>
      <c r="T122" s="173">
        <f>SUM(T123:T269)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6" t="s">
        <v>90</v>
      </c>
      <c r="AT122" s="174" t="s">
        <v>82</v>
      </c>
      <c r="AU122" s="174" t="s">
        <v>83</v>
      </c>
      <c r="AY122" s="166" t="s">
        <v>144</v>
      </c>
      <c r="BK122" s="175">
        <f>SUM(BK123:BK269)</f>
        <v>0</v>
      </c>
    </row>
    <row r="123" s="2" customFormat="1" ht="16.5" customHeight="1">
      <c r="A123" s="37"/>
      <c r="B123" s="178"/>
      <c r="C123" s="179" t="s">
        <v>90</v>
      </c>
      <c r="D123" s="179" t="s">
        <v>146</v>
      </c>
      <c r="E123" s="180" t="s">
        <v>412</v>
      </c>
      <c r="F123" s="181" t="s">
        <v>413</v>
      </c>
      <c r="G123" s="182" t="s">
        <v>149</v>
      </c>
      <c r="H123" s="183">
        <v>1056</v>
      </c>
      <c r="I123" s="184"/>
      <c r="J123" s="185">
        <f>ROUND(I123*H123,2)</f>
        <v>0</v>
      </c>
      <c r="K123" s="181" t="s">
        <v>1</v>
      </c>
      <c r="L123" s="38"/>
      <c r="M123" s="186" t="s">
        <v>1</v>
      </c>
      <c r="N123" s="187" t="s">
        <v>48</v>
      </c>
      <c r="O123" s="76"/>
      <c r="P123" s="188">
        <f>O123*H123</f>
        <v>0</v>
      </c>
      <c r="Q123" s="188">
        <v>3.0000000000000001E-05</v>
      </c>
      <c r="R123" s="188">
        <f>Q123*H123</f>
        <v>0.03168</v>
      </c>
      <c r="S123" s="188">
        <v>0</v>
      </c>
      <c r="T123" s="18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0" t="s">
        <v>151</v>
      </c>
      <c r="AT123" s="190" t="s">
        <v>146</v>
      </c>
      <c r="AU123" s="190" t="s">
        <v>90</v>
      </c>
      <c r="AY123" s="18" t="s">
        <v>144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90</v>
      </c>
      <c r="BK123" s="191">
        <f>ROUND(I123*H123,2)</f>
        <v>0</v>
      </c>
      <c r="BL123" s="18" t="s">
        <v>151</v>
      </c>
      <c r="BM123" s="190" t="s">
        <v>414</v>
      </c>
    </row>
    <row r="124" s="13" customFormat="1">
      <c r="A124" s="13"/>
      <c r="B124" s="197"/>
      <c r="C124" s="13"/>
      <c r="D124" s="192" t="s">
        <v>155</v>
      </c>
      <c r="E124" s="198" t="s">
        <v>1</v>
      </c>
      <c r="F124" s="199" t="s">
        <v>415</v>
      </c>
      <c r="G124" s="13"/>
      <c r="H124" s="198" t="s">
        <v>1</v>
      </c>
      <c r="I124" s="200"/>
      <c r="J124" s="13"/>
      <c r="K124" s="13"/>
      <c r="L124" s="197"/>
      <c r="M124" s="201"/>
      <c r="N124" s="202"/>
      <c r="O124" s="202"/>
      <c r="P124" s="202"/>
      <c r="Q124" s="202"/>
      <c r="R124" s="202"/>
      <c r="S124" s="202"/>
      <c r="T124" s="20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8" t="s">
        <v>155</v>
      </c>
      <c r="AU124" s="198" t="s">
        <v>90</v>
      </c>
      <c r="AV124" s="13" t="s">
        <v>90</v>
      </c>
      <c r="AW124" s="13" t="s">
        <v>36</v>
      </c>
      <c r="AX124" s="13" t="s">
        <v>83</v>
      </c>
      <c r="AY124" s="198" t="s">
        <v>144</v>
      </c>
    </row>
    <row r="125" s="14" customFormat="1">
      <c r="A125" s="14"/>
      <c r="B125" s="204"/>
      <c r="C125" s="14"/>
      <c r="D125" s="192" t="s">
        <v>155</v>
      </c>
      <c r="E125" s="205" t="s">
        <v>1</v>
      </c>
      <c r="F125" s="206" t="s">
        <v>416</v>
      </c>
      <c r="G125" s="14"/>
      <c r="H125" s="207">
        <v>1056</v>
      </c>
      <c r="I125" s="208"/>
      <c r="J125" s="14"/>
      <c r="K125" s="14"/>
      <c r="L125" s="204"/>
      <c r="M125" s="209"/>
      <c r="N125" s="210"/>
      <c r="O125" s="210"/>
      <c r="P125" s="210"/>
      <c r="Q125" s="210"/>
      <c r="R125" s="210"/>
      <c r="S125" s="210"/>
      <c r="T125" s="21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05" t="s">
        <v>155</v>
      </c>
      <c r="AU125" s="205" t="s">
        <v>90</v>
      </c>
      <c r="AV125" s="14" t="s">
        <v>92</v>
      </c>
      <c r="AW125" s="14" t="s">
        <v>36</v>
      </c>
      <c r="AX125" s="14" t="s">
        <v>83</v>
      </c>
      <c r="AY125" s="205" t="s">
        <v>144</v>
      </c>
    </row>
    <row r="126" s="15" customFormat="1">
      <c r="A126" s="15"/>
      <c r="B126" s="212"/>
      <c r="C126" s="15"/>
      <c r="D126" s="192" t="s">
        <v>155</v>
      </c>
      <c r="E126" s="213" t="s">
        <v>1</v>
      </c>
      <c r="F126" s="214" t="s">
        <v>158</v>
      </c>
      <c r="G126" s="15"/>
      <c r="H126" s="215">
        <v>1056</v>
      </c>
      <c r="I126" s="216"/>
      <c r="J126" s="15"/>
      <c r="K126" s="15"/>
      <c r="L126" s="212"/>
      <c r="M126" s="217"/>
      <c r="N126" s="218"/>
      <c r="O126" s="218"/>
      <c r="P126" s="218"/>
      <c r="Q126" s="218"/>
      <c r="R126" s="218"/>
      <c r="S126" s="218"/>
      <c r="T126" s="21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13" t="s">
        <v>155</v>
      </c>
      <c r="AU126" s="213" t="s">
        <v>90</v>
      </c>
      <c r="AV126" s="15" t="s">
        <v>151</v>
      </c>
      <c r="AW126" s="15" t="s">
        <v>36</v>
      </c>
      <c r="AX126" s="15" t="s">
        <v>90</v>
      </c>
      <c r="AY126" s="213" t="s">
        <v>144</v>
      </c>
    </row>
    <row r="127" s="2" customFormat="1" ht="33" customHeight="1">
      <c r="A127" s="37"/>
      <c r="B127" s="178"/>
      <c r="C127" s="179" t="s">
        <v>92</v>
      </c>
      <c r="D127" s="179" t="s">
        <v>146</v>
      </c>
      <c r="E127" s="180" t="s">
        <v>417</v>
      </c>
      <c r="F127" s="181" t="s">
        <v>418</v>
      </c>
      <c r="G127" s="182" t="s">
        <v>149</v>
      </c>
      <c r="H127" s="183">
        <v>1056</v>
      </c>
      <c r="I127" s="184"/>
      <c r="J127" s="185">
        <f>ROUND(I127*H127,2)</f>
        <v>0</v>
      </c>
      <c r="K127" s="181" t="s">
        <v>1</v>
      </c>
      <c r="L127" s="38"/>
      <c r="M127" s="186" t="s">
        <v>1</v>
      </c>
      <c r="N127" s="187" t="s">
        <v>48</v>
      </c>
      <c r="O127" s="76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0" t="s">
        <v>151</v>
      </c>
      <c r="AT127" s="190" t="s">
        <v>146</v>
      </c>
      <c r="AU127" s="190" t="s">
        <v>90</v>
      </c>
      <c r="AY127" s="18" t="s">
        <v>144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90</v>
      </c>
      <c r="BK127" s="191">
        <f>ROUND(I127*H127,2)</f>
        <v>0</v>
      </c>
      <c r="BL127" s="18" t="s">
        <v>151</v>
      </c>
      <c r="BM127" s="190" t="s">
        <v>419</v>
      </c>
    </row>
    <row r="128" s="13" customFormat="1">
      <c r="A128" s="13"/>
      <c r="B128" s="197"/>
      <c r="C128" s="13"/>
      <c r="D128" s="192" t="s">
        <v>155</v>
      </c>
      <c r="E128" s="198" t="s">
        <v>1</v>
      </c>
      <c r="F128" s="199" t="s">
        <v>420</v>
      </c>
      <c r="G128" s="13"/>
      <c r="H128" s="198" t="s">
        <v>1</v>
      </c>
      <c r="I128" s="200"/>
      <c r="J128" s="13"/>
      <c r="K128" s="13"/>
      <c r="L128" s="197"/>
      <c r="M128" s="201"/>
      <c r="N128" s="202"/>
      <c r="O128" s="202"/>
      <c r="P128" s="202"/>
      <c r="Q128" s="202"/>
      <c r="R128" s="202"/>
      <c r="S128" s="202"/>
      <c r="T128" s="20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8" t="s">
        <v>155</v>
      </c>
      <c r="AU128" s="198" t="s">
        <v>90</v>
      </c>
      <c r="AV128" s="13" t="s">
        <v>90</v>
      </c>
      <c r="AW128" s="13" t="s">
        <v>36</v>
      </c>
      <c r="AX128" s="13" t="s">
        <v>83</v>
      </c>
      <c r="AY128" s="198" t="s">
        <v>144</v>
      </c>
    </row>
    <row r="129" s="14" customFormat="1">
      <c r="A129" s="14"/>
      <c r="B129" s="204"/>
      <c r="C129" s="14"/>
      <c r="D129" s="192" t="s">
        <v>155</v>
      </c>
      <c r="E129" s="205" t="s">
        <v>1</v>
      </c>
      <c r="F129" s="206" t="s">
        <v>416</v>
      </c>
      <c r="G129" s="14"/>
      <c r="H129" s="207">
        <v>1056</v>
      </c>
      <c r="I129" s="208"/>
      <c r="J129" s="14"/>
      <c r="K129" s="14"/>
      <c r="L129" s="204"/>
      <c r="M129" s="209"/>
      <c r="N129" s="210"/>
      <c r="O129" s="210"/>
      <c r="P129" s="210"/>
      <c r="Q129" s="210"/>
      <c r="R129" s="210"/>
      <c r="S129" s="210"/>
      <c r="T129" s="21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5" t="s">
        <v>155</v>
      </c>
      <c r="AU129" s="205" t="s">
        <v>90</v>
      </c>
      <c r="AV129" s="14" t="s">
        <v>92</v>
      </c>
      <c r="AW129" s="14" t="s">
        <v>36</v>
      </c>
      <c r="AX129" s="14" t="s">
        <v>83</v>
      </c>
      <c r="AY129" s="205" t="s">
        <v>144</v>
      </c>
    </row>
    <row r="130" s="15" customFormat="1">
      <c r="A130" s="15"/>
      <c r="B130" s="212"/>
      <c r="C130" s="15"/>
      <c r="D130" s="192" t="s">
        <v>155</v>
      </c>
      <c r="E130" s="213" t="s">
        <v>1</v>
      </c>
      <c r="F130" s="214" t="s">
        <v>158</v>
      </c>
      <c r="G130" s="15"/>
      <c r="H130" s="215">
        <v>1056</v>
      </c>
      <c r="I130" s="216"/>
      <c r="J130" s="15"/>
      <c r="K130" s="15"/>
      <c r="L130" s="212"/>
      <c r="M130" s="217"/>
      <c r="N130" s="218"/>
      <c r="O130" s="218"/>
      <c r="P130" s="218"/>
      <c r="Q130" s="218"/>
      <c r="R130" s="218"/>
      <c r="S130" s="218"/>
      <c r="T130" s="21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13" t="s">
        <v>155</v>
      </c>
      <c r="AU130" s="213" t="s">
        <v>90</v>
      </c>
      <c r="AV130" s="15" t="s">
        <v>151</v>
      </c>
      <c r="AW130" s="15" t="s">
        <v>36</v>
      </c>
      <c r="AX130" s="15" t="s">
        <v>90</v>
      </c>
      <c r="AY130" s="213" t="s">
        <v>144</v>
      </c>
    </row>
    <row r="131" s="2" customFormat="1" ht="24.15" customHeight="1">
      <c r="A131" s="37"/>
      <c r="B131" s="178"/>
      <c r="C131" s="179" t="s">
        <v>168</v>
      </c>
      <c r="D131" s="179" t="s">
        <v>146</v>
      </c>
      <c r="E131" s="180" t="s">
        <v>421</v>
      </c>
      <c r="F131" s="181" t="s">
        <v>422</v>
      </c>
      <c r="G131" s="182" t="s">
        <v>280</v>
      </c>
      <c r="H131" s="183">
        <v>5</v>
      </c>
      <c r="I131" s="184"/>
      <c r="J131" s="185">
        <f>ROUND(I131*H131,2)</f>
        <v>0</v>
      </c>
      <c r="K131" s="181" t="s">
        <v>1</v>
      </c>
      <c r="L131" s="38"/>
      <c r="M131" s="186" t="s">
        <v>1</v>
      </c>
      <c r="N131" s="187" t="s">
        <v>48</v>
      </c>
      <c r="O131" s="76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0" t="s">
        <v>151</v>
      </c>
      <c r="AT131" s="190" t="s">
        <v>146</v>
      </c>
      <c r="AU131" s="190" t="s">
        <v>90</v>
      </c>
      <c r="AY131" s="18" t="s">
        <v>144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90</v>
      </c>
      <c r="BK131" s="191">
        <f>ROUND(I131*H131,2)</f>
        <v>0</v>
      </c>
      <c r="BL131" s="18" t="s">
        <v>151</v>
      </c>
      <c r="BM131" s="190" t="s">
        <v>423</v>
      </c>
    </row>
    <row r="132" s="13" customFormat="1">
      <c r="A132" s="13"/>
      <c r="B132" s="197"/>
      <c r="C132" s="13"/>
      <c r="D132" s="192" t="s">
        <v>155</v>
      </c>
      <c r="E132" s="198" t="s">
        <v>1</v>
      </c>
      <c r="F132" s="199" t="s">
        <v>424</v>
      </c>
      <c r="G132" s="13"/>
      <c r="H132" s="198" t="s">
        <v>1</v>
      </c>
      <c r="I132" s="200"/>
      <c r="J132" s="13"/>
      <c r="K132" s="13"/>
      <c r="L132" s="197"/>
      <c r="M132" s="201"/>
      <c r="N132" s="202"/>
      <c r="O132" s="202"/>
      <c r="P132" s="202"/>
      <c r="Q132" s="202"/>
      <c r="R132" s="202"/>
      <c r="S132" s="202"/>
      <c r="T132" s="20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8" t="s">
        <v>155</v>
      </c>
      <c r="AU132" s="198" t="s">
        <v>90</v>
      </c>
      <c r="AV132" s="13" t="s">
        <v>90</v>
      </c>
      <c r="AW132" s="13" t="s">
        <v>36</v>
      </c>
      <c r="AX132" s="13" t="s">
        <v>83</v>
      </c>
      <c r="AY132" s="198" t="s">
        <v>144</v>
      </c>
    </row>
    <row r="133" s="14" customFormat="1">
      <c r="A133" s="14"/>
      <c r="B133" s="204"/>
      <c r="C133" s="14"/>
      <c r="D133" s="192" t="s">
        <v>155</v>
      </c>
      <c r="E133" s="205" t="s">
        <v>1</v>
      </c>
      <c r="F133" s="206" t="s">
        <v>179</v>
      </c>
      <c r="G133" s="14"/>
      <c r="H133" s="207">
        <v>5</v>
      </c>
      <c r="I133" s="208"/>
      <c r="J133" s="14"/>
      <c r="K133" s="14"/>
      <c r="L133" s="204"/>
      <c r="M133" s="209"/>
      <c r="N133" s="210"/>
      <c r="O133" s="210"/>
      <c r="P133" s="210"/>
      <c r="Q133" s="210"/>
      <c r="R133" s="210"/>
      <c r="S133" s="210"/>
      <c r="T133" s="21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5" t="s">
        <v>155</v>
      </c>
      <c r="AU133" s="205" t="s">
        <v>90</v>
      </c>
      <c r="AV133" s="14" t="s">
        <v>92</v>
      </c>
      <c r="AW133" s="14" t="s">
        <v>36</v>
      </c>
      <c r="AX133" s="14" t="s">
        <v>83</v>
      </c>
      <c r="AY133" s="205" t="s">
        <v>144</v>
      </c>
    </row>
    <row r="134" s="15" customFormat="1">
      <c r="A134" s="15"/>
      <c r="B134" s="212"/>
      <c r="C134" s="15"/>
      <c r="D134" s="192" t="s">
        <v>155</v>
      </c>
      <c r="E134" s="213" t="s">
        <v>1</v>
      </c>
      <c r="F134" s="214" t="s">
        <v>158</v>
      </c>
      <c r="G134" s="15"/>
      <c r="H134" s="215">
        <v>5</v>
      </c>
      <c r="I134" s="216"/>
      <c r="J134" s="15"/>
      <c r="K134" s="15"/>
      <c r="L134" s="212"/>
      <c r="M134" s="217"/>
      <c r="N134" s="218"/>
      <c r="O134" s="218"/>
      <c r="P134" s="218"/>
      <c r="Q134" s="218"/>
      <c r="R134" s="218"/>
      <c r="S134" s="218"/>
      <c r="T134" s="21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13" t="s">
        <v>155</v>
      </c>
      <c r="AU134" s="213" t="s">
        <v>90</v>
      </c>
      <c r="AV134" s="15" t="s">
        <v>151</v>
      </c>
      <c r="AW134" s="15" t="s">
        <v>36</v>
      </c>
      <c r="AX134" s="15" t="s">
        <v>90</v>
      </c>
      <c r="AY134" s="213" t="s">
        <v>144</v>
      </c>
    </row>
    <row r="135" s="2" customFormat="1" ht="24.15" customHeight="1">
      <c r="A135" s="37"/>
      <c r="B135" s="178"/>
      <c r="C135" s="179" t="s">
        <v>151</v>
      </c>
      <c r="D135" s="179" t="s">
        <v>146</v>
      </c>
      <c r="E135" s="180" t="s">
        <v>425</v>
      </c>
      <c r="F135" s="181" t="s">
        <v>426</v>
      </c>
      <c r="G135" s="182" t="s">
        <v>280</v>
      </c>
      <c r="H135" s="183">
        <v>1</v>
      </c>
      <c r="I135" s="184"/>
      <c r="J135" s="185">
        <f>ROUND(I135*H135,2)</f>
        <v>0</v>
      </c>
      <c r="K135" s="181" t="s">
        <v>1</v>
      </c>
      <c r="L135" s="38"/>
      <c r="M135" s="186" t="s">
        <v>1</v>
      </c>
      <c r="N135" s="187" t="s">
        <v>48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151</v>
      </c>
      <c r="AT135" s="190" t="s">
        <v>146</v>
      </c>
      <c r="AU135" s="190" t="s">
        <v>90</v>
      </c>
      <c r="AY135" s="18" t="s">
        <v>144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90</v>
      </c>
      <c r="BK135" s="191">
        <f>ROUND(I135*H135,2)</f>
        <v>0</v>
      </c>
      <c r="BL135" s="18" t="s">
        <v>151</v>
      </c>
      <c r="BM135" s="190" t="s">
        <v>427</v>
      </c>
    </row>
    <row r="136" s="13" customFormat="1">
      <c r="A136" s="13"/>
      <c r="B136" s="197"/>
      <c r="C136" s="13"/>
      <c r="D136" s="192" t="s">
        <v>155</v>
      </c>
      <c r="E136" s="198" t="s">
        <v>1</v>
      </c>
      <c r="F136" s="199" t="s">
        <v>428</v>
      </c>
      <c r="G136" s="13"/>
      <c r="H136" s="198" t="s">
        <v>1</v>
      </c>
      <c r="I136" s="200"/>
      <c r="J136" s="13"/>
      <c r="K136" s="13"/>
      <c r="L136" s="197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8" t="s">
        <v>155</v>
      </c>
      <c r="AU136" s="198" t="s">
        <v>90</v>
      </c>
      <c r="AV136" s="13" t="s">
        <v>90</v>
      </c>
      <c r="AW136" s="13" t="s">
        <v>36</v>
      </c>
      <c r="AX136" s="13" t="s">
        <v>83</v>
      </c>
      <c r="AY136" s="198" t="s">
        <v>144</v>
      </c>
    </row>
    <row r="137" s="14" customFormat="1">
      <c r="A137" s="14"/>
      <c r="B137" s="204"/>
      <c r="C137" s="14"/>
      <c r="D137" s="192" t="s">
        <v>155</v>
      </c>
      <c r="E137" s="205" t="s">
        <v>1</v>
      </c>
      <c r="F137" s="206" t="s">
        <v>90</v>
      </c>
      <c r="G137" s="14"/>
      <c r="H137" s="207">
        <v>1</v>
      </c>
      <c r="I137" s="208"/>
      <c r="J137" s="14"/>
      <c r="K137" s="14"/>
      <c r="L137" s="204"/>
      <c r="M137" s="209"/>
      <c r="N137" s="210"/>
      <c r="O137" s="210"/>
      <c r="P137" s="210"/>
      <c r="Q137" s="210"/>
      <c r="R137" s="210"/>
      <c r="S137" s="210"/>
      <c r="T137" s="21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5" t="s">
        <v>155</v>
      </c>
      <c r="AU137" s="205" t="s">
        <v>90</v>
      </c>
      <c r="AV137" s="14" t="s">
        <v>92</v>
      </c>
      <c r="AW137" s="14" t="s">
        <v>36</v>
      </c>
      <c r="AX137" s="14" t="s">
        <v>83</v>
      </c>
      <c r="AY137" s="205" t="s">
        <v>144</v>
      </c>
    </row>
    <row r="138" s="15" customFormat="1">
      <c r="A138" s="15"/>
      <c r="B138" s="212"/>
      <c r="C138" s="15"/>
      <c r="D138" s="192" t="s">
        <v>155</v>
      </c>
      <c r="E138" s="213" t="s">
        <v>1</v>
      </c>
      <c r="F138" s="214" t="s">
        <v>158</v>
      </c>
      <c r="G138" s="15"/>
      <c r="H138" s="215">
        <v>1</v>
      </c>
      <c r="I138" s="216"/>
      <c r="J138" s="15"/>
      <c r="K138" s="15"/>
      <c r="L138" s="212"/>
      <c r="M138" s="217"/>
      <c r="N138" s="218"/>
      <c r="O138" s="218"/>
      <c r="P138" s="218"/>
      <c r="Q138" s="218"/>
      <c r="R138" s="218"/>
      <c r="S138" s="218"/>
      <c r="T138" s="21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3" t="s">
        <v>155</v>
      </c>
      <c r="AU138" s="213" t="s">
        <v>90</v>
      </c>
      <c r="AV138" s="15" t="s">
        <v>151</v>
      </c>
      <c r="AW138" s="15" t="s">
        <v>36</v>
      </c>
      <c r="AX138" s="15" t="s">
        <v>90</v>
      </c>
      <c r="AY138" s="213" t="s">
        <v>144</v>
      </c>
    </row>
    <row r="139" s="2" customFormat="1" ht="24.15" customHeight="1">
      <c r="A139" s="37"/>
      <c r="B139" s="178"/>
      <c r="C139" s="179" t="s">
        <v>179</v>
      </c>
      <c r="D139" s="179" t="s">
        <v>146</v>
      </c>
      <c r="E139" s="180" t="s">
        <v>429</v>
      </c>
      <c r="F139" s="181" t="s">
        <v>430</v>
      </c>
      <c r="G139" s="182" t="s">
        <v>280</v>
      </c>
      <c r="H139" s="183">
        <v>5</v>
      </c>
      <c r="I139" s="184"/>
      <c r="J139" s="185">
        <f>ROUND(I139*H139,2)</f>
        <v>0</v>
      </c>
      <c r="K139" s="181" t="s">
        <v>1</v>
      </c>
      <c r="L139" s="38"/>
      <c r="M139" s="186" t="s">
        <v>1</v>
      </c>
      <c r="N139" s="187" t="s">
        <v>48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151</v>
      </c>
      <c r="AT139" s="190" t="s">
        <v>146</v>
      </c>
      <c r="AU139" s="190" t="s">
        <v>90</v>
      </c>
      <c r="AY139" s="18" t="s">
        <v>144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90</v>
      </c>
      <c r="BK139" s="191">
        <f>ROUND(I139*H139,2)</f>
        <v>0</v>
      </c>
      <c r="BL139" s="18" t="s">
        <v>151</v>
      </c>
      <c r="BM139" s="190" t="s">
        <v>431</v>
      </c>
    </row>
    <row r="140" s="13" customFormat="1">
      <c r="A140" s="13"/>
      <c r="B140" s="197"/>
      <c r="C140" s="13"/>
      <c r="D140" s="192" t="s">
        <v>155</v>
      </c>
      <c r="E140" s="198" t="s">
        <v>1</v>
      </c>
      <c r="F140" s="199" t="s">
        <v>430</v>
      </c>
      <c r="G140" s="13"/>
      <c r="H140" s="198" t="s">
        <v>1</v>
      </c>
      <c r="I140" s="200"/>
      <c r="J140" s="13"/>
      <c r="K140" s="13"/>
      <c r="L140" s="197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8" t="s">
        <v>155</v>
      </c>
      <c r="AU140" s="198" t="s">
        <v>90</v>
      </c>
      <c r="AV140" s="13" t="s">
        <v>90</v>
      </c>
      <c r="AW140" s="13" t="s">
        <v>36</v>
      </c>
      <c r="AX140" s="13" t="s">
        <v>83</v>
      </c>
      <c r="AY140" s="198" t="s">
        <v>144</v>
      </c>
    </row>
    <row r="141" s="14" customFormat="1">
      <c r="A141" s="14"/>
      <c r="B141" s="204"/>
      <c r="C141" s="14"/>
      <c r="D141" s="192" t="s">
        <v>155</v>
      </c>
      <c r="E141" s="205" t="s">
        <v>1</v>
      </c>
      <c r="F141" s="206" t="s">
        <v>179</v>
      </c>
      <c r="G141" s="14"/>
      <c r="H141" s="207">
        <v>5</v>
      </c>
      <c r="I141" s="208"/>
      <c r="J141" s="14"/>
      <c r="K141" s="14"/>
      <c r="L141" s="204"/>
      <c r="M141" s="209"/>
      <c r="N141" s="210"/>
      <c r="O141" s="210"/>
      <c r="P141" s="210"/>
      <c r="Q141" s="210"/>
      <c r="R141" s="210"/>
      <c r="S141" s="210"/>
      <c r="T141" s="21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5" t="s">
        <v>155</v>
      </c>
      <c r="AU141" s="205" t="s">
        <v>90</v>
      </c>
      <c r="AV141" s="14" t="s">
        <v>92</v>
      </c>
      <c r="AW141" s="14" t="s">
        <v>36</v>
      </c>
      <c r="AX141" s="14" t="s">
        <v>83</v>
      </c>
      <c r="AY141" s="205" t="s">
        <v>144</v>
      </c>
    </row>
    <row r="142" s="15" customFormat="1">
      <c r="A142" s="15"/>
      <c r="B142" s="212"/>
      <c r="C142" s="15"/>
      <c r="D142" s="192" t="s">
        <v>155</v>
      </c>
      <c r="E142" s="213" t="s">
        <v>1</v>
      </c>
      <c r="F142" s="214" t="s">
        <v>158</v>
      </c>
      <c r="G142" s="15"/>
      <c r="H142" s="215">
        <v>5</v>
      </c>
      <c r="I142" s="216"/>
      <c r="J142" s="15"/>
      <c r="K142" s="15"/>
      <c r="L142" s="212"/>
      <c r="M142" s="217"/>
      <c r="N142" s="218"/>
      <c r="O142" s="218"/>
      <c r="P142" s="218"/>
      <c r="Q142" s="218"/>
      <c r="R142" s="218"/>
      <c r="S142" s="218"/>
      <c r="T142" s="21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13" t="s">
        <v>155</v>
      </c>
      <c r="AU142" s="213" t="s">
        <v>90</v>
      </c>
      <c r="AV142" s="15" t="s">
        <v>151</v>
      </c>
      <c r="AW142" s="15" t="s">
        <v>36</v>
      </c>
      <c r="AX142" s="15" t="s">
        <v>90</v>
      </c>
      <c r="AY142" s="213" t="s">
        <v>144</v>
      </c>
    </row>
    <row r="143" s="2" customFormat="1" ht="33" customHeight="1">
      <c r="A143" s="37"/>
      <c r="B143" s="178"/>
      <c r="C143" s="179" t="s">
        <v>184</v>
      </c>
      <c r="D143" s="179" t="s">
        <v>146</v>
      </c>
      <c r="E143" s="180" t="s">
        <v>432</v>
      </c>
      <c r="F143" s="181" t="s">
        <v>433</v>
      </c>
      <c r="G143" s="182" t="s">
        <v>280</v>
      </c>
      <c r="H143" s="183">
        <v>1</v>
      </c>
      <c r="I143" s="184"/>
      <c r="J143" s="185">
        <f>ROUND(I143*H143,2)</f>
        <v>0</v>
      </c>
      <c r="K143" s="181" t="s">
        <v>150</v>
      </c>
      <c r="L143" s="38"/>
      <c r="M143" s="186" t="s">
        <v>1</v>
      </c>
      <c r="N143" s="187" t="s">
        <v>48</v>
      </c>
      <c r="O143" s="76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0" t="s">
        <v>151</v>
      </c>
      <c r="AT143" s="190" t="s">
        <v>146</v>
      </c>
      <c r="AU143" s="190" t="s">
        <v>90</v>
      </c>
      <c r="AY143" s="18" t="s">
        <v>144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90</v>
      </c>
      <c r="BK143" s="191">
        <f>ROUND(I143*H143,2)</f>
        <v>0</v>
      </c>
      <c r="BL143" s="18" t="s">
        <v>151</v>
      </c>
      <c r="BM143" s="190" t="s">
        <v>434</v>
      </c>
    </row>
    <row r="144" s="2" customFormat="1">
      <c r="A144" s="37"/>
      <c r="B144" s="38"/>
      <c r="C144" s="37"/>
      <c r="D144" s="192" t="s">
        <v>153</v>
      </c>
      <c r="E144" s="37"/>
      <c r="F144" s="193" t="s">
        <v>435</v>
      </c>
      <c r="G144" s="37"/>
      <c r="H144" s="37"/>
      <c r="I144" s="194"/>
      <c r="J144" s="37"/>
      <c r="K144" s="37"/>
      <c r="L144" s="38"/>
      <c r="M144" s="195"/>
      <c r="N144" s="196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153</v>
      </c>
      <c r="AU144" s="18" t="s">
        <v>90</v>
      </c>
    </row>
    <row r="145" s="13" customFormat="1">
      <c r="A145" s="13"/>
      <c r="B145" s="197"/>
      <c r="C145" s="13"/>
      <c r="D145" s="192" t="s">
        <v>155</v>
      </c>
      <c r="E145" s="198" t="s">
        <v>1</v>
      </c>
      <c r="F145" s="199" t="s">
        <v>436</v>
      </c>
      <c r="G145" s="13"/>
      <c r="H145" s="198" t="s">
        <v>1</v>
      </c>
      <c r="I145" s="200"/>
      <c r="J145" s="13"/>
      <c r="K145" s="13"/>
      <c r="L145" s="197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8" t="s">
        <v>155</v>
      </c>
      <c r="AU145" s="198" t="s">
        <v>90</v>
      </c>
      <c r="AV145" s="13" t="s">
        <v>90</v>
      </c>
      <c r="AW145" s="13" t="s">
        <v>36</v>
      </c>
      <c r="AX145" s="13" t="s">
        <v>83</v>
      </c>
      <c r="AY145" s="198" t="s">
        <v>144</v>
      </c>
    </row>
    <row r="146" s="14" customFormat="1">
      <c r="A146" s="14"/>
      <c r="B146" s="204"/>
      <c r="C146" s="14"/>
      <c r="D146" s="192" t="s">
        <v>155</v>
      </c>
      <c r="E146" s="205" t="s">
        <v>1</v>
      </c>
      <c r="F146" s="206" t="s">
        <v>90</v>
      </c>
      <c r="G146" s="14"/>
      <c r="H146" s="207">
        <v>1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155</v>
      </c>
      <c r="AU146" s="205" t="s">
        <v>90</v>
      </c>
      <c r="AV146" s="14" t="s">
        <v>92</v>
      </c>
      <c r="AW146" s="14" t="s">
        <v>36</v>
      </c>
      <c r="AX146" s="14" t="s">
        <v>83</v>
      </c>
      <c r="AY146" s="205" t="s">
        <v>144</v>
      </c>
    </row>
    <row r="147" s="15" customFormat="1">
      <c r="A147" s="15"/>
      <c r="B147" s="212"/>
      <c r="C147" s="15"/>
      <c r="D147" s="192" t="s">
        <v>155</v>
      </c>
      <c r="E147" s="213" t="s">
        <v>1</v>
      </c>
      <c r="F147" s="214" t="s">
        <v>158</v>
      </c>
      <c r="G147" s="15"/>
      <c r="H147" s="215">
        <v>1</v>
      </c>
      <c r="I147" s="216"/>
      <c r="J147" s="15"/>
      <c r="K147" s="15"/>
      <c r="L147" s="212"/>
      <c r="M147" s="217"/>
      <c r="N147" s="218"/>
      <c r="O147" s="218"/>
      <c r="P147" s="218"/>
      <c r="Q147" s="218"/>
      <c r="R147" s="218"/>
      <c r="S147" s="218"/>
      <c r="T147" s="21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3" t="s">
        <v>155</v>
      </c>
      <c r="AU147" s="213" t="s">
        <v>90</v>
      </c>
      <c r="AV147" s="15" t="s">
        <v>151</v>
      </c>
      <c r="AW147" s="15" t="s">
        <v>36</v>
      </c>
      <c r="AX147" s="15" t="s">
        <v>90</v>
      </c>
      <c r="AY147" s="213" t="s">
        <v>144</v>
      </c>
    </row>
    <row r="148" s="2" customFormat="1" ht="16.5" customHeight="1">
      <c r="A148" s="37"/>
      <c r="B148" s="178"/>
      <c r="C148" s="179" t="s">
        <v>191</v>
      </c>
      <c r="D148" s="179" t="s">
        <v>146</v>
      </c>
      <c r="E148" s="180" t="s">
        <v>437</v>
      </c>
      <c r="F148" s="181" t="s">
        <v>438</v>
      </c>
      <c r="G148" s="182" t="s">
        <v>280</v>
      </c>
      <c r="H148" s="183">
        <v>5</v>
      </c>
      <c r="I148" s="184"/>
      <c r="J148" s="185">
        <f>ROUND(I148*H148,2)</f>
        <v>0</v>
      </c>
      <c r="K148" s="181" t="s">
        <v>1</v>
      </c>
      <c r="L148" s="38"/>
      <c r="M148" s="186" t="s">
        <v>1</v>
      </c>
      <c r="N148" s="187" t="s">
        <v>48</v>
      </c>
      <c r="O148" s="76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151</v>
      </c>
      <c r="AT148" s="190" t="s">
        <v>146</v>
      </c>
      <c r="AU148" s="190" t="s">
        <v>90</v>
      </c>
      <c r="AY148" s="18" t="s">
        <v>144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90</v>
      </c>
      <c r="BK148" s="191">
        <f>ROUND(I148*H148,2)</f>
        <v>0</v>
      </c>
      <c r="BL148" s="18" t="s">
        <v>151</v>
      </c>
      <c r="BM148" s="190" t="s">
        <v>439</v>
      </c>
    </row>
    <row r="149" s="13" customFormat="1">
      <c r="A149" s="13"/>
      <c r="B149" s="197"/>
      <c r="C149" s="13"/>
      <c r="D149" s="192" t="s">
        <v>155</v>
      </c>
      <c r="E149" s="198" t="s">
        <v>1</v>
      </c>
      <c r="F149" s="199" t="s">
        <v>438</v>
      </c>
      <c r="G149" s="13"/>
      <c r="H149" s="198" t="s">
        <v>1</v>
      </c>
      <c r="I149" s="200"/>
      <c r="J149" s="13"/>
      <c r="K149" s="13"/>
      <c r="L149" s="197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8" t="s">
        <v>155</v>
      </c>
      <c r="AU149" s="198" t="s">
        <v>90</v>
      </c>
      <c r="AV149" s="13" t="s">
        <v>90</v>
      </c>
      <c r="AW149" s="13" t="s">
        <v>36</v>
      </c>
      <c r="AX149" s="13" t="s">
        <v>83</v>
      </c>
      <c r="AY149" s="198" t="s">
        <v>144</v>
      </c>
    </row>
    <row r="150" s="14" customFormat="1">
      <c r="A150" s="14"/>
      <c r="B150" s="204"/>
      <c r="C150" s="14"/>
      <c r="D150" s="192" t="s">
        <v>155</v>
      </c>
      <c r="E150" s="205" t="s">
        <v>1</v>
      </c>
      <c r="F150" s="206" t="s">
        <v>179</v>
      </c>
      <c r="G150" s="14"/>
      <c r="H150" s="207">
        <v>5</v>
      </c>
      <c r="I150" s="208"/>
      <c r="J150" s="14"/>
      <c r="K150" s="14"/>
      <c r="L150" s="204"/>
      <c r="M150" s="209"/>
      <c r="N150" s="210"/>
      <c r="O150" s="210"/>
      <c r="P150" s="210"/>
      <c r="Q150" s="210"/>
      <c r="R150" s="210"/>
      <c r="S150" s="210"/>
      <c r="T150" s="21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155</v>
      </c>
      <c r="AU150" s="205" t="s">
        <v>90</v>
      </c>
      <c r="AV150" s="14" t="s">
        <v>92</v>
      </c>
      <c r="AW150" s="14" t="s">
        <v>36</v>
      </c>
      <c r="AX150" s="14" t="s">
        <v>83</v>
      </c>
      <c r="AY150" s="205" t="s">
        <v>144</v>
      </c>
    </row>
    <row r="151" s="15" customFormat="1">
      <c r="A151" s="15"/>
      <c r="B151" s="212"/>
      <c r="C151" s="15"/>
      <c r="D151" s="192" t="s">
        <v>155</v>
      </c>
      <c r="E151" s="213" t="s">
        <v>1</v>
      </c>
      <c r="F151" s="214" t="s">
        <v>158</v>
      </c>
      <c r="G151" s="15"/>
      <c r="H151" s="215">
        <v>5</v>
      </c>
      <c r="I151" s="216"/>
      <c r="J151" s="15"/>
      <c r="K151" s="15"/>
      <c r="L151" s="212"/>
      <c r="M151" s="217"/>
      <c r="N151" s="218"/>
      <c r="O151" s="218"/>
      <c r="P151" s="218"/>
      <c r="Q151" s="218"/>
      <c r="R151" s="218"/>
      <c r="S151" s="218"/>
      <c r="T151" s="21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3" t="s">
        <v>155</v>
      </c>
      <c r="AU151" s="213" t="s">
        <v>90</v>
      </c>
      <c r="AV151" s="15" t="s">
        <v>151</v>
      </c>
      <c r="AW151" s="15" t="s">
        <v>36</v>
      </c>
      <c r="AX151" s="15" t="s">
        <v>90</v>
      </c>
      <c r="AY151" s="213" t="s">
        <v>144</v>
      </c>
    </row>
    <row r="152" s="2" customFormat="1" ht="16.5" customHeight="1">
      <c r="A152" s="37"/>
      <c r="B152" s="178"/>
      <c r="C152" s="179" t="s">
        <v>197</v>
      </c>
      <c r="D152" s="179" t="s">
        <v>146</v>
      </c>
      <c r="E152" s="180" t="s">
        <v>440</v>
      </c>
      <c r="F152" s="181" t="s">
        <v>441</v>
      </c>
      <c r="G152" s="182" t="s">
        <v>280</v>
      </c>
      <c r="H152" s="183">
        <v>1</v>
      </c>
      <c r="I152" s="184"/>
      <c r="J152" s="185">
        <f>ROUND(I152*H152,2)</f>
        <v>0</v>
      </c>
      <c r="K152" s="181" t="s">
        <v>150</v>
      </c>
      <c r="L152" s="38"/>
      <c r="M152" s="186" t="s">
        <v>1</v>
      </c>
      <c r="N152" s="187" t="s">
        <v>48</v>
      </c>
      <c r="O152" s="76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151</v>
      </c>
      <c r="AT152" s="190" t="s">
        <v>146</v>
      </c>
      <c r="AU152" s="190" t="s">
        <v>90</v>
      </c>
      <c r="AY152" s="18" t="s">
        <v>144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90</v>
      </c>
      <c r="BK152" s="191">
        <f>ROUND(I152*H152,2)</f>
        <v>0</v>
      </c>
      <c r="BL152" s="18" t="s">
        <v>151</v>
      </c>
      <c r="BM152" s="190" t="s">
        <v>442</v>
      </c>
    </row>
    <row r="153" s="2" customFormat="1">
      <c r="A153" s="37"/>
      <c r="B153" s="38"/>
      <c r="C153" s="37"/>
      <c r="D153" s="192" t="s">
        <v>153</v>
      </c>
      <c r="E153" s="37"/>
      <c r="F153" s="193" t="s">
        <v>443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153</v>
      </c>
      <c r="AU153" s="18" t="s">
        <v>90</v>
      </c>
    </row>
    <row r="154" s="13" customFormat="1">
      <c r="A154" s="13"/>
      <c r="B154" s="197"/>
      <c r="C154" s="13"/>
      <c r="D154" s="192" t="s">
        <v>155</v>
      </c>
      <c r="E154" s="198" t="s">
        <v>1</v>
      </c>
      <c r="F154" s="199" t="s">
        <v>441</v>
      </c>
      <c r="G154" s="13"/>
      <c r="H154" s="198" t="s">
        <v>1</v>
      </c>
      <c r="I154" s="200"/>
      <c r="J154" s="13"/>
      <c r="K154" s="13"/>
      <c r="L154" s="197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8" t="s">
        <v>155</v>
      </c>
      <c r="AU154" s="198" t="s">
        <v>90</v>
      </c>
      <c r="AV154" s="13" t="s">
        <v>90</v>
      </c>
      <c r="AW154" s="13" t="s">
        <v>36</v>
      </c>
      <c r="AX154" s="13" t="s">
        <v>83</v>
      </c>
      <c r="AY154" s="198" t="s">
        <v>144</v>
      </c>
    </row>
    <row r="155" s="14" customFormat="1">
      <c r="A155" s="14"/>
      <c r="B155" s="204"/>
      <c r="C155" s="14"/>
      <c r="D155" s="192" t="s">
        <v>155</v>
      </c>
      <c r="E155" s="205" t="s">
        <v>1</v>
      </c>
      <c r="F155" s="206" t="s">
        <v>90</v>
      </c>
      <c r="G155" s="14"/>
      <c r="H155" s="207">
        <v>1</v>
      </c>
      <c r="I155" s="208"/>
      <c r="J155" s="14"/>
      <c r="K155" s="14"/>
      <c r="L155" s="204"/>
      <c r="M155" s="209"/>
      <c r="N155" s="210"/>
      <c r="O155" s="210"/>
      <c r="P155" s="210"/>
      <c r="Q155" s="210"/>
      <c r="R155" s="210"/>
      <c r="S155" s="210"/>
      <c r="T155" s="21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5" t="s">
        <v>155</v>
      </c>
      <c r="AU155" s="205" t="s">
        <v>90</v>
      </c>
      <c r="AV155" s="14" t="s">
        <v>92</v>
      </c>
      <c r="AW155" s="14" t="s">
        <v>36</v>
      </c>
      <c r="AX155" s="14" t="s">
        <v>83</v>
      </c>
      <c r="AY155" s="205" t="s">
        <v>144</v>
      </c>
    </row>
    <row r="156" s="15" customFormat="1">
      <c r="A156" s="15"/>
      <c r="B156" s="212"/>
      <c r="C156" s="15"/>
      <c r="D156" s="192" t="s">
        <v>155</v>
      </c>
      <c r="E156" s="213" t="s">
        <v>1</v>
      </c>
      <c r="F156" s="214" t="s">
        <v>158</v>
      </c>
      <c r="G156" s="15"/>
      <c r="H156" s="215">
        <v>1</v>
      </c>
      <c r="I156" s="216"/>
      <c r="J156" s="15"/>
      <c r="K156" s="15"/>
      <c r="L156" s="212"/>
      <c r="M156" s="217"/>
      <c r="N156" s="218"/>
      <c r="O156" s="218"/>
      <c r="P156" s="218"/>
      <c r="Q156" s="218"/>
      <c r="R156" s="218"/>
      <c r="S156" s="218"/>
      <c r="T156" s="21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13" t="s">
        <v>155</v>
      </c>
      <c r="AU156" s="213" t="s">
        <v>90</v>
      </c>
      <c r="AV156" s="15" t="s">
        <v>151</v>
      </c>
      <c r="AW156" s="15" t="s">
        <v>36</v>
      </c>
      <c r="AX156" s="15" t="s">
        <v>90</v>
      </c>
      <c r="AY156" s="213" t="s">
        <v>144</v>
      </c>
    </row>
    <row r="157" s="2" customFormat="1" ht="24.15" customHeight="1">
      <c r="A157" s="37"/>
      <c r="B157" s="178"/>
      <c r="C157" s="179" t="s">
        <v>204</v>
      </c>
      <c r="D157" s="179" t="s">
        <v>146</v>
      </c>
      <c r="E157" s="180" t="s">
        <v>444</v>
      </c>
      <c r="F157" s="181" t="s">
        <v>445</v>
      </c>
      <c r="G157" s="182" t="s">
        <v>280</v>
      </c>
      <c r="H157" s="183">
        <v>5</v>
      </c>
      <c r="I157" s="184"/>
      <c r="J157" s="185">
        <f>ROUND(I157*H157,2)</f>
        <v>0</v>
      </c>
      <c r="K157" s="181" t="s">
        <v>150</v>
      </c>
      <c r="L157" s="38"/>
      <c r="M157" s="186" t="s">
        <v>1</v>
      </c>
      <c r="N157" s="187" t="s">
        <v>48</v>
      </c>
      <c r="O157" s="76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151</v>
      </c>
      <c r="AT157" s="190" t="s">
        <v>146</v>
      </c>
      <c r="AU157" s="190" t="s">
        <v>90</v>
      </c>
      <c r="AY157" s="18" t="s">
        <v>144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90</v>
      </c>
      <c r="BK157" s="191">
        <f>ROUND(I157*H157,2)</f>
        <v>0</v>
      </c>
      <c r="BL157" s="18" t="s">
        <v>151</v>
      </c>
      <c r="BM157" s="190" t="s">
        <v>446</v>
      </c>
    </row>
    <row r="158" s="2" customFormat="1">
      <c r="A158" s="37"/>
      <c r="B158" s="38"/>
      <c r="C158" s="37"/>
      <c r="D158" s="192" t="s">
        <v>153</v>
      </c>
      <c r="E158" s="37"/>
      <c r="F158" s="193" t="s">
        <v>447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153</v>
      </c>
      <c r="AU158" s="18" t="s">
        <v>90</v>
      </c>
    </row>
    <row r="159" s="14" customFormat="1">
      <c r="A159" s="14"/>
      <c r="B159" s="204"/>
      <c r="C159" s="14"/>
      <c r="D159" s="192" t="s">
        <v>155</v>
      </c>
      <c r="E159" s="205" t="s">
        <v>1</v>
      </c>
      <c r="F159" s="206" t="s">
        <v>179</v>
      </c>
      <c r="G159" s="14"/>
      <c r="H159" s="207">
        <v>5</v>
      </c>
      <c r="I159" s="208"/>
      <c r="J159" s="14"/>
      <c r="K159" s="14"/>
      <c r="L159" s="204"/>
      <c r="M159" s="209"/>
      <c r="N159" s="210"/>
      <c r="O159" s="210"/>
      <c r="P159" s="210"/>
      <c r="Q159" s="210"/>
      <c r="R159" s="210"/>
      <c r="S159" s="210"/>
      <c r="T159" s="21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5" t="s">
        <v>155</v>
      </c>
      <c r="AU159" s="205" t="s">
        <v>90</v>
      </c>
      <c r="AV159" s="14" t="s">
        <v>92</v>
      </c>
      <c r="AW159" s="14" t="s">
        <v>36</v>
      </c>
      <c r="AX159" s="14" t="s">
        <v>83</v>
      </c>
      <c r="AY159" s="205" t="s">
        <v>144</v>
      </c>
    </row>
    <row r="160" s="15" customFormat="1">
      <c r="A160" s="15"/>
      <c r="B160" s="212"/>
      <c r="C160" s="15"/>
      <c r="D160" s="192" t="s">
        <v>155</v>
      </c>
      <c r="E160" s="213" t="s">
        <v>1</v>
      </c>
      <c r="F160" s="214" t="s">
        <v>158</v>
      </c>
      <c r="G160" s="15"/>
      <c r="H160" s="215">
        <v>5</v>
      </c>
      <c r="I160" s="216"/>
      <c r="J160" s="15"/>
      <c r="K160" s="15"/>
      <c r="L160" s="212"/>
      <c r="M160" s="217"/>
      <c r="N160" s="218"/>
      <c r="O160" s="218"/>
      <c r="P160" s="218"/>
      <c r="Q160" s="218"/>
      <c r="R160" s="218"/>
      <c r="S160" s="218"/>
      <c r="T160" s="21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13" t="s">
        <v>155</v>
      </c>
      <c r="AU160" s="213" t="s">
        <v>90</v>
      </c>
      <c r="AV160" s="15" t="s">
        <v>151</v>
      </c>
      <c r="AW160" s="15" t="s">
        <v>36</v>
      </c>
      <c r="AX160" s="15" t="s">
        <v>90</v>
      </c>
      <c r="AY160" s="213" t="s">
        <v>144</v>
      </c>
    </row>
    <row r="161" s="2" customFormat="1" ht="24.15" customHeight="1">
      <c r="A161" s="37"/>
      <c r="B161" s="178"/>
      <c r="C161" s="179" t="s">
        <v>210</v>
      </c>
      <c r="D161" s="179" t="s">
        <v>146</v>
      </c>
      <c r="E161" s="180" t="s">
        <v>448</v>
      </c>
      <c r="F161" s="181" t="s">
        <v>449</v>
      </c>
      <c r="G161" s="182" t="s">
        <v>280</v>
      </c>
      <c r="H161" s="183">
        <v>1</v>
      </c>
      <c r="I161" s="184"/>
      <c r="J161" s="185">
        <f>ROUND(I161*H161,2)</f>
        <v>0</v>
      </c>
      <c r="K161" s="181" t="s">
        <v>150</v>
      </c>
      <c r="L161" s="38"/>
      <c r="M161" s="186" t="s">
        <v>1</v>
      </c>
      <c r="N161" s="187" t="s">
        <v>48</v>
      </c>
      <c r="O161" s="76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0" t="s">
        <v>151</v>
      </c>
      <c r="AT161" s="190" t="s">
        <v>146</v>
      </c>
      <c r="AU161" s="190" t="s">
        <v>90</v>
      </c>
      <c r="AY161" s="18" t="s">
        <v>144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90</v>
      </c>
      <c r="BK161" s="191">
        <f>ROUND(I161*H161,2)</f>
        <v>0</v>
      </c>
      <c r="BL161" s="18" t="s">
        <v>151</v>
      </c>
      <c r="BM161" s="190" t="s">
        <v>450</v>
      </c>
    </row>
    <row r="162" s="2" customFormat="1">
      <c r="A162" s="37"/>
      <c r="B162" s="38"/>
      <c r="C162" s="37"/>
      <c r="D162" s="192" t="s">
        <v>153</v>
      </c>
      <c r="E162" s="37"/>
      <c r="F162" s="193" t="s">
        <v>451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153</v>
      </c>
      <c r="AU162" s="18" t="s">
        <v>90</v>
      </c>
    </row>
    <row r="163" s="14" customFormat="1">
      <c r="A163" s="14"/>
      <c r="B163" s="204"/>
      <c r="C163" s="14"/>
      <c r="D163" s="192" t="s">
        <v>155</v>
      </c>
      <c r="E163" s="205" t="s">
        <v>1</v>
      </c>
      <c r="F163" s="206" t="s">
        <v>90</v>
      </c>
      <c r="G163" s="14"/>
      <c r="H163" s="207">
        <v>1</v>
      </c>
      <c r="I163" s="208"/>
      <c r="J163" s="14"/>
      <c r="K163" s="14"/>
      <c r="L163" s="204"/>
      <c r="M163" s="209"/>
      <c r="N163" s="210"/>
      <c r="O163" s="210"/>
      <c r="P163" s="210"/>
      <c r="Q163" s="210"/>
      <c r="R163" s="210"/>
      <c r="S163" s="210"/>
      <c r="T163" s="21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5" t="s">
        <v>155</v>
      </c>
      <c r="AU163" s="205" t="s">
        <v>90</v>
      </c>
      <c r="AV163" s="14" t="s">
        <v>92</v>
      </c>
      <c r="AW163" s="14" t="s">
        <v>36</v>
      </c>
      <c r="AX163" s="14" t="s">
        <v>83</v>
      </c>
      <c r="AY163" s="205" t="s">
        <v>144</v>
      </c>
    </row>
    <row r="164" s="15" customFormat="1">
      <c r="A164" s="15"/>
      <c r="B164" s="212"/>
      <c r="C164" s="15"/>
      <c r="D164" s="192" t="s">
        <v>155</v>
      </c>
      <c r="E164" s="213" t="s">
        <v>1</v>
      </c>
      <c r="F164" s="214" t="s">
        <v>158</v>
      </c>
      <c r="G164" s="15"/>
      <c r="H164" s="215">
        <v>1</v>
      </c>
      <c r="I164" s="216"/>
      <c r="J164" s="15"/>
      <c r="K164" s="15"/>
      <c r="L164" s="212"/>
      <c r="M164" s="217"/>
      <c r="N164" s="218"/>
      <c r="O164" s="218"/>
      <c r="P164" s="218"/>
      <c r="Q164" s="218"/>
      <c r="R164" s="218"/>
      <c r="S164" s="218"/>
      <c r="T164" s="21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13" t="s">
        <v>155</v>
      </c>
      <c r="AU164" s="213" t="s">
        <v>90</v>
      </c>
      <c r="AV164" s="15" t="s">
        <v>151</v>
      </c>
      <c r="AW164" s="15" t="s">
        <v>36</v>
      </c>
      <c r="AX164" s="15" t="s">
        <v>90</v>
      </c>
      <c r="AY164" s="213" t="s">
        <v>144</v>
      </c>
    </row>
    <row r="165" s="2" customFormat="1" ht="24.15" customHeight="1">
      <c r="A165" s="37"/>
      <c r="B165" s="178"/>
      <c r="C165" s="179" t="s">
        <v>216</v>
      </c>
      <c r="D165" s="179" t="s">
        <v>146</v>
      </c>
      <c r="E165" s="180" t="s">
        <v>452</v>
      </c>
      <c r="F165" s="181" t="s">
        <v>453</v>
      </c>
      <c r="G165" s="182" t="s">
        <v>280</v>
      </c>
      <c r="H165" s="183">
        <v>120</v>
      </c>
      <c r="I165" s="184"/>
      <c r="J165" s="185">
        <f>ROUND(I165*H165,2)</f>
        <v>0</v>
      </c>
      <c r="K165" s="181" t="s">
        <v>150</v>
      </c>
      <c r="L165" s="38"/>
      <c r="M165" s="186" t="s">
        <v>1</v>
      </c>
      <c r="N165" s="187" t="s">
        <v>48</v>
      </c>
      <c r="O165" s="76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0" t="s">
        <v>151</v>
      </c>
      <c r="AT165" s="190" t="s">
        <v>146</v>
      </c>
      <c r="AU165" s="190" t="s">
        <v>90</v>
      </c>
      <c r="AY165" s="18" t="s">
        <v>144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90</v>
      </c>
      <c r="BK165" s="191">
        <f>ROUND(I165*H165,2)</f>
        <v>0</v>
      </c>
      <c r="BL165" s="18" t="s">
        <v>151</v>
      </c>
      <c r="BM165" s="190" t="s">
        <v>454</v>
      </c>
    </row>
    <row r="166" s="2" customFormat="1">
      <c r="A166" s="37"/>
      <c r="B166" s="38"/>
      <c r="C166" s="37"/>
      <c r="D166" s="192" t="s">
        <v>153</v>
      </c>
      <c r="E166" s="37"/>
      <c r="F166" s="193" t="s">
        <v>455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153</v>
      </c>
      <c r="AU166" s="18" t="s">
        <v>90</v>
      </c>
    </row>
    <row r="167" s="14" customFormat="1">
      <c r="A167" s="14"/>
      <c r="B167" s="204"/>
      <c r="C167" s="14"/>
      <c r="D167" s="192" t="s">
        <v>155</v>
      </c>
      <c r="E167" s="205" t="s">
        <v>1</v>
      </c>
      <c r="F167" s="206" t="s">
        <v>456</v>
      </c>
      <c r="G167" s="14"/>
      <c r="H167" s="207">
        <v>120</v>
      </c>
      <c r="I167" s="208"/>
      <c r="J167" s="14"/>
      <c r="K167" s="14"/>
      <c r="L167" s="204"/>
      <c r="M167" s="209"/>
      <c r="N167" s="210"/>
      <c r="O167" s="210"/>
      <c r="P167" s="210"/>
      <c r="Q167" s="210"/>
      <c r="R167" s="210"/>
      <c r="S167" s="210"/>
      <c r="T167" s="21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5" t="s">
        <v>155</v>
      </c>
      <c r="AU167" s="205" t="s">
        <v>90</v>
      </c>
      <c r="AV167" s="14" t="s">
        <v>92</v>
      </c>
      <c r="AW167" s="14" t="s">
        <v>36</v>
      </c>
      <c r="AX167" s="14" t="s">
        <v>83</v>
      </c>
      <c r="AY167" s="205" t="s">
        <v>144</v>
      </c>
    </row>
    <row r="168" s="15" customFormat="1">
      <c r="A168" s="15"/>
      <c r="B168" s="212"/>
      <c r="C168" s="15"/>
      <c r="D168" s="192" t="s">
        <v>155</v>
      </c>
      <c r="E168" s="213" t="s">
        <v>1</v>
      </c>
      <c r="F168" s="214" t="s">
        <v>158</v>
      </c>
      <c r="G168" s="15"/>
      <c r="H168" s="215">
        <v>120</v>
      </c>
      <c r="I168" s="216"/>
      <c r="J168" s="15"/>
      <c r="K168" s="15"/>
      <c r="L168" s="212"/>
      <c r="M168" s="217"/>
      <c r="N168" s="218"/>
      <c r="O168" s="218"/>
      <c r="P168" s="218"/>
      <c r="Q168" s="218"/>
      <c r="R168" s="218"/>
      <c r="S168" s="218"/>
      <c r="T168" s="21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13" t="s">
        <v>155</v>
      </c>
      <c r="AU168" s="213" t="s">
        <v>90</v>
      </c>
      <c r="AV168" s="15" t="s">
        <v>151</v>
      </c>
      <c r="AW168" s="15" t="s">
        <v>36</v>
      </c>
      <c r="AX168" s="15" t="s">
        <v>90</v>
      </c>
      <c r="AY168" s="213" t="s">
        <v>144</v>
      </c>
    </row>
    <row r="169" s="2" customFormat="1" ht="24.15" customHeight="1">
      <c r="A169" s="37"/>
      <c r="B169" s="178"/>
      <c r="C169" s="179" t="s">
        <v>223</v>
      </c>
      <c r="D169" s="179" t="s">
        <v>146</v>
      </c>
      <c r="E169" s="180" t="s">
        <v>457</v>
      </c>
      <c r="F169" s="181" t="s">
        <v>458</v>
      </c>
      <c r="G169" s="182" t="s">
        <v>280</v>
      </c>
      <c r="H169" s="183">
        <v>24</v>
      </c>
      <c r="I169" s="184"/>
      <c r="J169" s="185">
        <f>ROUND(I169*H169,2)</f>
        <v>0</v>
      </c>
      <c r="K169" s="181" t="s">
        <v>150</v>
      </c>
      <c r="L169" s="38"/>
      <c r="M169" s="186" t="s">
        <v>1</v>
      </c>
      <c r="N169" s="187" t="s">
        <v>48</v>
      </c>
      <c r="O169" s="76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0" t="s">
        <v>151</v>
      </c>
      <c r="AT169" s="190" t="s">
        <v>146</v>
      </c>
      <c r="AU169" s="190" t="s">
        <v>90</v>
      </c>
      <c r="AY169" s="18" t="s">
        <v>144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8" t="s">
        <v>90</v>
      </c>
      <c r="BK169" s="191">
        <f>ROUND(I169*H169,2)</f>
        <v>0</v>
      </c>
      <c r="BL169" s="18" t="s">
        <v>151</v>
      </c>
      <c r="BM169" s="190" t="s">
        <v>459</v>
      </c>
    </row>
    <row r="170" s="2" customFormat="1">
      <c r="A170" s="37"/>
      <c r="B170" s="38"/>
      <c r="C170" s="37"/>
      <c r="D170" s="192" t="s">
        <v>153</v>
      </c>
      <c r="E170" s="37"/>
      <c r="F170" s="193" t="s">
        <v>460</v>
      </c>
      <c r="G170" s="37"/>
      <c r="H170" s="37"/>
      <c r="I170" s="194"/>
      <c r="J170" s="37"/>
      <c r="K170" s="37"/>
      <c r="L170" s="38"/>
      <c r="M170" s="195"/>
      <c r="N170" s="196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153</v>
      </c>
      <c r="AU170" s="18" t="s">
        <v>90</v>
      </c>
    </row>
    <row r="171" s="14" customFormat="1">
      <c r="A171" s="14"/>
      <c r="B171" s="204"/>
      <c r="C171" s="14"/>
      <c r="D171" s="192" t="s">
        <v>155</v>
      </c>
      <c r="E171" s="205" t="s">
        <v>1</v>
      </c>
      <c r="F171" s="206" t="s">
        <v>461</v>
      </c>
      <c r="G171" s="14"/>
      <c r="H171" s="207">
        <v>24</v>
      </c>
      <c r="I171" s="208"/>
      <c r="J171" s="14"/>
      <c r="K171" s="14"/>
      <c r="L171" s="204"/>
      <c r="M171" s="209"/>
      <c r="N171" s="210"/>
      <c r="O171" s="210"/>
      <c r="P171" s="210"/>
      <c r="Q171" s="210"/>
      <c r="R171" s="210"/>
      <c r="S171" s="210"/>
      <c r="T171" s="21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5" t="s">
        <v>155</v>
      </c>
      <c r="AU171" s="205" t="s">
        <v>90</v>
      </c>
      <c r="AV171" s="14" t="s">
        <v>92</v>
      </c>
      <c r="AW171" s="14" t="s">
        <v>36</v>
      </c>
      <c r="AX171" s="14" t="s">
        <v>83</v>
      </c>
      <c r="AY171" s="205" t="s">
        <v>144</v>
      </c>
    </row>
    <row r="172" s="15" customFormat="1">
      <c r="A172" s="15"/>
      <c r="B172" s="212"/>
      <c r="C172" s="15"/>
      <c r="D172" s="192" t="s">
        <v>155</v>
      </c>
      <c r="E172" s="213" t="s">
        <v>1</v>
      </c>
      <c r="F172" s="214" t="s">
        <v>158</v>
      </c>
      <c r="G172" s="15"/>
      <c r="H172" s="215">
        <v>24</v>
      </c>
      <c r="I172" s="216"/>
      <c r="J172" s="15"/>
      <c r="K172" s="15"/>
      <c r="L172" s="212"/>
      <c r="M172" s="217"/>
      <c r="N172" s="218"/>
      <c r="O172" s="218"/>
      <c r="P172" s="218"/>
      <c r="Q172" s="218"/>
      <c r="R172" s="218"/>
      <c r="S172" s="218"/>
      <c r="T172" s="21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13" t="s">
        <v>155</v>
      </c>
      <c r="AU172" s="213" t="s">
        <v>90</v>
      </c>
      <c r="AV172" s="15" t="s">
        <v>151</v>
      </c>
      <c r="AW172" s="15" t="s">
        <v>36</v>
      </c>
      <c r="AX172" s="15" t="s">
        <v>90</v>
      </c>
      <c r="AY172" s="213" t="s">
        <v>144</v>
      </c>
    </row>
    <row r="173" s="2" customFormat="1" ht="24.15" customHeight="1">
      <c r="A173" s="37"/>
      <c r="B173" s="178"/>
      <c r="C173" s="179" t="s">
        <v>230</v>
      </c>
      <c r="D173" s="179" t="s">
        <v>146</v>
      </c>
      <c r="E173" s="180" t="s">
        <v>462</v>
      </c>
      <c r="F173" s="181" t="s">
        <v>463</v>
      </c>
      <c r="G173" s="182" t="s">
        <v>187</v>
      </c>
      <c r="H173" s="183">
        <v>2.0920000000000001</v>
      </c>
      <c r="I173" s="184"/>
      <c r="J173" s="185">
        <f>ROUND(I173*H173,2)</f>
        <v>0</v>
      </c>
      <c r="K173" s="181" t="s">
        <v>150</v>
      </c>
      <c r="L173" s="38"/>
      <c r="M173" s="186" t="s">
        <v>1</v>
      </c>
      <c r="N173" s="187" t="s">
        <v>48</v>
      </c>
      <c r="O173" s="76"/>
      <c r="P173" s="188">
        <f>O173*H173</f>
        <v>0</v>
      </c>
      <c r="Q173" s="188">
        <v>0</v>
      </c>
      <c r="R173" s="188">
        <f>Q173*H173</f>
        <v>0</v>
      </c>
      <c r="S173" s="188">
        <v>0</v>
      </c>
      <c r="T173" s="18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0" t="s">
        <v>151</v>
      </c>
      <c r="AT173" s="190" t="s">
        <v>146</v>
      </c>
      <c r="AU173" s="190" t="s">
        <v>90</v>
      </c>
      <c r="AY173" s="18" t="s">
        <v>144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90</v>
      </c>
      <c r="BK173" s="191">
        <f>ROUND(I173*H173,2)</f>
        <v>0</v>
      </c>
      <c r="BL173" s="18" t="s">
        <v>151</v>
      </c>
      <c r="BM173" s="190" t="s">
        <v>464</v>
      </c>
    </row>
    <row r="174" s="2" customFormat="1">
      <c r="A174" s="37"/>
      <c r="B174" s="38"/>
      <c r="C174" s="37"/>
      <c r="D174" s="192" t="s">
        <v>153</v>
      </c>
      <c r="E174" s="37"/>
      <c r="F174" s="193" t="s">
        <v>465</v>
      </c>
      <c r="G174" s="37"/>
      <c r="H174" s="37"/>
      <c r="I174" s="194"/>
      <c r="J174" s="37"/>
      <c r="K174" s="37"/>
      <c r="L174" s="38"/>
      <c r="M174" s="195"/>
      <c r="N174" s="196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153</v>
      </c>
      <c r="AU174" s="18" t="s">
        <v>90</v>
      </c>
    </row>
    <row r="175" s="13" customFormat="1">
      <c r="A175" s="13"/>
      <c r="B175" s="197"/>
      <c r="C175" s="13"/>
      <c r="D175" s="192" t="s">
        <v>155</v>
      </c>
      <c r="E175" s="198" t="s">
        <v>1</v>
      </c>
      <c r="F175" s="199" t="s">
        <v>466</v>
      </c>
      <c r="G175" s="13"/>
      <c r="H175" s="198" t="s">
        <v>1</v>
      </c>
      <c r="I175" s="200"/>
      <c r="J175" s="13"/>
      <c r="K175" s="13"/>
      <c r="L175" s="197"/>
      <c r="M175" s="201"/>
      <c r="N175" s="202"/>
      <c r="O175" s="202"/>
      <c r="P175" s="202"/>
      <c r="Q175" s="202"/>
      <c r="R175" s="202"/>
      <c r="S175" s="202"/>
      <c r="T175" s="20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8" t="s">
        <v>155</v>
      </c>
      <c r="AU175" s="198" t="s">
        <v>90</v>
      </c>
      <c r="AV175" s="13" t="s">
        <v>90</v>
      </c>
      <c r="AW175" s="13" t="s">
        <v>36</v>
      </c>
      <c r="AX175" s="13" t="s">
        <v>83</v>
      </c>
      <c r="AY175" s="198" t="s">
        <v>144</v>
      </c>
    </row>
    <row r="176" s="13" customFormat="1">
      <c r="A176" s="13"/>
      <c r="B176" s="197"/>
      <c r="C176" s="13"/>
      <c r="D176" s="192" t="s">
        <v>155</v>
      </c>
      <c r="E176" s="198" t="s">
        <v>1</v>
      </c>
      <c r="F176" s="199" t="s">
        <v>189</v>
      </c>
      <c r="G176" s="13"/>
      <c r="H176" s="198" t="s">
        <v>1</v>
      </c>
      <c r="I176" s="200"/>
      <c r="J176" s="13"/>
      <c r="K176" s="13"/>
      <c r="L176" s="197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8" t="s">
        <v>155</v>
      </c>
      <c r="AU176" s="198" t="s">
        <v>90</v>
      </c>
      <c r="AV176" s="13" t="s">
        <v>90</v>
      </c>
      <c r="AW176" s="13" t="s">
        <v>36</v>
      </c>
      <c r="AX176" s="13" t="s">
        <v>83</v>
      </c>
      <c r="AY176" s="198" t="s">
        <v>144</v>
      </c>
    </row>
    <row r="177" s="14" customFormat="1">
      <c r="A177" s="14"/>
      <c r="B177" s="204"/>
      <c r="C177" s="14"/>
      <c r="D177" s="192" t="s">
        <v>155</v>
      </c>
      <c r="E177" s="205" t="s">
        <v>1</v>
      </c>
      <c r="F177" s="206" t="s">
        <v>467</v>
      </c>
      <c r="G177" s="14"/>
      <c r="H177" s="207">
        <v>2.0920000000000001</v>
      </c>
      <c r="I177" s="208"/>
      <c r="J177" s="14"/>
      <c r="K177" s="14"/>
      <c r="L177" s="204"/>
      <c r="M177" s="209"/>
      <c r="N177" s="210"/>
      <c r="O177" s="210"/>
      <c r="P177" s="210"/>
      <c r="Q177" s="210"/>
      <c r="R177" s="210"/>
      <c r="S177" s="210"/>
      <c r="T177" s="21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5" t="s">
        <v>155</v>
      </c>
      <c r="AU177" s="205" t="s">
        <v>90</v>
      </c>
      <c r="AV177" s="14" t="s">
        <v>92</v>
      </c>
      <c r="AW177" s="14" t="s">
        <v>36</v>
      </c>
      <c r="AX177" s="14" t="s">
        <v>83</v>
      </c>
      <c r="AY177" s="205" t="s">
        <v>144</v>
      </c>
    </row>
    <row r="178" s="15" customFormat="1">
      <c r="A178" s="15"/>
      <c r="B178" s="212"/>
      <c r="C178" s="15"/>
      <c r="D178" s="192" t="s">
        <v>155</v>
      </c>
      <c r="E178" s="213" t="s">
        <v>1</v>
      </c>
      <c r="F178" s="214" t="s">
        <v>158</v>
      </c>
      <c r="G178" s="15"/>
      <c r="H178" s="215">
        <v>2.0920000000000001</v>
      </c>
      <c r="I178" s="216"/>
      <c r="J178" s="15"/>
      <c r="K178" s="15"/>
      <c r="L178" s="212"/>
      <c r="M178" s="217"/>
      <c r="N178" s="218"/>
      <c r="O178" s="218"/>
      <c r="P178" s="218"/>
      <c r="Q178" s="218"/>
      <c r="R178" s="218"/>
      <c r="S178" s="218"/>
      <c r="T178" s="21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3" t="s">
        <v>155</v>
      </c>
      <c r="AU178" s="213" t="s">
        <v>90</v>
      </c>
      <c r="AV178" s="15" t="s">
        <v>151</v>
      </c>
      <c r="AW178" s="15" t="s">
        <v>36</v>
      </c>
      <c r="AX178" s="15" t="s">
        <v>90</v>
      </c>
      <c r="AY178" s="213" t="s">
        <v>144</v>
      </c>
    </row>
    <row r="179" s="2" customFormat="1" ht="16.5" customHeight="1">
      <c r="A179" s="37"/>
      <c r="B179" s="178"/>
      <c r="C179" s="179" t="s">
        <v>236</v>
      </c>
      <c r="D179" s="179" t="s">
        <v>146</v>
      </c>
      <c r="E179" s="180" t="s">
        <v>468</v>
      </c>
      <c r="F179" s="181" t="s">
        <v>181</v>
      </c>
      <c r="G179" s="182" t="s">
        <v>161</v>
      </c>
      <c r="H179" s="183">
        <v>1.131</v>
      </c>
      <c r="I179" s="184"/>
      <c r="J179" s="185">
        <f>ROUND(I179*H179,2)</f>
        <v>0</v>
      </c>
      <c r="K179" s="181" t="s">
        <v>150</v>
      </c>
      <c r="L179" s="38"/>
      <c r="M179" s="186" t="s">
        <v>1</v>
      </c>
      <c r="N179" s="187" t="s">
        <v>48</v>
      </c>
      <c r="O179" s="76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0" t="s">
        <v>151</v>
      </c>
      <c r="AT179" s="190" t="s">
        <v>146</v>
      </c>
      <c r="AU179" s="190" t="s">
        <v>90</v>
      </c>
      <c r="AY179" s="18" t="s">
        <v>144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90</v>
      </c>
      <c r="BK179" s="191">
        <f>ROUND(I179*H179,2)</f>
        <v>0</v>
      </c>
      <c r="BL179" s="18" t="s">
        <v>151</v>
      </c>
      <c r="BM179" s="190" t="s">
        <v>469</v>
      </c>
    </row>
    <row r="180" s="2" customFormat="1">
      <c r="A180" s="37"/>
      <c r="B180" s="38"/>
      <c r="C180" s="37"/>
      <c r="D180" s="192" t="s">
        <v>153</v>
      </c>
      <c r="E180" s="37"/>
      <c r="F180" s="193" t="s">
        <v>470</v>
      </c>
      <c r="G180" s="37"/>
      <c r="H180" s="37"/>
      <c r="I180" s="194"/>
      <c r="J180" s="37"/>
      <c r="K180" s="37"/>
      <c r="L180" s="38"/>
      <c r="M180" s="195"/>
      <c r="N180" s="196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153</v>
      </c>
      <c r="AU180" s="18" t="s">
        <v>90</v>
      </c>
    </row>
    <row r="181" s="14" customFormat="1">
      <c r="A181" s="14"/>
      <c r="B181" s="204"/>
      <c r="C181" s="14"/>
      <c r="D181" s="192" t="s">
        <v>155</v>
      </c>
      <c r="E181" s="205" t="s">
        <v>1</v>
      </c>
      <c r="F181" s="206" t="s">
        <v>471</v>
      </c>
      <c r="G181" s="14"/>
      <c r="H181" s="207">
        <v>1.131</v>
      </c>
      <c r="I181" s="208"/>
      <c r="J181" s="14"/>
      <c r="K181" s="14"/>
      <c r="L181" s="204"/>
      <c r="M181" s="209"/>
      <c r="N181" s="210"/>
      <c r="O181" s="210"/>
      <c r="P181" s="210"/>
      <c r="Q181" s="210"/>
      <c r="R181" s="210"/>
      <c r="S181" s="210"/>
      <c r="T181" s="21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5" t="s">
        <v>155</v>
      </c>
      <c r="AU181" s="205" t="s">
        <v>90</v>
      </c>
      <c r="AV181" s="14" t="s">
        <v>92</v>
      </c>
      <c r="AW181" s="14" t="s">
        <v>36</v>
      </c>
      <c r="AX181" s="14" t="s">
        <v>83</v>
      </c>
      <c r="AY181" s="205" t="s">
        <v>144</v>
      </c>
    </row>
    <row r="182" s="15" customFormat="1">
      <c r="A182" s="15"/>
      <c r="B182" s="212"/>
      <c r="C182" s="15"/>
      <c r="D182" s="192" t="s">
        <v>155</v>
      </c>
      <c r="E182" s="213" t="s">
        <v>1</v>
      </c>
      <c r="F182" s="214" t="s">
        <v>158</v>
      </c>
      <c r="G182" s="15"/>
      <c r="H182" s="215">
        <v>1.131</v>
      </c>
      <c r="I182" s="216"/>
      <c r="J182" s="15"/>
      <c r="K182" s="15"/>
      <c r="L182" s="212"/>
      <c r="M182" s="217"/>
      <c r="N182" s="218"/>
      <c r="O182" s="218"/>
      <c r="P182" s="218"/>
      <c r="Q182" s="218"/>
      <c r="R182" s="218"/>
      <c r="S182" s="218"/>
      <c r="T182" s="21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3" t="s">
        <v>155</v>
      </c>
      <c r="AU182" s="213" t="s">
        <v>90</v>
      </c>
      <c r="AV182" s="15" t="s">
        <v>151</v>
      </c>
      <c r="AW182" s="15" t="s">
        <v>36</v>
      </c>
      <c r="AX182" s="15" t="s">
        <v>90</v>
      </c>
      <c r="AY182" s="213" t="s">
        <v>144</v>
      </c>
    </row>
    <row r="183" s="2" customFormat="1" ht="24.15" customHeight="1">
      <c r="A183" s="37"/>
      <c r="B183" s="178"/>
      <c r="C183" s="179" t="s">
        <v>8</v>
      </c>
      <c r="D183" s="179" t="s">
        <v>146</v>
      </c>
      <c r="E183" s="180" t="s">
        <v>472</v>
      </c>
      <c r="F183" s="181" t="s">
        <v>473</v>
      </c>
      <c r="G183" s="182" t="s">
        <v>149</v>
      </c>
      <c r="H183" s="183">
        <v>1941</v>
      </c>
      <c r="I183" s="184"/>
      <c r="J183" s="185">
        <f>ROUND(I183*H183,2)</f>
        <v>0</v>
      </c>
      <c r="K183" s="181" t="s">
        <v>150</v>
      </c>
      <c r="L183" s="38"/>
      <c r="M183" s="186" t="s">
        <v>1</v>
      </c>
      <c r="N183" s="187" t="s">
        <v>48</v>
      </c>
      <c r="O183" s="76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0" t="s">
        <v>151</v>
      </c>
      <c r="AT183" s="190" t="s">
        <v>146</v>
      </c>
      <c r="AU183" s="190" t="s">
        <v>90</v>
      </c>
      <c r="AY183" s="18" t="s">
        <v>144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90</v>
      </c>
      <c r="BK183" s="191">
        <f>ROUND(I183*H183,2)</f>
        <v>0</v>
      </c>
      <c r="BL183" s="18" t="s">
        <v>151</v>
      </c>
      <c r="BM183" s="190" t="s">
        <v>474</v>
      </c>
    </row>
    <row r="184" s="2" customFormat="1">
      <c r="A184" s="37"/>
      <c r="B184" s="38"/>
      <c r="C184" s="37"/>
      <c r="D184" s="192" t="s">
        <v>153</v>
      </c>
      <c r="E184" s="37"/>
      <c r="F184" s="193" t="s">
        <v>475</v>
      </c>
      <c r="G184" s="37"/>
      <c r="H184" s="37"/>
      <c r="I184" s="194"/>
      <c r="J184" s="37"/>
      <c r="K184" s="37"/>
      <c r="L184" s="38"/>
      <c r="M184" s="195"/>
      <c r="N184" s="196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153</v>
      </c>
      <c r="AU184" s="18" t="s">
        <v>90</v>
      </c>
    </row>
    <row r="185" s="14" customFormat="1">
      <c r="A185" s="14"/>
      <c r="B185" s="204"/>
      <c r="C185" s="14"/>
      <c r="D185" s="192" t="s">
        <v>155</v>
      </c>
      <c r="E185" s="205" t="s">
        <v>1</v>
      </c>
      <c r="F185" s="206" t="s">
        <v>476</v>
      </c>
      <c r="G185" s="14"/>
      <c r="H185" s="207">
        <v>1941</v>
      </c>
      <c r="I185" s="208"/>
      <c r="J185" s="14"/>
      <c r="K185" s="14"/>
      <c r="L185" s="204"/>
      <c r="M185" s="209"/>
      <c r="N185" s="210"/>
      <c r="O185" s="210"/>
      <c r="P185" s="210"/>
      <c r="Q185" s="210"/>
      <c r="R185" s="210"/>
      <c r="S185" s="210"/>
      <c r="T185" s="21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5" t="s">
        <v>155</v>
      </c>
      <c r="AU185" s="205" t="s">
        <v>90</v>
      </c>
      <c r="AV185" s="14" t="s">
        <v>92</v>
      </c>
      <c r="AW185" s="14" t="s">
        <v>36</v>
      </c>
      <c r="AX185" s="14" t="s">
        <v>83</v>
      </c>
      <c r="AY185" s="205" t="s">
        <v>144</v>
      </c>
    </row>
    <row r="186" s="15" customFormat="1">
      <c r="A186" s="15"/>
      <c r="B186" s="212"/>
      <c r="C186" s="15"/>
      <c r="D186" s="192" t="s">
        <v>155</v>
      </c>
      <c r="E186" s="213" t="s">
        <v>1</v>
      </c>
      <c r="F186" s="214" t="s">
        <v>158</v>
      </c>
      <c r="G186" s="15"/>
      <c r="H186" s="215">
        <v>1941</v>
      </c>
      <c r="I186" s="216"/>
      <c r="J186" s="15"/>
      <c r="K186" s="15"/>
      <c r="L186" s="212"/>
      <c r="M186" s="217"/>
      <c r="N186" s="218"/>
      <c r="O186" s="218"/>
      <c r="P186" s="218"/>
      <c r="Q186" s="218"/>
      <c r="R186" s="218"/>
      <c r="S186" s="218"/>
      <c r="T186" s="21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13" t="s">
        <v>155</v>
      </c>
      <c r="AU186" s="213" t="s">
        <v>90</v>
      </c>
      <c r="AV186" s="15" t="s">
        <v>151</v>
      </c>
      <c r="AW186" s="15" t="s">
        <v>36</v>
      </c>
      <c r="AX186" s="15" t="s">
        <v>90</v>
      </c>
      <c r="AY186" s="213" t="s">
        <v>144</v>
      </c>
    </row>
    <row r="187" s="2" customFormat="1" ht="16.5" customHeight="1">
      <c r="A187" s="37"/>
      <c r="B187" s="178"/>
      <c r="C187" s="220" t="s">
        <v>250</v>
      </c>
      <c r="D187" s="220" t="s">
        <v>211</v>
      </c>
      <c r="E187" s="221" t="s">
        <v>477</v>
      </c>
      <c r="F187" s="222" t="s">
        <v>478</v>
      </c>
      <c r="G187" s="223" t="s">
        <v>479</v>
      </c>
      <c r="H187" s="224">
        <v>67.935000000000002</v>
      </c>
      <c r="I187" s="225"/>
      <c r="J187" s="226">
        <f>ROUND(I187*H187,2)</f>
        <v>0</v>
      </c>
      <c r="K187" s="222" t="s">
        <v>150</v>
      </c>
      <c r="L187" s="227"/>
      <c r="M187" s="228" t="s">
        <v>1</v>
      </c>
      <c r="N187" s="229" t="s">
        <v>48</v>
      </c>
      <c r="O187" s="76"/>
      <c r="P187" s="188">
        <f>O187*H187</f>
        <v>0</v>
      </c>
      <c r="Q187" s="188">
        <v>0.001</v>
      </c>
      <c r="R187" s="188">
        <f>Q187*H187</f>
        <v>0.067935000000000009</v>
      </c>
      <c r="S187" s="188">
        <v>0</v>
      </c>
      <c r="T187" s="18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0" t="s">
        <v>197</v>
      </c>
      <c r="AT187" s="190" t="s">
        <v>211</v>
      </c>
      <c r="AU187" s="190" t="s">
        <v>90</v>
      </c>
      <c r="AY187" s="18" t="s">
        <v>144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8" t="s">
        <v>90</v>
      </c>
      <c r="BK187" s="191">
        <f>ROUND(I187*H187,2)</f>
        <v>0</v>
      </c>
      <c r="BL187" s="18" t="s">
        <v>151</v>
      </c>
      <c r="BM187" s="190" t="s">
        <v>480</v>
      </c>
    </row>
    <row r="188" s="2" customFormat="1">
      <c r="A188" s="37"/>
      <c r="B188" s="38"/>
      <c r="C188" s="37"/>
      <c r="D188" s="192" t="s">
        <v>153</v>
      </c>
      <c r="E188" s="37"/>
      <c r="F188" s="193" t="s">
        <v>478</v>
      </c>
      <c r="G188" s="37"/>
      <c r="H188" s="37"/>
      <c r="I188" s="194"/>
      <c r="J188" s="37"/>
      <c r="K188" s="37"/>
      <c r="L188" s="38"/>
      <c r="M188" s="195"/>
      <c r="N188" s="196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153</v>
      </c>
      <c r="AU188" s="18" t="s">
        <v>90</v>
      </c>
    </row>
    <row r="189" s="14" customFormat="1">
      <c r="A189" s="14"/>
      <c r="B189" s="204"/>
      <c r="C189" s="14"/>
      <c r="D189" s="192" t="s">
        <v>155</v>
      </c>
      <c r="E189" s="205" t="s">
        <v>1</v>
      </c>
      <c r="F189" s="206" t="s">
        <v>481</v>
      </c>
      <c r="G189" s="14"/>
      <c r="H189" s="207">
        <v>67.935000000000002</v>
      </c>
      <c r="I189" s="208"/>
      <c r="J189" s="14"/>
      <c r="K189" s="14"/>
      <c r="L189" s="204"/>
      <c r="M189" s="209"/>
      <c r="N189" s="210"/>
      <c r="O189" s="210"/>
      <c r="P189" s="210"/>
      <c r="Q189" s="210"/>
      <c r="R189" s="210"/>
      <c r="S189" s="210"/>
      <c r="T189" s="21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5" t="s">
        <v>155</v>
      </c>
      <c r="AU189" s="205" t="s">
        <v>90</v>
      </c>
      <c r="AV189" s="14" t="s">
        <v>92</v>
      </c>
      <c r="AW189" s="14" t="s">
        <v>36</v>
      </c>
      <c r="AX189" s="14" t="s">
        <v>83</v>
      </c>
      <c r="AY189" s="205" t="s">
        <v>144</v>
      </c>
    </row>
    <row r="190" s="15" customFormat="1">
      <c r="A190" s="15"/>
      <c r="B190" s="212"/>
      <c r="C190" s="15"/>
      <c r="D190" s="192" t="s">
        <v>155</v>
      </c>
      <c r="E190" s="213" t="s">
        <v>1</v>
      </c>
      <c r="F190" s="214" t="s">
        <v>158</v>
      </c>
      <c r="G190" s="15"/>
      <c r="H190" s="215">
        <v>67.935000000000002</v>
      </c>
      <c r="I190" s="216"/>
      <c r="J190" s="15"/>
      <c r="K190" s="15"/>
      <c r="L190" s="212"/>
      <c r="M190" s="217"/>
      <c r="N190" s="218"/>
      <c r="O190" s="218"/>
      <c r="P190" s="218"/>
      <c r="Q190" s="218"/>
      <c r="R190" s="218"/>
      <c r="S190" s="218"/>
      <c r="T190" s="21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3" t="s">
        <v>155</v>
      </c>
      <c r="AU190" s="213" t="s">
        <v>90</v>
      </c>
      <c r="AV190" s="15" t="s">
        <v>151</v>
      </c>
      <c r="AW190" s="15" t="s">
        <v>36</v>
      </c>
      <c r="AX190" s="15" t="s">
        <v>90</v>
      </c>
      <c r="AY190" s="213" t="s">
        <v>144</v>
      </c>
    </row>
    <row r="191" s="2" customFormat="1" ht="33" customHeight="1">
      <c r="A191" s="37"/>
      <c r="B191" s="178"/>
      <c r="C191" s="179" t="s">
        <v>259</v>
      </c>
      <c r="D191" s="179" t="s">
        <v>146</v>
      </c>
      <c r="E191" s="180" t="s">
        <v>482</v>
      </c>
      <c r="F191" s="181" t="s">
        <v>483</v>
      </c>
      <c r="G191" s="182" t="s">
        <v>280</v>
      </c>
      <c r="H191" s="183">
        <v>27</v>
      </c>
      <c r="I191" s="184"/>
      <c r="J191" s="185">
        <f>ROUND(I191*H191,2)</f>
        <v>0</v>
      </c>
      <c r="K191" s="181" t="s">
        <v>150</v>
      </c>
      <c r="L191" s="38"/>
      <c r="M191" s="186" t="s">
        <v>1</v>
      </c>
      <c r="N191" s="187" t="s">
        <v>48</v>
      </c>
      <c r="O191" s="76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0" t="s">
        <v>151</v>
      </c>
      <c r="AT191" s="190" t="s">
        <v>146</v>
      </c>
      <c r="AU191" s="190" t="s">
        <v>90</v>
      </c>
      <c r="AY191" s="18" t="s">
        <v>144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8" t="s">
        <v>90</v>
      </c>
      <c r="BK191" s="191">
        <f>ROUND(I191*H191,2)</f>
        <v>0</v>
      </c>
      <c r="BL191" s="18" t="s">
        <v>151</v>
      </c>
      <c r="BM191" s="190" t="s">
        <v>484</v>
      </c>
    </row>
    <row r="192" s="2" customFormat="1">
      <c r="A192" s="37"/>
      <c r="B192" s="38"/>
      <c r="C192" s="37"/>
      <c r="D192" s="192" t="s">
        <v>153</v>
      </c>
      <c r="E192" s="37"/>
      <c r="F192" s="193" t="s">
        <v>485</v>
      </c>
      <c r="G192" s="37"/>
      <c r="H192" s="37"/>
      <c r="I192" s="194"/>
      <c r="J192" s="37"/>
      <c r="K192" s="37"/>
      <c r="L192" s="38"/>
      <c r="M192" s="195"/>
      <c r="N192" s="196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153</v>
      </c>
      <c r="AU192" s="18" t="s">
        <v>90</v>
      </c>
    </row>
    <row r="193" s="2" customFormat="1" ht="16.5" customHeight="1">
      <c r="A193" s="37"/>
      <c r="B193" s="178"/>
      <c r="C193" s="220" t="s">
        <v>258</v>
      </c>
      <c r="D193" s="220" t="s">
        <v>211</v>
      </c>
      <c r="E193" s="221" t="s">
        <v>486</v>
      </c>
      <c r="F193" s="222" t="s">
        <v>487</v>
      </c>
      <c r="G193" s="223" t="s">
        <v>161</v>
      </c>
      <c r="H193" s="224">
        <v>13.5</v>
      </c>
      <c r="I193" s="225"/>
      <c r="J193" s="226">
        <f>ROUND(I193*H193,2)</f>
        <v>0</v>
      </c>
      <c r="K193" s="222" t="s">
        <v>150</v>
      </c>
      <c r="L193" s="227"/>
      <c r="M193" s="228" t="s">
        <v>1</v>
      </c>
      <c r="N193" s="229" t="s">
        <v>48</v>
      </c>
      <c r="O193" s="76"/>
      <c r="P193" s="188">
        <f>O193*H193</f>
        <v>0</v>
      </c>
      <c r="Q193" s="188">
        <v>0.22</v>
      </c>
      <c r="R193" s="188">
        <f>Q193*H193</f>
        <v>2.9700000000000002</v>
      </c>
      <c r="S193" s="188">
        <v>0</v>
      </c>
      <c r="T193" s="18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0" t="s">
        <v>197</v>
      </c>
      <c r="AT193" s="190" t="s">
        <v>211</v>
      </c>
      <c r="AU193" s="190" t="s">
        <v>90</v>
      </c>
      <c r="AY193" s="18" t="s">
        <v>144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90</v>
      </c>
      <c r="BK193" s="191">
        <f>ROUND(I193*H193,2)</f>
        <v>0</v>
      </c>
      <c r="BL193" s="18" t="s">
        <v>151</v>
      </c>
      <c r="BM193" s="190" t="s">
        <v>488</v>
      </c>
    </row>
    <row r="194" s="2" customFormat="1">
      <c r="A194" s="37"/>
      <c r="B194" s="38"/>
      <c r="C194" s="37"/>
      <c r="D194" s="192" t="s">
        <v>153</v>
      </c>
      <c r="E194" s="37"/>
      <c r="F194" s="193" t="s">
        <v>487</v>
      </c>
      <c r="G194" s="37"/>
      <c r="H194" s="37"/>
      <c r="I194" s="194"/>
      <c r="J194" s="37"/>
      <c r="K194" s="37"/>
      <c r="L194" s="38"/>
      <c r="M194" s="195"/>
      <c r="N194" s="196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153</v>
      </c>
      <c r="AU194" s="18" t="s">
        <v>90</v>
      </c>
    </row>
    <row r="195" s="14" customFormat="1">
      <c r="A195" s="14"/>
      <c r="B195" s="204"/>
      <c r="C195" s="14"/>
      <c r="D195" s="192" t="s">
        <v>155</v>
      </c>
      <c r="E195" s="205" t="s">
        <v>1</v>
      </c>
      <c r="F195" s="206" t="s">
        <v>489</v>
      </c>
      <c r="G195" s="14"/>
      <c r="H195" s="207">
        <v>13.5</v>
      </c>
      <c r="I195" s="208"/>
      <c r="J195" s="14"/>
      <c r="K195" s="14"/>
      <c r="L195" s="204"/>
      <c r="M195" s="209"/>
      <c r="N195" s="210"/>
      <c r="O195" s="210"/>
      <c r="P195" s="210"/>
      <c r="Q195" s="210"/>
      <c r="R195" s="210"/>
      <c r="S195" s="210"/>
      <c r="T195" s="21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5" t="s">
        <v>155</v>
      </c>
      <c r="AU195" s="205" t="s">
        <v>90</v>
      </c>
      <c r="AV195" s="14" t="s">
        <v>92</v>
      </c>
      <c r="AW195" s="14" t="s">
        <v>36</v>
      </c>
      <c r="AX195" s="14" t="s">
        <v>83</v>
      </c>
      <c r="AY195" s="205" t="s">
        <v>144</v>
      </c>
    </row>
    <row r="196" s="15" customFormat="1">
      <c r="A196" s="15"/>
      <c r="B196" s="212"/>
      <c r="C196" s="15"/>
      <c r="D196" s="192" t="s">
        <v>155</v>
      </c>
      <c r="E196" s="213" t="s">
        <v>1</v>
      </c>
      <c r="F196" s="214" t="s">
        <v>158</v>
      </c>
      <c r="G196" s="15"/>
      <c r="H196" s="215">
        <v>13.5</v>
      </c>
      <c r="I196" s="216"/>
      <c r="J196" s="15"/>
      <c r="K196" s="15"/>
      <c r="L196" s="212"/>
      <c r="M196" s="217"/>
      <c r="N196" s="218"/>
      <c r="O196" s="218"/>
      <c r="P196" s="218"/>
      <c r="Q196" s="218"/>
      <c r="R196" s="218"/>
      <c r="S196" s="218"/>
      <c r="T196" s="21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13" t="s">
        <v>155</v>
      </c>
      <c r="AU196" s="213" t="s">
        <v>90</v>
      </c>
      <c r="AV196" s="15" t="s">
        <v>151</v>
      </c>
      <c r="AW196" s="15" t="s">
        <v>36</v>
      </c>
      <c r="AX196" s="15" t="s">
        <v>90</v>
      </c>
      <c r="AY196" s="213" t="s">
        <v>144</v>
      </c>
    </row>
    <row r="197" s="2" customFormat="1" ht="24.15" customHeight="1">
      <c r="A197" s="37"/>
      <c r="B197" s="178"/>
      <c r="C197" s="179" t="s">
        <v>271</v>
      </c>
      <c r="D197" s="179" t="s">
        <v>146</v>
      </c>
      <c r="E197" s="180" t="s">
        <v>490</v>
      </c>
      <c r="F197" s="181" t="s">
        <v>491</v>
      </c>
      <c r="G197" s="182" t="s">
        <v>149</v>
      </c>
      <c r="H197" s="183">
        <v>1941</v>
      </c>
      <c r="I197" s="184"/>
      <c r="J197" s="185">
        <f>ROUND(I197*H197,2)</f>
        <v>0</v>
      </c>
      <c r="K197" s="181" t="s">
        <v>150</v>
      </c>
      <c r="L197" s="38"/>
      <c r="M197" s="186" t="s">
        <v>1</v>
      </c>
      <c r="N197" s="187" t="s">
        <v>48</v>
      </c>
      <c r="O197" s="76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0" t="s">
        <v>151</v>
      </c>
      <c r="AT197" s="190" t="s">
        <v>146</v>
      </c>
      <c r="AU197" s="190" t="s">
        <v>90</v>
      </c>
      <c r="AY197" s="18" t="s">
        <v>144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8" t="s">
        <v>90</v>
      </c>
      <c r="BK197" s="191">
        <f>ROUND(I197*H197,2)</f>
        <v>0</v>
      </c>
      <c r="BL197" s="18" t="s">
        <v>151</v>
      </c>
      <c r="BM197" s="190" t="s">
        <v>492</v>
      </c>
    </row>
    <row r="198" s="2" customFormat="1">
      <c r="A198" s="37"/>
      <c r="B198" s="38"/>
      <c r="C198" s="37"/>
      <c r="D198" s="192" t="s">
        <v>153</v>
      </c>
      <c r="E198" s="37"/>
      <c r="F198" s="193" t="s">
        <v>493</v>
      </c>
      <c r="G198" s="37"/>
      <c r="H198" s="37"/>
      <c r="I198" s="194"/>
      <c r="J198" s="37"/>
      <c r="K198" s="37"/>
      <c r="L198" s="38"/>
      <c r="M198" s="195"/>
      <c r="N198" s="196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153</v>
      </c>
      <c r="AU198" s="18" t="s">
        <v>90</v>
      </c>
    </row>
    <row r="199" s="14" customFormat="1">
      <c r="A199" s="14"/>
      <c r="B199" s="204"/>
      <c r="C199" s="14"/>
      <c r="D199" s="192" t="s">
        <v>155</v>
      </c>
      <c r="E199" s="205" t="s">
        <v>1</v>
      </c>
      <c r="F199" s="206" t="s">
        <v>476</v>
      </c>
      <c r="G199" s="14"/>
      <c r="H199" s="207">
        <v>1941</v>
      </c>
      <c r="I199" s="208"/>
      <c r="J199" s="14"/>
      <c r="K199" s="14"/>
      <c r="L199" s="204"/>
      <c r="M199" s="209"/>
      <c r="N199" s="210"/>
      <c r="O199" s="210"/>
      <c r="P199" s="210"/>
      <c r="Q199" s="210"/>
      <c r="R199" s="210"/>
      <c r="S199" s="210"/>
      <c r="T199" s="21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5" t="s">
        <v>155</v>
      </c>
      <c r="AU199" s="205" t="s">
        <v>90</v>
      </c>
      <c r="AV199" s="14" t="s">
        <v>92</v>
      </c>
      <c r="AW199" s="14" t="s">
        <v>36</v>
      </c>
      <c r="AX199" s="14" t="s">
        <v>83</v>
      </c>
      <c r="AY199" s="205" t="s">
        <v>144</v>
      </c>
    </row>
    <row r="200" s="15" customFormat="1">
      <c r="A200" s="15"/>
      <c r="B200" s="212"/>
      <c r="C200" s="15"/>
      <c r="D200" s="192" t="s">
        <v>155</v>
      </c>
      <c r="E200" s="213" t="s">
        <v>1</v>
      </c>
      <c r="F200" s="214" t="s">
        <v>158</v>
      </c>
      <c r="G200" s="15"/>
      <c r="H200" s="215">
        <v>1941</v>
      </c>
      <c r="I200" s="216"/>
      <c r="J200" s="15"/>
      <c r="K200" s="15"/>
      <c r="L200" s="212"/>
      <c r="M200" s="217"/>
      <c r="N200" s="218"/>
      <c r="O200" s="218"/>
      <c r="P200" s="218"/>
      <c r="Q200" s="218"/>
      <c r="R200" s="218"/>
      <c r="S200" s="218"/>
      <c r="T200" s="21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3" t="s">
        <v>155</v>
      </c>
      <c r="AU200" s="213" t="s">
        <v>90</v>
      </c>
      <c r="AV200" s="15" t="s">
        <v>151</v>
      </c>
      <c r="AW200" s="15" t="s">
        <v>36</v>
      </c>
      <c r="AX200" s="15" t="s">
        <v>90</v>
      </c>
      <c r="AY200" s="213" t="s">
        <v>144</v>
      </c>
    </row>
    <row r="201" s="2" customFormat="1" ht="21.75" customHeight="1">
      <c r="A201" s="37"/>
      <c r="B201" s="178"/>
      <c r="C201" s="179" t="s">
        <v>277</v>
      </c>
      <c r="D201" s="179" t="s">
        <v>146</v>
      </c>
      <c r="E201" s="180" t="s">
        <v>494</v>
      </c>
      <c r="F201" s="181" t="s">
        <v>495</v>
      </c>
      <c r="G201" s="182" t="s">
        <v>149</v>
      </c>
      <c r="H201" s="183">
        <v>1941</v>
      </c>
      <c r="I201" s="184"/>
      <c r="J201" s="185">
        <f>ROUND(I201*H201,2)</f>
        <v>0</v>
      </c>
      <c r="K201" s="181" t="s">
        <v>150</v>
      </c>
      <c r="L201" s="38"/>
      <c r="M201" s="186" t="s">
        <v>1</v>
      </c>
      <c r="N201" s="187" t="s">
        <v>48</v>
      </c>
      <c r="O201" s="76"/>
      <c r="P201" s="188">
        <f>O201*H201</f>
        <v>0</v>
      </c>
      <c r="Q201" s="188">
        <v>0</v>
      </c>
      <c r="R201" s="188">
        <f>Q201*H201</f>
        <v>0</v>
      </c>
      <c r="S201" s="188">
        <v>0</v>
      </c>
      <c r="T201" s="18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0" t="s">
        <v>151</v>
      </c>
      <c r="AT201" s="190" t="s">
        <v>146</v>
      </c>
      <c r="AU201" s="190" t="s">
        <v>90</v>
      </c>
      <c r="AY201" s="18" t="s">
        <v>144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90</v>
      </c>
      <c r="BK201" s="191">
        <f>ROUND(I201*H201,2)</f>
        <v>0</v>
      </c>
      <c r="BL201" s="18" t="s">
        <v>151</v>
      </c>
      <c r="BM201" s="190" t="s">
        <v>496</v>
      </c>
    </row>
    <row r="202" s="2" customFormat="1">
      <c r="A202" s="37"/>
      <c r="B202" s="38"/>
      <c r="C202" s="37"/>
      <c r="D202" s="192" t="s">
        <v>153</v>
      </c>
      <c r="E202" s="37"/>
      <c r="F202" s="193" t="s">
        <v>497</v>
      </c>
      <c r="G202" s="37"/>
      <c r="H202" s="37"/>
      <c r="I202" s="194"/>
      <c r="J202" s="37"/>
      <c r="K202" s="37"/>
      <c r="L202" s="38"/>
      <c r="M202" s="195"/>
      <c r="N202" s="196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153</v>
      </c>
      <c r="AU202" s="18" t="s">
        <v>90</v>
      </c>
    </row>
    <row r="203" s="2" customFormat="1" ht="21.75" customHeight="1">
      <c r="A203" s="37"/>
      <c r="B203" s="178"/>
      <c r="C203" s="179" t="s">
        <v>7</v>
      </c>
      <c r="D203" s="179" t="s">
        <v>146</v>
      </c>
      <c r="E203" s="180" t="s">
        <v>498</v>
      </c>
      <c r="F203" s="181" t="s">
        <v>499</v>
      </c>
      <c r="G203" s="182" t="s">
        <v>149</v>
      </c>
      <c r="H203" s="183">
        <v>1941</v>
      </c>
      <c r="I203" s="184"/>
      <c r="J203" s="185">
        <f>ROUND(I203*H203,2)</f>
        <v>0</v>
      </c>
      <c r="K203" s="181" t="s">
        <v>150</v>
      </c>
      <c r="L203" s="38"/>
      <c r="M203" s="186" t="s">
        <v>1</v>
      </c>
      <c r="N203" s="187" t="s">
        <v>48</v>
      </c>
      <c r="O203" s="76"/>
      <c r="P203" s="188">
        <f>O203*H203</f>
        <v>0</v>
      </c>
      <c r="Q203" s="188">
        <v>0</v>
      </c>
      <c r="R203" s="188">
        <f>Q203*H203</f>
        <v>0</v>
      </c>
      <c r="S203" s="188">
        <v>0</v>
      </c>
      <c r="T203" s="18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0" t="s">
        <v>151</v>
      </c>
      <c r="AT203" s="190" t="s">
        <v>146</v>
      </c>
      <c r="AU203" s="190" t="s">
        <v>90</v>
      </c>
      <c r="AY203" s="18" t="s">
        <v>144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8" t="s">
        <v>90</v>
      </c>
      <c r="BK203" s="191">
        <f>ROUND(I203*H203,2)</f>
        <v>0</v>
      </c>
      <c r="BL203" s="18" t="s">
        <v>151</v>
      </c>
      <c r="BM203" s="190" t="s">
        <v>500</v>
      </c>
    </row>
    <row r="204" s="2" customFormat="1">
      <c r="A204" s="37"/>
      <c r="B204" s="38"/>
      <c r="C204" s="37"/>
      <c r="D204" s="192" t="s">
        <v>153</v>
      </c>
      <c r="E204" s="37"/>
      <c r="F204" s="193" t="s">
        <v>501</v>
      </c>
      <c r="G204" s="37"/>
      <c r="H204" s="37"/>
      <c r="I204" s="194"/>
      <c r="J204" s="37"/>
      <c r="K204" s="37"/>
      <c r="L204" s="38"/>
      <c r="M204" s="195"/>
      <c r="N204" s="196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153</v>
      </c>
      <c r="AU204" s="18" t="s">
        <v>90</v>
      </c>
    </row>
    <row r="205" s="2" customFormat="1" ht="24.15" customHeight="1">
      <c r="A205" s="37"/>
      <c r="B205" s="178"/>
      <c r="C205" s="179" t="s">
        <v>296</v>
      </c>
      <c r="D205" s="179" t="s">
        <v>146</v>
      </c>
      <c r="E205" s="180" t="s">
        <v>502</v>
      </c>
      <c r="F205" s="181" t="s">
        <v>503</v>
      </c>
      <c r="G205" s="182" t="s">
        <v>280</v>
      </c>
      <c r="H205" s="183">
        <v>27</v>
      </c>
      <c r="I205" s="184"/>
      <c r="J205" s="185">
        <f>ROUND(I205*H205,2)</f>
        <v>0</v>
      </c>
      <c r="K205" s="181" t="s">
        <v>150</v>
      </c>
      <c r="L205" s="38"/>
      <c r="M205" s="186" t="s">
        <v>1</v>
      </c>
      <c r="N205" s="187" t="s">
        <v>48</v>
      </c>
      <c r="O205" s="76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0" t="s">
        <v>151</v>
      </c>
      <c r="AT205" s="190" t="s">
        <v>146</v>
      </c>
      <c r="AU205" s="190" t="s">
        <v>90</v>
      </c>
      <c r="AY205" s="18" t="s">
        <v>144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90</v>
      </c>
      <c r="BK205" s="191">
        <f>ROUND(I205*H205,2)</f>
        <v>0</v>
      </c>
      <c r="BL205" s="18" t="s">
        <v>151</v>
      </c>
      <c r="BM205" s="190" t="s">
        <v>504</v>
      </c>
    </row>
    <row r="206" s="2" customFormat="1">
      <c r="A206" s="37"/>
      <c r="B206" s="38"/>
      <c r="C206" s="37"/>
      <c r="D206" s="192" t="s">
        <v>153</v>
      </c>
      <c r="E206" s="37"/>
      <c r="F206" s="193" t="s">
        <v>505</v>
      </c>
      <c r="G206" s="37"/>
      <c r="H206" s="37"/>
      <c r="I206" s="194"/>
      <c r="J206" s="37"/>
      <c r="K206" s="37"/>
      <c r="L206" s="38"/>
      <c r="M206" s="195"/>
      <c r="N206" s="196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153</v>
      </c>
      <c r="AU206" s="18" t="s">
        <v>90</v>
      </c>
    </row>
    <row r="207" s="14" customFormat="1">
      <c r="A207" s="14"/>
      <c r="B207" s="204"/>
      <c r="C207" s="14"/>
      <c r="D207" s="192" t="s">
        <v>155</v>
      </c>
      <c r="E207" s="205" t="s">
        <v>1</v>
      </c>
      <c r="F207" s="206" t="s">
        <v>506</v>
      </c>
      <c r="G207" s="14"/>
      <c r="H207" s="207">
        <v>27</v>
      </c>
      <c r="I207" s="208"/>
      <c r="J207" s="14"/>
      <c r="K207" s="14"/>
      <c r="L207" s="204"/>
      <c r="M207" s="209"/>
      <c r="N207" s="210"/>
      <c r="O207" s="210"/>
      <c r="P207" s="210"/>
      <c r="Q207" s="210"/>
      <c r="R207" s="210"/>
      <c r="S207" s="210"/>
      <c r="T207" s="21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5" t="s">
        <v>155</v>
      </c>
      <c r="AU207" s="205" t="s">
        <v>90</v>
      </c>
      <c r="AV207" s="14" t="s">
        <v>92</v>
      </c>
      <c r="AW207" s="14" t="s">
        <v>36</v>
      </c>
      <c r="AX207" s="14" t="s">
        <v>83</v>
      </c>
      <c r="AY207" s="205" t="s">
        <v>144</v>
      </c>
    </row>
    <row r="208" s="15" customFormat="1">
      <c r="A208" s="15"/>
      <c r="B208" s="212"/>
      <c r="C208" s="15"/>
      <c r="D208" s="192" t="s">
        <v>155</v>
      </c>
      <c r="E208" s="213" t="s">
        <v>1</v>
      </c>
      <c r="F208" s="214" t="s">
        <v>158</v>
      </c>
      <c r="G208" s="15"/>
      <c r="H208" s="215">
        <v>27</v>
      </c>
      <c r="I208" s="216"/>
      <c r="J208" s="15"/>
      <c r="K208" s="15"/>
      <c r="L208" s="212"/>
      <c r="M208" s="217"/>
      <c r="N208" s="218"/>
      <c r="O208" s="218"/>
      <c r="P208" s="218"/>
      <c r="Q208" s="218"/>
      <c r="R208" s="218"/>
      <c r="S208" s="218"/>
      <c r="T208" s="21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13" t="s">
        <v>155</v>
      </c>
      <c r="AU208" s="213" t="s">
        <v>90</v>
      </c>
      <c r="AV208" s="15" t="s">
        <v>151</v>
      </c>
      <c r="AW208" s="15" t="s">
        <v>36</v>
      </c>
      <c r="AX208" s="15" t="s">
        <v>90</v>
      </c>
      <c r="AY208" s="213" t="s">
        <v>144</v>
      </c>
    </row>
    <row r="209" s="2" customFormat="1" ht="21.75" customHeight="1">
      <c r="A209" s="37"/>
      <c r="B209" s="178"/>
      <c r="C209" s="220" t="s">
        <v>304</v>
      </c>
      <c r="D209" s="220" t="s">
        <v>211</v>
      </c>
      <c r="E209" s="221" t="s">
        <v>507</v>
      </c>
      <c r="F209" s="222" t="s">
        <v>508</v>
      </c>
      <c r="G209" s="223" t="s">
        <v>280</v>
      </c>
      <c r="H209" s="224">
        <v>6</v>
      </c>
      <c r="I209" s="225"/>
      <c r="J209" s="226">
        <f>ROUND(I209*H209,2)</f>
        <v>0</v>
      </c>
      <c r="K209" s="222" t="s">
        <v>1</v>
      </c>
      <c r="L209" s="227"/>
      <c r="M209" s="228" t="s">
        <v>1</v>
      </c>
      <c r="N209" s="229" t="s">
        <v>48</v>
      </c>
      <c r="O209" s="76"/>
      <c r="P209" s="188">
        <f>O209*H209</f>
        <v>0</v>
      </c>
      <c r="Q209" s="188">
        <v>0.0050000000000000001</v>
      </c>
      <c r="R209" s="188">
        <f>Q209*H209</f>
        <v>0.029999999999999999</v>
      </c>
      <c r="S209" s="188">
        <v>0</v>
      </c>
      <c r="T209" s="18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0" t="s">
        <v>197</v>
      </c>
      <c r="AT209" s="190" t="s">
        <v>211</v>
      </c>
      <c r="AU209" s="190" t="s">
        <v>90</v>
      </c>
      <c r="AY209" s="18" t="s">
        <v>144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90</v>
      </c>
      <c r="BK209" s="191">
        <f>ROUND(I209*H209,2)</f>
        <v>0</v>
      </c>
      <c r="BL209" s="18" t="s">
        <v>151</v>
      </c>
      <c r="BM209" s="190" t="s">
        <v>509</v>
      </c>
    </row>
    <row r="210" s="2" customFormat="1">
      <c r="A210" s="37"/>
      <c r="B210" s="38"/>
      <c r="C210" s="37"/>
      <c r="D210" s="192" t="s">
        <v>153</v>
      </c>
      <c r="E210" s="37"/>
      <c r="F210" s="193" t="s">
        <v>508</v>
      </c>
      <c r="G210" s="37"/>
      <c r="H210" s="37"/>
      <c r="I210" s="194"/>
      <c r="J210" s="37"/>
      <c r="K210" s="37"/>
      <c r="L210" s="38"/>
      <c r="M210" s="195"/>
      <c r="N210" s="196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153</v>
      </c>
      <c r="AU210" s="18" t="s">
        <v>90</v>
      </c>
    </row>
    <row r="211" s="14" customFormat="1">
      <c r="A211" s="14"/>
      <c r="B211" s="204"/>
      <c r="C211" s="14"/>
      <c r="D211" s="192" t="s">
        <v>155</v>
      </c>
      <c r="E211" s="205" t="s">
        <v>1</v>
      </c>
      <c r="F211" s="206" t="s">
        <v>510</v>
      </c>
      <c r="G211" s="14"/>
      <c r="H211" s="207">
        <v>6</v>
      </c>
      <c r="I211" s="208"/>
      <c r="J211" s="14"/>
      <c r="K211" s="14"/>
      <c r="L211" s="204"/>
      <c r="M211" s="209"/>
      <c r="N211" s="210"/>
      <c r="O211" s="210"/>
      <c r="P211" s="210"/>
      <c r="Q211" s="210"/>
      <c r="R211" s="210"/>
      <c r="S211" s="210"/>
      <c r="T211" s="21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5" t="s">
        <v>155</v>
      </c>
      <c r="AU211" s="205" t="s">
        <v>90</v>
      </c>
      <c r="AV211" s="14" t="s">
        <v>92</v>
      </c>
      <c r="AW211" s="14" t="s">
        <v>36</v>
      </c>
      <c r="AX211" s="14" t="s">
        <v>83</v>
      </c>
      <c r="AY211" s="205" t="s">
        <v>144</v>
      </c>
    </row>
    <row r="212" s="15" customFormat="1">
      <c r="A212" s="15"/>
      <c r="B212" s="212"/>
      <c r="C212" s="15"/>
      <c r="D212" s="192" t="s">
        <v>155</v>
      </c>
      <c r="E212" s="213" t="s">
        <v>1</v>
      </c>
      <c r="F212" s="214" t="s">
        <v>158</v>
      </c>
      <c r="G212" s="15"/>
      <c r="H212" s="215">
        <v>6</v>
      </c>
      <c r="I212" s="216"/>
      <c r="J212" s="15"/>
      <c r="K212" s="15"/>
      <c r="L212" s="212"/>
      <c r="M212" s="217"/>
      <c r="N212" s="218"/>
      <c r="O212" s="218"/>
      <c r="P212" s="218"/>
      <c r="Q212" s="218"/>
      <c r="R212" s="218"/>
      <c r="S212" s="218"/>
      <c r="T212" s="21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13" t="s">
        <v>155</v>
      </c>
      <c r="AU212" s="213" t="s">
        <v>90</v>
      </c>
      <c r="AV212" s="15" t="s">
        <v>151</v>
      </c>
      <c r="AW212" s="15" t="s">
        <v>36</v>
      </c>
      <c r="AX212" s="15" t="s">
        <v>90</v>
      </c>
      <c r="AY212" s="213" t="s">
        <v>144</v>
      </c>
    </row>
    <row r="213" s="2" customFormat="1" ht="24.15" customHeight="1">
      <c r="A213" s="37"/>
      <c r="B213" s="178"/>
      <c r="C213" s="220" t="s">
        <v>309</v>
      </c>
      <c r="D213" s="220" t="s">
        <v>211</v>
      </c>
      <c r="E213" s="221" t="s">
        <v>511</v>
      </c>
      <c r="F213" s="222" t="s">
        <v>512</v>
      </c>
      <c r="G213" s="223" t="s">
        <v>280</v>
      </c>
      <c r="H213" s="224">
        <v>2</v>
      </c>
      <c r="I213" s="225"/>
      <c r="J213" s="226">
        <f>ROUND(I213*H213,2)</f>
        <v>0</v>
      </c>
      <c r="K213" s="222" t="s">
        <v>1</v>
      </c>
      <c r="L213" s="227"/>
      <c r="M213" s="228" t="s">
        <v>1</v>
      </c>
      <c r="N213" s="229" t="s">
        <v>48</v>
      </c>
      <c r="O213" s="76"/>
      <c r="P213" s="188">
        <f>O213*H213</f>
        <v>0</v>
      </c>
      <c r="Q213" s="188">
        <v>0.0050000000000000001</v>
      </c>
      <c r="R213" s="188">
        <f>Q213*H213</f>
        <v>0.01</v>
      </c>
      <c r="S213" s="188">
        <v>0</v>
      </c>
      <c r="T213" s="18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0" t="s">
        <v>197</v>
      </c>
      <c r="AT213" s="190" t="s">
        <v>211</v>
      </c>
      <c r="AU213" s="190" t="s">
        <v>90</v>
      </c>
      <c r="AY213" s="18" t="s">
        <v>144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8" t="s">
        <v>90</v>
      </c>
      <c r="BK213" s="191">
        <f>ROUND(I213*H213,2)</f>
        <v>0</v>
      </c>
      <c r="BL213" s="18" t="s">
        <v>151</v>
      </c>
      <c r="BM213" s="190" t="s">
        <v>513</v>
      </c>
    </row>
    <row r="214" s="2" customFormat="1">
      <c r="A214" s="37"/>
      <c r="B214" s="38"/>
      <c r="C214" s="37"/>
      <c r="D214" s="192" t="s">
        <v>153</v>
      </c>
      <c r="E214" s="37"/>
      <c r="F214" s="193" t="s">
        <v>512</v>
      </c>
      <c r="G214" s="37"/>
      <c r="H214" s="37"/>
      <c r="I214" s="194"/>
      <c r="J214" s="37"/>
      <c r="K214" s="37"/>
      <c r="L214" s="38"/>
      <c r="M214" s="195"/>
      <c r="N214" s="196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153</v>
      </c>
      <c r="AU214" s="18" t="s">
        <v>90</v>
      </c>
    </row>
    <row r="215" s="14" customFormat="1">
      <c r="A215" s="14"/>
      <c r="B215" s="204"/>
      <c r="C215" s="14"/>
      <c r="D215" s="192" t="s">
        <v>155</v>
      </c>
      <c r="E215" s="205" t="s">
        <v>1</v>
      </c>
      <c r="F215" s="206" t="s">
        <v>514</v>
      </c>
      <c r="G215" s="14"/>
      <c r="H215" s="207">
        <v>2</v>
      </c>
      <c r="I215" s="208"/>
      <c r="J215" s="14"/>
      <c r="K215" s="14"/>
      <c r="L215" s="204"/>
      <c r="M215" s="209"/>
      <c r="N215" s="210"/>
      <c r="O215" s="210"/>
      <c r="P215" s="210"/>
      <c r="Q215" s="210"/>
      <c r="R215" s="210"/>
      <c r="S215" s="210"/>
      <c r="T215" s="21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05" t="s">
        <v>155</v>
      </c>
      <c r="AU215" s="205" t="s">
        <v>90</v>
      </c>
      <c r="AV215" s="14" t="s">
        <v>92</v>
      </c>
      <c r="AW215" s="14" t="s">
        <v>36</v>
      </c>
      <c r="AX215" s="14" t="s">
        <v>83</v>
      </c>
      <c r="AY215" s="205" t="s">
        <v>144</v>
      </c>
    </row>
    <row r="216" s="15" customFormat="1">
      <c r="A216" s="15"/>
      <c r="B216" s="212"/>
      <c r="C216" s="15"/>
      <c r="D216" s="192" t="s">
        <v>155</v>
      </c>
      <c r="E216" s="213" t="s">
        <v>1</v>
      </c>
      <c r="F216" s="214" t="s">
        <v>158</v>
      </c>
      <c r="G216" s="15"/>
      <c r="H216" s="215">
        <v>2</v>
      </c>
      <c r="I216" s="216"/>
      <c r="J216" s="15"/>
      <c r="K216" s="15"/>
      <c r="L216" s="212"/>
      <c r="M216" s="217"/>
      <c r="N216" s="218"/>
      <c r="O216" s="218"/>
      <c r="P216" s="218"/>
      <c r="Q216" s="218"/>
      <c r="R216" s="218"/>
      <c r="S216" s="218"/>
      <c r="T216" s="21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13" t="s">
        <v>155</v>
      </c>
      <c r="AU216" s="213" t="s">
        <v>90</v>
      </c>
      <c r="AV216" s="15" t="s">
        <v>151</v>
      </c>
      <c r="AW216" s="15" t="s">
        <v>36</v>
      </c>
      <c r="AX216" s="15" t="s">
        <v>90</v>
      </c>
      <c r="AY216" s="213" t="s">
        <v>144</v>
      </c>
    </row>
    <row r="217" s="2" customFormat="1" ht="24.15" customHeight="1">
      <c r="A217" s="37"/>
      <c r="B217" s="178"/>
      <c r="C217" s="220" t="s">
        <v>244</v>
      </c>
      <c r="D217" s="220" t="s">
        <v>211</v>
      </c>
      <c r="E217" s="221" t="s">
        <v>515</v>
      </c>
      <c r="F217" s="222" t="s">
        <v>516</v>
      </c>
      <c r="G217" s="223" t="s">
        <v>280</v>
      </c>
      <c r="H217" s="224">
        <v>3</v>
      </c>
      <c r="I217" s="225"/>
      <c r="J217" s="226">
        <f>ROUND(I217*H217,2)</f>
        <v>0</v>
      </c>
      <c r="K217" s="222" t="s">
        <v>1</v>
      </c>
      <c r="L217" s="227"/>
      <c r="M217" s="228" t="s">
        <v>1</v>
      </c>
      <c r="N217" s="229" t="s">
        <v>48</v>
      </c>
      <c r="O217" s="76"/>
      <c r="P217" s="188">
        <f>O217*H217</f>
        <v>0</v>
      </c>
      <c r="Q217" s="188">
        <v>0.0050000000000000001</v>
      </c>
      <c r="R217" s="188">
        <f>Q217*H217</f>
        <v>0.014999999999999999</v>
      </c>
      <c r="S217" s="188">
        <v>0</v>
      </c>
      <c r="T217" s="18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0" t="s">
        <v>197</v>
      </c>
      <c r="AT217" s="190" t="s">
        <v>211</v>
      </c>
      <c r="AU217" s="190" t="s">
        <v>90</v>
      </c>
      <c r="AY217" s="18" t="s">
        <v>144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90</v>
      </c>
      <c r="BK217" s="191">
        <f>ROUND(I217*H217,2)</f>
        <v>0</v>
      </c>
      <c r="BL217" s="18" t="s">
        <v>151</v>
      </c>
      <c r="BM217" s="190" t="s">
        <v>517</v>
      </c>
    </row>
    <row r="218" s="2" customFormat="1">
      <c r="A218" s="37"/>
      <c r="B218" s="38"/>
      <c r="C218" s="37"/>
      <c r="D218" s="192" t="s">
        <v>153</v>
      </c>
      <c r="E218" s="37"/>
      <c r="F218" s="193" t="s">
        <v>516</v>
      </c>
      <c r="G218" s="37"/>
      <c r="H218" s="37"/>
      <c r="I218" s="194"/>
      <c r="J218" s="37"/>
      <c r="K218" s="37"/>
      <c r="L218" s="38"/>
      <c r="M218" s="195"/>
      <c r="N218" s="196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153</v>
      </c>
      <c r="AU218" s="18" t="s">
        <v>90</v>
      </c>
    </row>
    <row r="219" s="2" customFormat="1" ht="24.15" customHeight="1">
      <c r="A219" s="37"/>
      <c r="B219" s="178"/>
      <c r="C219" s="220" t="s">
        <v>518</v>
      </c>
      <c r="D219" s="220" t="s">
        <v>211</v>
      </c>
      <c r="E219" s="221" t="s">
        <v>519</v>
      </c>
      <c r="F219" s="222" t="s">
        <v>520</v>
      </c>
      <c r="G219" s="223" t="s">
        <v>280</v>
      </c>
      <c r="H219" s="224">
        <v>1</v>
      </c>
      <c r="I219" s="225"/>
      <c r="J219" s="226">
        <f>ROUND(I219*H219,2)</f>
        <v>0</v>
      </c>
      <c r="K219" s="222" t="s">
        <v>1</v>
      </c>
      <c r="L219" s="227"/>
      <c r="M219" s="228" t="s">
        <v>1</v>
      </c>
      <c r="N219" s="229" t="s">
        <v>48</v>
      </c>
      <c r="O219" s="76"/>
      <c r="P219" s="188">
        <f>O219*H219</f>
        <v>0</v>
      </c>
      <c r="Q219" s="188">
        <v>0.0050000000000000001</v>
      </c>
      <c r="R219" s="188">
        <f>Q219*H219</f>
        <v>0.0050000000000000001</v>
      </c>
      <c r="S219" s="188">
        <v>0</v>
      </c>
      <c r="T219" s="18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0" t="s">
        <v>197</v>
      </c>
      <c r="AT219" s="190" t="s">
        <v>211</v>
      </c>
      <c r="AU219" s="190" t="s">
        <v>90</v>
      </c>
      <c r="AY219" s="18" t="s">
        <v>144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8" t="s">
        <v>90</v>
      </c>
      <c r="BK219" s="191">
        <f>ROUND(I219*H219,2)</f>
        <v>0</v>
      </c>
      <c r="BL219" s="18" t="s">
        <v>151</v>
      </c>
      <c r="BM219" s="190" t="s">
        <v>521</v>
      </c>
    </row>
    <row r="220" s="2" customFormat="1">
      <c r="A220" s="37"/>
      <c r="B220" s="38"/>
      <c r="C220" s="37"/>
      <c r="D220" s="192" t="s">
        <v>153</v>
      </c>
      <c r="E220" s="37"/>
      <c r="F220" s="193" t="s">
        <v>520</v>
      </c>
      <c r="G220" s="37"/>
      <c r="H220" s="37"/>
      <c r="I220" s="194"/>
      <c r="J220" s="37"/>
      <c r="K220" s="37"/>
      <c r="L220" s="38"/>
      <c r="M220" s="195"/>
      <c r="N220" s="196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153</v>
      </c>
      <c r="AU220" s="18" t="s">
        <v>90</v>
      </c>
    </row>
    <row r="221" s="2" customFormat="1" ht="24.15" customHeight="1">
      <c r="A221" s="37"/>
      <c r="B221" s="178"/>
      <c r="C221" s="220" t="s">
        <v>506</v>
      </c>
      <c r="D221" s="220" t="s">
        <v>211</v>
      </c>
      <c r="E221" s="221" t="s">
        <v>522</v>
      </c>
      <c r="F221" s="222" t="s">
        <v>523</v>
      </c>
      <c r="G221" s="223" t="s">
        <v>280</v>
      </c>
      <c r="H221" s="224">
        <v>3</v>
      </c>
      <c r="I221" s="225"/>
      <c r="J221" s="226">
        <f>ROUND(I221*H221,2)</f>
        <v>0</v>
      </c>
      <c r="K221" s="222" t="s">
        <v>1</v>
      </c>
      <c r="L221" s="227"/>
      <c r="M221" s="228" t="s">
        <v>1</v>
      </c>
      <c r="N221" s="229" t="s">
        <v>48</v>
      </c>
      <c r="O221" s="76"/>
      <c r="P221" s="188">
        <f>O221*H221</f>
        <v>0</v>
      </c>
      <c r="Q221" s="188">
        <v>0.0050000000000000001</v>
      </c>
      <c r="R221" s="188">
        <f>Q221*H221</f>
        <v>0.014999999999999999</v>
      </c>
      <c r="S221" s="188">
        <v>0</v>
      </c>
      <c r="T221" s="18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0" t="s">
        <v>197</v>
      </c>
      <c r="AT221" s="190" t="s">
        <v>211</v>
      </c>
      <c r="AU221" s="190" t="s">
        <v>90</v>
      </c>
      <c r="AY221" s="18" t="s">
        <v>144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8" t="s">
        <v>90</v>
      </c>
      <c r="BK221" s="191">
        <f>ROUND(I221*H221,2)</f>
        <v>0</v>
      </c>
      <c r="BL221" s="18" t="s">
        <v>151</v>
      </c>
      <c r="BM221" s="190" t="s">
        <v>524</v>
      </c>
    </row>
    <row r="222" s="2" customFormat="1">
      <c r="A222" s="37"/>
      <c r="B222" s="38"/>
      <c r="C222" s="37"/>
      <c r="D222" s="192" t="s">
        <v>153</v>
      </c>
      <c r="E222" s="37"/>
      <c r="F222" s="193" t="s">
        <v>523</v>
      </c>
      <c r="G222" s="37"/>
      <c r="H222" s="37"/>
      <c r="I222" s="194"/>
      <c r="J222" s="37"/>
      <c r="K222" s="37"/>
      <c r="L222" s="38"/>
      <c r="M222" s="195"/>
      <c r="N222" s="196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153</v>
      </c>
      <c r="AU222" s="18" t="s">
        <v>90</v>
      </c>
    </row>
    <row r="223" s="2" customFormat="1" ht="24.15" customHeight="1">
      <c r="A223" s="37"/>
      <c r="B223" s="178"/>
      <c r="C223" s="220" t="s">
        <v>525</v>
      </c>
      <c r="D223" s="220" t="s">
        <v>211</v>
      </c>
      <c r="E223" s="221" t="s">
        <v>526</v>
      </c>
      <c r="F223" s="222" t="s">
        <v>527</v>
      </c>
      <c r="G223" s="223" t="s">
        <v>280</v>
      </c>
      <c r="H223" s="224">
        <v>3</v>
      </c>
      <c r="I223" s="225"/>
      <c r="J223" s="226">
        <f>ROUND(I223*H223,2)</f>
        <v>0</v>
      </c>
      <c r="K223" s="222" t="s">
        <v>1</v>
      </c>
      <c r="L223" s="227"/>
      <c r="M223" s="228" t="s">
        <v>1</v>
      </c>
      <c r="N223" s="229" t="s">
        <v>48</v>
      </c>
      <c r="O223" s="76"/>
      <c r="P223" s="188">
        <f>O223*H223</f>
        <v>0</v>
      </c>
      <c r="Q223" s="188">
        <v>0.0050000000000000001</v>
      </c>
      <c r="R223" s="188">
        <f>Q223*H223</f>
        <v>0.014999999999999999</v>
      </c>
      <c r="S223" s="188">
        <v>0</v>
      </c>
      <c r="T223" s="18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0" t="s">
        <v>197</v>
      </c>
      <c r="AT223" s="190" t="s">
        <v>211</v>
      </c>
      <c r="AU223" s="190" t="s">
        <v>90</v>
      </c>
      <c r="AY223" s="18" t="s">
        <v>144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8" t="s">
        <v>90</v>
      </c>
      <c r="BK223" s="191">
        <f>ROUND(I223*H223,2)</f>
        <v>0</v>
      </c>
      <c r="BL223" s="18" t="s">
        <v>151</v>
      </c>
      <c r="BM223" s="190" t="s">
        <v>528</v>
      </c>
    </row>
    <row r="224" s="2" customFormat="1">
      <c r="A224" s="37"/>
      <c r="B224" s="38"/>
      <c r="C224" s="37"/>
      <c r="D224" s="192" t="s">
        <v>153</v>
      </c>
      <c r="E224" s="37"/>
      <c r="F224" s="193" t="s">
        <v>527</v>
      </c>
      <c r="G224" s="37"/>
      <c r="H224" s="37"/>
      <c r="I224" s="194"/>
      <c r="J224" s="37"/>
      <c r="K224" s="37"/>
      <c r="L224" s="38"/>
      <c r="M224" s="195"/>
      <c r="N224" s="196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153</v>
      </c>
      <c r="AU224" s="18" t="s">
        <v>90</v>
      </c>
    </row>
    <row r="225" s="2" customFormat="1" ht="24.15" customHeight="1">
      <c r="A225" s="37"/>
      <c r="B225" s="178"/>
      <c r="C225" s="220" t="s">
        <v>529</v>
      </c>
      <c r="D225" s="220" t="s">
        <v>211</v>
      </c>
      <c r="E225" s="221" t="s">
        <v>530</v>
      </c>
      <c r="F225" s="222" t="s">
        <v>531</v>
      </c>
      <c r="G225" s="223" t="s">
        <v>280</v>
      </c>
      <c r="H225" s="224">
        <v>6</v>
      </c>
      <c r="I225" s="225"/>
      <c r="J225" s="226">
        <f>ROUND(I225*H225,2)</f>
        <v>0</v>
      </c>
      <c r="K225" s="222" t="s">
        <v>1</v>
      </c>
      <c r="L225" s="227"/>
      <c r="M225" s="228" t="s">
        <v>1</v>
      </c>
      <c r="N225" s="229" t="s">
        <v>48</v>
      </c>
      <c r="O225" s="76"/>
      <c r="P225" s="188">
        <f>O225*H225</f>
        <v>0</v>
      </c>
      <c r="Q225" s="188">
        <v>0.0050000000000000001</v>
      </c>
      <c r="R225" s="188">
        <f>Q225*H225</f>
        <v>0.029999999999999999</v>
      </c>
      <c r="S225" s="188">
        <v>0</v>
      </c>
      <c r="T225" s="18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0" t="s">
        <v>197</v>
      </c>
      <c r="AT225" s="190" t="s">
        <v>211</v>
      </c>
      <c r="AU225" s="190" t="s">
        <v>90</v>
      </c>
      <c r="AY225" s="18" t="s">
        <v>144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8" t="s">
        <v>90</v>
      </c>
      <c r="BK225" s="191">
        <f>ROUND(I225*H225,2)</f>
        <v>0</v>
      </c>
      <c r="BL225" s="18" t="s">
        <v>151</v>
      </c>
      <c r="BM225" s="190" t="s">
        <v>532</v>
      </c>
    </row>
    <row r="226" s="2" customFormat="1">
      <c r="A226" s="37"/>
      <c r="B226" s="38"/>
      <c r="C226" s="37"/>
      <c r="D226" s="192" t="s">
        <v>153</v>
      </c>
      <c r="E226" s="37"/>
      <c r="F226" s="193" t="s">
        <v>531</v>
      </c>
      <c r="G226" s="37"/>
      <c r="H226" s="37"/>
      <c r="I226" s="194"/>
      <c r="J226" s="37"/>
      <c r="K226" s="37"/>
      <c r="L226" s="38"/>
      <c r="M226" s="195"/>
      <c r="N226" s="196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153</v>
      </c>
      <c r="AU226" s="18" t="s">
        <v>90</v>
      </c>
    </row>
    <row r="227" s="2" customFormat="1" ht="24.15" customHeight="1">
      <c r="A227" s="37"/>
      <c r="B227" s="178"/>
      <c r="C227" s="220" t="s">
        <v>533</v>
      </c>
      <c r="D227" s="220" t="s">
        <v>211</v>
      </c>
      <c r="E227" s="221" t="s">
        <v>534</v>
      </c>
      <c r="F227" s="222" t="s">
        <v>535</v>
      </c>
      <c r="G227" s="223" t="s">
        <v>280</v>
      </c>
      <c r="H227" s="224">
        <v>3</v>
      </c>
      <c r="I227" s="225"/>
      <c r="J227" s="226">
        <f>ROUND(I227*H227,2)</f>
        <v>0</v>
      </c>
      <c r="K227" s="222" t="s">
        <v>1</v>
      </c>
      <c r="L227" s="227"/>
      <c r="M227" s="228" t="s">
        <v>1</v>
      </c>
      <c r="N227" s="229" t="s">
        <v>48</v>
      </c>
      <c r="O227" s="76"/>
      <c r="P227" s="188">
        <f>O227*H227</f>
        <v>0</v>
      </c>
      <c r="Q227" s="188">
        <v>0.0050000000000000001</v>
      </c>
      <c r="R227" s="188">
        <f>Q227*H227</f>
        <v>0.014999999999999999</v>
      </c>
      <c r="S227" s="188">
        <v>0</v>
      </c>
      <c r="T227" s="18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0" t="s">
        <v>197</v>
      </c>
      <c r="AT227" s="190" t="s">
        <v>211</v>
      </c>
      <c r="AU227" s="190" t="s">
        <v>90</v>
      </c>
      <c r="AY227" s="18" t="s">
        <v>144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90</v>
      </c>
      <c r="BK227" s="191">
        <f>ROUND(I227*H227,2)</f>
        <v>0</v>
      </c>
      <c r="BL227" s="18" t="s">
        <v>151</v>
      </c>
      <c r="BM227" s="190" t="s">
        <v>536</v>
      </c>
    </row>
    <row r="228" s="2" customFormat="1">
      <c r="A228" s="37"/>
      <c r="B228" s="38"/>
      <c r="C228" s="37"/>
      <c r="D228" s="192" t="s">
        <v>153</v>
      </c>
      <c r="E228" s="37"/>
      <c r="F228" s="193" t="s">
        <v>535</v>
      </c>
      <c r="G228" s="37"/>
      <c r="H228" s="37"/>
      <c r="I228" s="194"/>
      <c r="J228" s="37"/>
      <c r="K228" s="37"/>
      <c r="L228" s="38"/>
      <c r="M228" s="195"/>
      <c r="N228" s="196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153</v>
      </c>
      <c r="AU228" s="18" t="s">
        <v>90</v>
      </c>
    </row>
    <row r="229" s="2" customFormat="1" ht="24.15" customHeight="1">
      <c r="A229" s="37"/>
      <c r="B229" s="178"/>
      <c r="C229" s="179" t="s">
        <v>537</v>
      </c>
      <c r="D229" s="179" t="s">
        <v>146</v>
      </c>
      <c r="E229" s="180" t="s">
        <v>538</v>
      </c>
      <c r="F229" s="181" t="s">
        <v>539</v>
      </c>
      <c r="G229" s="182" t="s">
        <v>280</v>
      </c>
      <c r="H229" s="183">
        <v>27</v>
      </c>
      <c r="I229" s="184"/>
      <c r="J229" s="185">
        <f>ROUND(I229*H229,2)</f>
        <v>0</v>
      </c>
      <c r="K229" s="181" t="s">
        <v>150</v>
      </c>
      <c r="L229" s="38"/>
      <c r="M229" s="186" t="s">
        <v>1</v>
      </c>
      <c r="N229" s="187" t="s">
        <v>48</v>
      </c>
      <c r="O229" s="76"/>
      <c r="P229" s="188">
        <f>O229*H229</f>
        <v>0</v>
      </c>
      <c r="Q229" s="188">
        <v>5.0000000000000002E-05</v>
      </c>
      <c r="R229" s="188">
        <f>Q229*H229</f>
        <v>0.0013500000000000001</v>
      </c>
      <c r="S229" s="188">
        <v>0</v>
      </c>
      <c r="T229" s="18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0" t="s">
        <v>151</v>
      </c>
      <c r="AT229" s="190" t="s">
        <v>146</v>
      </c>
      <c r="AU229" s="190" t="s">
        <v>90</v>
      </c>
      <c r="AY229" s="18" t="s">
        <v>144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8" t="s">
        <v>90</v>
      </c>
      <c r="BK229" s="191">
        <f>ROUND(I229*H229,2)</f>
        <v>0</v>
      </c>
      <c r="BL229" s="18" t="s">
        <v>151</v>
      </c>
      <c r="BM229" s="190" t="s">
        <v>540</v>
      </c>
    </row>
    <row r="230" s="2" customFormat="1">
      <c r="A230" s="37"/>
      <c r="B230" s="38"/>
      <c r="C230" s="37"/>
      <c r="D230" s="192" t="s">
        <v>153</v>
      </c>
      <c r="E230" s="37"/>
      <c r="F230" s="193" t="s">
        <v>541</v>
      </c>
      <c r="G230" s="37"/>
      <c r="H230" s="37"/>
      <c r="I230" s="194"/>
      <c r="J230" s="37"/>
      <c r="K230" s="37"/>
      <c r="L230" s="38"/>
      <c r="M230" s="195"/>
      <c r="N230" s="196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153</v>
      </c>
      <c r="AU230" s="18" t="s">
        <v>90</v>
      </c>
    </row>
    <row r="231" s="14" customFormat="1">
      <c r="A231" s="14"/>
      <c r="B231" s="204"/>
      <c r="C231" s="14"/>
      <c r="D231" s="192" t="s">
        <v>155</v>
      </c>
      <c r="E231" s="205" t="s">
        <v>1</v>
      </c>
      <c r="F231" s="206" t="s">
        <v>506</v>
      </c>
      <c r="G231" s="14"/>
      <c r="H231" s="207">
        <v>27</v>
      </c>
      <c r="I231" s="208"/>
      <c r="J231" s="14"/>
      <c r="K231" s="14"/>
      <c r="L231" s="204"/>
      <c r="M231" s="209"/>
      <c r="N231" s="210"/>
      <c r="O231" s="210"/>
      <c r="P231" s="210"/>
      <c r="Q231" s="210"/>
      <c r="R231" s="210"/>
      <c r="S231" s="210"/>
      <c r="T231" s="21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5" t="s">
        <v>155</v>
      </c>
      <c r="AU231" s="205" t="s">
        <v>90</v>
      </c>
      <c r="AV231" s="14" t="s">
        <v>92</v>
      </c>
      <c r="AW231" s="14" t="s">
        <v>36</v>
      </c>
      <c r="AX231" s="14" t="s">
        <v>83</v>
      </c>
      <c r="AY231" s="205" t="s">
        <v>144</v>
      </c>
    </row>
    <row r="232" s="15" customFormat="1">
      <c r="A232" s="15"/>
      <c r="B232" s="212"/>
      <c r="C232" s="15"/>
      <c r="D232" s="192" t="s">
        <v>155</v>
      </c>
      <c r="E232" s="213" t="s">
        <v>1</v>
      </c>
      <c r="F232" s="214" t="s">
        <v>158</v>
      </c>
      <c r="G232" s="15"/>
      <c r="H232" s="215">
        <v>27</v>
      </c>
      <c r="I232" s="216"/>
      <c r="J232" s="15"/>
      <c r="K232" s="15"/>
      <c r="L232" s="212"/>
      <c r="M232" s="217"/>
      <c r="N232" s="218"/>
      <c r="O232" s="218"/>
      <c r="P232" s="218"/>
      <c r="Q232" s="218"/>
      <c r="R232" s="218"/>
      <c r="S232" s="218"/>
      <c r="T232" s="21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13" t="s">
        <v>155</v>
      </c>
      <c r="AU232" s="213" t="s">
        <v>90</v>
      </c>
      <c r="AV232" s="15" t="s">
        <v>151</v>
      </c>
      <c r="AW232" s="15" t="s">
        <v>36</v>
      </c>
      <c r="AX232" s="15" t="s">
        <v>90</v>
      </c>
      <c r="AY232" s="213" t="s">
        <v>144</v>
      </c>
    </row>
    <row r="233" s="2" customFormat="1" ht="21.75" customHeight="1">
      <c r="A233" s="37"/>
      <c r="B233" s="178"/>
      <c r="C233" s="220" t="s">
        <v>542</v>
      </c>
      <c r="D233" s="220" t="s">
        <v>211</v>
      </c>
      <c r="E233" s="221" t="s">
        <v>543</v>
      </c>
      <c r="F233" s="222" t="s">
        <v>544</v>
      </c>
      <c r="G233" s="223" t="s">
        <v>280</v>
      </c>
      <c r="H233" s="224">
        <v>81</v>
      </c>
      <c r="I233" s="225"/>
      <c r="J233" s="226">
        <f>ROUND(I233*H233,2)</f>
        <v>0</v>
      </c>
      <c r="K233" s="222" t="s">
        <v>150</v>
      </c>
      <c r="L233" s="227"/>
      <c r="M233" s="228" t="s">
        <v>1</v>
      </c>
      <c r="N233" s="229" t="s">
        <v>48</v>
      </c>
      <c r="O233" s="76"/>
      <c r="P233" s="188">
        <f>O233*H233</f>
        <v>0</v>
      </c>
      <c r="Q233" s="188">
        <v>0.0047200000000000002</v>
      </c>
      <c r="R233" s="188">
        <f>Q233*H233</f>
        <v>0.38231999999999999</v>
      </c>
      <c r="S233" s="188">
        <v>0</v>
      </c>
      <c r="T233" s="18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0" t="s">
        <v>197</v>
      </c>
      <c r="AT233" s="190" t="s">
        <v>211</v>
      </c>
      <c r="AU233" s="190" t="s">
        <v>90</v>
      </c>
      <c r="AY233" s="18" t="s">
        <v>144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90</v>
      </c>
      <c r="BK233" s="191">
        <f>ROUND(I233*H233,2)</f>
        <v>0</v>
      </c>
      <c r="BL233" s="18" t="s">
        <v>151</v>
      </c>
      <c r="BM233" s="190" t="s">
        <v>545</v>
      </c>
    </row>
    <row r="234" s="2" customFormat="1">
      <c r="A234" s="37"/>
      <c r="B234" s="38"/>
      <c r="C234" s="37"/>
      <c r="D234" s="192" t="s">
        <v>153</v>
      </c>
      <c r="E234" s="37"/>
      <c r="F234" s="193" t="s">
        <v>544</v>
      </c>
      <c r="G234" s="37"/>
      <c r="H234" s="37"/>
      <c r="I234" s="194"/>
      <c r="J234" s="37"/>
      <c r="K234" s="37"/>
      <c r="L234" s="38"/>
      <c r="M234" s="195"/>
      <c r="N234" s="196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153</v>
      </c>
      <c r="AU234" s="18" t="s">
        <v>90</v>
      </c>
    </row>
    <row r="235" s="14" customFormat="1">
      <c r="A235" s="14"/>
      <c r="B235" s="204"/>
      <c r="C235" s="14"/>
      <c r="D235" s="192" t="s">
        <v>155</v>
      </c>
      <c r="E235" s="205" t="s">
        <v>1</v>
      </c>
      <c r="F235" s="206" t="s">
        <v>546</v>
      </c>
      <c r="G235" s="14"/>
      <c r="H235" s="207">
        <v>81</v>
      </c>
      <c r="I235" s="208"/>
      <c r="J235" s="14"/>
      <c r="K235" s="14"/>
      <c r="L235" s="204"/>
      <c r="M235" s="209"/>
      <c r="N235" s="210"/>
      <c r="O235" s="210"/>
      <c r="P235" s="210"/>
      <c r="Q235" s="210"/>
      <c r="R235" s="210"/>
      <c r="S235" s="210"/>
      <c r="T235" s="21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5" t="s">
        <v>155</v>
      </c>
      <c r="AU235" s="205" t="s">
        <v>90</v>
      </c>
      <c r="AV235" s="14" t="s">
        <v>92</v>
      </c>
      <c r="AW235" s="14" t="s">
        <v>36</v>
      </c>
      <c r="AX235" s="14" t="s">
        <v>83</v>
      </c>
      <c r="AY235" s="205" t="s">
        <v>144</v>
      </c>
    </row>
    <row r="236" s="15" customFormat="1">
      <c r="A236" s="15"/>
      <c r="B236" s="212"/>
      <c r="C236" s="15"/>
      <c r="D236" s="192" t="s">
        <v>155</v>
      </c>
      <c r="E236" s="213" t="s">
        <v>1</v>
      </c>
      <c r="F236" s="214" t="s">
        <v>158</v>
      </c>
      <c r="G236" s="15"/>
      <c r="H236" s="215">
        <v>81</v>
      </c>
      <c r="I236" s="216"/>
      <c r="J236" s="15"/>
      <c r="K236" s="15"/>
      <c r="L236" s="212"/>
      <c r="M236" s="217"/>
      <c r="N236" s="218"/>
      <c r="O236" s="218"/>
      <c r="P236" s="218"/>
      <c r="Q236" s="218"/>
      <c r="R236" s="218"/>
      <c r="S236" s="218"/>
      <c r="T236" s="21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13" t="s">
        <v>155</v>
      </c>
      <c r="AU236" s="213" t="s">
        <v>90</v>
      </c>
      <c r="AV236" s="15" t="s">
        <v>151</v>
      </c>
      <c r="AW236" s="15" t="s">
        <v>36</v>
      </c>
      <c r="AX236" s="15" t="s">
        <v>90</v>
      </c>
      <c r="AY236" s="213" t="s">
        <v>144</v>
      </c>
    </row>
    <row r="237" s="2" customFormat="1" ht="24.15" customHeight="1">
      <c r="A237" s="37"/>
      <c r="B237" s="178"/>
      <c r="C237" s="179" t="s">
        <v>547</v>
      </c>
      <c r="D237" s="179" t="s">
        <v>146</v>
      </c>
      <c r="E237" s="180" t="s">
        <v>548</v>
      </c>
      <c r="F237" s="181" t="s">
        <v>549</v>
      </c>
      <c r="G237" s="182" t="s">
        <v>280</v>
      </c>
      <c r="H237" s="183">
        <v>27</v>
      </c>
      <c r="I237" s="184"/>
      <c r="J237" s="185">
        <f>ROUND(I237*H237,2)</f>
        <v>0</v>
      </c>
      <c r="K237" s="181" t="s">
        <v>150</v>
      </c>
      <c r="L237" s="38"/>
      <c r="M237" s="186" t="s">
        <v>1</v>
      </c>
      <c r="N237" s="187" t="s">
        <v>48</v>
      </c>
      <c r="O237" s="76"/>
      <c r="P237" s="188">
        <f>O237*H237</f>
        <v>0</v>
      </c>
      <c r="Q237" s="188">
        <v>0.0020799999999999998</v>
      </c>
      <c r="R237" s="188">
        <f>Q237*H237</f>
        <v>0.056159999999999995</v>
      </c>
      <c r="S237" s="188">
        <v>0</v>
      </c>
      <c r="T237" s="18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0" t="s">
        <v>151</v>
      </c>
      <c r="AT237" s="190" t="s">
        <v>146</v>
      </c>
      <c r="AU237" s="190" t="s">
        <v>90</v>
      </c>
      <c r="AY237" s="18" t="s">
        <v>144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8" t="s">
        <v>90</v>
      </c>
      <c r="BK237" s="191">
        <f>ROUND(I237*H237,2)</f>
        <v>0</v>
      </c>
      <c r="BL237" s="18" t="s">
        <v>151</v>
      </c>
      <c r="BM237" s="190" t="s">
        <v>550</v>
      </c>
    </row>
    <row r="238" s="2" customFormat="1">
      <c r="A238" s="37"/>
      <c r="B238" s="38"/>
      <c r="C238" s="37"/>
      <c r="D238" s="192" t="s">
        <v>153</v>
      </c>
      <c r="E238" s="37"/>
      <c r="F238" s="193" t="s">
        <v>551</v>
      </c>
      <c r="G238" s="37"/>
      <c r="H238" s="37"/>
      <c r="I238" s="194"/>
      <c r="J238" s="37"/>
      <c r="K238" s="37"/>
      <c r="L238" s="38"/>
      <c r="M238" s="195"/>
      <c r="N238" s="196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153</v>
      </c>
      <c r="AU238" s="18" t="s">
        <v>90</v>
      </c>
    </row>
    <row r="239" s="14" customFormat="1">
      <c r="A239" s="14"/>
      <c r="B239" s="204"/>
      <c r="C239" s="14"/>
      <c r="D239" s="192" t="s">
        <v>155</v>
      </c>
      <c r="E239" s="205" t="s">
        <v>1</v>
      </c>
      <c r="F239" s="206" t="s">
        <v>506</v>
      </c>
      <c r="G239" s="14"/>
      <c r="H239" s="207">
        <v>27</v>
      </c>
      <c r="I239" s="208"/>
      <c r="J239" s="14"/>
      <c r="K239" s="14"/>
      <c r="L239" s="204"/>
      <c r="M239" s="209"/>
      <c r="N239" s="210"/>
      <c r="O239" s="210"/>
      <c r="P239" s="210"/>
      <c r="Q239" s="210"/>
      <c r="R239" s="210"/>
      <c r="S239" s="210"/>
      <c r="T239" s="21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05" t="s">
        <v>155</v>
      </c>
      <c r="AU239" s="205" t="s">
        <v>90</v>
      </c>
      <c r="AV239" s="14" t="s">
        <v>92</v>
      </c>
      <c r="AW239" s="14" t="s">
        <v>36</v>
      </c>
      <c r="AX239" s="14" t="s">
        <v>83</v>
      </c>
      <c r="AY239" s="205" t="s">
        <v>144</v>
      </c>
    </row>
    <row r="240" s="15" customFormat="1">
      <c r="A240" s="15"/>
      <c r="B240" s="212"/>
      <c r="C240" s="15"/>
      <c r="D240" s="192" t="s">
        <v>155</v>
      </c>
      <c r="E240" s="213" t="s">
        <v>1</v>
      </c>
      <c r="F240" s="214" t="s">
        <v>158</v>
      </c>
      <c r="G240" s="15"/>
      <c r="H240" s="215">
        <v>27</v>
      </c>
      <c r="I240" s="216"/>
      <c r="J240" s="15"/>
      <c r="K240" s="15"/>
      <c r="L240" s="212"/>
      <c r="M240" s="217"/>
      <c r="N240" s="218"/>
      <c r="O240" s="218"/>
      <c r="P240" s="218"/>
      <c r="Q240" s="218"/>
      <c r="R240" s="218"/>
      <c r="S240" s="218"/>
      <c r="T240" s="21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13" t="s">
        <v>155</v>
      </c>
      <c r="AU240" s="213" t="s">
        <v>90</v>
      </c>
      <c r="AV240" s="15" t="s">
        <v>151</v>
      </c>
      <c r="AW240" s="15" t="s">
        <v>36</v>
      </c>
      <c r="AX240" s="15" t="s">
        <v>90</v>
      </c>
      <c r="AY240" s="213" t="s">
        <v>144</v>
      </c>
    </row>
    <row r="241" s="2" customFormat="1" ht="33" customHeight="1">
      <c r="A241" s="37"/>
      <c r="B241" s="178"/>
      <c r="C241" s="179" t="s">
        <v>552</v>
      </c>
      <c r="D241" s="179" t="s">
        <v>146</v>
      </c>
      <c r="E241" s="180" t="s">
        <v>553</v>
      </c>
      <c r="F241" s="181" t="s">
        <v>554</v>
      </c>
      <c r="G241" s="182" t="s">
        <v>555</v>
      </c>
      <c r="H241" s="183">
        <v>27</v>
      </c>
      <c r="I241" s="184"/>
      <c r="J241" s="185">
        <f>ROUND(I241*H241,2)</f>
        <v>0</v>
      </c>
      <c r="K241" s="181" t="s">
        <v>150</v>
      </c>
      <c r="L241" s="38"/>
      <c r="M241" s="186" t="s">
        <v>1</v>
      </c>
      <c r="N241" s="187" t="s">
        <v>48</v>
      </c>
      <c r="O241" s="76"/>
      <c r="P241" s="188">
        <f>O241*H241</f>
        <v>0</v>
      </c>
      <c r="Q241" s="188">
        <v>0</v>
      </c>
      <c r="R241" s="188">
        <f>Q241*H241</f>
        <v>0</v>
      </c>
      <c r="S241" s="188">
        <v>0</v>
      </c>
      <c r="T241" s="18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0" t="s">
        <v>151</v>
      </c>
      <c r="AT241" s="190" t="s">
        <v>146</v>
      </c>
      <c r="AU241" s="190" t="s">
        <v>90</v>
      </c>
      <c r="AY241" s="18" t="s">
        <v>144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8" t="s">
        <v>90</v>
      </c>
      <c r="BK241" s="191">
        <f>ROUND(I241*H241,2)</f>
        <v>0</v>
      </c>
      <c r="BL241" s="18" t="s">
        <v>151</v>
      </c>
      <c r="BM241" s="190" t="s">
        <v>556</v>
      </c>
    </row>
    <row r="242" s="2" customFormat="1">
      <c r="A242" s="37"/>
      <c r="B242" s="38"/>
      <c r="C242" s="37"/>
      <c r="D242" s="192" t="s">
        <v>153</v>
      </c>
      <c r="E242" s="37"/>
      <c r="F242" s="193" t="s">
        <v>557</v>
      </c>
      <c r="G242" s="37"/>
      <c r="H242" s="37"/>
      <c r="I242" s="194"/>
      <c r="J242" s="37"/>
      <c r="K242" s="37"/>
      <c r="L242" s="38"/>
      <c r="M242" s="195"/>
      <c r="N242" s="196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153</v>
      </c>
      <c r="AU242" s="18" t="s">
        <v>90</v>
      </c>
    </row>
    <row r="243" s="2" customFormat="1" ht="24.15" customHeight="1">
      <c r="A243" s="37"/>
      <c r="B243" s="178"/>
      <c r="C243" s="179" t="s">
        <v>558</v>
      </c>
      <c r="D243" s="179" t="s">
        <v>146</v>
      </c>
      <c r="E243" s="180" t="s">
        <v>559</v>
      </c>
      <c r="F243" s="181" t="s">
        <v>560</v>
      </c>
      <c r="G243" s="182" t="s">
        <v>280</v>
      </c>
      <c r="H243" s="183">
        <v>27</v>
      </c>
      <c r="I243" s="184"/>
      <c r="J243" s="185">
        <f>ROUND(I243*H243,2)</f>
        <v>0</v>
      </c>
      <c r="K243" s="181" t="s">
        <v>150</v>
      </c>
      <c r="L243" s="38"/>
      <c r="M243" s="186" t="s">
        <v>1</v>
      </c>
      <c r="N243" s="187" t="s">
        <v>48</v>
      </c>
      <c r="O243" s="76"/>
      <c r="P243" s="188">
        <f>O243*H243</f>
        <v>0</v>
      </c>
      <c r="Q243" s="188">
        <v>0</v>
      </c>
      <c r="R243" s="188">
        <f>Q243*H243</f>
        <v>0</v>
      </c>
      <c r="S243" s="188">
        <v>0</v>
      </c>
      <c r="T243" s="18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0" t="s">
        <v>151</v>
      </c>
      <c r="AT243" s="190" t="s">
        <v>146</v>
      </c>
      <c r="AU243" s="190" t="s">
        <v>90</v>
      </c>
      <c r="AY243" s="18" t="s">
        <v>144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90</v>
      </c>
      <c r="BK243" s="191">
        <f>ROUND(I243*H243,2)</f>
        <v>0</v>
      </c>
      <c r="BL243" s="18" t="s">
        <v>151</v>
      </c>
      <c r="BM243" s="190" t="s">
        <v>561</v>
      </c>
    </row>
    <row r="244" s="2" customFormat="1">
      <c r="A244" s="37"/>
      <c r="B244" s="38"/>
      <c r="C244" s="37"/>
      <c r="D244" s="192" t="s">
        <v>153</v>
      </c>
      <c r="E244" s="37"/>
      <c r="F244" s="193" t="s">
        <v>562</v>
      </c>
      <c r="G244" s="37"/>
      <c r="H244" s="37"/>
      <c r="I244" s="194"/>
      <c r="J244" s="37"/>
      <c r="K244" s="37"/>
      <c r="L244" s="38"/>
      <c r="M244" s="195"/>
      <c r="N244" s="196"/>
      <c r="O244" s="76"/>
      <c r="P244" s="76"/>
      <c r="Q244" s="76"/>
      <c r="R244" s="76"/>
      <c r="S244" s="76"/>
      <c r="T244" s="7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153</v>
      </c>
      <c r="AU244" s="18" t="s">
        <v>90</v>
      </c>
    </row>
    <row r="245" s="14" customFormat="1">
      <c r="A245" s="14"/>
      <c r="B245" s="204"/>
      <c r="C245" s="14"/>
      <c r="D245" s="192" t="s">
        <v>155</v>
      </c>
      <c r="E245" s="205" t="s">
        <v>1</v>
      </c>
      <c r="F245" s="206" t="s">
        <v>506</v>
      </c>
      <c r="G245" s="14"/>
      <c r="H245" s="207">
        <v>27</v>
      </c>
      <c r="I245" s="208"/>
      <c r="J245" s="14"/>
      <c r="K245" s="14"/>
      <c r="L245" s="204"/>
      <c r="M245" s="209"/>
      <c r="N245" s="210"/>
      <c r="O245" s="210"/>
      <c r="P245" s="210"/>
      <c r="Q245" s="210"/>
      <c r="R245" s="210"/>
      <c r="S245" s="210"/>
      <c r="T245" s="21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5" t="s">
        <v>155</v>
      </c>
      <c r="AU245" s="205" t="s">
        <v>90</v>
      </c>
      <c r="AV245" s="14" t="s">
        <v>92</v>
      </c>
      <c r="AW245" s="14" t="s">
        <v>36</v>
      </c>
      <c r="AX245" s="14" t="s">
        <v>83</v>
      </c>
      <c r="AY245" s="205" t="s">
        <v>144</v>
      </c>
    </row>
    <row r="246" s="15" customFormat="1">
      <c r="A246" s="15"/>
      <c r="B246" s="212"/>
      <c r="C246" s="15"/>
      <c r="D246" s="192" t="s">
        <v>155</v>
      </c>
      <c r="E246" s="213" t="s">
        <v>1</v>
      </c>
      <c r="F246" s="214" t="s">
        <v>158</v>
      </c>
      <c r="G246" s="15"/>
      <c r="H246" s="215">
        <v>27</v>
      </c>
      <c r="I246" s="216"/>
      <c r="J246" s="15"/>
      <c r="K246" s="15"/>
      <c r="L246" s="212"/>
      <c r="M246" s="217"/>
      <c r="N246" s="218"/>
      <c r="O246" s="218"/>
      <c r="P246" s="218"/>
      <c r="Q246" s="218"/>
      <c r="R246" s="218"/>
      <c r="S246" s="218"/>
      <c r="T246" s="21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13" t="s">
        <v>155</v>
      </c>
      <c r="AU246" s="213" t="s">
        <v>90</v>
      </c>
      <c r="AV246" s="15" t="s">
        <v>151</v>
      </c>
      <c r="AW246" s="15" t="s">
        <v>36</v>
      </c>
      <c r="AX246" s="15" t="s">
        <v>90</v>
      </c>
      <c r="AY246" s="213" t="s">
        <v>144</v>
      </c>
    </row>
    <row r="247" s="2" customFormat="1" ht="16.5" customHeight="1">
      <c r="A247" s="37"/>
      <c r="B247" s="178"/>
      <c r="C247" s="220" t="s">
        <v>563</v>
      </c>
      <c r="D247" s="220" t="s">
        <v>211</v>
      </c>
      <c r="E247" s="221" t="s">
        <v>564</v>
      </c>
      <c r="F247" s="222" t="s">
        <v>565</v>
      </c>
      <c r="G247" s="223" t="s">
        <v>479</v>
      </c>
      <c r="H247" s="224">
        <v>2.7000000000000002</v>
      </c>
      <c r="I247" s="225"/>
      <c r="J247" s="226">
        <f>ROUND(I247*H247,2)</f>
        <v>0</v>
      </c>
      <c r="K247" s="222" t="s">
        <v>150</v>
      </c>
      <c r="L247" s="227"/>
      <c r="M247" s="228" t="s">
        <v>1</v>
      </c>
      <c r="N247" s="229" t="s">
        <v>48</v>
      </c>
      <c r="O247" s="76"/>
      <c r="P247" s="188">
        <f>O247*H247</f>
        <v>0</v>
      </c>
      <c r="Q247" s="188">
        <v>0.001</v>
      </c>
      <c r="R247" s="188">
        <f>Q247*H247</f>
        <v>0.0027000000000000001</v>
      </c>
      <c r="S247" s="188">
        <v>0</v>
      </c>
      <c r="T247" s="18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0" t="s">
        <v>197</v>
      </c>
      <c r="AT247" s="190" t="s">
        <v>211</v>
      </c>
      <c r="AU247" s="190" t="s">
        <v>90</v>
      </c>
      <c r="AY247" s="18" t="s">
        <v>144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90</v>
      </c>
      <c r="BK247" s="191">
        <f>ROUND(I247*H247,2)</f>
        <v>0</v>
      </c>
      <c r="BL247" s="18" t="s">
        <v>151</v>
      </c>
      <c r="BM247" s="190" t="s">
        <v>566</v>
      </c>
    </row>
    <row r="248" s="2" customFormat="1">
      <c r="A248" s="37"/>
      <c r="B248" s="38"/>
      <c r="C248" s="37"/>
      <c r="D248" s="192" t="s">
        <v>153</v>
      </c>
      <c r="E248" s="37"/>
      <c r="F248" s="193" t="s">
        <v>565</v>
      </c>
      <c r="G248" s="37"/>
      <c r="H248" s="37"/>
      <c r="I248" s="194"/>
      <c r="J248" s="37"/>
      <c r="K248" s="37"/>
      <c r="L248" s="38"/>
      <c r="M248" s="195"/>
      <c r="N248" s="196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153</v>
      </c>
      <c r="AU248" s="18" t="s">
        <v>90</v>
      </c>
    </row>
    <row r="249" s="2" customFormat="1" ht="16.5" customHeight="1">
      <c r="A249" s="37"/>
      <c r="B249" s="178"/>
      <c r="C249" s="220" t="s">
        <v>567</v>
      </c>
      <c r="D249" s="220" t="s">
        <v>211</v>
      </c>
      <c r="E249" s="221" t="s">
        <v>568</v>
      </c>
      <c r="F249" s="222" t="s">
        <v>569</v>
      </c>
      <c r="G249" s="223" t="s">
        <v>479</v>
      </c>
      <c r="H249" s="224">
        <v>1.3500000000000001</v>
      </c>
      <c r="I249" s="225"/>
      <c r="J249" s="226">
        <f>ROUND(I249*H249,2)</f>
        <v>0</v>
      </c>
      <c r="K249" s="222" t="s">
        <v>150</v>
      </c>
      <c r="L249" s="227"/>
      <c r="M249" s="228" t="s">
        <v>1</v>
      </c>
      <c r="N249" s="229" t="s">
        <v>48</v>
      </c>
      <c r="O249" s="76"/>
      <c r="P249" s="188">
        <f>O249*H249</f>
        <v>0</v>
      </c>
      <c r="Q249" s="188">
        <v>0.001</v>
      </c>
      <c r="R249" s="188">
        <f>Q249*H249</f>
        <v>0.0013500000000000001</v>
      </c>
      <c r="S249" s="188">
        <v>0</v>
      </c>
      <c r="T249" s="18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0" t="s">
        <v>197</v>
      </c>
      <c r="AT249" s="190" t="s">
        <v>211</v>
      </c>
      <c r="AU249" s="190" t="s">
        <v>90</v>
      </c>
      <c r="AY249" s="18" t="s">
        <v>144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90</v>
      </c>
      <c r="BK249" s="191">
        <f>ROUND(I249*H249,2)</f>
        <v>0</v>
      </c>
      <c r="BL249" s="18" t="s">
        <v>151</v>
      </c>
      <c r="BM249" s="190" t="s">
        <v>570</v>
      </c>
    </row>
    <row r="250" s="2" customFormat="1">
      <c r="A250" s="37"/>
      <c r="B250" s="38"/>
      <c r="C250" s="37"/>
      <c r="D250" s="192" t="s">
        <v>153</v>
      </c>
      <c r="E250" s="37"/>
      <c r="F250" s="193" t="s">
        <v>569</v>
      </c>
      <c r="G250" s="37"/>
      <c r="H250" s="37"/>
      <c r="I250" s="194"/>
      <c r="J250" s="37"/>
      <c r="K250" s="37"/>
      <c r="L250" s="38"/>
      <c r="M250" s="195"/>
      <c r="N250" s="196"/>
      <c r="O250" s="76"/>
      <c r="P250" s="76"/>
      <c r="Q250" s="76"/>
      <c r="R250" s="76"/>
      <c r="S250" s="76"/>
      <c r="T250" s="7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153</v>
      </c>
      <c r="AU250" s="18" t="s">
        <v>90</v>
      </c>
    </row>
    <row r="251" s="2" customFormat="1" ht="24.15" customHeight="1">
      <c r="A251" s="37"/>
      <c r="B251" s="178"/>
      <c r="C251" s="179" t="s">
        <v>571</v>
      </c>
      <c r="D251" s="179" t="s">
        <v>146</v>
      </c>
      <c r="E251" s="180" t="s">
        <v>572</v>
      </c>
      <c r="F251" s="181" t="s">
        <v>573</v>
      </c>
      <c r="G251" s="182" t="s">
        <v>149</v>
      </c>
      <c r="H251" s="183">
        <v>27</v>
      </c>
      <c r="I251" s="184"/>
      <c r="J251" s="185">
        <f>ROUND(I251*H251,2)</f>
        <v>0</v>
      </c>
      <c r="K251" s="181" t="s">
        <v>150</v>
      </c>
      <c r="L251" s="38"/>
      <c r="M251" s="186" t="s">
        <v>1</v>
      </c>
      <c r="N251" s="187" t="s">
        <v>48</v>
      </c>
      <c r="O251" s="76"/>
      <c r="P251" s="188">
        <f>O251*H251</f>
        <v>0</v>
      </c>
      <c r="Q251" s="188">
        <v>0</v>
      </c>
      <c r="R251" s="188">
        <f>Q251*H251</f>
        <v>0</v>
      </c>
      <c r="S251" s="188">
        <v>0</v>
      </c>
      <c r="T251" s="18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0" t="s">
        <v>151</v>
      </c>
      <c r="AT251" s="190" t="s">
        <v>146</v>
      </c>
      <c r="AU251" s="190" t="s">
        <v>90</v>
      </c>
      <c r="AY251" s="18" t="s">
        <v>144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8" t="s">
        <v>90</v>
      </c>
      <c r="BK251" s="191">
        <f>ROUND(I251*H251,2)</f>
        <v>0</v>
      </c>
      <c r="BL251" s="18" t="s">
        <v>151</v>
      </c>
      <c r="BM251" s="190" t="s">
        <v>574</v>
      </c>
    </row>
    <row r="252" s="2" customFormat="1">
      <c r="A252" s="37"/>
      <c r="B252" s="38"/>
      <c r="C252" s="37"/>
      <c r="D252" s="192" t="s">
        <v>153</v>
      </c>
      <c r="E252" s="37"/>
      <c r="F252" s="193" t="s">
        <v>575</v>
      </c>
      <c r="G252" s="37"/>
      <c r="H252" s="37"/>
      <c r="I252" s="194"/>
      <c r="J252" s="37"/>
      <c r="K252" s="37"/>
      <c r="L252" s="38"/>
      <c r="M252" s="195"/>
      <c r="N252" s="196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153</v>
      </c>
      <c r="AU252" s="18" t="s">
        <v>90</v>
      </c>
    </row>
    <row r="253" s="14" customFormat="1">
      <c r="A253" s="14"/>
      <c r="B253" s="204"/>
      <c r="C253" s="14"/>
      <c r="D253" s="192" t="s">
        <v>155</v>
      </c>
      <c r="E253" s="205" t="s">
        <v>1</v>
      </c>
      <c r="F253" s="206" t="s">
        <v>506</v>
      </c>
      <c r="G253" s="14"/>
      <c r="H253" s="207">
        <v>27</v>
      </c>
      <c r="I253" s="208"/>
      <c r="J253" s="14"/>
      <c r="K253" s="14"/>
      <c r="L253" s="204"/>
      <c r="M253" s="209"/>
      <c r="N253" s="210"/>
      <c r="O253" s="210"/>
      <c r="P253" s="210"/>
      <c r="Q253" s="210"/>
      <c r="R253" s="210"/>
      <c r="S253" s="210"/>
      <c r="T253" s="21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5" t="s">
        <v>155</v>
      </c>
      <c r="AU253" s="205" t="s">
        <v>90</v>
      </c>
      <c r="AV253" s="14" t="s">
        <v>92</v>
      </c>
      <c r="AW253" s="14" t="s">
        <v>36</v>
      </c>
      <c r="AX253" s="14" t="s">
        <v>83</v>
      </c>
      <c r="AY253" s="205" t="s">
        <v>144</v>
      </c>
    </row>
    <row r="254" s="15" customFormat="1">
      <c r="A254" s="15"/>
      <c r="B254" s="212"/>
      <c r="C254" s="15"/>
      <c r="D254" s="192" t="s">
        <v>155</v>
      </c>
      <c r="E254" s="213" t="s">
        <v>1</v>
      </c>
      <c r="F254" s="214" t="s">
        <v>158</v>
      </c>
      <c r="G254" s="15"/>
      <c r="H254" s="215">
        <v>27</v>
      </c>
      <c r="I254" s="216"/>
      <c r="J254" s="15"/>
      <c r="K254" s="15"/>
      <c r="L254" s="212"/>
      <c r="M254" s="217"/>
      <c r="N254" s="218"/>
      <c r="O254" s="218"/>
      <c r="P254" s="218"/>
      <c r="Q254" s="218"/>
      <c r="R254" s="218"/>
      <c r="S254" s="218"/>
      <c r="T254" s="21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13" t="s">
        <v>155</v>
      </c>
      <c r="AU254" s="213" t="s">
        <v>90</v>
      </c>
      <c r="AV254" s="15" t="s">
        <v>151</v>
      </c>
      <c r="AW254" s="15" t="s">
        <v>36</v>
      </c>
      <c r="AX254" s="15" t="s">
        <v>90</v>
      </c>
      <c r="AY254" s="213" t="s">
        <v>144</v>
      </c>
    </row>
    <row r="255" s="2" customFormat="1" ht="16.5" customHeight="1">
      <c r="A255" s="37"/>
      <c r="B255" s="178"/>
      <c r="C255" s="220" t="s">
        <v>576</v>
      </c>
      <c r="D255" s="220" t="s">
        <v>211</v>
      </c>
      <c r="E255" s="221" t="s">
        <v>577</v>
      </c>
      <c r="F255" s="222" t="s">
        <v>578</v>
      </c>
      <c r="G255" s="223" t="s">
        <v>161</v>
      </c>
      <c r="H255" s="224">
        <v>4.0499999999999998</v>
      </c>
      <c r="I255" s="225"/>
      <c r="J255" s="226">
        <f>ROUND(I255*H255,2)</f>
        <v>0</v>
      </c>
      <c r="K255" s="222" t="s">
        <v>150</v>
      </c>
      <c r="L255" s="227"/>
      <c r="M255" s="228" t="s">
        <v>1</v>
      </c>
      <c r="N255" s="229" t="s">
        <v>48</v>
      </c>
      <c r="O255" s="76"/>
      <c r="P255" s="188">
        <f>O255*H255</f>
        <v>0</v>
      </c>
      <c r="Q255" s="188">
        <v>0.20000000000000001</v>
      </c>
      <c r="R255" s="188">
        <f>Q255*H255</f>
        <v>0.81000000000000005</v>
      </c>
      <c r="S255" s="188">
        <v>0</v>
      </c>
      <c r="T255" s="18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0" t="s">
        <v>197</v>
      </c>
      <c r="AT255" s="190" t="s">
        <v>211</v>
      </c>
      <c r="AU255" s="190" t="s">
        <v>90</v>
      </c>
      <c r="AY255" s="18" t="s">
        <v>144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8" t="s">
        <v>90</v>
      </c>
      <c r="BK255" s="191">
        <f>ROUND(I255*H255,2)</f>
        <v>0</v>
      </c>
      <c r="BL255" s="18" t="s">
        <v>151</v>
      </c>
      <c r="BM255" s="190" t="s">
        <v>579</v>
      </c>
    </row>
    <row r="256" s="2" customFormat="1">
      <c r="A256" s="37"/>
      <c r="B256" s="38"/>
      <c r="C256" s="37"/>
      <c r="D256" s="192" t="s">
        <v>153</v>
      </c>
      <c r="E256" s="37"/>
      <c r="F256" s="193" t="s">
        <v>578</v>
      </c>
      <c r="G256" s="37"/>
      <c r="H256" s="37"/>
      <c r="I256" s="194"/>
      <c r="J256" s="37"/>
      <c r="K256" s="37"/>
      <c r="L256" s="38"/>
      <c r="M256" s="195"/>
      <c r="N256" s="196"/>
      <c r="O256" s="76"/>
      <c r="P256" s="76"/>
      <c r="Q256" s="76"/>
      <c r="R256" s="76"/>
      <c r="S256" s="76"/>
      <c r="T256" s="7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8" t="s">
        <v>153</v>
      </c>
      <c r="AU256" s="18" t="s">
        <v>90</v>
      </c>
    </row>
    <row r="257" s="14" customFormat="1">
      <c r="A257" s="14"/>
      <c r="B257" s="204"/>
      <c r="C257" s="14"/>
      <c r="D257" s="192" t="s">
        <v>155</v>
      </c>
      <c r="E257" s="205" t="s">
        <v>1</v>
      </c>
      <c r="F257" s="206" t="s">
        <v>580</v>
      </c>
      <c r="G257" s="14"/>
      <c r="H257" s="207">
        <v>4.0499999999999998</v>
      </c>
      <c r="I257" s="208"/>
      <c r="J257" s="14"/>
      <c r="K257" s="14"/>
      <c r="L257" s="204"/>
      <c r="M257" s="209"/>
      <c r="N257" s="210"/>
      <c r="O257" s="210"/>
      <c r="P257" s="210"/>
      <c r="Q257" s="210"/>
      <c r="R257" s="210"/>
      <c r="S257" s="210"/>
      <c r="T257" s="21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5" t="s">
        <v>155</v>
      </c>
      <c r="AU257" s="205" t="s">
        <v>90</v>
      </c>
      <c r="AV257" s="14" t="s">
        <v>92</v>
      </c>
      <c r="AW257" s="14" t="s">
        <v>36</v>
      </c>
      <c r="AX257" s="14" t="s">
        <v>83</v>
      </c>
      <c r="AY257" s="205" t="s">
        <v>144</v>
      </c>
    </row>
    <row r="258" s="15" customFormat="1">
      <c r="A258" s="15"/>
      <c r="B258" s="212"/>
      <c r="C258" s="15"/>
      <c r="D258" s="192" t="s">
        <v>155</v>
      </c>
      <c r="E258" s="213" t="s">
        <v>1</v>
      </c>
      <c r="F258" s="214" t="s">
        <v>158</v>
      </c>
      <c r="G258" s="15"/>
      <c r="H258" s="215">
        <v>4.0499999999999998</v>
      </c>
      <c r="I258" s="216"/>
      <c r="J258" s="15"/>
      <c r="K258" s="15"/>
      <c r="L258" s="212"/>
      <c r="M258" s="217"/>
      <c r="N258" s="218"/>
      <c r="O258" s="218"/>
      <c r="P258" s="218"/>
      <c r="Q258" s="218"/>
      <c r="R258" s="218"/>
      <c r="S258" s="218"/>
      <c r="T258" s="21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13" t="s">
        <v>155</v>
      </c>
      <c r="AU258" s="213" t="s">
        <v>90</v>
      </c>
      <c r="AV258" s="15" t="s">
        <v>151</v>
      </c>
      <c r="AW258" s="15" t="s">
        <v>36</v>
      </c>
      <c r="AX258" s="15" t="s">
        <v>90</v>
      </c>
      <c r="AY258" s="213" t="s">
        <v>144</v>
      </c>
    </row>
    <row r="259" s="2" customFormat="1" ht="16.5" customHeight="1">
      <c r="A259" s="37"/>
      <c r="B259" s="178"/>
      <c r="C259" s="179" t="s">
        <v>581</v>
      </c>
      <c r="D259" s="179" t="s">
        <v>146</v>
      </c>
      <c r="E259" s="180" t="s">
        <v>582</v>
      </c>
      <c r="F259" s="181" t="s">
        <v>583</v>
      </c>
      <c r="G259" s="182" t="s">
        <v>161</v>
      </c>
      <c r="H259" s="183">
        <v>1.6200000000000001</v>
      </c>
      <c r="I259" s="184"/>
      <c r="J259" s="185">
        <f>ROUND(I259*H259,2)</f>
        <v>0</v>
      </c>
      <c r="K259" s="181" t="s">
        <v>1</v>
      </c>
      <c r="L259" s="38"/>
      <c r="M259" s="186" t="s">
        <v>1</v>
      </c>
      <c r="N259" s="187" t="s">
        <v>48</v>
      </c>
      <c r="O259" s="76"/>
      <c r="P259" s="188">
        <f>O259*H259</f>
        <v>0</v>
      </c>
      <c r="Q259" s="188">
        <v>0</v>
      </c>
      <c r="R259" s="188">
        <f>Q259*H259</f>
        <v>0</v>
      </c>
      <c r="S259" s="188">
        <v>0</v>
      </c>
      <c r="T259" s="18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0" t="s">
        <v>151</v>
      </c>
      <c r="AT259" s="190" t="s">
        <v>146</v>
      </c>
      <c r="AU259" s="190" t="s">
        <v>90</v>
      </c>
      <c r="AY259" s="18" t="s">
        <v>144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90</v>
      </c>
      <c r="BK259" s="191">
        <f>ROUND(I259*H259,2)</f>
        <v>0</v>
      </c>
      <c r="BL259" s="18" t="s">
        <v>151</v>
      </c>
      <c r="BM259" s="190" t="s">
        <v>584</v>
      </c>
    </row>
    <row r="260" s="2" customFormat="1" ht="21.75" customHeight="1">
      <c r="A260" s="37"/>
      <c r="B260" s="178"/>
      <c r="C260" s="179" t="s">
        <v>585</v>
      </c>
      <c r="D260" s="179" t="s">
        <v>146</v>
      </c>
      <c r="E260" s="180" t="s">
        <v>586</v>
      </c>
      <c r="F260" s="181" t="s">
        <v>587</v>
      </c>
      <c r="G260" s="182" t="s">
        <v>161</v>
      </c>
      <c r="H260" s="183">
        <v>1.6200000000000001</v>
      </c>
      <c r="I260" s="184"/>
      <c r="J260" s="185">
        <f>ROUND(I260*H260,2)</f>
        <v>0</v>
      </c>
      <c r="K260" s="181" t="s">
        <v>150</v>
      </c>
      <c r="L260" s="38"/>
      <c r="M260" s="186" t="s">
        <v>1</v>
      </c>
      <c r="N260" s="187" t="s">
        <v>48</v>
      </c>
      <c r="O260" s="76"/>
      <c r="P260" s="188">
        <f>O260*H260</f>
        <v>0</v>
      </c>
      <c r="Q260" s="188">
        <v>0</v>
      </c>
      <c r="R260" s="188">
        <f>Q260*H260</f>
        <v>0</v>
      </c>
      <c r="S260" s="188">
        <v>0</v>
      </c>
      <c r="T260" s="18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0" t="s">
        <v>151</v>
      </c>
      <c r="AT260" s="190" t="s">
        <v>146</v>
      </c>
      <c r="AU260" s="190" t="s">
        <v>90</v>
      </c>
      <c r="AY260" s="18" t="s">
        <v>144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8" t="s">
        <v>90</v>
      </c>
      <c r="BK260" s="191">
        <f>ROUND(I260*H260,2)</f>
        <v>0</v>
      </c>
      <c r="BL260" s="18" t="s">
        <v>151</v>
      </c>
      <c r="BM260" s="190" t="s">
        <v>588</v>
      </c>
    </row>
    <row r="261" s="2" customFormat="1">
      <c r="A261" s="37"/>
      <c r="B261" s="38"/>
      <c r="C261" s="37"/>
      <c r="D261" s="192" t="s">
        <v>153</v>
      </c>
      <c r="E261" s="37"/>
      <c r="F261" s="193" t="s">
        <v>589</v>
      </c>
      <c r="G261" s="37"/>
      <c r="H261" s="37"/>
      <c r="I261" s="194"/>
      <c r="J261" s="37"/>
      <c r="K261" s="37"/>
      <c r="L261" s="38"/>
      <c r="M261" s="195"/>
      <c r="N261" s="196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153</v>
      </c>
      <c r="AU261" s="18" t="s">
        <v>90</v>
      </c>
    </row>
    <row r="262" s="2" customFormat="1" ht="24.15" customHeight="1">
      <c r="A262" s="37"/>
      <c r="B262" s="178"/>
      <c r="C262" s="179" t="s">
        <v>590</v>
      </c>
      <c r="D262" s="179" t="s">
        <v>146</v>
      </c>
      <c r="E262" s="180" t="s">
        <v>591</v>
      </c>
      <c r="F262" s="181" t="s">
        <v>592</v>
      </c>
      <c r="G262" s="182" t="s">
        <v>161</v>
      </c>
      <c r="H262" s="183">
        <v>8.0999999999999996</v>
      </c>
      <c r="I262" s="184"/>
      <c r="J262" s="185">
        <f>ROUND(I262*H262,2)</f>
        <v>0</v>
      </c>
      <c r="K262" s="181" t="s">
        <v>150</v>
      </c>
      <c r="L262" s="38"/>
      <c r="M262" s="186" t="s">
        <v>1</v>
      </c>
      <c r="N262" s="187" t="s">
        <v>48</v>
      </c>
      <c r="O262" s="76"/>
      <c r="P262" s="188">
        <f>O262*H262</f>
        <v>0</v>
      </c>
      <c r="Q262" s="188">
        <v>0</v>
      </c>
      <c r="R262" s="188">
        <f>Q262*H262</f>
        <v>0</v>
      </c>
      <c r="S262" s="188">
        <v>0</v>
      </c>
      <c r="T262" s="18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0" t="s">
        <v>151</v>
      </c>
      <c r="AT262" s="190" t="s">
        <v>146</v>
      </c>
      <c r="AU262" s="190" t="s">
        <v>90</v>
      </c>
      <c r="AY262" s="18" t="s">
        <v>144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8" t="s">
        <v>90</v>
      </c>
      <c r="BK262" s="191">
        <f>ROUND(I262*H262,2)</f>
        <v>0</v>
      </c>
      <c r="BL262" s="18" t="s">
        <v>151</v>
      </c>
      <c r="BM262" s="190" t="s">
        <v>593</v>
      </c>
    </row>
    <row r="263" s="2" customFormat="1">
      <c r="A263" s="37"/>
      <c r="B263" s="38"/>
      <c r="C263" s="37"/>
      <c r="D263" s="192" t="s">
        <v>153</v>
      </c>
      <c r="E263" s="37"/>
      <c r="F263" s="193" t="s">
        <v>594</v>
      </c>
      <c r="G263" s="37"/>
      <c r="H263" s="37"/>
      <c r="I263" s="194"/>
      <c r="J263" s="37"/>
      <c r="K263" s="37"/>
      <c r="L263" s="38"/>
      <c r="M263" s="195"/>
      <c r="N263" s="196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153</v>
      </c>
      <c r="AU263" s="18" t="s">
        <v>90</v>
      </c>
    </row>
    <row r="264" s="14" customFormat="1">
      <c r="A264" s="14"/>
      <c r="B264" s="204"/>
      <c r="C264" s="14"/>
      <c r="D264" s="192" t="s">
        <v>155</v>
      </c>
      <c r="E264" s="205" t="s">
        <v>1</v>
      </c>
      <c r="F264" s="206" t="s">
        <v>595</v>
      </c>
      <c r="G264" s="14"/>
      <c r="H264" s="207">
        <v>8.0999999999999996</v>
      </c>
      <c r="I264" s="208"/>
      <c r="J264" s="14"/>
      <c r="K264" s="14"/>
      <c r="L264" s="204"/>
      <c r="M264" s="209"/>
      <c r="N264" s="210"/>
      <c r="O264" s="210"/>
      <c r="P264" s="210"/>
      <c r="Q264" s="210"/>
      <c r="R264" s="210"/>
      <c r="S264" s="210"/>
      <c r="T264" s="21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5" t="s">
        <v>155</v>
      </c>
      <c r="AU264" s="205" t="s">
        <v>90</v>
      </c>
      <c r="AV264" s="14" t="s">
        <v>92</v>
      </c>
      <c r="AW264" s="14" t="s">
        <v>36</v>
      </c>
      <c r="AX264" s="14" t="s">
        <v>83</v>
      </c>
      <c r="AY264" s="205" t="s">
        <v>144</v>
      </c>
    </row>
    <row r="265" s="15" customFormat="1">
      <c r="A265" s="15"/>
      <c r="B265" s="212"/>
      <c r="C265" s="15"/>
      <c r="D265" s="192" t="s">
        <v>155</v>
      </c>
      <c r="E265" s="213" t="s">
        <v>1</v>
      </c>
      <c r="F265" s="214" t="s">
        <v>158</v>
      </c>
      <c r="G265" s="15"/>
      <c r="H265" s="215">
        <v>8.0999999999999996</v>
      </c>
      <c r="I265" s="216"/>
      <c r="J265" s="15"/>
      <c r="K265" s="15"/>
      <c r="L265" s="212"/>
      <c r="M265" s="217"/>
      <c r="N265" s="218"/>
      <c r="O265" s="218"/>
      <c r="P265" s="218"/>
      <c r="Q265" s="218"/>
      <c r="R265" s="218"/>
      <c r="S265" s="218"/>
      <c r="T265" s="21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13" t="s">
        <v>155</v>
      </c>
      <c r="AU265" s="213" t="s">
        <v>90</v>
      </c>
      <c r="AV265" s="15" t="s">
        <v>151</v>
      </c>
      <c r="AW265" s="15" t="s">
        <v>36</v>
      </c>
      <c r="AX265" s="15" t="s">
        <v>90</v>
      </c>
      <c r="AY265" s="213" t="s">
        <v>144</v>
      </c>
    </row>
    <row r="266" s="2" customFormat="1" ht="24.15" customHeight="1">
      <c r="A266" s="37"/>
      <c r="B266" s="178"/>
      <c r="C266" s="179" t="s">
        <v>596</v>
      </c>
      <c r="D266" s="179" t="s">
        <v>146</v>
      </c>
      <c r="E266" s="180" t="s">
        <v>597</v>
      </c>
      <c r="F266" s="181" t="s">
        <v>598</v>
      </c>
      <c r="G266" s="182" t="s">
        <v>187</v>
      </c>
      <c r="H266" s="183">
        <v>2.319</v>
      </c>
      <c r="I266" s="184"/>
      <c r="J266" s="185">
        <f>ROUND(I266*H266,2)</f>
        <v>0</v>
      </c>
      <c r="K266" s="181" t="s">
        <v>150</v>
      </c>
      <c r="L266" s="38"/>
      <c r="M266" s="186" t="s">
        <v>1</v>
      </c>
      <c r="N266" s="187" t="s">
        <v>48</v>
      </c>
      <c r="O266" s="76"/>
      <c r="P266" s="188">
        <f>O266*H266</f>
        <v>0</v>
      </c>
      <c r="Q266" s="188">
        <v>0</v>
      </c>
      <c r="R266" s="188">
        <f>Q266*H266</f>
        <v>0</v>
      </c>
      <c r="S266" s="188">
        <v>0</v>
      </c>
      <c r="T266" s="18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90" t="s">
        <v>151</v>
      </c>
      <c r="AT266" s="190" t="s">
        <v>146</v>
      </c>
      <c r="AU266" s="190" t="s">
        <v>90</v>
      </c>
      <c r="AY266" s="18" t="s">
        <v>144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8" t="s">
        <v>90</v>
      </c>
      <c r="BK266" s="191">
        <f>ROUND(I266*H266,2)</f>
        <v>0</v>
      </c>
      <c r="BL266" s="18" t="s">
        <v>151</v>
      </c>
      <c r="BM266" s="190" t="s">
        <v>599</v>
      </c>
    </row>
    <row r="267" s="2" customFormat="1">
      <c r="A267" s="37"/>
      <c r="B267" s="38"/>
      <c r="C267" s="37"/>
      <c r="D267" s="192" t="s">
        <v>153</v>
      </c>
      <c r="E267" s="37"/>
      <c r="F267" s="193" t="s">
        <v>600</v>
      </c>
      <c r="G267" s="37"/>
      <c r="H267" s="37"/>
      <c r="I267" s="194"/>
      <c r="J267" s="37"/>
      <c r="K267" s="37"/>
      <c r="L267" s="38"/>
      <c r="M267" s="195"/>
      <c r="N267" s="196"/>
      <c r="O267" s="76"/>
      <c r="P267" s="76"/>
      <c r="Q267" s="76"/>
      <c r="R267" s="76"/>
      <c r="S267" s="76"/>
      <c r="T267" s="7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8" t="s">
        <v>153</v>
      </c>
      <c r="AU267" s="18" t="s">
        <v>90</v>
      </c>
    </row>
    <row r="268" s="14" customFormat="1">
      <c r="A268" s="14"/>
      <c r="B268" s="204"/>
      <c r="C268" s="14"/>
      <c r="D268" s="192" t="s">
        <v>155</v>
      </c>
      <c r="E268" s="205" t="s">
        <v>1</v>
      </c>
      <c r="F268" s="206" t="s">
        <v>601</v>
      </c>
      <c r="G268" s="14"/>
      <c r="H268" s="207">
        <v>2.319</v>
      </c>
      <c r="I268" s="208"/>
      <c r="J268" s="14"/>
      <c r="K268" s="14"/>
      <c r="L268" s="204"/>
      <c r="M268" s="209"/>
      <c r="N268" s="210"/>
      <c r="O268" s="210"/>
      <c r="P268" s="210"/>
      <c r="Q268" s="210"/>
      <c r="R268" s="210"/>
      <c r="S268" s="210"/>
      <c r="T268" s="21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5" t="s">
        <v>155</v>
      </c>
      <c r="AU268" s="205" t="s">
        <v>90</v>
      </c>
      <c r="AV268" s="14" t="s">
        <v>92</v>
      </c>
      <c r="AW268" s="14" t="s">
        <v>36</v>
      </c>
      <c r="AX268" s="14" t="s">
        <v>83</v>
      </c>
      <c r="AY268" s="205" t="s">
        <v>144</v>
      </c>
    </row>
    <row r="269" s="15" customFormat="1">
      <c r="A269" s="15"/>
      <c r="B269" s="212"/>
      <c r="C269" s="15"/>
      <c r="D269" s="192" t="s">
        <v>155</v>
      </c>
      <c r="E269" s="213" t="s">
        <v>1</v>
      </c>
      <c r="F269" s="214" t="s">
        <v>158</v>
      </c>
      <c r="G269" s="15"/>
      <c r="H269" s="215">
        <v>2.319</v>
      </c>
      <c r="I269" s="216"/>
      <c r="J269" s="15"/>
      <c r="K269" s="15"/>
      <c r="L269" s="212"/>
      <c r="M269" s="230"/>
      <c r="N269" s="231"/>
      <c r="O269" s="231"/>
      <c r="P269" s="231"/>
      <c r="Q269" s="231"/>
      <c r="R269" s="231"/>
      <c r="S269" s="231"/>
      <c r="T269" s="23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3" t="s">
        <v>155</v>
      </c>
      <c r="AU269" s="213" t="s">
        <v>90</v>
      </c>
      <c r="AV269" s="15" t="s">
        <v>151</v>
      </c>
      <c r="AW269" s="15" t="s">
        <v>36</v>
      </c>
      <c r="AX269" s="15" t="s">
        <v>90</v>
      </c>
      <c r="AY269" s="213" t="s">
        <v>144</v>
      </c>
    </row>
    <row r="270" s="2" customFormat="1" ht="6.96" customHeight="1">
      <c r="A270" s="37"/>
      <c r="B270" s="59"/>
      <c r="C270" s="60"/>
      <c r="D270" s="60"/>
      <c r="E270" s="60"/>
      <c r="F270" s="60"/>
      <c r="G270" s="60"/>
      <c r="H270" s="60"/>
      <c r="I270" s="60"/>
      <c r="J270" s="60"/>
      <c r="K270" s="60"/>
      <c r="L270" s="38"/>
      <c r="M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</row>
  </sheetData>
  <autoFilter ref="C120:K2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113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HOSTÍN U MĚLNÍKA - HLAVNÍ POLNÍ CESTA HC1</v>
      </c>
      <c r="F7" s="31"/>
      <c r="G7" s="31"/>
      <c r="H7" s="31"/>
      <c r="L7" s="21"/>
    </row>
    <row r="8" s="1" customFormat="1" ht="12" customHeight="1">
      <c r="B8" s="21"/>
      <c r="D8" s="31" t="s">
        <v>114</v>
      </c>
      <c r="L8" s="21"/>
    </row>
    <row r="9" s="2" customFormat="1" ht="16.5" customHeight="1">
      <c r="A9" s="37"/>
      <c r="B9" s="38"/>
      <c r="C9" s="37"/>
      <c r="D9" s="37"/>
      <c r="E9" s="128" t="s">
        <v>115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602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118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ROUND(J124,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ROUND((SUM(BE124:BE177)),  2)</f>
        <v>0</v>
      </c>
      <c r="G35" s="37"/>
      <c r="H35" s="37"/>
      <c r="I35" s="135">
        <v>0.20999999999999999</v>
      </c>
      <c r="J35" s="134">
        <f>ROUND(((SUM(BE124:BE177))*I35),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ROUND((SUM(BF124:BF177)),  2)</f>
        <v>0</v>
      </c>
      <c r="G36" s="37"/>
      <c r="H36" s="37"/>
      <c r="I36" s="135">
        <v>0.14999999999999999</v>
      </c>
      <c r="J36" s="134">
        <f>ROUND(((SUM(BF124:BF177))*I36),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ROUND((SUM(BG124:BG177)),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ROUND((SUM(BH124:BH177)),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ROUND((SUM(BI124:BI177)),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HOSTÍN U MĚLNÍKA - HLAVNÍ POLNÍ CESTA HC1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114</v>
      </c>
      <c r="L86" s="21"/>
    </row>
    <row r="87" s="2" customFormat="1" ht="16.5" customHeight="1">
      <c r="A87" s="37"/>
      <c r="B87" s="38"/>
      <c r="C87" s="37"/>
      <c r="D87" s="37"/>
      <c r="E87" s="128" t="s">
        <v>115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SO803 - Následná tříletá údržba zeleně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Hostín u Mělníka</v>
      </c>
      <c r="G91" s="37"/>
      <c r="H91" s="37"/>
      <c r="I91" s="31" t="s">
        <v>22</v>
      </c>
      <c r="J91" s="68" t="str">
        <f>IF(J14="","",J14)</f>
        <v>4. 1. 2022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120</v>
      </c>
      <c r="D96" s="136"/>
      <c r="E96" s="136"/>
      <c r="F96" s="136"/>
      <c r="G96" s="136"/>
      <c r="H96" s="136"/>
      <c r="I96" s="136"/>
      <c r="J96" s="145" t="s">
        <v>121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122</v>
      </c>
      <c r="D98" s="37"/>
      <c r="E98" s="37"/>
      <c r="F98" s="37"/>
      <c r="G98" s="37"/>
      <c r="H98" s="37"/>
      <c r="I98" s="37"/>
      <c r="J98" s="95">
        <f>J124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123</v>
      </c>
    </row>
    <row r="99" s="9" customFormat="1" ht="24.96" customHeight="1">
      <c r="A99" s="9"/>
      <c r="B99" s="147"/>
      <c r="C99" s="9"/>
      <c r="D99" s="148" t="s">
        <v>124</v>
      </c>
      <c r="E99" s="149"/>
      <c r="F99" s="149"/>
      <c r="G99" s="149"/>
      <c r="H99" s="149"/>
      <c r="I99" s="149"/>
      <c r="J99" s="150">
        <f>J125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603</v>
      </c>
      <c r="E100" s="153"/>
      <c r="F100" s="153"/>
      <c r="G100" s="153"/>
      <c r="H100" s="153"/>
      <c r="I100" s="153"/>
      <c r="J100" s="154">
        <f>J126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604</v>
      </c>
      <c r="E101" s="153"/>
      <c r="F101" s="153"/>
      <c r="G101" s="153"/>
      <c r="H101" s="153"/>
      <c r="I101" s="153"/>
      <c r="J101" s="154">
        <f>J141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605</v>
      </c>
      <c r="E102" s="153"/>
      <c r="F102" s="153"/>
      <c r="G102" s="153"/>
      <c r="H102" s="153"/>
      <c r="I102" s="153"/>
      <c r="J102" s="154">
        <f>J156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129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8" t="str">
        <f>E7</f>
        <v>HOSTÍN U MĚLNÍKA - HLAVNÍ POLNÍ CESTA HC1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1"/>
      <c r="C113" s="31" t="s">
        <v>114</v>
      </c>
      <c r="L113" s="21"/>
    </row>
    <row r="114" s="2" customFormat="1" ht="16.5" customHeight="1">
      <c r="A114" s="37"/>
      <c r="B114" s="38"/>
      <c r="C114" s="37"/>
      <c r="D114" s="37"/>
      <c r="E114" s="128" t="s">
        <v>115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116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E11</f>
        <v>SO803 - Následná tříletá údržba zeleně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7"/>
      <c r="E118" s="37"/>
      <c r="F118" s="26" t="str">
        <f>F14</f>
        <v>Hostín u Mělníka</v>
      </c>
      <c r="G118" s="37"/>
      <c r="H118" s="37"/>
      <c r="I118" s="31" t="s">
        <v>22</v>
      </c>
      <c r="J118" s="68" t="str">
        <f>IF(J14="","",J14)</f>
        <v>4. 1. 2022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24</v>
      </c>
      <c r="D120" s="37"/>
      <c r="E120" s="37"/>
      <c r="F120" s="26" t="str">
        <f>E17</f>
        <v>ČR - Státní pozemkový úřad</v>
      </c>
      <c r="G120" s="37"/>
      <c r="H120" s="37"/>
      <c r="I120" s="31" t="s">
        <v>32</v>
      </c>
      <c r="J120" s="35" t="str">
        <f>E23</f>
        <v>GEOREAL spol. s r.o.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30</v>
      </c>
      <c r="D121" s="37"/>
      <c r="E121" s="37"/>
      <c r="F121" s="26" t="str">
        <f>IF(E20="","",E20)</f>
        <v>Vyplň údaj</v>
      </c>
      <c r="G121" s="37"/>
      <c r="H121" s="37"/>
      <c r="I121" s="31" t="s">
        <v>37</v>
      </c>
      <c r="J121" s="35" t="str">
        <f>E26</f>
        <v>DRS stavební s.r.o.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55"/>
      <c r="B123" s="156"/>
      <c r="C123" s="157" t="s">
        <v>130</v>
      </c>
      <c r="D123" s="158" t="s">
        <v>68</v>
      </c>
      <c r="E123" s="158" t="s">
        <v>64</v>
      </c>
      <c r="F123" s="158" t="s">
        <v>65</v>
      </c>
      <c r="G123" s="158" t="s">
        <v>131</v>
      </c>
      <c r="H123" s="158" t="s">
        <v>132</v>
      </c>
      <c r="I123" s="158" t="s">
        <v>133</v>
      </c>
      <c r="J123" s="158" t="s">
        <v>121</v>
      </c>
      <c r="K123" s="159" t="s">
        <v>134</v>
      </c>
      <c r="L123" s="160"/>
      <c r="M123" s="85" t="s">
        <v>1</v>
      </c>
      <c r="N123" s="86" t="s">
        <v>47</v>
      </c>
      <c r="O123" s="86" t="s">
        <v>135</v>
      </c>
      <c r="P123" s="86" t="s">
        <v>136</v>
      </c>
      <c r="Q123" s="86" t="s">
        <v>137</v>
      </c>
      <c r="R123" s="86" t="s">
        <v>138</v>
      </c>
      <c r="S123" s="86" t="s">
        <v>139</v>
      </c>
      <c r="T123" s="87" t="s">
        <v>140</v>
      </c>
      <c r="U123" s="155"/>
      <c r="V123" s="155"/>
      <c r="W123" s="155"/>
      <c r="X123" s="155"/>
      <c r="Y123" s="155"/>
      <c r="Z123" s="155"/>
      <c r="AA123" s="155"/>
      <c r="AB123" s="155"/>
      <c r="AC123" s="155"/>
      <c r="AD123" s="155"/>
      <c r="AE123" s="155"/>
    </row>
    <row r="124" s="2" customFormat="1" ht="22.8" customHeight="1">
      <c r="A124" s="37"/>
      <c r="B124" s="38"/>
      <c r="C124" s="92" t="s">
        <v>141</v>
      </c>
      <c r="D124" s="37"/>
      <c r="E124" s="37"/>
      <c r="F124" s="37"/>
      <c r="G124" s="37"/>
      <c r="H124" s="37"/>
      <c r="I124" s="37"/>
      <c r="J124" s="161">
        <f>BK124</f>
        <v>0</v>
      </c>
      <c r="K124" s="37"/>
      <c r="L124" s="38"/>
      <c r="M124" s="88"/>
      <c r="N124" s="72"/>
      <c r="O124" s="89"/>
      <c r="P124" s="162">
        <f>P125</f>
        <v>0</v>
      </c>
      <c r="Q124" s="89"/>
      <c r="R124" s="162">
        <f>R125</f>
        <v>0.012120000000000001</v>
      </c>
      <c r="S124" s="89"/>
      <c r="T124" s="163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82</v>
      </c>
      <c r="AU124" s="18" t="s">
        <v>123</v>
      </c>
      <c r="BK124" s="164">
        <f>BK125</f>
        <v>0</v>
      </c>
    </row>
    <row r="125" s="12" customFormat="1" ht="25.92" customHeight="1">
      <c r="A125" s="12"/>
      <c r="B125" s="165"/>
      <c r="C125" s="12"/>
      <c r="D125" s="166" t="s">
        <v>82</v>
      </c>
      <c r="E125" s="167" t="s">
        <v>142</v>
      </c>
      <c r="F125" s="167" t="s">
        <v>143</v>
      </c>
      <c r="G125" s="12"/>
      <c r="H125" s="12"/>
      <c r="I125" s="168"/>
      <c r="J125" s="169">
        <f>BK125</f>
        <v>0</v>
      </c>
      <c r="K125" s="12"/>
      <c r="L125" s="165"/>
      <c r="M125" s="170"/>
      <c r="N125" s="171"/>
      <c r="O125" s="171"/>
      <c r="P125" s="172">
        <f>P126+P141+P156</f>
        <v>0</v>
      </c>
      <c r="Q125" s="171"/>
      <c r="R125" s="172">
        <f>R126+R141+R156</f>
        <v>0.012120000000000001</v>
      </c>
      <c r="S125" s="171"/>
      <c r="T125" s="173">
        <f>T126+T141+T156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6" t="s">
        <v>90</v>
      </c>
      <c r="AT125" s="174" t="s">
        <v>82</v>
      </c>
      <c r="AU125" s="174" t="s">
        <v>83</v>
      </c>
      <c r="AY125" s="166" t="s">
        <v>144</v>
      </c>
      <c r="BK125" s="175">
        <f>BK126+BK141+BK156</f>
        <v>0</v>
      </c>
    </row>
    <row r="126" s="12" customFormat="1" ht="22.8" customHeight="1">
      <c r="A126" s="12"/>
      <c r="B126" s="165"/>
      <c r="C126" s="12"/>
      <c r="D126" s="166" t="s">
        <v>82</v>
      </c>
      <c r="E126" s="176" t="s">
        <v>606</v>
      </c>
      <c r="F126" s="176" t="s">
        <v>607</v>
      </c>
      <c r="G126" s="12"/>
      <c r="H126" s="12"/>
      <c r="I126" s="168"/>
      <c r="J126" s="177">
        <f>BK126</f>
        <v>0</v>
      </c>
      <c r="K126" s="12"/>
      <c r="L126" s="165"/>
      <c r="M126" s="170"/>
      <c r="N126" s="171"/>
      <c r="O126" s="171"/>
      <c r="P126" s="172">
        <f>SUM(P127:P140)</f>
        <v>0</v>
      </c>
      <c r="Q126" s="171"/>
      <c r="R126" s="172">
        <f>SUM(R127:R140)</f>
        <v>0.0035000000000000001</v>
      </c>
      <c r="S126" s="171"/>
      <c r="T126" s="173">
        <f>SUM(T127:T140)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6" t="s">
        <v>90</v>
      </c>
      <c r="AT126" s="174" t="s">
        <v>82</v>
      </c>
      <c r="AU126" s="174" t="s">
        <v>90</v>
      </c>
      <c r="AY126" s="166" t="s">
        <v>144</v>
      </c>
      <c r="BK126" s="175">
        <f>SUM(BK127:BK140)</f>
        <v>0</v>
      </c>
    </row>
    <row r="127" s="2" customFormat="1" ht="37.8" customHeight="1">
      <c r="A127" s="37"/>
      <c r="B127" s="178"/>
      <c r="C127" s="179" t="s">
        <v>90</v>
      </c>
      <c r="D127" s="179" t="s">
        <v>146</v>
      </c>
      <c r="E127" s="180" t="s">
        <v>608</v>
      </c>
      <c r="F127" s="181" t="s">
        <v>609</v>
      </c>
      <c r="G127" s="182" t="s">
        <v>187</v>
      </c>
      <c r="H127" s="183">
        <v>0.01</v>
      </c>
      <c r="I127" s="184"/>
      <c r="J127" s="185">
        <f>ROUND(I127*H127,2)</f>
        <v>0</v>
      </c>
      <c r="K127" s="181" t="s">
        <v>1</v>
      </c>
      <c r="L127" s="38"/>
      <c r="M127" s="186" t="s">
        <v>1</v>
      </c>
      <c r="N127" s="187" t="s">
        <v>48</v>
      </c>
      <c r="O127" s="76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0" t="s">
        <v>151</v>
      </c>
      <c r="AT127" s="190" t="s">
        <v>146</v>
      </c>
      <c r="AU127" s="190" t="s">
        <v>92</v>
      </c>
      <c r="AY127" s="18" t="s">
        <v>144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90</v>
      </c>
      <c r="BK127" s="191">
        <f>ROUND(I127*H127,2)</f>
        <v>0</v>
      </c>
      <c r="BL127" s="18" t="s">
        <v>151</v>
      </c>
      <c r="BM127" s="190" t="s">
        <v>610</v>
      </c>
    </row>
    <row r="128" s="2" customFormat="1">
      <c r="A128" s="37"/>
      <c r="B128" s="38"/>
      <c r="C128" s="37"/>
      <c r="D128" s="192" t="s">
        <v>153</v>
      </c>
      <c r="E128" s="37"/>
      <c r="F128" s="193" t="s">
        <v>609</v>
      </c>
      <c r="G128" s="37"/>
      <c r="H128" s="37"/>
      <c r="I128" s="194"/>
      <c r="J128" s="37"/>
      <c r="K128" s="37"/>
      <c r="L128" s="38"/>
      <c r="M128" s="195"/>
      <c r="N128" s="196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153</v>
      </c>
      <c r="AU128" s="18" t="s">
        <v>92</v>
      </c>
    </row>
    <row r="129" s="14" customFormat="1">
      <c r="A129" s="14"/>
      <c r="B129" s="204"/>
      <c r="C129" s="14"/>
      <c r="D129" s="192" t="s">
        <v>155</v>
      </c>
      <c r="E129" s="205" t="s">
        <v>1</v>
      </c>
      <c r="F129" s="206" t="s">
        <v>611</v>
      </c>
      <c r="G129" s="14"/>
      <c r="H129" s="207">
        <v>0.01</v>
      </c>
      <c r="I129" s="208"/>
      <c r="J129" s="14"/>
      <c r="K129" s="14"/>
      <c r="L129" s="204"/>
      <c r="M129" s="209"/>
      <c r="N129" s="210"/>
      <c r="O129" s="210"/>
      <c r="P129" s="210"/>
      <c r="Q129" s="210"/>
      <c r="R129" s="210"/>
      <c r="S129" s="210"/>
      <c r="T129" s="21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5" t="s">
        <v>155</v>
      </c>
      <c r="AU129" s="205" t="s">
        <v>92</v>
      </c>
      <c r="AV129" s="14" t="s">
        <v>92</v>
      </c>
      <c r="AW129" s="14" t="s">
        <v>36</v>
      </c>
      <c r="AX129" s="14" t="s">
        <v>83</v>
      </c>
      <c r="AY129" s="205" t="s">
        <v>144</v>
      </c>
    </row>
    <row r="130" s="15" customFormat="1">
      <c r="A130" s="15"/>
      <c r="B130" s="212"/>
      <c r="C130" s="15"/>
      <c r="D130" s="192" t="s">
        <v>155</v>
      </c>
      <c r="E130" s="213" t="s">
        <v>1</v>
      </c>
      <c r="F130" s="214" t="s">
        <v>158</v>
      </c>
      <c r="G130" s="15"/>
      <c r="H130" s="215">
        <v>0.01</v>
      </c>
      <c r="I130" s="216"/>
      <c r="J130" s="15"/>
      <c r="K130" s="15"/>
      <c r="L130" s="212"/>
      <c r="M130" s="217"/>
      <c r="N130" s="218"/>
      <c r="O130" s="218"/>
      <c r="P130" s="218"/>
      <c r="Q130" s="218"/>
      <c r="R130" s="218"/>
      <c r="S130" s="218"/>
      <c r="T130" s="21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13" t="s">
        <v>155</v>
      </c>
      <c r="AU130" s="213" t="s">
        <v>92</v>
      </c>
      <c r="AV130" s="15" t="s">
        <v>151</v>
      </c>
      <c r="AW130" s="15" t="s">
        <v>36</v>
      </c>
      <c r="AX130" s="15" t="s">
        <v>90</v>
      </c>
      <c r="AY130" s="213" t="s">
        <v>144</v>
      </c>
    </row>
    <row r="131" s="2" customFormat="1" ht="16.5" customHeight="1">
      <c r="A131" s="37"/>
      <c r="B131" s="178"/>
      <c r="C131" s="220" t="s">
        <v>92</v>
      </c>
      <c r="D131" s="220" t="s">
        <v>211</v>
      </c>
      <c r="E131" s="221" t="s">
        <v>568</v>
      </c>
      <c r="F131" s="222" t="s">
        <v>569</v>
      </c>
      <c r="G131" s="223" t="s">
        <v>479</v>
      </c>
      <c r="H131" s="224">
        <v>3.5</v>
      </c>
      <c r="I131" s="225"/>
      <c r="J131" s="226">
        <f>ROUND(I131*H131,2)</f>
        <v>0</v>
      </c>
      <c r="K131" s="222" t="s">
        <v>150</v>
      </c>
      <c r="L131" s="227"/>
      <c r="M131" s="228" t="s">
        <v>1</v>
      </c>
      <c r="N131" s="229" t="s">
        <v>48</v>
      </c>
      <c r="O131" s="76"/>
      <c r="P131" s="188">
        <f>O131*H131</f>
        <v>0</v>
      </c>
      <c r="Q131" s="188">
        <v>0.001</v>
      </c>
      <c r="R131" s="188">
        <f>Q131*H131</f>
        <v>0.0035000000000000001</v>
      </c>
      <c r="S131" s="188">
        <v>0</v>
      </c>
      <c r="T131" s="18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0" t="s">
        <v>197</v>
      </c>
      <c r="AT131" s="190" t="s">
        <v>211</v>
      </c>
      <c r="AU131" s="190" t="s">
        <v>92</v>
      </c>
      <c r="AY131" s="18" t="s">
        <v>144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90</v>
      </c>
      <c r="BK131" s="191">
        <f>ROUND(I131*H131,2)</f>
        <v>0</v>
      </c>
      <c r="BL131" s="18" t="s">
        <v>151</v>
      </c>
      <c r="BM131" s="190" t="s">
        <v>612</v>
      </c>
    </row>
    <row r="132" s="2" customFormat="1">
      <c r="A132" s="37"/>
      <c r="B132" s="38"/>
      <c r="C132" s="37"/>
      <c r="D132" s="192" t="s">
        <v>153</v>
      </c>
      <c r="E132" s="37"/>
      <c r="F132" s="193" t="s">
        <v>569</v>
      </c>
      <c r="G132" s="37"/>
      <c r="H132" s="37"/>
      <c r="I132" s="194"/>
      <c r="J132" s="37"/>
      <c r="K132" s="37"/>
      <c r="L132" s="38"/>
      <c r="M132" s="195"/>
      <c r="N132" s="196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153</v>
      </c>
      <c r="AU132" s="18" t="s">
        <v>92</v>
      </c>
    </row>
    <row r="133" s="14" customFormat="1">
      <c r="A133" s="14"/>
      <c r="B133" s="204"/>
      <c r="C133" s="14"/>
      <c r="D133" s="192" t="s">
        <v>155</v>
      </c>
      <c r="E133" s="205" t="s">
        <v>1</v>
      </c>
      <c r="F133" s="206" t="s">
        <v>613</v>
      </c>
      <c r="G133" s="14"/>
      <c r="H133" s="207">
        <v>3.5</v>
      </c>
      <c r="I133" s="208"/>
      <c r="J133" s="14"/>
      <c r="K133" s="14"/>
      <c r="L133" s="204"/>
      <c r="M133" s="209"/>
      <c r="N133" s="210"/>
      <c r="O133" s="210"/>
      <c r="P133" s="210"/>
      <c r="Q133" s="210"/>
      <c r="R133" s="210"/>
      <c r="S133" s="210"/>
      <c r="T133" s="21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5" t="s">
        <v>155</v>
      </c>
      <c r="AU133" s="205" t="s">
        <v>92</v>
      </c>
      <c r="AV133" s="14" t="s">
        <v>92</v>
      </c>
      <c r="AW133" s="14" t="s">
        <v>36</v>
      </c>
      <c r="AX133" s="14" t="s">
        <v>83</v>
      </c>
      <c r="AY133" s="205" t="s">
        <v>144</v>
      </c>
    </row>
    <row r="134" s="15" customFormat="1">
      <c r="A134" s="15"/>
      <c r="B134" s="212"/>
      <c r="C134" s="15"/>
      <c r="D134" s="192" t="s">
        <v>155</v>
      </c>
      <c r="E134" s="213" t="s">
        <v>1</v>
      </c>
      <c r="F134" s="214" t="s">
        <v>158</v>
      </c>
      <c r="G134" s="15"/>
      <c r="H134" s="215">
        <v>3.5</v>
      </c>
      <c r="I134" s="216"/>
      <c r="J134" s="15"/>
      <c r="K134" s="15"/>
      <c r="L134" s="212"/>
      <c r="M134" s="217"/>
      <c r="N134" s="218"/>
      <c r="O134" s="218"/>
      <c r="P134" s="218"/>
      <c r="Q134" s="218"/>
      <c r="R134" s="218"/>
      <c r="S134" s="218"/>
      <c r="T134" s="21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13" t="s">
        <v>155</v>
      </c>
      <c r="AU134" s="213" t="s">
        <v>92</v>
      </c>
      <c r="AV134" s="15" t="s">
        <v>151</v>
      </c>
      <c r="AW134" s="15" t="s">
        <v>36</v>
      </c>
      <c r="AX134" s="15" t="s">
        <v>90</v>
      </c>
      <c r="AY134" s="213" t="s">
        <v>144</v>
      </c>
    </row>
    <row r="135" s="2" customFormat="1" ht="33" customHeight="1">
      <c r="A135" s="37"/>
      <c r="B135" s="178"/>
      <c r="C135" s="179" t="s">
        <v>168</v>
      </c>
      <c r="D135" s="179" t="s">
        <v>146</v>
      </c>
      <c r="E135" s="180" t="s">
        <v>614</v>
      </c>
      <c r="F135" s="181" t="s">
        <v>615</v>
      </c>
      <c r="G135" s="182" t="s">
        <v>161</v>
      </c>
      <c r="H135" s="183">
        <v>16</v>
      </c>
      <c r="I135" s="184"/>
      <c r="J135" s="185">
        <f>ROUND(I135*H135,2)</f>
        <v>0</v>
      </c>
      <c r="K135" s="181" t="s">
        <v>1</v>
      </c>
      <c r="L135" s="38"/>
      <c r="M135" s="186" t="s">
        <v>1</v>
      </c>
      <c r="N135" s="187" t="s">
        <v>48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151</v>
      </c>
      <c r="AT135" s="190" t="s">
        <v>146</v>
      </c>
      <c r="AU135" s="190" t="s">
        <v>92</v>
      </c>
      <c r="AY135" s="18" t="s">
        <v>144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90</v>
      </c>
      <c r="BK135" s="191">
        <f>ROUND(I135*H135,2)</f>
        <v>0</v>
      </c>
      <c r="BL135" s="18" t="s">
        <v>151</v>
      </c>
      <c r="BM135" s="190" t="s">
        <v>616</v>
      </c>
    </row>
    <row r="136" s="14" customFormat="1">
      <c r="A136" s="14"/>
      <c r="B136" s="204"/>
      <c r="C136" s="14"/>
      <c r="D136" s="192" t="s">
        <v>155</v>
      </c>
      <c r="E136" s="205" t="s">
        <v>1</v>
      </c>
      <c r="F136" s="206" t="s">
        <v>250</v>
      </c>
      <c r="G136" s="14"/>
      <c r="H136" s="207">
        <v>16</v>
      </c>
      <c r="I136" s="208"/>
      <c r="J136" s="14"/>
      <c r="K136" s="14"/>
      <c r="L136" s="204"/>
      <c r="M136" s="209"/>
      <c r="N136" s="210"/>
      <c r="O136" s="210"/>
      <c r="P136" s="210"/>
      <c r="Q136" s="210"/>
      <c r="R136" s="210"/>
      <c r="S136" s="210"/>
      <c r="T136" s="21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5" t="s">
        <v>155</v>
      </c>
      <c r="AU136" s="205" t="s">
        <v>92</v>
      </c>
      <c r="AV136" s="14" t="s">
        <v>92</v>
      </c>
      <c r="AW136" s="14" t="s">
        <v>36</v>
      </c>
      <c r="AX136" s="14" t="s">
        <v>83</v>
      </c>
      <c r="AY136" s="205" t="s">
        <v>144</v>
      </c>
    </row>
    <row r="137" s="15" customFormat="1">
      <c r="A137" s="15"/>
      <c r="B137" s="212"/>
      <c r="C137" s="15"/>
      <c r="D137" s="192" t="s">
        <v>155</v>
      </c>
      <c r="E137" s="213" t="s">
        <v>1</v>
      </c>
      <c r="F137" s="214" t="s">
        <v>158</v>
      </c>
      <c r="G137" s="15"/>
      <c r="H137" s="215">
        <v>16</v>
      </c>
      <c r="I137" s="216"/>
      <c r="J137" s="15"/>
      <c r="K137" s="15"/>
      <c r="L137" s="212"/>
      <c r="M137" s="217"/>
      <c r="N137" s="218"/>
      <c r="O137" s="218"/>
      <c r="P137" s="218"/>
      <c r="Q137" s="218"/>
      <c r="R137" s="218"/>
      <c r="S137" s="218"/>
      <c r="T137" s="21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13" t="s">
        <v>155</v>
      </c>
      <c r="AU137" s="213" t="s">
        <v>92</v>
      </c>
      <c r="AV137" s="15" t="s">
        <v>151</v>
      </c>
      <c r="AW137" s="15" t="s">
        <v>36</v>
      </c>
      <c r="AX137" s="15" t="s">
        <v>90</v>
      </c>
      <c r="AY137" s="213" t="s">
        <v>144</v>
      </c>
    </row>
    <row r="138" s="2" customFormat="1" ht="24.15" customHeight="1">
      <c r="A138" s="37"/>
      <c r="B138" s="178"/>
      <c r="C138" s="179" t="s">
        <v>151</v>
      </c>
      <c r="D138" s="179" t="s">
        <v>146</v>
      </c>
      <c r="E138" s="180" t="s">
        <v>617</v>
      </c>
      <c r="F138" s="181" t="s">
        <v>618</v>
      </c>
      <c r="G138" s="182" t="s">
        <v>161</v>
      </c>
      <c r="H138" s="183">
        <v>16</v>
      </c>
      <c r="I138" s="184"/>
      <c r="J138" s="185">
        <f>ROUND(I138*H138,2)</f>
        <v>0</v>
      </c>
      <c r="K138" s="181" t="s">
        <v>1</v>
      </c>
      <c r="L138" s="38"/>
      <c r="M138" s="186" t="s">
        <v>1</v>
      </c>
      <c r="N138" s="187" t="s">
        <v>48</v>
      </c>
      <c r="O138" s="76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0" t="s">
        <v>151</v>
      </c>
      <c r="AT138" s="190" t="s">
        <v>146</v>
      </c>
      <c r="AU138" s="190" t="s">
        <v>92</v>
      </c>
      <c r="AY138" s="18" t="s">
        <v>144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90</v>
      </c>
      <c r="BK138" s="191">
        <f>ROUND(I138*H138,2)</f>
        <v>0</v>
      </c>
      <c r="BL138" s="18" t="s">
        <v>151</v>
      </c>
      <c r="BM138" s="190" t="s">
        <v>619</v>
      </c>
    </row>
    <row r="139" s="14" customFormat="1">
      <c r="A139" s="14"/>
      <c r="B139" s="204"/>
      <c r="C139" s="14"/>
      <c r="D139" s="192" t="s">
        <v>155</v>
      </c>
      <c r="E139" s="205" t="s">
        <v>1</v>
      </c>
      <c r="F139" s="206" t="s">
        <v>250</v>
      </c>
      <c r="G139" s="14"/>
      <c r="H139" s="207">
        <v>16</v>
      </c>
      <c r="I139" s="208"/>
      <c r="J139" s="14"/>
      <c r="K139" s="14"/>
      <c r="L139" s="204"/>
      <c r="M139" s="209"/>
      <c r="N139" s="210"/>
      <c r="O139" s="210"/>
      <c r="P139" s="210"/>
      <c r="Q139" s="210"/>
      <c r="R139" s="210"/>
      <c r="S139" s="210"/>
      <c r="T139" s="21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5" t="s">
        <v>155</v>
      </c>
      <c r="AU139" s="205" t="s">
        <v>92</v>
      </c>
      <c r="AV139" s="14" t="s">
        <v>92</v>
      </c>
      <c r="AW139" s="14" t="s">
        <v>36</v>
      </c>
      <c r="AX139" s="14" t="s">
        <v>83</v>
      </c>
      <c r="AY139" s="205" t="s">
        <v>144</v>
      </c>
    </row>
    <row r="140" s="15" customFormat="1">
      <c r="A140" s="15"/>
      <c r="B140" s="212"/>
      <c r="C140" s="15"/>
      <c r="D140" s="192" t="s">
        <v>155</v>
      </c>
      <c r="E140" s="213" t="s">
        <v>1</v>
      </c>
      <c r="F140" s="214" t="s">
        <v>158</v>
      </c>
      <c r="G140" s="15"/>
      <c r="H140" s="215">
        <v>16</v>
      </c>
      <c r="I140" s="216"/>
      <c r="J140" s="15"/>
      <c r="K140" s="15"/>
      <c r="L140" s="212"/>
      <c r="M140" s="217"/>
      <c r="N140" s="218"/>
      <c r="O140" s="218"/>
      <c r="P140" s="218"/>
      <c r="Q140" s="218"/>
      <c r="R140" s="218"/>
      <c r="S140" s="218"/>
      <c r="T140" s="21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13" t="s">
        <v>155</v>
      </c>
      <c r="AU140" s="213" t="s">
        <v>92</v>
      </c>
      <c r="AV140" s="15" t="s">
        <v>151</v>
      </c>
      <c r="AW140" s="15" t="s">
        <v>36</v>
      </c>
      <c r="AX140" s="15" t="s">
        <v>90</v>
      </c>
      <c r="AY140" s="213" t="s">
        <v>144</v>
      </c>
    </row>
    <row r="141" s="12" customFormat="1" ht="22.8" customHeight="1">
      <c r="A141" s="12"/>
      <c r="B141" s="165"/>
      <c r="C141" s="12"/>
      <c r="D141" s="166" t="s">
        <v>82</v>
      </c>
      <c r="E141" s="176" t="s">
        <v>620</v>
      </c>
      <c r="F141" s="176" t="s">
        <v>621</v>
      </c>
      <c r="G141" s="12"/>
      <c r="H141" s="12"/>
      <c r="I141" s="168"/>
      <c r="J141" s="177">
        <f>BK141</f>
        <v>0</v>
      </c>
      <c r="K141" s="12"/>
      <c r="L141" s="165"/>
      <c r="M141" s="170"/>
      <c r="N141" s="171"/>
      <c r="O141" s="171"/>
      <c r="P141" s="172">
        <f>SUM(P142:P155)</f>
        <v>0</v>
      </c>
      <c r="Q141" s="171"/>
      <c r="R141" s="172">
        <f>SUM(R142:R155)</f>
        <v>0.0035000000000000001</v>
      </c>
      <c r="S141" s="171"/>
      <c r="T141" s="173">
        <f>SUM(T142:T155)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6" t="s">
        <v>90</v>
      </c>
      <c r="AT141" s="174" t="s">
        <v>82</v>
      </c>
      <c r="AU141" s="174" t="s">
        <v>90</v>
      </c>
      <c r="AY141" s="166" t="s">
        <v>144</v>
      </c>
      <c r="BK141" s="175">
        <f>SUM(BK142:BK155)</f>
        <v>0</v>
      </c>
    </row>
    <row r="142" s="2" customFormat="1" ht="37.8" customHeight="1">
      <c r="A142" s="37"/>
      <c r="B142" s="178"/>
      <c r="C142" s="179" t="s">
        <v>179</v>
      </c>
      <c r="D142" s="179" t="s">
        <v>146</v>
      </c>
      <c r="E142" s="180" t="s">
        <v>622</v>
      </c>
      <c r="F142" s="181" t="s">
        <v>609</v>
      </c>
      <c r="G142" s="182" t="s">
        <v>187</v>
      </c>
      <c r="H142" s="183">
        <v>0.01</v>
      </c>
      <c r="I142" s="184"/>
      <c r="J142" s="185">
        <f>ROUND(I142*H142,2)</f>
        <v>0</v>
      </c>
      <c r="K142" s="181" t="s">
        <v>1</v>
      </c>
      <c r="L142" s="38"/>
      <c r="M142" s="186" t="s">
        <v>1</v>
      </c>
      <c r="N142" s="187" t="s">
        <v>48</v>
      </c>
      <c r="O142" s="76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0" t="s">
        <v>151</v>
      </c>
      <c r="AT142" s="190" t="s">
        <v>146</v>
      </c>
      <c r="AU142" s="190" t="s">
        <v>92</v>
      </c>
      <c r="AY142" s="18" t="s">
        <v>144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8" t="s">
        <v>90</v>
      </c>
      <c r="BK142" s="191">
        <f>ROUND(I142*H142,2)</f>
        <v>0</v>
      </c>
      <c r="BL142" s="18" t="s">
        <v>151</v>
      </c>
      <c r="BM142" s="190" t="s">
        <v>623</v>
      </c>
    </row>
    <row r="143" s="2" customFormat="1">
      <c r="A143" s="37"/>
      <c r="B143" s="38"/>
      <c r="C143" s="37"/>
      <c r="D143" s="192" t="s">
        <v>153</v>
      </c>
      <c r="E143" s="37"/>
      <c r="F143" s="193" t="s">
        <v>609</v>
      </c>
      <c r="G143" s="37"/>
      <c r="H143" s="37"/>
      <c r="I143" s="194"/>
      <c r="J143" s="37"/>
      <c r="K143" s="37"/>
      <c r="L143" s="38"/>
      <c r="M143" s="195"/>
      <c r="N143" s="196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153</v>
      </c>
      <c r="AU143" s="18" t="s">
        <v>92</v>
      </c>
    </row>
    <row r="144" s="14" customFormat="1">
      <c r="A144" s="14"/>
      <c r="B144" s="204"/>
      <c r="C144" s="14"/>
      <c r="D144" s="192" t="s">
        <v>155</v>
      </c>
      <c r="E144" s="205" t="s">
        <v>1</v>
      </c>
      <c r="F144" s="206" t="s">
        <v>611</v>
      </c>
      <c r="G144" s="14"/>
      <c r="H144" s="207">
        <v>0.01</v>
      </c>
      <c r="I144" s="208"/>
      <c r="J144" s="14"/>
      <c r="K144" s="14"/>
      <c r="L144" s="204"/>
      <c r="M144" s="209"/>
      <c r="N144" s="210"/>
      <c r="O144" s="210"/>
      <c r="P144" s="210"/>
      <c r="Q144" s="210"/>
      <c r="R144" s="210"/>
      <c r="S144" s="210"/>
      <c r="T144" s="21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5" t="s">
        <v>155</v>
      </c>
      <c r="AU144" s="205" t="s">
        <v>92</v>
      </c>
      <c r="AV144" s="14" t="s">
        <v>92</v>
      </c>
      <c r="AW144" s="14" t="s">
        <v>36</v>
      </c>
      <c r="AX144" s="14" t="s">
        <v>83</v>
      </c>
      <c r="AY144" s="205" t="s">
        <v>144</v>
      </c>
    </row>
    <row r="145" s="15" customFormat="1">
      <c r="A145" s="15"/>
      <c r="B145" s="212"/>
      <c r="C145" s="15"/>
      <c r="D145" s="192" t="s">
        <v>155</v>
      </c>
      <c r="E145" s="213" t="s">
        <v>1</v>
      </c>
      <c r="F145" s="214" t="s">
        <v>158</v>
      </c>
      <c r="G145" s="15"/>
      <c r="H145" s="215">
        <v>0.01</v>
      </c>
      <c r="I145" s="216"/>
      <c r="J145" s="15"/>
      <c r="K145" s="15"/>
      <c r="L145" s="212"/>
      <c r="M145" s="217"/>
      <c r="N145" s="218"/>
      <c r="O145" s="218"/>
      <c r="P145" s="218"/>
      <c r="Q145" s="218"/>
      <c r="R145" s="218"/>
      <c r="S145" s="218"/>
      <c r="T145" s="21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13" t="s">
        <v>155</v>
      </c>
      <c r="AU145" s="213" t="s">
        <v>92</v>
      </c>
      <c r="AV145" s="15" t="s">
        <v>151</v>
      </c>
      <c r="AW145" s="15" t="s">
        <v>36</v>
      </c>
      <c r="AX145" s="15" t="s">
        <v>90</v>
      </c>
      <c r="AY145" s="213" t="s">
        <v>144</v>
      </c>
    </row>
    <row r="146" s="2" customFormat="1" ht="16.5" customHeight="1">
      <c r="A146" s="37"/>
      <c r="B146" s="178"/>
      <c r="C146" s="220" t="s">
        <v>184</v>
      </c>
      <c r="D146" s="220" t="s">
        <v>211</v>
      </c>
      <c r="E146" s="221" t="s">
        <v>624</v>
      </c>
      <c r="F146" s="222" t="s">
        <v>569</v>
      </c>
      <c r="G146" s="223" t="s">
        <v>479</v>
      </c>
      <c r="H146" s="224">
        <v>3.5</v>
      </c>
      <c r="I146" s="225"/>
      <c r="J146" s="226">
        <f>ROUND(I146*H146,2)</f>
        <v>0</v>
      </c>
      <c r="K146" s="222" t="s">
        <v>1</v>
      </c>
      <c r="L146" s="227"/>
      <c r="M146" s="228" t="s">
        <v>1</v>
      </c>
      <c r="N146" s="229" t="s">
        <v>48</v>
      </c>
      <c r="O146" s="76"/>
      <c r="P146" s="188">
        <f>O146*H146</f>
        <v>0</v>
      </c>
      <c r="Q146" s="188">
        <v>0.001</v>
      </c>
      <c r="R146" s="188">
        <f>Q146*H146</f>
        <v>0.0035000000000000001</v>
      </c>
      <c r="S146" s="188">
        <v>0</v>
      </c>
      <c r="T146" s="18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0" t="s">
        <v>197</v>
      </c>
      <c r="AT146" s="190" t="s">
        <v>211</v>
      </c>
      <c r="AU146" s="190" t="s">
        <v>92</v>
      </c>
      <c r="AY146" s="18" t="s">
        <v>144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90</v>
      </c>
      <c r="BK146" s="191">
        <f>ROUND(I146*H146,2)</f>
        <v>0</v>
      </c>
      <c r="BL146" s="18" t="s">
        <v>151</v>
      </c>
      <c r="BM146" s="190" t="s">
        <v>625</v>
      </c>
    </row>
    <row r="147" s="2" customFormat="1">
      <c r="A147" s="37"/>
      <c r="B147" s="38"/>
      <c r="C147" s="37"/>
      <c r="D147" s="192" t="s">
        <v>153</v>
      </c>
      <c r="E147" s="37"/>
      <c r="F147" s="193" t="s">
        <v>569</v>
      </c>
      <c r="G147" s="37"/>
      <c r="H147" s="37"/>
      <c r="I147" s="194"/>
      <c r="J147" s="37"/>
      <c r="K147" s="37"/>
      <c r="L147" s="38"/>
      <c r="M147" s="195"/>
      <c r="N147" s="196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153</v>
      </c>
      <c r="AU147" s="18" t="s">
        <v>92</v>
      </c>
    </row>
    <row r="148" s="14" customFormat="1">
      <c r="A148" s="14"/>
      <c r="B148" s="204"/>
      <c r="C148" s="14"/>
      <c r="D148" s="192" t="s">
        <v>155</v>
      </c>
      <c r="E148" s="205" t="s">
        <v>1</v>
      </c>
      <c r="F148" s="206" t="s">
        <v>613</v>
      </c>
      <c r="G148" s="14"/>
      <c r="H148" s="207">
        <v>3.5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155</v>
      </c>
      <c r="AU148" s="205" t="s">
        <v>92</v>
      </c>
      <c r="AV148" s="14" t="s">
        <v>92</v>
      </c>
      <c r="AW148" s="14" t="s">
        <v>36</v>
      </c>
      <c r="AX148" s="14" t="s">
        <v>83</v>
      </c>
      <c r="AY148" s="205" t="s">
        <v>144</v>
      </c>
    </row>
    <row r="149" s="15" customFormat="1">
      <c r="A149" s="15"/>
      <c r="B149" s="212"/>
      <c r="C149" s="15"/>
      <c r="D149" s="192" t="s">
        <v>155</v>
      </c>
      <c r="E149" s="213" t="s">
        <v>1</v>
      </c>
      <c r="F149" s="214" t="s">
        <v>158</v>
      </c>
      <c r="G149" s="15"/>
      <c r="H149" s="215">
        <v>3.5</v>
      </c>
      <c r="I149" s="216"/>
      <c r="J149" s="15"/>
      <c r="K149" s="15"/>
      <c r="L149" s="212"/>
      <c r="M149" s="217"/>
      <c r="N149" s="218"/>
      <c r="O149" s="218"/>
      <c r="P149" s="218"/>
      <c r="Q149" s="218"/>
      <c r="R149" s="218"/>
      <c r="S149" s="218"/>
      <c r="T149" s="21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3" t="s">
        <v>155</v>
      </c>
      <c r="AU149" s="213" t="s">
        <v>92</v>
      </c>
      <c r="AV149" s="15" t="s">
        <v>151</v>
      </c>
      <c r="AW149" s="15" t="s">
        <v>36</v>
      </c>
      <c r="AX149" s="15" t="s">
        <v>90</v>
      </c>
      <c r="AY149" s="213" t="s">
        <v>144</v>
      </c>
    </row>
    <row r="150" s="2" customFormat="1" ht="33" customHeight="1">
      <c r="A150" s="37"/>
      <c r="B150" s="178"/>
      <c r="C150" s="179" t="s">
        <v>191</v>
      </c>
      <c r="D150" s="179" t="s">
        <v>146</v>
      </c>
      <c r="E150" s="180" t="s">
        <v>626</v>
      </c>
      <c r="F150" s="181" t="s">
        <v>615</v>
      </c>
      <c r="G150" s="182" t="s">
        <v>161</v>
      </c>
      <c r="H150" s="183">
        <v>16</v>
      </c>
      <c r="I150" s="184"/>
      <c r="J150" s="185">
        <f>ROUND(I150*H150,2)</f>
        <v>0</v>
      </c>
      <c r="K150" s="181" t="s">
        <v>1</v>
      </c>
      <c r="L150" s="38"/>
      <c r="M150" s="186" t="s">
        <v>1</v>
      </c>
      <c r="N150" s="187" t="s">
        <v>48</v>
      </c>
      <c r="O150" s="76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151</v>
      </c>
      <c r="AT150" s="190" t="s">
        <v>146</v>
      </c>
      <c r="AU150" s="190" t="s">
        <v>92</v>
      </c>
      <c r="AY150" s="18" t="s">
        <v>144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90</v>
      </c>
      <c r="BK150" s="191">
        <f>ROUND(I150*H150,2)</f>
        <v>0</v>
      </c>
      <c r="BL150" s="18" t="s">
        <v>151</v>
      </c>
      <c r="BM150" s="190" t="s">
        <v>627</v>
      </c>
    </row>
    <row r="151" s="14" customFormat="1">
      <c r="A151" s="14"/>
      <c r="B151" s="204"/>
      <c r="C151" s="14"/>
      <c r="D151" s="192" t="s">
        <v>155</v>
      </c>
      <c r="E151" s="205" t="s">
        <v>1</v>
      </c>
      <c r="F151" s="206" t="s">
        <v>250</v>
      </c>
      <c r="G151" s="14"/>
      <c r="H151" s="207">
        <v>16</v>
      </c>
      <c r="I151" s="208"/>
      <c r="J151" s="14"/>
      <c r="K151" s="14"/>
      <c r="L151" s="204"/>
      <c r="M151" s="209"/>
      <c r="N151" s="210"/>
      <c r="O151" s="210"/>
      <c r="P151" s="210"/>
      <c r="Q151" s="210"/>
      <c r="R151" s="210"/>
      <c r="S151" s="210"/>
      <c r="T151" s="21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5" t="s">
        <v>155</v>
      </c>
      <c r="AU151" s="205" t="s">
        <v>92</v>
      </c>
      <c r="AV151" s="14" t="s">
        <v>92</v>
      </c>
      <c r="AW151" s="14" t="s">
        <v>36</v>
      </c>
      <c r="AX151" s="14" t="s">
        <v>83</v>
      </c>
      <c r="AY151" s="205" t="s">
        <v>144</v>
      </c>
    </row>
    <row r="152" s="15" customFormat="1">
      <c r="A152" s="15"/>
      <c r="B152" s="212"/>
      <c r="C152" s="15"/>
      <c r="D152" s="192" t="s">
        <v>155</v>
      </c>
      <c r="E152" s="213" t="s">
        <v>1</v>
      </c>
      <c r="F152" s="214" t="s">
        <v>158</v>
      </c>
      <c r="G152" s="15"/>
      <c r="H152" s="215">
        <v>16</v>
      </c>
      <c r="I152" s="216"/>
      <c r="J152" s="15"/>
      <c r="K152" s="15"/>
      <c r="L152" s="212"/>
      <c r="M152" s="217"/>
      <c r="N152" s="218"/>
      <c r="O152" s="218"/>
      <c r="P152" s="218"/>
      <c r="Q152" s="218"/>
      <c r="R152" s="218"/>
      <c r="S152" s="218"/>
      <c r="T152" s="21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13" t="s">
        <v>155</v>
      </c>
      <c r="AU152" s="213" t="s">
        <v>92</v>
      </c>
      <c r="AV152" s="15" t="s">
        <v>151</v>
      </c>
      <c r="AW152" s="15" t="s">
        <v>36</v>
      </c>
      <c r="AX152" s="15" t="s">
        <v>90</v>
      </c>
      <c r="AY152" s="213" t="s">
        <v>144</v>
      </c>
    </row>
    <row r="153" s="2" customFormat="1" ht="24.15" customHeight="1">
      <c r="A153" s="37"/>
      <c r="B153" s="178"/>
      <c r="C153" s="179" t="s">
        <v>197</v>
      </c>
      <c r="D153" s="179" t="s">
        <v>146</v>
      </c>
      <c r="E153" s="180" t="s">
        <v>628</v>
      </c>
      <c r="F153" s="181" t="s">
        <v>618</v>
      </c>
      <c r="G153" s="182" t="s">
        <v>161</v>
      </c>
      <c r="H153" s="183">
        <v>16</v>
      </c>
      <c r="I153" s="184"/>
      <c r="J153" s="185">
        <f>ROUND(I153*H153,2)</f>
        <v>0</v>
      </c>
      <c r="K153" s="181" t="s">
        <v>1</v>
      </c>
      <c r="L153" s="38"/>
      <c r="M153" s="186" t="s">
        <v>1</v>
      </c>
      <c r="N153" s="187" t="s">
        <v>48</v>
      </c>
      <c r="O153" s="76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0" t="s">
        <v>151</v>
      </c>
      <c r="AT153" s="190" t="s">
        <v>146</v>
      </c>
      <c r="AU153" s="190" t="s">
        <v>92</v>
      </c>
      <c r="AY153" s="18" t="s">
        <v>144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8" t="s">
        <v>90</v>
      </c>
      <c r="BK153" s="191">
        <f>ROUND(I153*H153,2)</f>
        <v>0</v>
      </c>
      <c r="BL153" s="18" t="s">
        <v>151</v>
      </c>
      <c r="BM153" s="190" t="s">
        <v>629</v>
      </c>
    </row>
    <row r="154" s="14" customFormat="1">
      <c r="A154" s="14"/>
      <c r="B154" s="204"/>
      <c r="C154" s="14"/>
      <c r="D154" s="192" t="s">
        <v>155</v>
      </c>
      <c r="E154" s="205" t="s">
        <v>1</v>
      </c>
      <c r="F154" s="206" t="s">
        <v>250</v>
      </c>
      <c r="G154" s="14"/>
      <c r="H154" s="207">
        <v>16</v>
      </c>
      <c r="I154" s="208"/>
      <c r="J154" s="14"/>
      <c r="K154" s="14"/>
      <c r="L154" s="204"/>
      <c r="M154" s="209"/>
      <c r="N154" s="210"/>
      <c r="O154" s="210"/>
      <c r="P154" s="210"/>
      <c r="Q154" s="210"/>
      <c r="R154" s="210"/>
      <c r="S154" s="210"/>
      <c r="T154" s="21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5" t="s">
        <v>155</v>
      </c>
      <c r="AU154" s="205" t="s">
        <v>92</v>
      </c>
      <c r="AV154" s="14" t="s">
        <v>92</v>
      </c>
      <c r="AW154" s="14" t="s">
        <v>36</v>
      </c>
      <c r="AX154" s="14" t="s">
        <v>83</v>
      </c>
      <c r="AY154" s="205" t="s">
        <v>144</v>
      </c>
    </row>
    <row r="155" s="15" customFormat="1">
      <c r="A155" s="15"/>
      <c r="B155" s="212"/>
      <c r="C155" s="15"/>
      <c r="D155" s="192" t="s">
        <v>155</v>
      </c>
      <c r="E155" s="213" t="s">
        <v>1</v>
      </c>
      <c r="F155" s="214" t="s">
        <v>158</v>
      </c>
      <c r="G155" s="15"/>
      <c r="H155" s="215">
        <v>16</v>
      </c>
      <c r="I155" s="216"/>
      <c r="J155" s="15"/>
      <c r="K155" s="15"/>
      <c r="L155" s="212"/>
      <c r="M155" s="217"/>
      <c r="N155" s="218"/>
      <c r="O155" s="218"/>
      <c r="P155" s="218"/>
      <c r="Q155" s="218"/>
      <c r="R155" s="218"/>
      <c r="S155" s="218"/>
      <c r="T155" s="21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13" t="s">
        <v>155</v>
      </c>
      <c r="AU155" s="213" t="s">
        <v>92</v>
      </c>
      <c r="AV155" s="15" t="s">
        <v>151</v>
      </c>
      <c r="AW155" s="15" t="s">
        <v>36</v>
      </c>
      <c r="AX155" s="15" t="s">
        <v>90</v>
      </c>
      <c r="AY155" s="213" t="s">
        <v>144</v>
      </c>
    </row>
    <row r="156" s="12" customFormat="1" ht="22.8" customHeight="1">
      <c r="A156" s="12"/>
      <c r="B156" s="165"/>
      <c r="C156" s="12"/>
      <c r="D156" s="166" t="s">
        <v>82</v>
      </c>
      <c r="E156" s="176" t="s">
        <v>630</v>
      </c>
      <c r="F156" s="176" t="s">
        <v>631</v>
      </c>
      <c r="G156" s="12"/>
      <c r="H156" s="12"/>
      <c r="I156" s="168"/>
      <c r="J156" s="177">
        <f>BK156</f>
        <v>0</v>
      </c>
      <c r="K156" s="12"/>
      <c r="L156" s="165"/>
      <c r="M156" s="170"/>
      <c r="N156" s="171"/>
      <c r="O156" s="171"/>
      <c r="P156" s="172">
        <f>SUM(P157:P177)</f>
        <v>0</v>
      </c>
      <c r="Q156" s="171"/>
      <c r="R156" s="172">
        <f>SUM(R157:R177)</f>
        <v>0.0051200000000000004</v>
      </c>
      <c r="S156" s="171"/>
      <c r="T156" s="173">
        <f>SUM(T157:T177)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6" t="s">
        <v>90</v>
      </c>
      <c r="AT156" s="174" t="s">
        <v>82</v>
      </c>
      <c r="AU156" s="174" t="s">
        <v>90</v>
      </c>
      <c r="AY156" s="166" t="s">
        <v>144</v>
      </c>
      <c r="BK156" s="175">
        <f>SUM(BK157:BK177)</f>
        <v>0</v>
      </c>
    </row>
    <row r="157" s="2" customFormat="1" ht="16.5" customHeight="1">
      <c r="A157" s="37"/>
      <c r="B157" s="178"/>
      <c r="C157" s="179" t="s">
        <v>204</v>
      </c>
      <c r="D157" s="179" t="s">
        <v>146</v>
      </c>
      <c r="E157" s="180" t="s">
        <v>412</v>
      </c>
      <c r="F157" s="181" t="s">
        <v>413</v>
      </c>
      <c r="G157" s="182" t="s">
        <v>149</v>
      </c>
      <c r="H157" s="183">
        <v>54</v>
      </c>
      <c r="I157" s="184"/>
      <c r="J157" s="185">
        <f>ROUND(I157*H157,2)</f>
        <v>0</v>
      </c>
      <c r="K157" s="181" t="s">
        <v>1</v>
      </c>
      <c r="L157" s="38"/>
      <c r="M157" s="186" t="s">
        <v>1</v>
      </c>
      <c r="N157" s="187" t="s">
        <v>48</v>
      </c>
      <c r="O157" s="76"/>
      <c r="P157" s="188">
        <f>O157*H157</f>
        <v>0</v>
      </c>
      <c r="Q157" s="188">
        <v>3.0000000000000001E-05</v>
      </c>
      <c r="R157" s="188">
        <f>Q157*H157</f>
        <v>0.0016200000000000001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151</v>
      </c>
      <c r="AT157" s="190" t="s">
        <v>146</v>
      </c>
      <c r="AU157" s="190" t="s">
        <v>92</v>
      </c>
      <c r="AY157" s="18" t="s">
        <v>144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90</v>
      </c>
      <c r="BK157" s="191">
        <f>ROUND(I157*H157,2)</f>
        <v>0</v>
      </c>
      <c r="BL157" s="18" t="s">
        <v>151</v>
      </c>
      <c r="BM157" s="190" t="s">
        <v>632</v>
      </c>
    </row>
    <row r="158" s="14" customFormat="1">
      <c r="A158" s="14"/>
      <c r="B158" s="204"/>
      <c r="C158" s="14"/>
      <c r="D158" s="192" t="s">
        <v>155</v>
      </c>
      <c r="E158" s="205" t="s">
        <v>1</v>
      </c>
      <c r="F158" s="206" t="s">
        <v>633</v>
      </c>
      <c r="G158" s="14"/>
      <c r="H158" s="207">
        <v>54</v>
      </c>
      <c r="I158" s="208"/>
      <c r="J158" s="14"/>
      <c r="K158" s="14"/>
      <c r="L158" s="204"/>
      <c r="M158" s="209"/>
      <c r="N158" s="210"/>
      <c r="O158" s="210"/>
      <c r="P158" s="210"/>
      <c r="Q158" s="210"/>
      <c r="R158" s="210"/>
      <c r="S158" s="210"/>
      <c r="T158" s="21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5" t="s">
        <v>155</v>
      </c>
      <c r="AU158" s="205" t="s">
        <v>92</v>
      </c>
      <c r="AV158" s="14" t="s">
        <v>92</v>
      </c>
      <c r="AW158" s="14" t="s">
        <v>36</v>
      </c>
      <c r="AX158" s="14" t="s">
        <v>83</v>
      </c>
      <c r="AY158" s="205" t="s">
        <v>144</v>
      </c>
    </row>
    <row r="159" s="15" customFormat="1">
      <c r="A159" s="15"/>
      <c r="B159" s="212"/>
      <c r="C159" s="15"/>
      <c r="D159" s="192" t="s">
        <v>155</v>
      </c>
      <c r="E159" s="213" t="s">
        <v>1</v>
      </c>
      <c r="F159" s="214" t="s">
        <v>158</v>
      </c>
      <c r="G159" s="15"/>
      <c r="H159" s="215">
        <v>54</v>
      </c>
      <c r="I159" s="216"/>
      <c r="J159" s="15"/>
      <c r="K159" s="15"/>
      <c r="L159" s="212"/>
      <c r="M159" s="217"/>
      <c r="N159" s="218"/>
      <c r="O159" s="218"/>
      <c r="P159" s="218"/>
      <c r="Q159" s="218"/>
      <c r="R159" s="218"/>
      <c r="S159" s="218"/>
      <c r="T159" s="21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3" t="s">
        <v>155</v>
      </c>
      <c r="AU159" s="213" t="s">
        <v>92</v>
      </c>
      <c r="AV159" s="15" t="s">
        <v>151</v>
      </c>
      <c r="AW159" s="15" t="s">
        <v>36</v>
      </c>
      <c r="AX159" s="15" t="s">
        <v>90</v>
      </c>
      <c r="AY159" s="213" t="s">
        <v>144</v>
      </c>
    </row>
    <row r="160" s="2" customFormat="1" ht="21.75" customHeight="1">
      <c r="A160" s="37"/>
      <c r="B160" s="178"/>
      <c r="C160" s="179" t="s">
        <v>210</v>
      </c>
      <c r="D160" s="179" t="s">
        <v>146</v>
      </c>
      <c r="E160" s="180" t="s">
        <v>634</v>
      </c>
      <c r="F160" s="181" t="s">
        <v>635</v>
      </c>
      <c r="G160" s="182" t="s">
        <v>280</v>
      </c>
      <c r="H160" s="183">
        <v>27</v>
      </c>
      <c r="I160" s="184"/>
      <c r="J160" s="185">
        <f>ROUND(I160*H160,2)</f>
        <v>0</v>
      </c>
      <c r="K160" s="181" t="s">
        <v>150</v>
      </c>
      <c r="L160" s="38"/>
      <c r="M160" s="186" t="s">
        <v>1</v>
      </c>
      <c r="N160" s="187" t="s">
        <v>48</v>
      </c>
      <c r="O160" s="76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151</v>
      </c>
      <c r="AT160" s="190" t="s">
        <v>146</v>
      </c>
      <c r="AU160" s="190" t="s">
        <v>92</v>
      </c>
      <c r="AY160" s="18" t="s">
        <v>144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90</v>
      </c>
      <c r="BK160" s="191">
        <f>ROUND(I160*H160,2)</f>
        <v>0</v>
      </c>
      <c r="BL160" s="18" t="s">
        <v>151</v>
      </c>
      <c r="BM160" s="190" t="s">
        <v>636</v>
      </c>
    </row>
    <row r="161" s="2" customFormat="1">
      <c r="A161" s="37"/>
      <c r="B161" s="38"/>
      <c r="C161" s="37"/>
      <c r="D161" s="192" t="s">
        <v>153</v>
      </c>
      <c r="E161" s="37"/>
      <c r="F161" s="193" t="s">
        <v>637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153</v>
      </c>
      <c r="AU161" s="18" t="s">
        <v>92</v>
      </c>
    </row>
    <row r="162" s="14" customFormat="1">
      <c r="A162" s="14"/>
      <c r="B162" s="204"/>
      <c r="C162" s="14"/>
      <c r="D162" s="192" t="s">
        <v>155</v>
      </c>
      <c r="E162" s="205" t="s">
        <v>1</v>
      </c>
      <c r="F162" s="206" t="s">
        <v>506</v>
      </c>
      <c r="G162" s="14"/>
      <c r="H162" s="207">
        <v>27</v>
      </c>
      <c r="I162" s="208"/>
      <c r="J162" s="14"/>
      <c r="K162" s="14"/>
      <c r="L162" s="204"/>
      <c r="M162" s="209"/>
      <c r="N162" s="210"/>
      <c r="O162" s="210"/>
      <c r="P162" s="210"/>
      <c r="Q162" s="210"/>
      <c r="R162" s="210"/>
      <c r="S162" s="210"/>
      <c r="T162" s="21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5" t="s">
        <v>155</v>
      </c>
      <c r="AU162" s="205" t="s">
        <v>92</v>
      </c>
      <c r="AV162" s="14" t="s">
        <v>92</v>
      </c>
      <c r="AW162" s="14" t="s">
        <v>36</v>
      </c>
      <c r="AX162" s="14" t="s">
        <v>83</v>
      </c>
      <c r="AY162" s="205" t="s">
        <v>144</v>
      </c>
    </row>
    <row r="163" s="15" customFormat="1">
      <c r="A163" s="15"/>
      <c r="B163" s="212"/>
      <c r="C163" s="15"/>
      <c r="D163" s="192" t="s">
        <v>155</v>
      </c>
      <c r="E163" s="213" t="s">
        <v>1</v>
      </c>
      <c r="F163" s="214" t="s">
        <v>158</v>
      </c>
      <c r="G163" s="15"/>
      <c r="H163" s="215">
        <v>27</v>
      </c>
      <c r="I163" s="216"/>
      <c r="J163" s="15"/>
      <c r="K163" s="15"/>
      <c r="L163" s="212"/>
      <c r="M163" s="217"/>
      <c r="N163" s="218"/>
      <c r="O163" s="218"/>
      <c r="P163" s="218"/>
      <c r="Q163" s="218"/>
      <c r="R163" s="218"/>
      <c r="S163" s="218"/>
      <c r="T163" s="21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3" t="s">
        <v>155</v>
      </c>
      <c r="AU163" s="213" t="s">
        <v>92</v>
      </c>
      <c r="AV163" s="15" t="s">
        <v>151</v>
      </c>
      <c r="AW163" s="15" t="s">
        <v>36</v>
      </c>
      <c r="AX163" s="15" t="s">
        <v>90</v>
      </c>
      <c r="AY163" s="213" t="s">
        <v>144</v>
      </c>
    </row>
    <row r="164" s="2" customFormat="1" ht="37.8" customHeight="1">
      <c r="A164" s="37"/>
      <c r="B164" s="178"/>
      <c r="C164" s="179" t="s">
        <v>216</v>
      </c>
      <c r="D164" s="179" t="s">
        <v>146</v>
      </c>
      <c r="E164" s="180" t="s">
        <v>638</v>
      </c>
      <c r="F164" s="181" t="s">
        <v>609</v>
      </c>
      <c r="G164" s="182" t="s">
        <v>187</v>
      </c>
      <c r="H164" s="183">
        <v>0.01</v>
      </c>
      <c r="I164" s="184"/>
      <c r="J164" s="185">
        <f>ROUND(I164*H164,2)</f>
        <v>0</v>
      </c>
      <c r="K164" s="181" t="s">
        <v>1</v>
      </c>
      <c r="L164" s="38"/>
      <c r="M164" s="186" t="s">
        <v>1</v>
      </c>
      <c r="N164" s="187" t="s">
        <v>48</v>
      </c>
      <c r="O164" s="76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0" t="s">
        <v>151</v>
      </c>
      <c r="AT164" s="190" t="s">
        <v>146</v>
      </c>
      <c r="AU164" s="190" t="s">
        <v>92</v>
      </c>
      <c r="AY164" s="18" t="s">
        <v>144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90</v>
      </c>
      <c r="BK164" s="191">
        <f>ROUND(I164*H164,2)</f>
        <v>0</v>
      </c>
      <c r="BL164" s="18" t="s">
        <v>151</v>
      </c>
      <c r="BM164" s="190" t="s">
        <v>639</v>
      </c>
    </row>
    <row r="165" s="2" customFormat="1">
      <c r="A165" s="37"/>
      <c r="B165" s="38"/>
      <c r="C165" s="37"/>
      <c r="D165" s="192" t="s">
        <v>153</v>
      </c>
      <c r="E165" s="37"/>
      <c r="F165" s="193" t="s">
        <v>609</v>
      </c>
      <c r="G165" s="37"/>
      <c r="H165" s="37"/>
      <c r="I165" s="194"/>
      <c r="J165" s="37"/>
      <c r="K165" s="37"/>
      <c r="L165" s="38"/>
      <c r="M165" s="195"/>
      <c r="N165" s="196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153</v>
      </c>
      <c r="AU165" s="18" t="s">
        <v>92</v>
      </c>
    </row>
    <row r="166" s="14" customFormat="1">
      <c r="A166" s="14"/>
      <c r="B166" s="204"/>
      <c r="C166" s="14"/>
      <c r="D166" s="192" t="s">
        <v>155</v>
      </c>
      <c r="E166" s="205" t="s">
        <v>1</v>
      </c>
      <c r="F166" s="206" t="s">
        <v>611</v>
      </c>
      <c r="G166" s="14"/>
      <c r="H166" s="207">
        <v>0.01</v>
      </c>
      <c r="I166" s="208"/>
      <c r="J166" s="14"/>
      <c r="K166" s="14"/>
      <c r="L166" s="204"/>
      <c r="M166" s="209"/>
      <c r="N166" s="210"/>
      <c r="O166" s="210"/>
      <c r="P166" s="210"/>
      <c r="Q166" s="210"/>
      <c r="R166" s="210"/>
      <c r="S166" s="210"/>
      <c r="T166" s="21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5" t="s">
        <v>155</v>
      </c>
      <c r="AU166" s="205" t="s">
        <v>92</v>
      </c>
      <c r="AV166" s="14" t="s">
        <v>92</v>
      </c>
      <c r="AW166" s="14" t="s">
        <v>36</v>
      </c>
      <c r="AX166" s="14" t="s">
        <v>83</v>
      </c>
      <c r="AY166" s="205" t="s">
        <v>144</v>
      </c>
    </row>
    <row r="167" s="15" customFormat="1">
      <c r="A167" s="15"/>
      <c r="B167" s="212"/>
      <c r="C167" s="15"/>
      <c r="D167" s="192" t="s">
        <v>155</v>
      </c>
      <c r="E167" s="213" t="s">
        <v>1</v>
      </c>
      <c r="F167" s="214" t="s">
        <v>158</v>
      </c>
      <c r="G167" s="15"/>
      <c r="H167" s="215">
        <v>0.01</v>
      </c>
      <c r="I167" s="216"/>
      <c r="J167" s="15"/>
      <c r="K167" s="15"/>
      <c r="L167" s="212"/>
      <c r="M167" s="217"/>
      <c r="N167" s="218"/>
      <c r="O167" s="218"/>
      <c r="P167" s="218"/>
      <c r="Q167" s="218"/>
      <c r="R167" s="218"/>
      <c r="S167" s="218"/>
      <c r="T167" s="21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13" t="s">
        <v>155</v>
      </c>
      <c r="AU167" s="213" t="s">
        <v>92</v>
      </c>
      <c r="AV167" s="15" t="s">
        <v>151</v>
      </c>
      <c r="AW167" s="15" t="s">
        <v>36</v>
      </c>
      <c r="AX167" s="15" t="s">
        <v>90</v>
      </c>
      <c r="AY167" s="213" t="s">
        <v>144</v>
      </c>
    </row>
    <row r="168" s="2" customFormat="1" ht="16.5" customHeight="1">
      <c r="A168" s="37"/>
      <c r="B168" s="178"/>
      <c r="C168" s="220" t="s">
        <v>223</v>
      </c>
      <c r="D168" s="220" t="s">
        <v>211</v>
      </c>
      <c r="E168" s="221" t="s">
        <v>640</v>
      </c>
      <c r="F168" s="222" t="s">
        <v>569</v>
      </c>
      <c r="G168" s="223" t="s">
        <v>479</v>
      </c>
      <c r="H168" s="224">
        <v>3.5</v>
      </c>
      <c r="I168" s="225"/>
      <c r="J168" s="226">
        <f>ROUND(I168*H168,2)</f>
        <v>0</v>
      </c>
      <c r="K168" s="222" t="s">
        <v>1</v>
      </c>
      <c r="L168" s="227"/>
      <c r="M168" s="228" t="s">
        <v>1</v>
      </c>
      <c r="N168" s="229" t="s">
        <v>48</v>
      </c>
      <c r="O168" s="76"/>
      <c r="P168" s="188">
        <f>O168*H168</f>
        <v>0</v>
      </c>
      <c r="Q168" s="188">
        <v>0.001</v>
      </c>
      <c r="R168" s="188">
        <f>Q168*H168</f>
        <v>0.0035000000000000001</v>
      </c>
      <c r="S168" s="188">
        <v>0</v>
      </c>
      <c r="T168" s="18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0" t="s">
        <v>197</v>
      </c>
      <c r="AT168" s="190" t="s">
        <v>211</v>
      </c>
      <c r="AU168" s="190" t="s">
        <v>92</v>
      </c>
      <c r="AY168" s="18" t="s">
        <v>144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90</v>
      </c>
      <c r="BK168" s="191">
        <f>ROUND(I168*H168,2)</f>
        <v>0</v>
      </c>
      <c r="BL168" s="18" t="s">
        <v>151</v>
      </c>
      <c r="BM168" s="190" t="s">
        <v>641</v>
      </c>
    </row>
    <row r="169" s="2" customFormat="1">
      <c r="A169" s="37"/>
      <c r="B169" s="38"/>
      <c r="C169" s="37"/>
      <c r="D169" s="192" t="s">
        <v>153</v>
      </c>
      <c r="E169" s="37"/>
      <c r="F169" s="193" t="s">
        <v>569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153</v>
      </c>
      <c r="AU169" s="18" t="s">
        <v>92</v>
      </c>
    </row>
    <row r="170" s="14" customFormat="1">
      <c r="A170" s="14"/>
      <c r="B170" s="204"/>
      <c r="C170" s="14"/>
      <c r="D170" s="192" t="s">
        <v>155</v>
      </c>
      <c r="E170" s="205" t="s">
        <v>1</v>
      </c>
      <c r="F170" s="206" t="s">
        <v>613</v>
      </c>
      <c r="G170" s="14"/>
      <c r="H170" s="207">
        <v>3.5</v>
      </c>
      <c r="I170" s="208"/>
      <c r="J170" s="14"/>
      <c r="K170" s="14"/>
      <c r="L170" s="204"/>
      <c r="M170" s="209"/>
      <c r="N170" s="210"/>
      <c r="O170" s="210"/>
      <c r="P170" s="210"/>
      <c r="Q170" s="210"/>
      <c r="R170" s="210"/>
      <c r="S170" s="210"/>
      <c r="T170" s="21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5" t="s">
        <v>155</v>
      </c>
      <c r="AU170" s="205" t="s">
        <v>92</v>
      </c>
      <c r="AV170" s="14" t="s">
        <v>92</v>
      </c>
      <c r="AW170" s="14" t="s">
        <v>36</v>
      </c>
      <c r="AX170" s="14" t="s">
        <v>83</v>
      </c>
      <c r="AY170" s="205" t="s">
        <v>144</v>
      </c>
    </row>
    <row r="171" s="15" customFormat="1">
      <c r="A171" s="15"/>
      <c r="B171" s="212"/>
      <c r="C171" s="15"/>
      <c r="D171" s="192" t="s">
        <v>155</v>
      </c>
      <c r="E171" s="213" t="s">
        <v>1</v>
      </c>
      <c r="F171" s="214" t="s">
        <v>158</v>
      </c>
      <c r="G171" s="15"/>
      <c r="H171" s="215">
        <v>3.5</v>
      </c>
      <c r="I171" s="216"/>
      <c r="J171" s="15"/>
      <c r="K171" s="15"/>
      <c r="L171" s="212"/>
      <c r="M171" s="217"/>
      <c r="N171" s="218"/>
      <c r="O171" s="218"/>
      <c r="P171" s="218"/>
      <c r="Q171" s="218"/>
      <c r="R171" s="218"/>
      <c r="S171" s="218"/>
      <c r="T171" s="21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13" t="s">
        <v>155</v>
      </c>
      <c r="AU171" s="213" t="s">
        <v>92</v>
      </c>
      <c r="AV171" s="15" t="s">
        <v>151</v>
      </c>
      <c r="AW171" s="15" t="s">
        <v>36</v>
      </c>
      <c r="AX171" s="15" t="s">
        <v>90</v>
      </c>
      <c r="AY171" s="213" t="s">
        <v>144</v>
      </c>
    </row>
    <row r="172" s="2" customFormat="1" ht="33" customHeight="1">
      <c r="A172" s="37"/>
      <c r="B172" s="178"/>
      <c r="C172" s="179" t="s">
        <v>230</v>
      </c>
      <c r="D172" s="179" t="s">
        <v>146</v>
      </c>
      <c r="E172" s="180" t="s">
        <v>642</v>
      </c>
      <c r="F172" s="181" t="s">
        <v>615</v>
      </c>
      <c r="G172" s="182" t="s">
        <v>161</v>
      </c>
      <c r="H172" s="183">
        <v>16</v>
      </c>
      <c r="I172" s="184"/>
      <c r="J172" s="185">
        <f>ROUND(I172*H172,2)</f>
        <v>0</v>
      </c>
      <c r="K172" s="181" t="s">
        <v>1</v>
      </c>
      <c r="L172" s="38"/>
      <c r="M172" s="186" t="s">
        <v>1</v>
      </c>
      <c r="N172" s="187" t="s">
        <v>48</v>
      </c>
      <c r="O172" s="76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151</v>
      </c>
      <c r="AT172" s="190" t="s">
        <v>146</v>
      </c>
      <c r="AU172" s="190" t="s">
        <v>92</v>
      </c>
      <c r="AY172" s="18" t="s">
        <v>144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90</v>
      </c>
      <c r="BK172" s="191">
        <f>ROUND(I172*H172,2)</f>
        <v>0</v>
      </c>
      <c r="BL172" s="18" t="s">
        <v>151</v>
      </c>
      <c r="BM172" s="190" t="s">
        <v>643</v>
      </c>
    </row>
    <row r="173" s="14" customFormat="1">
      <c r="A173" s="14"/>
      <c r="B173" s="204"/>
      <c r="C173" s="14"/>
      <c r="D173" s="192" t="s">
        <v>155</v>
      </c>
      <c r="E173" s="205" t="s">
        <v>1</v>
      </c>
      <c r="F173" s="206" t="s">
        <v>250</v>
      </c>
      <c r="G173" s="14"/>
      <c r="H173" s="207">
        <v>16</v>
      </c>
      <c r="I173" s="208"/>
      <c r="J173" s="14"/>
      <c r="K173" s="14"/>
      <c r="L173" s="204"/>
      <c r="M173" s="209"/>
      <c r="N173" s="210"/>
      <c r="O173" s="210"/>
      <c r="P173" s="210"/>
      <c r="Q173" s="210"/>
      <c r="R173" s="210"/>
      <c r="S173" s="210"/>
      <c r="T173" s="21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5" t="s">
        <v>155</v>
      </c>
      <c r="AU173" s="205" t="s">
        <v>92</v>
      </c>
      <c r="AV173" s="14" t="s">
        <v>92</v>
      </c>
      <c r="AW173" s="14" t="s">
        <v>36</v>
      </c>
      <c r="AX173" s="14" t="s">
        <v>83</v>
      </c>
      <c r="AY173" s="205" t="s">
        <v>144</v>
      </c>
    </row>
    <row r="174" s="15" customFormat="1">
      <c r="A174" s="15"/>
      <c r="B174" s="212"/>
      <c r="C174" s="15"/>
      <c r="D174" s="192" t="s">
        <v>155</v>
      </c>
      <c r="E174" s="213" t="s">
        <v>1</v>
      </c>
      <c r="F174" s="214" t="s">
        <v>158</v>
      </c>
      <c r="G174" s="15"/>
      <c r="H174" s="215">
        <v>16</v>
      </c>
      <c r="I174" s="216"/>
      <c r="J174" s="15"/>
      <c r="K174" s="15"/>
      <c r="L174" s="212"/>
      <c r="M174" s="217"/>
      <c r="N174" s="218"/>
      <c r="O174" s="218"/>
      <c r="P174" s="218"/>
      <c r="Q174" s="218"/>
      <c r="R174" s="218"/>
      <c r="S174" s="218"/>
      <c r="T174" s="21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13" t="s">
        <v>155</v>
      </c>
      <c r="AU174" s="213" t="s">
        <v>92</v>
      </c>
      <c r="AV174" s="15" t="s">
        <v>151</v>
      </c>
      <c r="AW174" s="15" t="s">
        <v>36</v>
      </c>
      <c r="AX174" s="15" t="s">
        <v>90</v>
      </c>
      <c r="AY174" s="213" t="s">
        <v>144</v>
      </c>
    </row>
    <row r="175" s="2" customFormat="1" ht="24.15" customHeight="1">
      <c r="A175" s="37"/>
      <c r="B175" s="178"/>
      <c r="C175" s="179" t="s">
        <v>236</v>
      </c>
      <c r="D175" s="179" t="s">
        <v>146</v>
      </c>
      <c r="E175" s="180" t="s">
        <v>644</v>
      </c>
      <c r="F175" s="181" t="s">
        <v>618</v>
      </c>
      <c r="G175" s="182" t="s">
        <v>161</v>
      </c>
      <c r="H175" s="183">
        <v>16</v>
      </c>
      <c r="I175" s="184"/>
      <c r="J175" s="185">
        <f>ROUND(I175*H175,2)</f>
        <v>0</v>
      </c>
      <c r="K175" s="181" t="s">
        <v>1</v>
      </c>
      <c r="L175" s="38"/>
      <c r="M175" s="186" t="s">
        <v>1</v>
      </c>
      <c r="N175" s="187" t="s">
        <v>48</v>
      </c>
      <c r="O175" s="76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0" t="s">
        <v>151</v>
      </c>
      <c r="AT175" s="190" t="s">
        <v>146</v>
      </c>
      <c r="AU175" s="190" t="s">
        <v>92</v>
      </c>
      <c r="AY175" s="18" t="s">
        <v>144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90</v>
      </c>
      <c r="BK175" s="191">
        <f>ROUND(I175*H175,2)</f>
        <v>0</v>
      </c>
      <c r="BL175" s="18" t="s">
        <v>151</v>
      </c>
      <c r="BM175" s="190" t="s">
        <v>645</v>
      </c>
    </row>
    <row r="176" s="14" customFormat="1">
      <c r="A176" s="14"/>
      <c r="B176" s="204"/>
      <c r="C176" s="14"/>
      <c r="D176" s="192" t="s">
        <v>155</v>
      </c>
      <c r="E176" s="205" t="s">
        <v>1</v>
      </c>
      <c r="F176" s="206" t="s">
        <v>250</v>
      </c>
      <c r="G176" s="14"/>
      <c r="H176" s="207">
        <v>16</v>
      </c>
      <c r="I176" s="208"/>
      <c r="J176" s="14"/>
      <c r="K176" s="14"/>
      <c r="L176" s="204"/>
      <c r="M176" s="209"/>
      <c r="N176" s="210"/>
      <c r="O176" s="210"/>
      <c r="P176" s="210"/>
      <c r="Q176" s="210"/>
      <c r="R176" s="210"/>
      <c r="S176" s="210"/>
      <c r="T176" s="21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5" t="s">
        <v>155</v>
      </c>
      <c r="AU176" s="205" t="s">
        <v>92</v>
      </c>
      <c r="AV176" s="14" t="s">
        <v>92</v>
      </c>
      <c r="AW176" s="14" t="s">
        <v>36</v>
      </c>
      <c r="AX176" s="14" t="s">
        <v>83</v>
      </c>
      <c r="AY176" s="205" t="s">
        <v>144</v>
      </c>
    </row>
    <row r="177" s="15" customFormat="1">
      <c r="A177" s="15"/>
      <c r="B177" s="212"/>
      <c r="C177" s="15"/>
      <c r="D177" s="192" t="s">
        <v>155</v>
      </c>
      <c r="E177" s="213" t="s">
        <v>1</v>
      </c>
      <c r="F177" s="214" t="s">
        <v>158</v>
      </c>
      <c r="G177" s="15"/>
      <c r="H177" s="215">
        <v>16</v>
      </c>
      <c r="I177" s="216"/>
      <c r="J177" s="15"/>
      <c r="K177" s="15"/>
      <c r="L177" s="212"/>
      <c r="M177" s="230"/>
      <c r="N177" s="231"/>
      <c r="O177" s="231"/>
      <c r="P177" s="231"/>
      <c r="Q177" s="231"/>
      <c r="R177" s="231"/>
      <c r="S177" s="231"/>
      <c r="T177" s="23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3" t="s">
        <v>155</v>
      </c>
      <c r="AU177" s="213" t="s">
        <v>92</v>
      </c>
      <c r="AV177" s="15" t="s">
        <v>151</v>
      </c>
      <c r="AW177" s="15" t="s">
        <v>36</v>
      </c>
      <c r="AX177" s="15" t="s">
        <v>90</v>
      </c>
      <c r="AY177" s="213" t="s">
        <v>144</v>
      </c>
    </row>
    <row r="178" s="2" customFormat="1" ht="6.96" customHeight="1">
      <c r="A178" s="37"/>
      <c r="B178" s="59"/>
      <c r="C178" s="60"/>
      <c r="D178" s="60"/>
      <c r="E178" s="60"/>
      <c r="F178" s="60"/>
      <c r="G178" s="60"/>
      <c r="H178" s="60"/>
      <c r="I178" s="60"/>
      <c r="J178" s="60"/>
      <c r="K178" s="60"/>
      <c r="L178" s="38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autoFilter ref="C123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113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HOSTÍN U MĚLNÍKA - HLAVNÍ POLNÍ CESTA HC1</v>
      </c>
      <c r="F7" s="31"/>
      <c r="G7" s="31"/>
      <c r="H7" s="31"/>
      <c r="L7" s="21"/>
    </row>
    <row r="8" s="1" customFormat="1" ht="12" customHeight="1">
      <c r="B8" s="21"/>
      <c r="D8" s="31" t="s">
        <v>114</v>
      </c>
      <c r="L8" s="21"/>
    </row>
    <row r="9" s="2" customFormat="1" ht="16.5" customHeight="1">
      <c r="A9" s="37"/>
      <c r="B9" s="38"/>
      <c r="C9" s="37"/>
      <c r="D9" s="37"/>
      <c r="E9" s="128" t="s">
        <v>115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116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646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4. 1. 2022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118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ROUND(J125,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ROUND((SUM(BE125:BE155)),  2)</f>
        <v>0</v>
      </c>
      <c r="G35" s="37"/>
      <c r="H35" s="37"/>
      <c r="I35" s="135">
        <v>0.20999999999999999</v>
      </c>
      <c r="J35" s="134">
        <f>ROUND(((SUM(BE125:BE155))*I35),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ROUND((SUM(BF125:BF155)),  2)</f>
        <v>0</v>
      </c>
      <c r="G36" s="37"/>
      <c r="H36" s="37"/>
      <c r="I36" s="135">
        <v>0.14999999999999999</v>
      </c>
      <c r="J36" s="134">
        <f>ROUND(((SUM(BF125:BF155))*I36),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ROUND((SUM(BG125:BG155)),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ROUND((SUM(BH125:BH155)),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ROUND((SUM(BI125:BI155)),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HOSTÍN U MĚLNÍKA - HLAVNÍ POLNÍ CESTA HC1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114</v>
      </c>
      <c r="L86" s="21"/>
    </row>
    <row r="87" s="2" customFormat="1" ht="16.5" customHeight="1">
      <c r="A87" s="37"/>
      <c r="B87" s="38"/>
      <c r="C87" s="37"/>
      <c r="D87" s="37"/>
      <c r="E87" s="128" t="s">
        <v>115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116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VRN - VEDLEJŠÍ ROZPOČTOVÉ NÁKLADY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Hostín u Mělníka</v>
      </c>
      <c r="G91" s="37"/>
      <c r="H91" s="37"/>
      <c r="I91" s="31" t="s">
        <v>22</v>
      </c>
      <c r="J91" s="68" t="str">
        <f>IF(J14="","",J14)</f>
        <v>4. 1. 2022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120</v>
      </c>
      <c r="D96" s="136"/>
      <c r="E96" s="136"/>
      <c r="F96" s="136"/>
      <c r="G96" s="136"/>
      <c r="H96" s="136"/>
      <c r="I96" s="136"/>
      <c r="J96" s="145" t="s">
        <v>121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122</v>
      </c>
      <c r="D98" s="37"/>
      <c r="E98" s="37"/>
      <c r="F98" s="37"/>
      <c r="G98" s="37"/>
      <c r="H98" s="37"/>
      <c r="I98" s="37"/>
      <c r="J98" s="95">
        <f>J125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123</v>
      </c>
    </row>
    <row r="99" s="9" customFormat="1" ht="24.96" customHeight="1">
      <c r="A99" s="9"/>
      <c r="B99" s="147"/>
      <c r="C99" s="9"/>
      <c r="D99" s="148" t="s">
        <v>647</v>
      </c>
      <c r="E99" s="149"/>
      <c r="F99" s="149"/>
      <c r="G99" s="149"/>
      <c r="H99" s="149"/>
      <c r="I99" s="149"/>
      <c r="J99" s="150">
        <f>J126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648</v>
      </c>
      <c r="E100" s="153"/>
      <c r="F100" s="153"/>
      <c r="G100" s="153"/>
      <c r="H100" s="153"/>
      <c r="I100" s="153"/>
      <c r="J100" s="154">
        <f>J127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1"/>
      <c r="C101" s="10"/>
      <c r="D101" s="152" t="s">
        <v>649</v>
      </c>
      <c r="E101" s="153"/>
      <c r="F101" s="153"/>
      <c r="G101" s="153"/>
      <c r="H101" s="153"/>
      <c r="I101" s="153"/>
      <c r="J101" s="154">
        <f>J142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1"/>
      <c r="C102" s="10"/>
      <c r="D102" s="152" t="s">
        <v>650</v>
      </c>
      <c r="E102" s="153"/>
      <c r="F102" s="153"/>
      <c r="G102" s="153"/>
      <c r="H102" s="153"/>
      <c r="I102" s="153"/>
      <c r="J102" s="154">
        <f>J145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51"/>
      <c r="C103" s="10"/>
      <c r="D103" s="152" t="s">
        <v>651</v>
      </c>
      <c r="E103" s="153"/>
      <c r="F103" s="153"/>
      <c r="G103" s="153"/>
      <c r="H103" s="153"/>
      <c r="I103" s="153"/>
      <c r="J103" s="154">
        <f>J150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129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8" t="str">
        <f>E7</f>
        <v>HOSTÍN U MĚLNÍKA - HLAVNÍ POLNÍ CESTA HC1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1"/>
      <c r="C114" s="31" t="s">
        <v>114</v>
      </c>
      <c r="L114" s="21"/>
    </row>
    <row r="115" s="2" customFormat="1" ht="16.5" customHeight="1">
      <c r="A115" s="37"/>
      <c r="B115" s="38"/>
      <c r="C115" s="37"/>
      <c r="D115" s="37"/>
      <c r="E115" s="128" t="s">
        <v>115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E11</f>
        <v>VRN - VEDLEJŠÍ ROZPOČTOVÉ NÁKLADY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F14</f>
        <v>Hostín u Mělníka</v>
      </c>
      <c r="G119" s="37"/>
      <c r="H119" s="37"/>
      <c r="I119" s="31" t="s">
        <v>22</v>
      </c>
      <c r="J119" s="68" t="str">
        <f>IF(J14="","",J14)</f>
        <v>4. 1. 2022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24</v>
      </c>
      <c r="D121" s="37"/>
      <c r="E121" s="37"/>
      <c r="F121" s="26" t="str">
        <f>E17</f>
        <v>ČR - Státní pozemkový úřad</v>
      </c>
      <c r="G121" s="37"/>
      <c r="H121" s="37"/>
      <c r="I121" s="31" t="s">
        <v>32</v>
      </c>
      <c r="J121" s="35" t="str">
        <f>E23</f>
        <v>GEOREAL spol. s r.o.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7"/>
      <c r="E122" s="37"/>
      <c r="F122" s="26" t="str">
        <f>IF(E20="","",E20)</f>
        <v>Vyplň údaj</v>
      </c>
      <c r="G122" s="37"/>
      <c r="H122" s="37"/>
      <c r="I122" s="31" t="s">
        <v>37</v>
      </c>
      <c r="J122" s="35" t="str">
        <f>E26</f>
        <v>DRS stavební s.r.o.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55"/>
      <c r="B124" s="156"/>
      <c r="C124" s="157" t="s">
        <v>130</v>
      </c>
      <c r="D124" s="158" t="s">
        <v>68</v>
      </c>
      <c r="E124" s="158" t="s">
        <v>64</v>
      </c>
      <c r="F124" s="158" t="s">
        <v>65</v>
      </c>
      <c r="G124" s="158" t="s">
        <v>131</v>
      </c>
      <c r="H124" s="158" t="s">
        <v>132</v>
      </c>
      <c r="I124" s="158" t="s">
        <v>133</v>
      </c>
      <c r="J124" s="158" t="s">
        <v>121</v>
      </c>
      <c r="K124" s="159" t="s">
        <v>134</v>
      </c>
      <c r="L124" s="160"/>
      <c r="M124" s="85" t="s">
        <v>1</v>
      </c>
      <c r="N124" s="86" t="s">
        <v>47</v>
      </c>
      <c r="O124" s="86" t="s">
        <v>135</v>
      </c>
      <c r="P124" s="86" t="s">
        <v>136</v>
      </c>
      <c r="Q124" s="86" t="s">
        <v>137</v>
      </c>
      <c r="R124" s="86" t="s">
        <v>138</v>
      </c>
      <c r="S124" s="86" t="s">
        <v>139</v>
      </c>
      <c r="T124" s="87" t="s">
        <v>140</v>
      </c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</row>
    <row r="125" s="2" customFormat="1" ht="22.8" customHeight="1">
      <c r="A125" s="37"/>
      <c r="B125" s="38"/>
      <c r="C125" s="92" t="s">
        <v>141</v>
      </c>
      <c r="D125" s="37"/>
      <c r="E125" s="37"/>
      <c r="F125" s="37"/>
      <c r="G125" s="37"/>
      <c r="H125" s="37"/>
      <c r="I125" s="37"/>
      <c r="J125" s="161">
        <f>BK125</f>
        <v>0</v>
      </c>
      <c r="K125" s="37"/>
      <c r="L125" s="38"/>
      <c r="M125" s="88"/>
      <c r="N125" s="72"/>
      <c r="O125" s="89"/>
      <c r="P125" s="162">
        <f>P126</f>
        <v>0</v>
      </c>
      <c r="Q125" s="89"/>
      <c r="R125" s="162">
        <f>R126</f>
        <v>0</v>
      </c>
      <c r="S125" s="89"/>
      <c r="T125" s="163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82</v>
      </c>
      <c r="AU125" s="18" t="s">
        <v>123</v>
      </c>
      <c r="BK125" s="164">
        <f>BK126</f>
        <v>0</v>
      </c>
    </row>
    <row r="126" s="12" customFormat="1" ht="25.92" customHeight="1">
      <c r="A126" s="12"/>
      <c r="B126" s="165"/>
      <c r="C126" s="12"/>
      <c r="D126" s="166" t="s">
        <v>82</v>
      </c>
      <c r="E126" s="167" t="s">
        <v>110</v>
      </c>
      <c r="F126" s="167" t="s">
        <v>652</v>
      </c>
      <c r="G126" s="12"/>
      <c r="H126" s="12"/>
      <c r="I126" s="168"/>
      <c r="J126" s="169">
        <f>BK126</f>
        <v>0</v>
      </c>
      <c r="K126" s="12"/>
      <c r="L126" s="165"/>
      <c r="M126" s="170"/>
      <c r="N126" s="171"/>
      <c r="O126" s="171"/>
      <c r="P126" s="172">
        <f>P127</f>
        <v>0</v>
      </c>
      <c r="Q126" s="171"/>
      <c r="R126" s="172">
        <f>R127</f>
        <v>0</v>
      </c>
      <c r="S126" s="171"/>
      <c r="T126" s="17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6" t="s">
        <v>179</v>
      </c>
      <c r="AT126" s="174" t="s">
        <v>82</v>
      </c>
      <c r="AU126" s="174" t="s">
        <v>83</v>
      </c>
      <c r="AY126" s="166" t="s">
        <v>144</v>
      </c>
      <c r="BK126" s="175">
        <f>BK127</f>
        <v>0</v>
      </c>
    </row>
    <row r="127" s="12" customFormat="1" ht="22.8" customHeight="1">
      <c r="A127" s="12"/>
      <c r="B127" s="165"/>
      <c r="C127" s="12"/>
      <c r="D127" s="166" t="s">
        <v>82</v>
      </c>
      <c r="E127" s="176" t="s">
        <v>653</v>
      </c>
      <c r="F127" s="176" t="s">
        <v>654</v>
      </c>
      <c r="G127" s="12"/>
      <c r="H127" s="12"/>
      <c r="I127" s="168"/>
      <c r="J127" s="177">
        <f>BK127</f>
        <v>0</v>
      </c>
      <c r="K127" s="12"/>
      <c r="L127" s="165"/>
      <c r="M127" s="170"/>
      <c r="N127" s="171"/>
      <c r="O127" s="171"/>
      <c r="P127" s="172">
        <f>P128+SUM(P129:P142)+P145+P150</f>
        <v>0</v>
      </c>
      <c r="Q127" s="171"/>
      <c r="R127" s="172">
        <f>R128+SUM(R129:R142)+R145+R150</f>
        <v>0</v>
      </c>
      <c r="S127" s="171"/>
      <c r="T127" s="173">
        <f>T128+SUM(T129:T142)+T145+T150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179</v>
      </c>
      <c r="AT127" s="174" t="s">
        <v>82</v>
      </c>
      <c r="AU127" s="174" t="s">
        <v>90</v>
      </c>
      <c r="AY127" s="166" t="s">
        <v>144</v>
      </c>
      <c r="BK127" s="175">
        <f>BK128+SUM(BK129:BK142)+BK145+BK150</f>
        <v>0</v>
      </c>
    </row>
    <row r="128" s="2" customFormat="1" ht="24.15" customHeight="1">
      <c r="A128" s="37"/>
      <c r="B128" s="178"/>
      <c r="C128" s="179" t="s">
        <v>90</v>
      </c>
      <c r="D128" s="179" t="s">
        <v>146</v>
      </c>
      <c r="E128" s="180" t="s">
        <v>655</v>
      </c>
      <c r="F128" s="181" t="s">
        <v>656</v>
      </c>
      <c r="G128" s="182" t="s">
        <v>403</v>
      </c>
      <c r="H128" s="183">
        <v>1</v>
      </c>
      <c r="I128" s="184"/>
      <c r="J128" s="185">
        <f>ROUND(I128*H128,2)</f>
        <v>0</v>
      </c>
      <c r="K128" s="181" t="s">
        <v>150</v>
      </c>
      <c r="L128" s="38"/>
      <c r="M128" s="186" t="s">
        <v>1</v>
      </c>
      <c r="N128" s="187" t="s">
        <v>48</v>
      </c>
      <c r="O128" s="76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0" t="s">
        <v>657</v>
      </c>
      <c r="AT128" s="190" t="s">
        <v>146</v>
      </c>
      <c r="AU128" s="190" t="s">
        <v>92</v>
      </c>
      <c r="AY128" s="18" t="s">
        <v>144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90</v>
      </c>
      <c r="BK128" s="191">
        <f>ROUND(I128*H128,2)</f>
        <v>0</v>
      </c>
      <c r="BL128" s="18" t="s">
        <v>657</v>
      </c>
      <c r="BM128" s="190" t="s">
        <v>658</v>
      </c>
    </row>
    <row r="129" s="2" customFormat="1">
      <c r="A129" s="37"/>
      <c r="B129" s="38"/>
      <c r="C129" s="37"/>
      <c r="D129" s="192" t="s">
        <v>153</v>
      </c>
      <c r="E129" s="37"/>
      <c r="F129" s="193" t="s">
        <v>656</v>
      </c>
      <c r="G129" s="37"/>
      <c r="H129" s="37"/>
      <c r="I129" s="194"/>
      <c r="J129" s="37"/>
      <c r="K129" s="37"/>
      <c r="L129" s="38"/>
      <c r="M129" s="195"/>
      <c r="N129" s="196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153</v>
      </c>
      <c r="AU129" s="18" t="s">
        <v>92</v>
      </c>
    </row>
    <row r="130" s="2" customFormat="1" ht="16.5" customHeight="1">
      <c r="A130" s="37"/>
      <c r="B130" s="178"/>
      <c r="C130" s="179" t="s">
        <v>92</v>
      </c>
      <c r="D130" s="179" t="s">
        <v>146</v>
      </c>
      <c r="E130" s="180" t="s">
        <v>659</v>
      </c>
      <c r="F130" s="181" t="s">
        <v>660</v>
      </c>
      <c r="G130" s="182" t="s">
        <v>403</v>
      </c>
      <c r="H130" s="183">
        <v>1</v>
      </c>
      <c r="I130" s="184"/>
      <c r="J130" s="185">
        <f>ROUND(I130*H130,2)</f>
        <v>0</v>
      </c>
      <c r="K130" s="181" t="s">
        <v>150</v>
      </c>
      <c r="L130" s="38"/>
      <c r="M130" s="186" t="s">
        <v>1</v>
      </c>
      <c r="N130" s="187" t="s">
        <v>48</v>
      </c>
      <c r="O130" s="76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0" t="s">
        <v>657</v>
      </c>
      <c r="AT130" s="190" t="s">
        <v>146</v>
      </c>
      <c r="AU130" s="190" t="s">
        <v>92</v>
      </c>
      <c r="AY130" s="18" t="s">
        <v>144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8" t="s">
        <v>90</v>
      </c>
      <c r="BK130" s="191">
        <f>ROUND(I130*H130,2)</f>
        <v>0</v>
      </c>
      <c r="BL130" s="18" t="s">
        <v>657</v>
      </c>
      <c r="BM130" s="190" t="s">
        <v>661</v>
      </c>
    </row>
    <row r="131" s="2" customFormat="1">
      <c r="A131" s="37"/>
      <c r="B131" s="38"/>
      <c r="C131" s="37"/>
      <c r="D131" s="192" t="s">
        <v>153</v>
      </c>
      <c r="E131" s="37"/>
      <c r="F131" s="193" t="s">
        <v>660</v>
      </c>
      <c r="G131" s="37"/>
      <c r="H131" s="37"/>
      <c r="I131" s="194"/>
      <c r="J131" s="37"/>
      <c r="K131" s="37"/>
      <c r="L131" s="38"/>
      <c r="M131" s="195"/>
      <c r="N131" s="196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153</v>
      </c>
      <c r="AU131" s="18" t="s">
        <v>92</v>
      </c>
    </row>
    <row r="132" s="2" customFormat="1" ht="16.5" customHeight="1">
      <c r="A132" s="37"/>
      <c r="B132" s="178"/>
      <c r="C132" s="179" t="s">
        <v>168</v>
      </c>
      <c r="D132" s="179" t="s">
        <v>146</v>
      </c>
      <c r="E132" s="180" t="s">
        <v>662</v>
      </c>
      <c r="F132" s="181" t="s">
        <v>663</v>
      </c>
      <c r="G132" s="182" t="s">
        <v>403</v>
      </c>
      <c r="H132" s="183">
        <v>1</v>
      </c>
      <c r="I132" s="184"/>
      <c r="J132" s="185">
        <f>ROUND(I132*H132,2)</f>
        <v>0</v>
      </c>
      <c r="K132" s="181" t="s">
        <v>150</v>
      </c>
      <c r="L132" s="38"/>
      <c r="M132" s="186" t="s">
        <v>1</v>
      </c>
      <c r="N132" s="187" t="s">
        <v>48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657</v>
      </c>
      <c r="AT132" s="190" t="s">
        <v>146</v>
      </c>
      <c r="AU132" s="190" t="s">
        <v>92</v>
      </c>
      <c r="AY132" s="18" t="s">
        <v>144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90</v>
      </c>
      <c r="BK132" s="191">
        <f>ROUND(I132*H132,2)</f>
        <v>0</v>
      </c>
      <c r="BL132" s="18" t="s">
        <v>657</v>
      </c>
      <c r="BM132" s="190" t="s">
        <v>664</v>
      </c>
    </row>
    <row r="133" s="14" customFormat="1">
      <c r="A133" s="14"/>
      <c r="B133" s="204"/>
      <c r="C133" s="14"/>
      <c r="D133" s="192" t="s">
        <v>155</v>
      </c>
      <c r="E133" s="205" t="s">
        <v>1</v>
      </c>
      <c r="F133" s="206" t="s">
        <v>90</v>
      </c>
      <c r="G133" s="14"/>
      <c r="H133" s="207">
        <v>1</v>
      </c>
      <c r="I133" s="208"/>
      <c r="J133" s="14"/>
      <c r="K133" s="14"/>
      <c r="L133" s="204"/>
      <c r="M133" s="209"/>
      <c r="N133" s="210"/>
      <c r="O133" s="210"/>
      <c r="P133" s="210"/>
      <c r="Q133" s="210"/>
      <c r="R133" s="210"/>
      <c r="S133" s="210"/>
      <c r="T133" s="21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5" t="s">
        <v>155</v>
      </c>
      <c r="AU133" s="205" t="s">
        <v>92</v>
      </c>
      <c r="AV133" s="14" t="s">
        <v>92</v>
      </c>
      <c r="AW133" s="14" t="s">
        <v>36</v>
      </c>
      <c r="AX133" s="14" t="s">
        <v>90</v>
      </c>
      <c r="AY133" s="205" t="s">
        <v>144</v>
      </c>
    </row>
    <row r="134" s="2" customFormat="1" ht="16.5" customHeight="1">
      <c r="A134" s="37"/>
      <c r="B134" s="178"/>
      <c r="C134" s="179" t="s">
        <v>151</v>
      </c>
      <c r="D134" s="179" t="s">
        <v>146</v>
      </c>
      <c r="E134" s="180" t="s">
        <v>665</v>
      </c>
      <c r="F134" s="181" t="s">
        <v>666</v>
      </c>
      <c r="G134" s="182" t="s">
        <v>403</v>
      </c>
      <c r="H134" s="183">
        <v>1</v>
      </c>
      <c r="I134" s="184"/>
      <c r="J134" s="185">
        <f>ROUND(I134*H134,2)</f>
        <v>0</v>
      </c>
      <c r="K134" s="181" t="s">
        <v>1</v>
      </c>
      <c r="L134" s="38"/>
      <c r="M134" s="186" t="s">
        <v>1</v>
      </c>
      <c r="N134" s="187" t="s">
        <v>48</v>
      </c>
      <c r="O134" s="76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0" t="s">
        <v>657</v>
      </c>
      <c r="AT134" s="190" t="s">
        <v>146</v>
      </c>
      <c r="AU134" s="190" t="s">
        <v>92</v>
      </c>
      <c r="AY134" s="18" t="s">
        <v>144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90</v>
      </c>
      <c r="BK134" s="191">
        <f>ROUND(I134*H134,2)</f>
        <v>0</v>
      </c>
      <c r="BL134" s="18" t="s">
        <v>657</v>
      </c>
      <c r="BM134" s="190" t="s">
        <v>667</v>
      </c>
    </row>
    <row r="135" s="14" customFormat="1">
      <c r="A135" s="14"/>
      <c r="B135" s="204"/>
      <c r="C135" s="14"/>
      <c r="D135" s="192" t="s">
        <v>155</v>
      </c>
      <c r="E135" s="205" t="s">
        <v>1</v>
      </c>
      <c r="F135" s="206" t="s">
        <v>668</v>
      </c>
      <c r="G135" s="14"/>
      <c r="H135" s="207">
        <v>1</v>
      </c>
      <c r="I135" s="208"/>
      <c r="J135" s="14"/>
      <c r="K135" s="14"/>
      <c r="L135" s="204"/>
      <c r="M135" s="209"/>
      <c r="N135" s="210"/>
      <c r="O135" s="210"/>
      <c r="P135" s="210"/>
      <c r="Q135" s="210"/>
      <c r="R135" s="210"/>
      <c r="S135" s="210"/>
      <c r="T135" s="21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5" t="s">
        <v>155</v>
      </c>
      <c r="AU135" s="205" t="s">
        <v>92</v>
      </c>
      <c r="AV135" s="14" t="s">
        <v>92</v>
      </c>
      <c r="AW135" s="14" t="s">
        <v>36</v>
      </c>
      <c r="AX135" s="14" t="s">
        <v>83</v>
      </c>
      <c r="AY135" s="205" t="s">
        <v>144</v>
      </c>
    </row>
    <row r="136" s="15" customFormat="1">
      <c r="A136" s="15"/>
      <c r="B136" s="212"/>
      <c r="C136" s="15"/>
      <c r="D136" s="192" t="s">
        <v>155</v>
      </c>
      <c r="E136" s="213" t="s">
        <v>1</v>
      </c>
      <c r="F136" s="214" t="s">
        <v>158</v>
      </c>
      <c r="G136" s="15"/>
      <c r="H136" s="215">
        <v>1</v>
      </c>
      <c r="I136" s="216"/>
      <c r="J136" s="15"/>
      <c r="K136" s="15"/>
      <c r="L136" s="212"/>
      <c r="M136" s="217"/>
      <c r="N136" s="218"/>
      <c r="O136" s="218"/>
      <c r="P136" s="218"/>
      <c r="Q136" s="218"/>
      <c r="R136" s="218"/>
      <c r="S136" s="218"/>
      <c r="T136" s="21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13" t="s">
        <v>155</v>
      </c>
      <c r="AU136" s="213" t="s">
        <v>92</v>
      </c>
      <c r="AV136" s="15" t="s">
        <v>151</v>
      </c>
      <c r="AW136" s="15" t="s">
        <v>36</v>
      </c>
      <c r="AX136" s="15" t="s">
        <v>90</v>
      </c>
      <c r="AY136" s="213" t="s">
        <v>144</v>
      </c>
    </row>
    <row r="137" s="2" customFormat="1" ht="16.5" customHeight="1">
      <c r="A137" s="37"/>
      <c r="B137" s="178"/>
      <c r="C137" s="179" t="s">
        <v>179</v>
      </c>
      <c r="D137" s="179" t="s">
        <v>146</v>
      </c>
      <c r="E137" s="180" t="s">
        <v>669</v>
      </c>
      <c r="F137" s="181" t="s">
        <v>670</v>
      </c>
      <c r="G137" s="182" t="s">
        <v>403</v>
      </c>
      <c r="H137" s="183">
        <v>1</v>
      </c>
      <c r="I137" s="184"/>
      <c r="J137" s="185">
        <f>ROUND(I137*H137,2)</f>
        <v>0</v>
      </c>
      <c r="K137" s="181" t="s">
        <v>1</v>
      </c>
      <c r="L137" s="38"/>
      <c r="M137" s="186" t="s">
        <v>1</v>
      </c>
      <c r="N137" s="187" t="s">
        <v>48</v>
      </c>
      <c r="O137" s="76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0" t="s">
        <v>657</v>
      </c>
      <c r="AT137" s="190" t="s">
        <v>146</v>
      </c>
      <c r="AU137" s="190" t="s">
        <v>92</v>
      </c>
      <c r="AY137" s="18" t="s">
        <v>144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90</v>
      </c>
      <c r="BK137" s="191">
        <f>ROUND(I137*H137,2)</f>
        <v>0</v>
      </c>
      <c r="BL137" s="18" t="s">
        <v>657</v>
      </c>
      <c r="BM137" s="190" t="s">
        <v>671</v>
      </c>
    </row>
    <row r="138" s="14" customFormat="1">
      <c r="A138" s="14"/>
      <c r="B138" s="204"/>
      <c r="C138" s="14"/>
      <c r="D138" s="192" t="s">
        <v>155</v>
      </c>
      <c r="E138" s="205" t="s">
        <v>1</v>
      </c>
      <c r="F138" s="206" t="s">
        <v>668</v>
      </c>
      <c r="G138" s="14"/>
      <c r="H138" s="207">
        <v>1</v>
      </c>
      <c r="I138" s="208"/>
      <c r="J138" s="14"/>
      <c r="K138" s="14"/>
      <c r="L138" s="204"/>
      <c r="M138" s="209"/>
      <c r="N138" s="210"/>
      <c r="O138" s="210"/>
      <c r="P138" s="210"/>
      <c r="Q138" s="210"/>
      <c r="R138" s="210"/>
      <c r="S138" s="210"/>
      <c r="T138" s="21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5" t="s">
        <v>155</v>
      </c>
      <c r="AU138" s="205" t="s">
        <v>92</v>
      </c>
      <c r="AV138" s="14" t="s">
        <v>92</v>
      </c>
      <c r="AW138" s="14" t="s">
        <v>36</v>
      </c>
      <c r="AX138" s="14" t="s">
        <v>83</v>
      </c>
      <c r="AY138" s="205" t="s">
        <v>144</v>
      </c>
    </row>
    <row r="139" s="15" customFormat="1">
      <c r="A139" s="15"/>
      <c r="B139" s="212"/>
      <c r="C139" s="15"/>
      <c r="D139" s="192" t="s">
        <v>155</v>
      </c>
      <c r="E139" s="213" t="s">
        <v>1</v>
      </c>
      <c r="F139" s="214" t="s">
        <v>158</v>
      </c>
      <c r="G139" s="15"/>
      <c r="H139" s="215">
        <v>1</v>
      </c>
      <c r="I139" s="216"/>
      <c r="J139" s="15"/>
      <c r="K139" s="15"/>
      <c r="L139" s="212"/>
      <c r="M139" s="217"/>
      <c r="N139" s="218"/>
      <c r="O139" s="218"/>
      <c r="P139" s="218"/>
      <c r="Q139" s="218"/>
      <c r="R139" s="218"/>
      <c r="S139" s="218"/>
      <c r="T139" s="21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13" t="s">
        <v>155</v>
      </c>
      <c r="AU139" s="213" t="s">
        <v>92</v>
      </c>
      <c r="AV139" s="15" t="s">
        <v>151</v>
      </c>
      <c r="AW139" s="15" t="s">
        <v>36</v>
      </c>
      <c r="AX139" s="15" t="s">
        <v>90</v>
      </c>
      <c r="AY139" s="213" t="s">
        <v>144</v>
      </c>
    </row>
    <row r="140" s="2" customFormat="1" ht="16.5" customHeight="1">
      <c r="A140" s="37"/>
      <c r="B140" s="178"/>
      <c r="C140" s="179" t="s">
        <v>184</v>
      </c>
      <c r="D140" s="179" t="s">
        <v>146</v>
      </c>
      <c r="E140" s="180" t="s">
        <v>672</v>
      </c>
      <c r="F140" s="181" t="s">
        <v>673</v>
      </c>
      <c r="G140" s="182" t="s">
        <v>403</v>
      </c>
      <c r="H140" s="183">
        <v>1</v>
      </c>
      <c r="I140" s="184"/>
      <c r="J140" s="185">
        <f>ROUND(I140*H140,2)</f>
        <v>0</v>
      </c>
      <c r="K140" s="181" t="s">
        <v>1</v>
      </c>
      <c r="L140" s="38"/>
      <c r="M140" s="186" t="s">
        <v>1</v>
      </c>
      <c r="N140" s="187" t="s">
        <v>48</v>
      </c>
      <c r="O140" s="76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0" t="s">
        <v>657</v>
      </c>
      <c r="AT140" s="190" t="s">
        <v>146</v>
      </c>
      <c r="AU140" s="190" t="s">
        <v>92</v>
      </c>
      <c r="AY140" s="18" t="s">
        <v>144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90</v>
      </c>
      <c r="BK140" s="191">
        <f>ROUND(I140*H140,2)</f>
        <v>0</v>
      </c>
      <c r="BL140" s="18" t="s">
        <v>657</v>
      </c>
      <c r="BM140" s="190" t="s">
        <v>674</v>
      </c>
    </row>
    <row r="141" s="14" customFormat="1">
      <c r="A141" s="14"/>
      <c r="B141" s="204"/>
      <c r="C141" s="14"/>
      <c r="D141" s="192" t="s">
        <v>155</v>
      </c>
      <c r="E141" s="205" t="s">
        <v>1</v>
      </c>
      <c r="F141" s="206" t="s">
        <v>90</v>
      </c>
      <c r="G141" s="14"/>
      <c r="H141" s="207">
        <v>1</v>
      </c>
      <c r="I141" s="208"/>
      <c r="J141" s="14"/>
      <c r="K141" s="14"/>
      <c r="L141" s="204"/>
      <c r="M141" s="209"/>
      <c r="N141" s="210"/>
      <c r="O141" s="210"/>
      <c r="P141" s="210"/>
      <c r="Q141" s="210"/>
      <c r="R141" s="210"/>
      <c r="S141" s="210"/>
      <c r="T141" s="21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5" t="s">
        <v>155</v>
      </c>
      <c r="AU141" s="205" t="s">
        <v>92</v>
      </c>
      <c r="AV141" s="14" t="s">
        <v>92</v>
      </c>
      <c r="AW141" s="14" t="s">
        <v>36</v>
      </c>
      <c r="AX141" s="14" t="s">
        <v>90</v>
      </c>
      <c r="AY141" s="205" t="s">
        <v>144</v>
      </c>
    </row>
    <row r="142" s="12" customFormat="1" ht="20.88" customHeight="1">
      <c r="A142" s="12"/>
      <c r="B142" s="165"/>
      <c r="C142" s="12"/>
      <c r="D142" s="166" t="s">
        <v>82</v>
      </c>
      <c r="E142" s="176" t="s">
        <v>675</v>
      </c>
      <c r="F142" s="176" t="s">
        <v>676</v>
      </c>
      <c r="G142" s="12"/>
      <c r="H142" s="12"/>
      <c r="I142" s="168"/>
      <c r="J142" s="177">
        <f>BK142</f>
        <v>0</v>
      </c>
      <c r="K142" s="12"/>
      <c r="L142" s="165"/>
      <c r="M142" s="170"/>
      <c r="N142" s="171"/>
      <c r="O142" s="171"/>
      <c r="P142" s="172">
        <f>SUM(P143:P144)</f>
        <v>0</v>
      </c>
      <c r="Q142" s="171"/>
      <c r="R142" s="172">
        <f>SUM(R143:R144)</f>
        <v>0</v>
      </c>
      <c r="S142" s="171"/>
      <c r="T142" s="173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6" t="s">
        <v>179</v>
      </c>
      <c r="AT142" s="174" t="s">
        <v>82</v>
      </c>
      <c r="AU142" s="174" t="s">
        <v>92</v>
      </c>
      <c r="AY142" s="166" t="s">
        <v>144</v>
      </c>
      <c r="BK142" s="175">
        <f>SUM(BK143:BK144)</f>
        <v>0</v>
      </c>
    </row>
    <row r="143" s="2" customFormat="1" ht="16.5" customHeight="1">
      <c r="A143" s="37"/>
      <c r="B143" s="178"/>
      <c r="C143" s="179" t="s">
        <v>191</v>
      </c>
      <c r="D143" s="179" t="s">
        <v>146</v>
      </c>
      <c r="E143" s="180" t="s">
        <v>677</v>
      </c>
      <c r="F143" s="181" t="s">
        <v>676</v>
      </c>
      <c r="G143" s="182" t="s">
        <v>403</v>
      </c>
      <c r="H143" s="183">
        <v>1</v>
      </c>
      <c r="I143" s="184"/>
      <c r="J143" s="185">
        <f>ROUND(I143*H143,2)</f>
        <v>0</v>
      </c>
      <c r="K143" s="181" t="s">
        <v>150</v>
      </c>
      <c r="L143" s="38"/>
      <c r="M143" s="186" t="s">
        <v>1</v>
      </c>
      <c r="N143" s="187" t="s">
        <v>48</v>
      </c>
      <c r="O143" s="76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0" t="s">
        <v>657</v>
      </c>
      <c r="AT143" s="190" t="s">
        <v>146</v>
      </c>
      <c r="AU143" s="190" t="s">
        <v>168</v>
      </c>
      <c r="AY143" s="18" t="s">
        <v>144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90</v>
      </c>
      <c r="BK143" s="191">
        <f>ROUND(I143*H143,2)</f>
        <v>0</v>
      </c>
      <c r="BL143" s="18" t="s">
        <v>657</v>
      </c>
      <c r="BM143" s="190" t="s">
        <v>678</v>
      </c>
    </row>
    <row r="144" s="14" customFormat="1">
      <c r="A144" s="14"/>
      <c r="B144" s="204"/>
      <c r="C144" s="14"/>
      <c r="D144" s="192" t="s">
        <v>155</v>
      </c>
      <c r="E144" s="205" t="s">
        <v>1</v>
      </c>
      <c r="F144" s="206" t="s">
        <v>90</v>
      </c>
      <c r="G144" s="14"/>
      <c r="H144" s="207">
        <v>1</v>
      </c>
      <c r="I144" s="208"/>
      <c r="J144" s="14"/>
      <c r="K144" s="14"/>
      <c r="L144" s="204"/>
      <c r="M144" s="209"/>
      <c r="N144" s="210"/>
      <c r="O144" s="210"/>
      <c r="P144" s="210"/>
      <c r="Q144" s="210"/>
      <c r="R144" s="210"/>
      <c r="S144" s="210"/>
      <c r="T144" s="21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5" t="s">
        <v>155</v>
      </c>
      <c r="AU144" s="205" t="s">
        <v>168</v>
      </c>
      <c r="AV144" s="14" t="s">
        <v>92</v>
      </c>
      <c r="AW144" s="14" t="s">
        <v>36</v>
      </c>
      <c r="AX144" s="14" t="s">
        <v>90</v>
      </c>
      <c r="AY144" s="205" t="s">
        <v>144</v>
      </c>
    </row>
    <row r="145" s="12" customFormat="1" ht="20.88" customHeight="1">
      <c r="A145" s="12"/>
      <c r="B145" s="165"/>
      <c r="C145" s="12"/>
      <c r="D145" s="166" t="s">
        <v>82</v>
      </c>
      <c r="E145" s="176" t="s">
        <v>679</v>
      </c>
      <c r="F145" s="176" t="s">
        <v>680</v>
      </c>
      <c r="G145" s="12"/>
      <c r="H145" s="12"/>
      <c r="I145" s="168"/>
      <c r="J145" s="177">
        <f>BK145</f>
        <v>0</v>
      </c>
      <c r="K145" s="12"/>
      <c r="L145" s="165"/>
      <c r="M145" s="170"/>
      <c r="N145" s="171"/>
      <c r="O145" s="171"/>
      <c r="P145" s="172">
        <f>SUM(P146:P149)</f>
        <v>0</v>
      </c>
      <c r="Q145" s="171"/>
      <c r="R145" s="172">
        <f>SUM(R146:R149)</f>
        <v>0</v>
      </c>
      <c r="S145" s="171"/>
      <c r="T145" s="173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6" t="s">
        <v>179</v>
      </c>
      <c r="AT145" s="174" t="s">
        <v>82</v>
      </c>
      <c r="AU145" s="174" t="s">
        <v>92</v>
      </c>
      <c r="AY145" s="166" t="s">
        <v>144</v>
      </c>
      <c r="BK145" s="175">
        <f>SUM(BK146:BK149)</f>
        <v>0</v>
      </c>
    </row>
    <row r="146" s="2" customFormat="1" ht="16.5" customHeight="1">
      <c r="A146" s="37"/>
      <c r="B146" s="178"/>
      <c r="C146" s="179" t="s">
        <v>197</v>
      </c>
      <c r="D146" s="179" t="s">
        <v>146</v>
      </c>
      <c r="E146" s="180" t="s">
        <v>681</v>
      </c>
      <c r="F146" s="181" t="s">
        <v>680</v>
      </c>
      <c r="G146" s="182" t="s">
        <v>403</v>
      </c>
      <c r="H146" s="183">
        <v>1</v>
      </c>
      <c r="I146" s="184"/>
      <c r="J146" s="185">
        <f>ROUND(I146*H146,2)</f>
        <v>0</v>
      </c>
      <c r="K146" s="181" t="s">
        <v>1</v>
      </c>
      <c r="L146" s="38"/>
      <c r="M146" s="186" t="s">
        <v>1</v>
      </c>
      <c r="N146" s="187" t="s">
        <v>48</v>
      </c>
      <c r="O146" s="76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0" t="s">
        <v>657</v>
      </c>
      <c r="AT146" s="190" t="s">
        <v>146</v>
      </c>
      <c r="AU146" s="190" t="s">
        <v>168</v>
      </c>
      <c r="AY146" s="18" t="s">
        <v>144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90</v>
      </c>
      <c r="BK146" s="191">
        <f>ROUND(I146*H146,2)</f>
        <v>0</v>
      </c>
      <c r="BL146" s="18" t="s">
        <v>657</v>
      </c>
      <c r="BM146" s="190" t="s">
        <v>682</v>
      </c>
    </row>
    <row r="147" s="14" customFormat="1">
      <c r="A147" s="14"/>
      <c r="B147" s="204"/>
      <c r="C147" s="14"/>
      <c r="D147" s="192" t="s">
        <v>155</v>
      </c>
      <c r="E147" s="205" t="s">
        <v>1</v>
      </c>
      <c r="F147" s="206" t="s">
        <v>90</v>
      </c>
      <c r="G147" s="14"/>
      <c r="H147" s="207">
        <v>1</v>
      </c>
      <c r="I147" s="208"/>
      <c r="J147" s="14"/>
      <c r="K147" s="14"/>
      <c r="L147" s="204"/>
      <c r="M147" s="209"/>
      <c r="N147" s="210"/>
      <c r="O147" s="210"/>
      <c r="P147" s="210"/>
      <c r="Q147" s="210"/>
      <c r="R147" s="210"/>
      <c r="S147" s="210"/>
      <c r="T147" s="21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5" t="s">
        <v>155</v>
      </c>
      <c r="AU147" s="205" t="s">
        <v>168</v>
      </c>
      <c r="AV147" s="14" t="s">
        <v>92</v>
      </c>
      <c r="AW147" s="14" t="s">
        <v>36</v>
      </c>
      <c r="AX147" s="14" t="s">
        <v>90</v>
      </c>
      <c r="AY147" s="205" t="s">
        <v>144</v>
      </c>
    </row>
    <row r="148" s="2" customFormat="1" ht="16.5" customHeight="1">
      <c r="A148" s="37"/>
      <c r="B148" s="178"/>
      <c r="C148" s="179" t="s">
        <v>204</v>
      </c>
      <c r="D148" s="179" t="s">
        <v>146</v>
      </c>
      <c r="E148" s="180" t="s">
        <v>683</v>
      </c>
      <c r="F148" s="181" t="s">
        <v>684</v>
      </c>
      <c r="G148" s="182" t="s">
        <v>403</v>
      </c>
      <c r="H148" s="183">
        <v>1</v>
      </c>
      <c r="I148" s="184"/>
      <c r="J148" s="185">
        <f>ROUND(I148*H148,2)</f>
        <v>0</v>
      </c>
      <c r="K148" s="181" t="s">
        <v>1</v>
      </c>
      <c r="L148" s="38"/>
      <c r="M148" s="186" t="s">
        <v>1</v>
      </c>
      <c r="N148" s="187" t="s">
        <v>48</v>
      </c>
      <c r="O148" s="76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657</v>
      </c>
      <c r="AT148" s="190" t="s">
        <v>146</v>
      </c>
      <c r="AU148" s="190" t="s">
        <v>168</v>
      </c>
      <c r="AY148" s="18" t="s">
        <v>144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90</v>
      </c>
      <c r="BK148" s="191">
        <f>ROUND(I148*H148,2)</f>
        <v>0</v>
      </c>
      <c r="BL148" s="18" t="s">
        <v>657</v>
      </c>
      <c r="BM148" s="190" t="s">
        <v>685</v>
      </c>
    </row>
    <row r="149" s="14" customFormat="1">
      <c r="A149" s="14"/>
      <c r="B149" s="204"/>
      <c r="C149" s="14"/>
      <c r="D149" s="192" t="s">
        <v>155</v>
      </c>
      <c r="E149" s="205" t="s">
        <v>1</v>
      </c>
      <c r="F149" s="206" t="s">
        <v>90</v>
      </c>
      <c r="G149" s="14"/>
      <c r="H149" s="207">
        <v>1</v>
      </c>
      <c r="I149" s="208"/>
      <c r="J149" s="14"/>
      <c r="K149" s="14"/>
      <c r="L149" s="204"/>
      <c r="M149" s="209"/>
      <c r="N149" s="210"/>
      <c r="O149" s="210"/>
      <c r="P149" s="210"/>
      <c r="Q149" s="210"/>
      <c r="R149" s="210"/>
      <c r="S149" s="210"/>
      <c r="T149" s="21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5" t="s">
        <v>155</v>
      </c>
      <c r="AU149" s="205" t="s">
        <v>168</v>
      </c>
      <c r="AV149" s="14" t="s">
        <v>92</v>
      </c>
      <c r="AW149" s="14" t="s">
        <v>36</v>
      </c>
      <c r="AX149" s="14" t="s">
        <v>90</v>
      </c>
      <c r="AY149" s="205" t="s">
        <v>144</v>
      </c>
    </row>
    <row r="150" s="12" customFormat="1" ht="20.88" customHeight="1">
      <c r="A150" s="12"/>
      <c r="B150" s="165"/>
      <c r="C150" s="12"/>
      <c r="D150" s="166" t="s">
        <v>82</v>
      </c>
      <c r="E150" s="176" t="s">
        <v>686</v>
      </c>
      <c r="F150" s="176" t="s">
        <v>687</v>
      </c>
      <c r="G150" s="12"/>
      <c r="H150" s="12"/>
      <c r="I150" s="168"/>
      <c r="J150" s="177">
        <f>BK150</f>
        <v>0</v>
      </c>
      <c r="K150" s="12"/>
      <c r="L150" s="165"/>
      <c r="M150" s="170"/>
      <c r="N150" s="171"/>
      <c r="O150" s="171"/>
      <c r="P150" s="172">
        <f>SUM(P151:P155)</f>
        <v>0</v>
      </c>
      <c r="Q150" s="171"/>
      <c r="R150" s="172">
        <f>SUM(R151:R155)</f>
        <v>0</v>
      </c>
      <c r="S150" s="171"/>
      <c r="T150" s="173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6" t="s">
        <v>179</v>
      </c>
      <c r="AT150" s="174" t="s">
        <v>82</v>
      </c>
      <c r="AU150" s="174" t="s">
        <v>92</v>
      </c>
      <c r="AY150" s="166" t="s">
        <v>144</v>
      </c>
      <c r="BK150" s="175">
        <f>SUM(BK151:BK155)</f>
        <v>0</v>
      </c>
    </row>
    <row r="151" s="2" customFormat="1" ht="16.5" customHeight="1">
      <c r="A151" s="37"/>
      <c r="B151" s="178"/>
      <c r="C151" s="179" t="s">
        <v>210</v>
      </c>
      <c r="D151" s="179" t="s">
        <v>146</v>
      </c>
      <c r="E151" s="180" t="s">
        <v>688</v>
      </c>
      <c r="F151" s="181" t="s">
        <v>689</v>
      </c>
      <c r="G151" s="182" t="s">
        <v>403</v>
      </c>
      <c r="H151" s="183">
        <v>1</v>
      </c>
      <c r="I151" s="184"/>
      <c r="J151" s="185">
        <f>ROUND(I151*H151,2)</f>
        <v>0</v>
      </c>
      <c r="K151" s="181" t="s">
        <v>150</v>
      </c>
      <c r="L151" s="38"/>
      <c r="M151" s="186" t="s">
        <v>1</v>
      </c>
      <c r="N151" s="187" t="s">
        <v>48</v>
      </c>
      <c r="O151" s="76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0" t="s">
        <v>657</v>
      </c>
      <c r="AT151" s="190" t="s">
        <v>146</v>
      </c>
      <c r="AU151" s="190" t="s">
        <v>168</v>
      </c>
      <c r="AY151" s="18" t="s">
        <v>144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90</v>
      </c>
      <c r="BK151" s="191">
        <f>ROUND(I151*H151,2)</f>
        <v>0</v>
      </c>
      <c r="BL151" s="18" t="s">
        <v>657</v>
      </c>
      <c r="BM151" s="190" t="s">
        <v>690</v>
      </c>
    </row>
    <row r="152" s="14" customFormat="1">
      <c r="A152" s="14"/>
      <c r="B152" s="204"/>
      <c r="C152" s="14"/>
      <c r="D152" s="192" t="s">
        <v>155</v>
      </c>
      <c r="E152" s="205" t="s">
        <v>1</v>
      </c>
      <c r="F152" s="206" t="s">
        <v>90</v>
      </c>
      <c r="G152" s="14"/>
      <c r="H152" s="207">
        <v>1</v>
      </c>
      <c r="I152" s="208"/>
      <c r="J152" s="14"/>
      <c r="K152" s="14"/>
      <c r="L152" s="204"/>
      <c r="M152" s="209"/>
      <c r="N152" s="210"/>
      <c r="O152" s="210"/>
      <c r="P152" s="210"/>
      <c r="Q152" s="210"/>
      <c r="R152" s="210"/>
      <c r="S152" s="210"/>
      <c r="T152" s="21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5" t="s">
        <v>155</v>
      </c>
      <c r="AU152" s="205" t="s">
        <v>168</v>
      </c>
      <c r="AV152" s="14" t="s">
        <v>92</v>
      </c>
      <c r="AW152" s="14" t="s">
        <v>36</v>
      </c>
      <c r="AX152" s="14" t="s">
        <v>83</v>
      </c>
      <c r="AY152" s="205" t="s">
        <v>144</v>
      </c>
    </row>
    <row r="153" s="15" customFormat="1">
      <c r="A153" s="15"/>
      <c r="B153" s="212"/>
      <c r="C153" s="15"/>
      <c r="D153" s="192" t="s">
        <v>155</v>
      </c>
      <c r="E153" s="213" t="s">
        <v>1</v>
      </c>
      <c r="F153" s="214" t="s">
        <v>158</v>
      </c>
      <c r="G153" s="15"/>
      <c r="H153" s="215">
        <v>1</v>
      </c>
      <c r="I153" s="216"/>
      <c r="J153" s="15"/>
      <c r="K153" s="15"/>
      <c r="L153" s="212"/>
      <c r="M153" s="217"/>
      <c r="N153" s="218"/>
      <c r="O153" s="218"/>
      <c r="P153" s="218"/>
      <c r="Q153" s="218"/>
      <c r="R153" s="218"/>
      <c r="S153" s="218"/>
      <c r="T153" s="21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13" t="s">
        <v>155</v>
      </c>
      <c r="AU153" s="213" t="s">
        <v>168</v>
      </c>
      <c r="AV153" s="15" t="s">
        <v>151</v>
      </c>
      <c r="AW153" s="15" t="s">
        <v>36</v>
      </c>
      <c r="AX153" s="15" t="s">
        <v>90</v>
      </c>
      <c r="AY153" s="213" t="s">
        <v>144</v>
      </c>
    </row>
    <row r="154" s="2" customFormat="1" ht="16.5" customHeight="1">
      <c r="A154" s="37"/>
      <c r="B154" s="178"/>
      <c r="C154" s="179" t="s">
        <v>216</v>
      </c>
      <c r="D154" s="179" t="s">
        <v>146</v>
      </c>
      <c r="E154" s="180" t="s">
        <v>691</v>
      </c>
      <c r="F154" s="181" t="s">
        <v>687</v>
      </c>
      <c r="G154" s="182" t="s">
        <v>403</v>
      </c>
      <c r="H154" s="183">
        <v>1</v>
      </c>
      <c r="I154" s="184"/>
      <c r="J154" s="185">
        <f>ROUND(I154*H154,2)</f>
        <v>0</v>
      </c>
      <c r="K154" s="181" t="s">
        <v>150</v>
      </c>
      <c r="L154" s="38"/>
      <c r="M154" s="186" t="s">
        <v>1</v>
      </c>
      <c r="N154" s="187" t="s">
        <v>48</v>
      </c>
      <c r="O154" s="76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0" t="s">
        <v>657</v>
      </c>
      <c r="AT154" s="190" t="s">
        <v>146</v>
      </c>
      <c r="AU154" s="190" t="s">
        <v>168</v>
      </c>
      <c r="AY154" s="18" t="s">
        <v>144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8" t="s">
        <v>90</v>
      </c>
      <c r="BK154" s="191">
        <f>ROUND(I154*H154,2)</f>
        <v>0</v>
      </c>
      <c r="BL154" s="18" t="s">
        <v>657</v>
      </c>
      <c r="BM154" s="190" t="s">
        <v>692</v>
      </c>
    </row>
    <row r="155" s="14" customFormat="1">
      <c r="A155" s="14"/>
      <c r="B155" s="204"/>
      <c r="C155" s="14"/>
      <c r="D155" s="192" t="s">
        <v>155</v>
      </c>
      <c r="E155" s="205" t="s">
        <v>1</v>
      </c>
      <c r="F155" s="206" t="s">
        <v>668</v>
      </c>
      <c r="G155" s="14"/>
      <c r="H155" s="207">
        <v>1</v>
      </c>
      <c r="I155" s="208"/>
      <c r="J155" s="14"/>
      <c r="K155" s="14"/>
      <c r="L155" s="204"/>
      <c r="M155" s="233"/>
      <c r="N155" s="234"/>
      <c r="O155" s="234"/>
      <c r="P155" s="234"/>
      <c r="Q155" s="234"/>
      <c r="R155" s="234"/>
      <c r="S155" s="234"/>
      <c r="T155" s="23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5" t="s">
        <v>155</v>
      </c>
      <c r="AU155" s="205" t="s">
        <v>168</v>
      </c>
      <c r="AV155" s="14" t="s">
        <v>92</v>
      </c>
      <c r="AW155" s="14" t="s">
        <v>36</v>
      </c>
      <c r="AX155" s="14" t="s">
        <v>90</v>
      </c>
      <c r="AY155" s="205" t="s">
        <v>144</v>
      </c>
    </row>
    <row r="156" s="2" customFormat="1" ht="6.96" customHeight="1">
      <c r="A156" s="37"/>
      <c r="B156" s="59"/>
      <c r="C156" s="60"/>
      <c r="D156" s="60"/>
      <c r="E156" s="60"/>
      <c r="F156" s="60"/>
      <c r="G156" s="60"/>
      <c r="H156" s="60"/>
      <c r="I156" s="60"/>
      <c r="J156" s="60"/>
      <c r="K156" s="60"/>
      <c r="L156" s="38"/>
      <c r="M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</sheetData>
  <autoFilter ref="C124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Šprincl</dc:creator>
  <cp:lastModifiedBy>David Šprincl</cp:lastModifiedBy>
  <dcterms:created xsi:type="dcterms:W3CDTF">2024-09-12T07:42:46Z</dcterms:created>
  <dcterms:modified xsi:type="dcterms:W3CDTF">2024-09-12T07:42:50Z</dcterms:modified>
</cp:coreProperties>
</file>