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 - veřejné zakázky SPU\A projekty PRV 2024\Polní cesta C1 v katastrálním území Němčice u Netolic\Zadávací dokumetace\"/>
    </mc:Choice>
  </mc:AlternateContent>
  <bookViews>
    <workbookView xWindow="0" yWindow="0" windowWidth="0" windowHeight="0"/>
  </bookViews>
  <sheets>
    <sheet name="Rekapitulace stavby" sheetId="1" r:id="rId1"/>
    <sheet name="SO 101 - Polní cesta C1" sheetId="2" r:id="rId2"/>
    <sheet name="SO 102 - Náhradní výsadba" sheetId="3" r:id="rId3"/>
    <sheet name="SO 103 - Vedlejší rozpočt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Polní cesta C1'!$C$90:$K$234</definedName>
    <definedName name="_xlnm.Print_Area" localSheetId="1">'SO 101 - Polní cesta C1'!$C$4:$J$39,'SO 101 - Polní cesta C1'!$C$45:$J$72,'SO 101 - Polní cesta C1'!$C$78:$J$234</definedName>
    <definedName name="_xlnm.Print_Titles" localSheetId="1">'SO 101 - Polní cesta C1'!$90:$90</definedName>
    <definedName name="_xlnm._FilterDatabase" localSheetId="2" hidden="1">'SO 102 - Náhradní výsadba'!$C$80:$K$105</definedName>
    <definedName name="_xlnm.Print_Area" localSheetId="2">'SO 102 - Náhradní výsadba'!$C$4:$J$39,'SO 102 - Náhradní výsadba'!$C$45:$J$62,'SO 102 - Náhradní výsadba'!$C$68:$J$105</definedName>
    <definedName name="_xlnm.Print_Titles" localSheetId="2">'SO 102 - Náhradní výsadba'!$80:$80</definedName>
    <definedName name="_xlnm._FilterDatabase" localSheetId="3" hidden="1">'SO 103 - Vedlejší rozpočt...'!$C$83:$K$110</definedName>
    <definedName name="_xlnm.Print_Area" localSheetId="3">'SO 103 - Vedlejší rozpočt...'!$C$4:$J$39,'SO 103 - Vedlejší rozpočt...'!$C$45:$J$65,'SO 103 - Vedlejší rozpočt...'!$C$71:$J$110</definedName>
    <definedName name="_xlnm.Print_Titles" localSheetId="3">'SO 103 - Vedlejší rozpočt...'!$83:$83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2" r="J37"/>
  <c r="J36"/>
  <c i="1" r="AY55"/>
  <c i="2" r="J35"/>
  <c i="1" r="AX55"/>
  <c i="2"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1" r="L50"/>
  <c r="AM50"/>
  <c r="AM49"/>
  <c r="L49"/>
  <c r="AM47"/>
  <c r="L47"/>
  <c r="L45"/>
  <c r="L44"/>
  <c i="2" r="J165"/>
  <c r="F37"/>
  <c r="J181"/>
  <c r="BK117"/>
  <c r="J164"/>
  <c i="3" r="J104"/>
  <c r="BK84"/>
  <c i="4" r="BK97"/>
  <c i="2" r="J196"/>
  <c r="J215"/>
  <c r="BK204"/>
  <c r="BK114"/>
  <c i="4" r="J87"/>
  <c i="2" r="J96"/>
  <c r="BK106"/>
  <c r="J148"/>
  <c r="BK179"/>
  <c r="J94"/>
  <c i="3" r="J87"/>
  <c i="2" r="BK196"/>
  <c r="BK165"/>
  <c i="3" r="J86"/>
  <c r="J93"/>
  <c i="2" r="J120"/>
  <c r="J114"/>
  <c r="BK194"/>
  <c r="J104"/>
  <c r="BK173"/>
  <c i="3" r="J97"/>
  <c i="4" r="BK100"/>
  <c i="2" r="J179"/>
  <c r="BK104"/>
  <c i="3" r="BK101"/>
  <c i="4" r="J105"/>
  <c i="2" r="BK144"/>
  <c r="J117"/>
  <c r="J171"/>
  <c r="BK220"/>
  <c r="J186"/>
  <c r="BK130"/>
  <c i="4" r="J94"/>
  <c r="BK89"/>
  <c i="2" r="J230"/>
  <c r="BK140"/>
  <c r="J169"/>
  <c r="BK224"/>
  <c r="BK161"/>
  <c i="3" r="BK99"/>
  <c i="2" r="J210"/>
  <c r="J191"/>
  <c r="J208"/>
  <c r="BK133"/>
  <c r="BK206"/>
  <c i="3" r="J102"/>
  <c i="4" r="BK87"/>
  <c i="2" r="BK177"/>
  <c r="BK96"/>
  <c i="3" r="BK86"/>
  <c i="2" r="J220"/>
  <c r="J173"/>
  <c r="J204"/>
  <c r="BK131"/>
  <c r="J189"/>
  <c r="J131"/>
  <c r="J100"/>
  <c i="3" r="BK97"/>
  <c i="4" r="J100"/>
  <c i="2" r="BK227"/>
  <c r="F35"/>
  <c r="J203"/>
  <c r="BK94"/>
  <c r="BK138"/>
  <c r="J140"/>
  <c i="4" r="BK103"/>
  <c i="2" r="J138"/>
  <c r="J161"/>
  <c r="J158"/>
  <c r="BK215"/>
  <c r="BK111"/>
  <c i="3" r="BK87"/>
  <c i="2" r="BK102"/>
  <c r="BK125"/>
  <c i="3" r="J84"/>
  <c i="4" r="J91"/>
  <c i="1" r="AS54"/>
  <c i="2" r="J144"/>
  <c r="BK230"/>
  <c r="BK123"/>
  <c i="3" r="BK89"/>
  <c i="2" r="BK189"/>
  <c r="J199"/>
  <c i="3" r="BK103"/>
  <c r="BK95"/>
  <c i="4" r="BK102"/>
  <c i="2" r="BK175"/>
  <c r="BK186"/>
  <c r="J224"/>
  <c r="J135"/>
  <c r="J102"/>
  <c r="BK146"/>
  <c i="3" r="BK104"/>
  <c r="J95"/>
  <c i="2" r="BK191"/>
  <c r="BK169"/>
  <c r="J156"/>
  <c r="J213"/>
  <c i="3" r="J105"/>
  <c i="4" r="J108"/>
  <c i="2" r="J146"/>
  <c r="J177"/>
  <c r="BK109"/>
  <c r="BK127"/>
  <c i="4" r="BK108"/>
  <c i="2" r="J197"/>
  <c r="J109"/>
  <c i="4" r="J109"/>
  <c i="2" r="J167"/>
  <c r="BK156"/>
  <c r="J217"/>
  <c r="BK135"/>
  <c r="BK210"/>
  <c i="3" r="BK102"/>
  <c i="4" r="J97"/>
  <c i="2" r="J98"/>
  <c r="BK120"/>
  <c i="3" r="J89"/>
  <c r="J91"/>
  <c i="4" r="BK94"/>
  <c i="2" r="J233"/>
  <c r="BK164"/>
  <c r="J206"/>
  <c r="J127"/>
  <c r="BK208"/>
  <c i="3" r="J99"/>
  <c i="4" r="BK91"/>
  <c i="2" r="BK171"/>
  <c r="BK197"/>
  <c r="J111"/>
  <c r="BK98"/>
  <c r="BK181"/>
  <c r="J175"/>
  <c r="BK201"/>
  <c r="BK100"/>
  <c r="J143"/>
  <c i="3" r="BK93"/>
  <c i="4" r="BK109"/>
  <c i="2" r="BK217"/>
  <c r="BK151"/>
  <c i="3" r="BK91"/>
  <c i="4" r="BK93"/>
  <c i="2" r="J183"/>
  <c r="J133"/>
  <c r="BK167"/>
  <c r="J123"/>
  <c r="J151"/>
  <c i="3" r="J103"/>
  <c i="4" r="J93"/>
  <c i="2" r="BK158"/>
  <c r="BK154"/>
  <c i="3" r="J100"/>
  <c i="4" r="BK105"/>
  <c i="2" r="J194"/>
  <c r="BK213"/>
  <c r="BK148"/>
  <c r="BK203"/>
  <c r="BK143"/>
  <c r="BK199"/>
  <c r="J106"/>
  <c i="3" r="BK100"/>
  <c i="4" r="J89"/>
  <c i="2" r="J130"/>
  <c r="J227"/>
  <c r="BK183"/>
  <c i="3" r="BK105"/>
  <c i="4" r="J102"/>
  <c i="2" r="J201"/>
  <c r="BK233"/>
  <c r="J125"/>
  <c r="J154"/>
  <c i="3" r="J101"/>
  <c i="4" r="J103"/>
  <c i="2" l="1" r="BK93"/>
  <c r="J93"/>
  <c r="J61"/>
  <c r="R137"/>
  <c r="BK160"/>
  <c r="J160"/>
  <c r="J64"/>
  <c r="P188"/>
  <c r="T193"/>
  <c r="BK223"/>
  <c r="BK222"/>
  <c r="J222"/>
  <c r="J69"/>
  <c r="P229"/>
  <c r="P93"/>
  <c r="P137"/>
  <c r="P150"/>
  <c r="R150"/>
  <c r="T150"/>
  <c r="BK188"/>
  <c r="J188"/>
  <c r="J65"/>
  <c r="BK193"/>
  <c r="J193"/>
  <c r="J66"/>
  <c r="P212"/>
  <c r="BK229"/>
  <c r="J229"/>
  <c r="J71"/>
  <c i="3" r="BK83"/>
  <c r="J83"/>
  <c r="J61"/>
  <c i="2" r="T93"/>
  <c r="BK150"/>
  <c r="J150"/>
  <c r="J63"/>
  <c r="P160"/>
  <c r="R193"/>
  <c r="R212"/>
  <c r="T223"/>
  <c r="T222"/>
  <c i="3" r="R83"/>
  <c r="R82"/>
  <c r="R81"/>
  <c i="4" r="P86"/>
  <c i="2" r="R93"/>
  <c r="T137"/>
  <c r="T160"/>
  <c r="R188"/>
  <c r="T188"/>
  <c r="BK212"/>
  <c r="J212"/>
  <c r="J67"/>
  <c r="P223"/>
  <c r="P222"/>
  <c r="R229"/>
  <c i="3" r="P83"/>
  <c r="P82"/>
  <c r="P81"/>
  <c i="1" r="AU56"/>
  <c i="4" r="T86"/>
  <c r="P99"/>
  <c i="2" r="BK137"/>
  <c r="J137"/>
  <c r="J62"/>
  <c r="R160"/>
  <c r="P193"/>
  <c r="T212"/>
  <c r="R223"/>
  <c r="R222"/>
  <c r="T229"/>
  <c i="3" r="T83"/>
  <c r="T82"/>
  <c r="T81"/>
  <c i="4" r="BK86"/>
  <c r="J86"/>
  <c r="J61"/>
  <c r="R86"/>
  <c r="BK99"/>
  <c r="J99"/>
  <c r="J63"/>
  <c r="R99"/>
  <c r="T99"/>
  <c r="BK104"/>
  <c r="J104"/>
  <c r="J64"/>
  <c r="P104"/>
  <c r="R104"/>
  <c r="T104"/>
  <c i="2" r="BK219"/>
  <c r="J219"/>
  <c r="J68"/>
  <c i="4" r="BK96"/>
  <c r="J96"/>
  <c r="J62"/>
  <c r="BE91"/>
  <c r="BE105"/>
  <c r="E74"/>
  <c r="BE89"/>
  <c r="BE103"/>
  <c r="BE109"/>
  <c i="3" r="BK82"/>
  <c r="J82"/>
  <c r="J60"/>
  <c i="4" r="F81"/>
  <c r="BE87"/>
  <c r="BE97"/>
  <c r="BE100"/>
  <c r="BE108"/>
  <c r="J78"/>
  <c r="BE93"/>
  <c r="BE94"/>
  <c r="BE102"/>
  <c i="2" r="J223"/>
  <c r="J70"/>
  <c i="3" r="J52"/>
  <c r="F78"/>
  <c r="BE93"/>
  <c r="BE95"/>
  <c r="BE104"/>
  <c i="2" r="BK92"/>
  <c r="J92"/>
  <c r="J60"/>
  <c i="3" r="E48"/>
  <c r="BE89"/>
  <c r="BE91"/>
  <c r="BE97"/>
  <c r="BE103"/>
  <c r="BE84"/>
  <c r="BE86"/>
  <c r="BE99"/>
  <c r="BE100"/>
  <c r="BE102"/>
  <c r="BE87"/>
  <c r="BE101"/>
  <c r="BE105"/>
  <c i="2" r="E48"/>
  <c r="BE106"/>
  <c r="BE117"/>
  <c r="BE140"/>
  <c r="BE143"/>
  <c r="BE148"/>
  <c r="BE154"/>
  <c r="BE164"/>
  <c r="BE167"/>
  <c r="BE171"/>
  <c r="BE173"/>
  <c r="BE175"/>
  <c r="BE177"/>
  <c r="BE179"/>
  <c r="BE181"/>
  <c r="BE196"/>
  <c r="BE215"/>
  <c r="F55"/>
  <c r="BE94"/>
  <c r="BE111"/>
  <c r="BE114"/>
  <c r="BE120"/>
  <c r="BE127"/>
  <c r="BE133"/>
  <c r="BE135"/>
  <c r="BE146"/>
  <c r="BE156"/>
  <c r="BE161"/>
  <c r="BE165"/>
  <c r="BE203"/>
  <c r="BE204"/>
  <c r="BE206"/>
  <c r="BE210"/>
  <c r="BE213"/>
  <c r="BE217"/>
  <c r="J52"/>
  <c r="BE96"/>
  <c r="BE98"/>
  <c r="BE102"/>
  <c r="BE109"/>
  <c r="BE130"/>
  <c r="BE158"/>
  <c r="BE169"/>
  <c r="BE183"/>
  <c r="BE186"/>
  <c r="BE189"/>
  <c r="BE191"/>
  <c r="BE199"/>
  <c r="BE224"/>
  <c r="BE230"/>
  <c r="BE233"/>
  <c r="BE100"/>
  <c r="BE104"/>
  <c r="BE123"/>
  <c r="BE125"/>
  <c r="BE131"/>
  <c r="BE138"/>
  <c r="BE144"/>
  <c r="BE151"/>
  <c r="BE194"/>
  <c r="BE197"/>
  <c r="BE201"/>
  <c r="BE208"/>
  <c r="BE220"/>
  <c r="BE227"/>
  <c i="1" r="BB55"/>
  <c r="BD55"/>
  <c i="4" r="F37"/>
  <c i="1" r="BD57"/>
  <c i="4" r="F35"/>
  <c i="1" r="BB57"/>
  <c i="2" r="F36"/>
  <c i="1" r="BC55"/>
  <c i="4" r="F36"/>
  <c i="1" r="BC57"/>
  <c i="3" r="J34"/>
  <c i="1" r="AW56"/>
  <c i="3" r="F35"/>
  <c i="1" r="BB56"/>
  <c i="3" r="F34"/>
  <c i="1" r="BA56"/>
  <c i="2" r="F34"/>
  <c i="1" r="BA55"/>
  <c i="3" r="F37"/>
  <c i="1" r="BD56"/>
  <c i="4" r="J34"/>
  <c i="1" r="AW57"/>
  <c i="3" r="F36"/>
  <c i="1" r="BC56"/>
  <c i="4" r="F34"/>
  <c i="1" r="BA57"/>
  <c i="2" r="J34"/>
  <c i="1" r="AW55"/>
  <c i="2" l="1" r="T92"/>
  <c r="T91"/>
  <c i="4" r="T85"/>
  <c r="T84"/>
  <c r="P85"/>
  <c r="P84"/>
  <c i="1" r="AU57"/>
  <c i="2" r="P92"/>
  <c r="P91"/>
  <c i="1" r="AU55"/>
  <c i="4" r="R85"/>
  <c r="R84"/>
  <c i="2" r="R92"/>
  <c r="R91"/>
  <c i="4" r="BK85"/>
  <c r="J85"/>
  <c r="J60"/>
  <c i="3" r="BK81"/>
  <c r="J81"/>
  <c r="J59"/>
  <c i="2" r="BK91"/>
  <c r="J91"/>
  <c r="F33"/>
  <c i="1" r="AZ55"/>
  <c i="3" r="J33"/>
  <c i="1" r="AV56"/>
  <c r="AT56"/>
  <c i="4" r="F33"/>
  <c i="1" r="AZ57"/>
  <c r="BC54"/>
  <c r="AY54"/>
  <c r="BA54"/>
  <c r="W30"/>
  <c i="2" r="J33"/>
  <c i="1" r="AV55"/>
  <c r="AT55"/>
  <c i="4" r="J33"/>
  <c i="1" r="AV57"/>
  <c r="AT57"/>
  <c i="3" r="F33"/>
  <c i="1" r="AZ56"/>
  <c r="BD54"/>
  <c r="W33"/>
  <c r="BB54"/>
  <c r="W31"/>
  <c i="2" r="J30"/>
  <c i="1" r="AG55"/>
  <c i="4" l="1" r="BK84"/>
  <c r="J84"/>
  <c i="1" r="AN55"/>
  <c i="2" r="J59"/>
  <c r="J39"/>
  <c i="3" r="J30"/>
  <c i="1" r="AG56"/>
  <c r="AN56"/>
  <c r="AZ54"/>
  <c r="AV54"/>
  <c r="AK29"/>
  <c r="AU54"/>
  <c r="AX54"/>
  <c i="4" r="J30"/>
  <c i="1" r="AG57"/>
  <c r="W32"/>
  <c r="AW54"/>
  <c r="AK30"/>
  <c i="4" l="1" r="J39"/>
  <c r="J59"/>
  <c i="3" r="J39"/>
  <c i="1" r="AN57"/>
  <c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<sst xmlns="http://schemas.openxmlformats.org/spreadsheetml/2006/main">
  <si>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</si>
  <si>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</si>
  <si>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</si>
  <si>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</si>
  <si>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</si>
  <si>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{7bda4ff7-7e04-4f56-8152-f9b6113a92df}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</si>
  <si>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</si>
  <si>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</si>
  <si>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</si>
  <si>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</si>
  <si>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</si>
  <si>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</si>
  <si>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</si>
  <si>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</si>
  <si>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PRV2024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</si>
  <si>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</si>
  <si>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</si>
  <si>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C1 v katastrálním území Němčice u Netolic</t>
  </si>
  <si>
    <t>KSO:</t>
  </si>
  <si>
    <t/>
  </si>
  <si>
    <t>CC-CZ:</t>
  </si>
  <si>
    <t>Místo:</t>
  </si>
  <si>
    <t xml:space="preserve"> Němčice u Netolic</t>
  </si>
  <si>
    <t>Datum:</t>
  </si>
  <si>
    <t>15. 8. 2024</t>
  </si>
  <si>
    <t>Zadavatel:</t>
  </si>
  <si>
    <t>IČ:</t>
  </si>
  <si>
    <t>01312774</t>
  </si>
  <si>
    <t xml:space="preserve"> Státní pozemkový úřad, Pobočka Prachatice</t>
  </si>
  <si>
    <t>DIČ:</t>
  </si>
  <si>
    <t>Uchazeč:</t>
  </si>
  <si>
    <t>Vyplň údaj</t>
  </si>
  <si>
    <t>Projektant:</t>
  </si>
  <si>
    <t xml:space="preserve"> S-pro servis s. r. 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</si>
  <si>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</si>
  <si>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</si>
  <si>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</si>
  <si>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</si>
  <si>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</si>
  <si>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</si>
  <si>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</si>
  <si>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</si>
  <si>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</si>
  <si>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</si>
  <si>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</si>
  <si>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</si>
  <si>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</si>
  <si>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</si>
  <si>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</si>
  <si>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</si>
  <si>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</si>
  <si>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</si>
  <si>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</si>
  <si>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</si>
  <si>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</si>
  <si>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</si>
  <si>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</si>
  <si>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</si>
  <si>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</si>
  <si>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</si>
  <si>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</si>
  <si>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</si>
  <si>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</si>
  <si>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</si>
  <si>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</si>
  <si>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</si>
  <si>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</si>
  <si>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</si>
  <si>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</si>
  <si>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</si>
  <si>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</si>
  <si>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</si>
  <si>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</si>
  <si>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</si>
  <si>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</si>
  <si>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</si>
  <si>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</si>
  <si>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</si>
  <si>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</si>
  <si>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Polní cesta C1</t>
  </si>
  <si>
    <t>STA</t>
  </si>
  <si>
    <t>1</t>
  </si>
  <si>
    <t>{98061b1f-2c11-4c9d-b246-0b0f1bd0c6ef}</t>
  </si>
  <si>
    <t>2</t>
  </si>
  <si>
    <t>SO 102</t>
  </si>
  <si>
    <t>Náhradní výsadba</t>
  </si>
  <si>
    <t>{e63c1e78-3330-4c59-9f1b-a69da63d1671}</t>
  </si>
  <si>
    <t>SO 103</t>
  </si>
  <si>
    <t>Vedlejší rozpočtové náklady</t>
  </si>
  <si>
    <t>VON</t>
  </si>
  <si>
    <t>{79d19e0d-a6d8-4289-8ec0-612f6f025923}</t>
  </si>
  <si>
    <t>KRYCÍ LIST SOUPISU PRACÍ</t>
  </si>
  <si>
    <t>Objekt:</t>
  </si>
  <si>
    <t>SO 101 - Polní cesta C1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</si>
  <si>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</si>
  <si>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</si>
  <si>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</si>
  <si>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</si>
  <si>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</si>
  <si>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</si>
  <si>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</si>
  <si>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</si>
  <si>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</si>
  <si>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</si>
  <si>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</si>
  <si>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</si>
  <si>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</si>
  <si>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</si>
  <si>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</si>
  <si>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>M - Práce a dodávky 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</si>
  <si>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</si>
  <si>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</si>
  <si>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</si>
  <si>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</si>
  <si>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</si>
  <si>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</si>
  <si>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</si>
  <si>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</si>
  <si>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</si>
  <si>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</si>
  <si>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</si>
  <si>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</si>
  <si>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</si>
  <si>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</si>
  <si>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</si>
  <si>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</si>
  <si>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</si>
  <si>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</si>
  <si>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</si>
  <si>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</si>
  <si>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</si>
  <si>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4</t>
  </si>
  <si>
    <t>-699032089</t>
  </si>
  <si>
    <t>Online PSC</t>
  </si>
  <si>
    <t>https://podminky.urs.cz/item/CS_URS_2024_02/111251103</t>
  </si>
  <si>
    <t>111251023</t>
  </si>
  <si>
    <t>Prořezávky jehličnaté výšky do 5 m do 100 kusů</t>
  </si>
  <si>
    <t>ar</t>
  </si>
  <si>
    <t>1747572588</t>
  </si>
  <si>
    <t>https://podminky.urs.cz/item/CS_URS_2024_02/111251023</t>
  </si>
  <si>
    <t>3</t>
  </si>
  <si>
    <t>111251223</t>
  </si>
  <si>
    <t>Prořezávky listnaté výšky do 5 m do 100 kusů</t>
  </si>
  <si>
    <t>312579079</t>
  </si>
  <si>
    <t>https://podminky.urs.cz/item/CS_URS_2024_02/111251223</t>
  </si>
  <si>
    <t>112151511</t>
  </si>
  <si>
    <t>Řez a průklest stromů pomocí mobilní plošiny v do 10 m</t>
  </si>
  <si>
    <t>kus</t>
  </si>
  <si>
    <t>151451050</t>
  </si>
  <si>
    <t>https://podminky.urs.cz/item/CS_URS_2024_02/112151511</t>
  </si>
  <si>
    <t>5</t>
  </si>
  <si>
    <t>113154112</t>
  </si>
  <si>
    <t>Frézování živičného krytu tl 40 mm pruh š 0,5 m pl do 500 m2 bez překážek v trase</t>
  </si>
  <si>
    <t>926742243</t>
  </si>
  <si>
    <t>https://podminky.urs.cz/item/CS_URS_2023_02/113154112</t>
  </si>
  <si>
    <t>6</t>
  </si>
  <si>
    <t>121151125</t>
  </si>
  <si>
    <t>Sejmutí ornice plochy přes 500 m2 tl vrstvy přes 250 do 300 mm strojně</t>
  </si>
  <si>
    <t>-1185478357</t>
  </si>
  <si>
    <t>https://podminky.urs.cz/item/CS_URS_2024_02/121151125</t>
  </si>
  <si>
    <t>7</t>
  </si>
  <si>
    <t>122151405</t>
  </si>
  <si>
    <t>Vykopávky v zemníku na suchu v hornině třídy těžitelnosti I skupiny 1 a 2 objem do 1000 m3 strojně</t>
  </si>
  <si>
    <t>m3</t>
  </si>
  <si>
    <t>1982859349</t>
  </si>
  <si>
    <t>https://podminky.urs.cz/item/CS_URS_2024_02/122151405</t>
  </si>
  <si>
    <t>P</t>
  </si>
  <si>
    <t>Poznámka k položce:_x000d_
naložení zeminy pro zpětný zásyp</t>
  </si>
  <si>
    <t>8</t>
  </si>
  <si>
    <t>122452206</t>
  </si>
  <si>
    <t>Odkopávky a prokopávky nezapažené pro silnice a dálnice v hornině třídy těžitelnosti II objem do 5000 m3 strojně</t>
  </si>
  <si>
    <t>767991615</t>
  </si>
  <si>
    <t>https://podminky.urs.cz/item/CS_URS_2024_02/122452206</t>
  </si>
  <si>
    <t>9</t>
  </si>
  <si>
    <t>132212132</t>
  </si>
  <si>
    <t>Hloubení nezapažených rýh šířky do 800 mm v nesoudržných horninách třídy těžitelnosti I skupiny 3 ručně</t>
  </si>
  <si>
    <t>1898858279</t>
  </si>
  <si>
    <t>https://podminky.urs.cz/item/CS_URS_2024_02/132212132</t>
  </si>
  <si>
    <t>Poznámka k položce:_x000d_
obnažení stávajícího vodovodu - km 0,019</t>
  </si>
  <si>
    <t>10</t>
  </si>
  <si>
    <t>132251104</t>
  </si>
  <si>
    <t>Hloubení rýh nezapažených š do 800 mm v hornině třídy těžitelnosti I skupiny 3 objem přes 100 m3 strojně</t>
  </si>
  <si>
    <t>-371678063</t>
  </si>
  <si>
    <t>https://podminky.urs.cz/item/CS_URS_2024_02/132251104</t>
  </si>
  <si>
    <t>Poznámka k položce:_x000d_
výkop pro drenáže</t>
  </si>
  <si>
    <t>11</t>
  </si>
  <si>
    <t>162351104</t>
  </si>
  <si>
    <t>Vodorovné přemístění přes 500 do 1000 m výkopku/sypaniny z horniny třídy těžitelnosti I skupiny 1 až 3</t>
  </si>
  <si>
    <t>-988222847</t>
  </si>
  <si>
    <t>https://podminky.urs.cz/item/CS_URS_2024_02/162351104</t>
  </si>
  <si>
    <t>Poznámka k položce:_x000d_
převoz zeminy na mezideponii a zpět - zpětný zásyp_x000d_
rozvoz ornice</t>
  </si>
  <si>
    <t>12</t>
  </si>
  <si>
    <t>162651112</t>
  </si>
  <si>
    <t>Vodorovné přemístění přes 4 000 do 5000 m výkopku/sypaniny z horniny třídy těžitelnosti I skupiny 1 až 3</t>
  </si>
  <si>
    <t>1362723674</t>
  </si>
  <si>
    <t>https://podminky.urs.cz/item/CS_URS_2024_02/162651112</t>
  </si>
  <si>
    <t>Poznámka k položce:_x000d_
odvoz výkopku</t>
  </si>
  <si>
    <t>13</t>
  </si>
  <si>
    <t>171152121</t>
  </si>
  <si>
    <t>Uložení sypaniny z hornin nesoudržných kamenitých do násypů zhutněných silnic a dálnic</t>
  </si>
  <si>
    <t>813923527</t>
  </si>
  <si>
    <t>https://podminky.urs.cz/item/CS_URS_2024_02/171152121</t>
  </si>
  <si>
    <t>14</t>
  </si>
  <si>
    <t>171251201</t>
  </si>
  <si>
    <t>Uložení sypaniny na skládky nebo meziskládky</t>
  </si>
  <si>
    <t>2147309956</t>
  </si>
  <si>
    <t>https://podminky.urs.cz/item/CS_URS_2024_02/171251201</t>
  </si>
  <si>
    <t>174111101</t>
  </si>
  <si>
    <t>Zásyp jam, šachet rýh nebo kolem objektů sypaninou se zhutněním ručně</t>
  </si>
  <si>
    <t>-1734615596</t>
  </si>
  <si>
    <t>https://podminky.urs.cz/item/CS_URS_2024_02/174111101</t>
  </si>
  <si>
    <t>Poznámka k položce:_x000d_
zásyp rýh - vodovod</t>
  </si>
  <si>
    <t>16</t>
  </si>
  <si>
    <t>M</t>
  </si>
  <si>
    <t>58331200</t>
  </si>
  <si>
    <t>štěrkopísek netříděný</t>
  </si>
  <si>
    <t>t</t>
  </si>
  <si>
    <t>-773815071</t>
  </si>
  <si>
    <t>17</t>
  </si>
  <si>
    <t>181101141</t>
  </si>
  <si>
    <t>Úprava pozemku s rozpojením, přehrnutím, urovnáním a přehrnutím do 20 m zeminy tř 4</t>
  </si>
  <si>
    <t>2134341203</t>
  </si>
  <si>
    <t>https://podminky.urs.cz/item/CS_URS_2024_02/181101141</t>
  </si>
  <si>
    <t>18</t>
  </si>
  <si>
    <t>181152302</t>
  </si>
  <si>
    <t>Úprava pláně pro silnice a dálnice v zářezech se zhutněním</t>
  </si>
  <si>
    <t>-30202488</t>
  </si>
  <si>
    <t>https://podminky.urs.cz/item/CS_URS_2024_02/181152302</t>
  </si>
  <si>
    <t>19</t>
  </si>
  <si>
    <t>181351113</t>
  </si>
  <si>
    <t>Rozprostření ornice tl vrstvy do 200 mm pl přes 500 m2 v rovině nebo ve svahu do 1:5 strojně</t>
  </si>
  <si>
    <t>-1681410414</t>
  </si>
  <si>
    <t>https://podminky.urs.cz/item/CS_URS_2024_02/181351113</t>
  </si>
  <si>
    <t>Zakládání</t>
  </si>
  <si>
    <t>20</t>
  </si>
  <si>
    <t>212752402</t>
  </si>
  <si>
    <t>Trativod z drenážních trubek korugovaných PE-HD SN 8 perforace 360° včetně lože otevřený výkop DN 150 pro liniové stavby</t>
  </si>
  <si>
    <t>m</t>
  </si>
  <si>
    <t>-468542245</t>
  </si>
  <si>
    <t>https://podminky.urs.cz/item/CS_URS_2024_02/212752402</t>
  </si>
  <si>
    <t>214500111</t>
  </si>
  <si>
    <t>Zřízení výplně rýh s drenážním potrubím do DN 200 štěrkopískem v přes 200 do 300 mm</t>
  </si>
  <si>
    <t>-1748827889</t>
  </si>
  <si>
    <t>https://podminky.urs.cz/item/CS_URS_2024_02/214500111</t>
  </si>
  <si>
    <t>Poznámka k položce:_x000d_
doplnění rýhy nad obsyp a podsyp</t>
  </si>
  <si>
    <t>22</t>
  </si>
  <si>
    <t>58344121</t>
  </si>
  <si>
    <t>štěrkodrť frakce 0/8</t>
  </si>
  <si>
    <t>1998118755</t>
  </si>
  <si>
    <t>23</t>
  </si>
  <si>
    <t>273351121</t>
  </si>
  <si>
    <t>Zřízení bednění základových desek</t>
  </si>
  <si>
    <t>334441607</t>
  </si>
  <si>
    <t>https://podminky.urs.cz/item/CS_URS_2024_02/273351121</t>
  </si>
  <si>
    <t>24</t>
  </si>
  <si>
    <t>273351122</t>
  </si>
  <si>
    <t>Odstranění bednění základových desek</t>
  </si>
  <si>
    <t>-951710748</t>
  </si>
  <si>
    <t>https://podminky.urs.cz/item/CS_URS_2024_02/273351122</t>
  </si>
  <si>
    <t>25</t>
  </si>
  <si>
    <t>273361412</t>
  </si>
  <si>
    <t>Výztuž základových desek ze svařovaných sítí do 8 kg/m2</t>
  </si>
  <si>
    <t>-1857296989</t>
  </si>
  <si>
    <t>https://podminky.urs.cz/item/CS_URS_2024_02/273361412</t>
  </si>
  <si>
    <t>Vodorovné konstrukce</t>
  </si>
  <si>
    <t>26</t>
  </si>
  <si>
    <t>451313511</t>
  </si>
  <si>
    <t>Podkladní vrstva z betonu prostého se zvýšenými nároky na prostředí pod dlažbu tl do 100 mm</t>
  </si>
  <si>
    <t>1865842581</t>
  </si>
  <si>
    <t>https://podminky.urs.cz/item/CS_URS_2024_02/451313511</t>
  </si>
  <si>
    <t>Poznámka k položce:_x000d_
spádiště a nátok - propustky_x000d_
výústní objekt drenáže</t>
  </si>
  <si>
    <t>27</t>
  </si>
  <si>
    <t>452318510</t>
  </si>
  <si>
    <t>Zajišťovací práh z betonu prostého se zvýšenými nároky na prostředí</t>
  </si>
  <si>
    <t>120897117</t>
  </si>
  <si>
    <t>https://podminky.urs.cz/item/CS_URS_2024_02/452318510</t>
  </si>
  <si>
    <t>28</t>
  </si>
  <si>
    <t>452321171</t>
  </si>
  <si>
    <t>Podkladní desky ze ŽB tř. C 30/37 otevřený výkop</t>
  </si>
  <si>
    <t>-1993710953</t>
  </si>
  <si>
    <t>https://podminky.urs.cz/item/CS_URS_2024_02/452321171</t>
  </si>
  <si>
    <t>29</t>
  </si>
  <si>
    <t>462511111</t>
  </si>
  <si>
    <t>Zához prostoru z lomového kamene</t>
  </si>
  <si>
    <t>-311071648</t>
  </si>
  <si>
    <t>https://podminky.urs.cz/item/CS_URS_2024_02/462511111</t>
  </si>
  <si>
    <t>Komunikace pozemní</t>
  </si>
  <si>
    <t>30</t>
  </si>
  <si>
    <t>561071121</t>
  </si>
  <si>
    <t>Zřízení podkladu ze zeminy upravené vápnem, cementem, směsnými pojivy tl přes 400 do 450 mm pl přes 1000 do 5000 m2</t>
  </si>
  <si>
    <t>-617349998</t>
  </si>
  <si>
    <t>https://podminky.urs.cz/item/CS_URS_2024_02/561071121</t>
  </si>
  <si>
    <t>Poznámka k položce:_x000d_
GEOSOL</t>
  </si>
  <si>
    <t>31</t>
  </si>
  <si>
    <t>58530170</t>
  </si>
  <si>
    <t>vápno nehašené CL 90-Q pro úpravu zemin standardní</t>
  </si>
  <si>
    <t>1265253413</t>
  </si>
  <si>
    <t>32</t>
  </si>
  <si>
    <t>564851111</t>
  </si>
  <si>
    <t>Podklad ze štěrkodrtě ŠD plochy přes 100 m2 tl 150 mm</t>
  </si>
  <si>
    <t>464668857</t>
  </si>
  <si>
    <t>https://podminky.urs.cz/item/CS_URS_2024_02/564851111</t>
  </si>
  <si>
    <t>33</t>
  </si>
  <si>
    <t>564861011</t>
  </si>
  <si>
    <t>Podklad ze štěrkodrtě ŠD plochy do 100 m2 tl 200 mm</t>
  </si>
  <si>
    <t>-986778886</t>
  </si>
  <si>
    <t>https://podminky.urs.cz/item/CS_URS_2024_02/564861011</t>
  </si>
  <si>
    <t>34</t>
  </si>
  <si>
    <t>565165111</t>
  </si>
  <si>
    <t>Asfaltový beton vrstva podkladní ACP 16 (obalované kamenivo OKS) tl 80 mm š do 3 m</t>
  </si>
  <si>
    <t>692493392</t>
  </si>
  <si>
    <t>https://podminky.urs.cz/item/CS_URS_2024_02/565165111</t>
  </si>
  <si>
    <t>35</t>
  </si>
  <si>
    <t>566901161</t>
  </si>
  <si>
    <t>Vyspravení podkladu po překopech inženýrských sítí plochy do 15 m2 obalovaným kamenivem ACP (OK) tl. 100 mm</t>
  </si>
  <si>
    <t>-1417351705</t>
  </si>
  <si>
    <t>https://podminky.urs.cz/item/CS_URS_2024_02/566901161</t>
  </si>
  <si>
    <t>36</t>
  </si>
  <si>
    <t>569831111</t>
  </si>
  <si>
    <t>Zpevnění krajnic štěrkodrtí tl 100 mm</t>
  </si>
  <si>
    <t>-926756919</t>
  </si>
  <si>
    <t>https://podminky.urs.cz/item/CS_URS_2024_02/569831111</t>
  </si>
  <si>
    <t>37</t>
  </si>
  <si>
    <t>572340112</t>
  </si>
  <si>
    <t>Vyspravení krytu komunikací po překopech pl do 15 m2 asfaltovým betonem ACO (AB) tl přes 50 do 70 mm</t>
  </si>
  <si>
    <t>561082275</t>
  </si>
  <si>
    <t>https://podminky.urs.cz/item/CS_URS_2024_02/572340112</t>
  </si>
  <si>
    <t>38</t>
  </si>
  <si>
    <t>573111111</t>
  </si>
  <si>
    <t>Postřik živičný infiltrační s posypem z asfaltu množství 0,60 kg/m2</t>
  </si>
  <si>
    <t>-1151311556</t>
  </si>
  <si>
    <t>https://podminky.urs.cz/item/CS_URS_2024_02/573111111</t>
  </si>
  <si>
    <t>39</t>
  </si>
  <si>
    <t>573211107</t>
  </si>
  <si>
    <t>Postřik živičný spojovací z asfaltu v množství 0,30 kg/m2</t>
  </si>
  <si>
    <t>111614587</t>
  </si>
  <si>
    <t>https://podminky.urs.cz/item/CS_URS_2024_02/573211107</t>
  </si>
  <si>
    <t>40</t>
  </si>
  <si>
    <t>577134111</t>
  </si>
  <si>
    <t>Asfaltový beton vrstva obrusná ACO 11 (ABS) tř. I tl 40 mm š do 3 m z nemodifikovaného asfaltu</t>
  </si>
  <si>
    <t>669859320</t>
  </si>
  <si>
    <t>https://podminky.urs.cz/item/CS_URS_2024_02/577134111</t>
  </si>
  <si>
    <t>41</t>
  </si>
  <si>
    <t>594511111</t>
  </si>
  <si>
    <t>Dlažba z lomového kamene s provedením lože z betonu</t>
  </si>
  <si>
    <t>1574591197</t>
  </si>
  <si>
    <t>https://podminky.urs.cz/item/CS_URS_2023_02/594511111</t>
  </si>
  <si>
    <t>42</t>
  </si>
  <si>
    <t>599632111</t>
  </si>
  <si>
    <t>Vyplnění spár dlažby z lomového kamene MC se zatřením</t>
  </si>
  <si>
    <t>242337142</t>
  </si>
  <si>
    <t>https://podminky.urs.cz/item/CS_URS_2024_02/599632111</t>
  </si>
  <si>
    <t>Trubní vedení</t>
  </si>
  <si>
    <t>43</t>
  </si>
  <si>
    <t>820391113</t>
  </si>
  <si>
    <t>Přeseknutí železobetonové trouby DN přes 250 do 400 mm</t>
  </si>
  <si>
    <t>1454524468</t>
  </si>
  <si>
    <t>https://podminky.urs.cz/item/CS_URS_2024_02/820391113</t>
  </si>
  <si>
    <t>44</t>
  </si>
  <si>
    <t>899643111</t>
  </si>
  <si>
    <t>Bednění pro obetonování potrubí otevřený výkop</t>
  </si>
  <si>
    <t>-1070225999</t>
  </si>
  <si>
    <t>https://podminky.urs.cz/item/CS_URS_2023_02/899643111</t>
  </si>
  <si>
    <t>Ostatní konstrukce a práce, bourání</t>
  </si>
  <si>
    <t>45</t>
  </si>
  <si>
    <t>912211111.1</t>
  </si>
  <si>
    <t>Montáž směrového sloupku silničního plastového prosté uložení bez betonového základu</t>
  </si>
  <si>
    <t>749148673</t>
  </si>
  <si>
    <t>https://podminky.urs.cz/item/CS_URS_2023_02/912211111.1</t>
  </si>
  <si>
    <t>46</t>
  </si>
  <si>
    <t>40445158</t>
  </si>
  <si>
    <t>sloupek směrový silniční plastový 1,2m</t>
  </si>
  <si>
    <t>478479296</t>
  </si>
  <si>
    <t>47</t>
  </si>
  <si>
    <t>915111121</t>
  </si>
  <si>
    <t>Vodorovné dopravní značení dělící čáry přerušované š 125 mm základní bílá barva</t>
  </si>
  <si>
    <t>140523577</t>
  </si>
  <si>
    <t>https://podminky.urs.cz/item/CS_URS_2024_02/915111121</t>
  </si>
  <si>
    <t>48</t>
  </si>
  <si>
    <t>919441211</t>
  </si>
  <si>
    <t>Čelo propustku z lomového kamene pro propustek z trub DN 300 až 500</t>
  </si>
  <si>
    <t>-1714250757</t>
  </si>
  <si>
    <t>https://podminky.urs.cz/item/CS_URS_2024_02/919441211</t>
  </si>
  <si>
    <t>49</t>
  </si>
  <si>
    <t>919521120</t>
  </si>
  <si>
    <t>Zřízení silničního propustku z trub betonových nebo ŽB DN 400</t>
  </si>
  <si>
    <t>1610589112</t>
  </si>
  <si>
    <t>https://podminky.urs.cz/item/CS_URS_2024_02/919521120</t>
  </si>
  <si>
    <t>50</t>
  </si>
  <si>
    <t>59223021</t>
  </si>
  <si>
    <t>trouba betonová hrdlová DN 400</t>
  </si>
  <si>
    <t>-815205556</t>
  </si>
  <si>
    <t>51</t>
  </si>
  <si>
    <t>919535558</t>
  </si>
  <si>
    <t>Obetonování trubního propustku betonem prostým tř. C 20/25</t>
  </si>
  <si>
    <t>1788714137</t>
  </si>
  <si>
    <t>https://podminky.urs.cz/item/CS_URS_2024_02/919535558</t>
  </si>
  <si>
    <t>52</t>
  </si>
  <si>
    <t>919732211</t>
  </si>
  <si>
    <t>Styčná spára napojení nového živičného povrchu na stávající za tepla š 15 mm hl 25 mm s prořezáním</t>
  </si>
  <si>
    <t>-946117320</t>
  </si>
  <si>
    <t>https://podminky.urs.cz/item/CS_URS_2024_02/919732211</t>
  </si>
  <si>
    <t>53</t>
  </si>
  <si>
    <t>919735113</t>
  </si>
  <si>
    <t>Řezání stávajícího živičného krytu hl přes 100 do 150 mm</t>
  </si>
  <si>
    <t>911148896</t>
  </si>
  <si>
    <t>https://podminky.urs.cz/item/CS_URS_2024_02/919735113</t>
  </si>
  <si>
    <t>54</t>
  </si>
  <si>
    <t>938902113</t>
  </si>
  <si>
    <t>Čištění příkopů komunikací příkopovým rypadlem objem nánosu přes 0,3 do 0,5 m3/m</t>
  </si>
  <si>
    <t>-1112790007</t>
  </si>
  <si>
    <t>https://podminky.urs.cz/item/CS_URS_2024_02/938902113</t>
  </si>
  <si>
    <t>997</t>
  </si>
  <si>
    <t>Přesun sutě</t>
  </si>
  <si>
    <t>55</t>
  </si>
  <si>
    <t>997211519</t>
  </si>
  <si>
    <t>Příplatek ZKD 1 km u vodorovné dopravy suti</t>
  </si>
  <si>
    <t>1058328127</t>
  </si>
  <si>
    <t>https://podminky.urs.cz/item/CS_URS_2024_02/997211519</t>
  </si>
  <si>
    <t>56</t>
  </si>
  <si>
    <t>997221551</t>
  </si>
  <si>
    <t>Vodorovná doprava suti ze sypkých materiálů do 1 km</t>
  </si>
  <si>
    <t>-1686426795</t>
  </si>
  <si>
    <t>https://podminky.urs.cz/item/CS_URS_2024_02/997221551</t>
  </si>
  <si>
    <t>57</t>
  </si>
  <si>
    <t>997221875</t>
  </si>
  <si>
    <t>Poplatek za uložení stavebního odpadu na recyklační skládce (skládkovné) asfaltového bez obsahu dehtu zatříděného do Katalogu odpadů pod kódem 17 03 02</t>
  </si>
  <si>
    <t>1518198753</t>
  </si>
  <si>
    <t>https://podminky.urs.cz/item/CS_URS_2024_02/997221875</t>
  </si>
  <si>
    <t>998</t>
  </si>
  <si>
    <t>Přesun hmot</t>
  </si>
  <si>
    <t>58</t>
  </si>
  <si>
    <t>998225111</t>
  </si>
  <si>
    <t>Přesun hmot pro pozemní komunikace s krytem z kamene, monolitickým betonovým nebo živičným</t>
  </si>
  <si>
    <t>-967784955</t>
  </si>
  <si>
    <t>https://podminky.urs.cz/item/CS_URS_2024_02/998225111</t>
  </si>
  <si>
    <t>PSV</t>
  </si>
  <si>
    <t>Práce a dodávky PSV</t>
  </si>
  <si>
    <t>742</t>
  </si>
  <si>
    <t>Elektroinstalace - slaboproud</t>
  </si>
  <si>
    <t>59</t>
  </si>
  <si>
    <t>742110401</t>
  </si>
  <si>
    <t>Montáž instalačních kanálů pro slaboproud plastových jednokomorových</t>
  </si>
  <si>
    <t>-338734293</t>
  </si>
  <si>
    <t>https://podminky.urs.cz/item/CS_URS_2024_02/742110401</t>
  </si>
  <si>
    <t>Poznámka k položce:_x000d_
dělená trubka 160/110 vč. spojek</t>
  </si>
  <si>
    <t>60</t>
  </si>
  <si>
    <t>56245119</t>
  </si>
  <si>
    <t>dělená trubka HDPE 160/110</t>
  </si>
  <si>
    <t>-558245268</t>
  </si>
  <si>
    <t>Práce a dodávky M</t>
  </si>
  <si>
    <t>61</t>
  </si>
  <si>
    <t>220182012</t>
  </si>
  <si>
    <t>Zakrytí potrubí betonovými deskami bez lože</t>
  </si>
  <si>
    <t>64</t>
  </si>
  <si>
    <t>-362624727</t>
  </si>
  <si>
    <t>https://podminky.urs.cz/item/CS_URS_2024_02/220182012</t>
  </si>
  <si>
    <t>Poznámka k položce:_x000d_
ochrana vodovodu</t>
  </si>
  <si>
    <t>62</t>
  </si>
  <si>
    <t>59341118</t>
  </si>
  <si>
    <t>deska stropní betonová 550x250x55mm</t>
  </si>
  <si>
    <t>256</t>
  </si>
  <si>
    <t>737028132</t>
  </si>
  <si>
    <t>Poznámka k položce:_x000d_
ochran vodovodu</t>
  </si>
  <si>
    <t>SO 102 - Náhradní výsadba</t>
  </si>
  <si>
    <t>183101321</t>
  </si>
  <si>
    <t>Jamky pro výsadbu s výměnou 100 % půdy zeminy tř 1 až 4 objem do 1 m3 v rovině a svahu do 1:5</t>
  </si>
  <si>
    <t>-1746552076</t>
  </si>
  <si>
    <t>https://podminky.urs.cz/item/CS_URS_2024_02/183101321</t>
  </si>
  <si>
    <t>10321100</t>
  </si>
  <si>
    <t>zahradní substrát pro výsadbu VL</t>
  </si>
  <si>
    <t>934077941</t>
  </si>
  <si>
    <t>184102115</t>
  </si>
  <si>
    <t>Výsadba dřeviny s balem D do 0,6 m do jamky se zalitím v rovině a svahu do 1:5</t>
  </si>
  <si>
    <t>-1941304404</t>
  </si>
  <si>
    <t>https://podminky.urs.cz/item/CS_URS_2024_02/184102115</t>
  </si>
  <si>
    <t>02910095</t>
  </si>
  <si>
    <t>Třešeň Celeste</t>
  </si>
  <si>
    <t>554876194</t>
  </si>
  <si>
    <t>Poznámka k položce:_x000d_
výška stromku 100 ÷ 150 cm</t>
  </si>
  <si>
    <t>02650590</t>
  </si>
  <si>
    <t>Ořešák Jupiter</t>
  </si>
  <si>
    <t>-492814223</t>
  </si>
  <si>
    <t>02910096</t>
  </si>
  <si>
    <t>Hrušeň Armida</t>
  </si>
  <si>
    <t>-321917998</t>
  </si>
  <si>
    <t>02510097</t>
  </si>
  <si>
    <t>Švestka Haroma</t>
  </si>
  <si>
    <t>-1380348610</t>
  </si>
  <si>
    <t>184215132</t>
  </si>
  <si>
    <t>Ukotvení kmene dřevin třemi kůly D do 0,1 m délky do 2 m</t>
  </si>
  <si>
    <t>673528547</t>
  </si>
  <si>
    <t>https://podminky.urs.cz/item/CS_URS_2024_02/184215132</t>
  </si>
  <si>
    <t>605912520</t>
  </si>
  <si>
    <t>kůl vyvazovací dřevěný délka 200 cm průměr 8 cm</t>
  </si>
  <si>
    <t>2069265654</t>
  </si>
  <si>
    <t>605912571</t>
  </si>
  <si>
    <t>příčka spojovací ke kůlům ipregnovaná 50x8 cm</t>
  </si>
  <si>
    <t>ks</t>
  </si>
  <si>
    <t>-1566705768</t>
  </si>
  <si>
    <t>605912572</t>
  </si>
  <si>
    <t>úvazek bavlněný š. 3 cm</t>
  </si>
  <si>
    <t>-1436777136</t>
  </si>
  <si>
    <t>185804311</t>
  </si>
  <si>
    <t>Zalití stromů - ca 100 litrů</t>
  </si>
  <si>
    <t>-865089795</t>
  </si>
  <si>
    <t>185851121</t>
  </si>
  <si>
    <t>Dovoz vody pro zálivku stromů na vzdálenost do 1000 m</t>
  </si>
  <si>
    <t>1357569105</t>
  </si>
  <si>
    <t>185851129</t>
  </si>
  <si>
    <t>Dovoz vody pro zálivku. Přípatek za každých dalšíchj i započatých 1000 m</t>
  </si>
  <si>
    <t>-963764433</t>
  </si>
  <si>
    <t>0821113210</t>
  </si>
  <si>
    <t>Voda pitná pro ostatní odběratele</t>
  </si>
  <si>
    <t>-854905909</t>
  </si>
  <si>
    <t>SO 103 -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</si>
  <si>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</si>
  <si>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</si>
  <si>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</si>
  <si>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</si>
  <si>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</si>
  <si>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</si>
  <si>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</si>
  <si>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</si>
  <si>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</si>
  <si>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</si>
  <si>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-2076978872</t>
  </si>
  <si>
    <t>https://podminky.urs.cz/item/CS_URS_2024_02/012103000</t>
  </si>
  <si>
    <t>012203000</t>
  </si>
  <si>
    <t>Geodetické práce při provádění a při dokončení stavby</t>
  </si>
  <si>
    <t>kpl</t>
  </si>
  <si>
    <t>-107131659</t>
  </si>
  <si>
    <t>https://podminky.urs.cz/item/CS_URS_2024_02/012203000</t>
  </si>
  <si>
    <t>012303000</t>
  </si>
  <si>
    <t>Geodetické práce po výstavbě - zaměření skutečného stavu</t>
  </si>
  <si>
    <t>-86760992</t>
  </si>
  <si>
    <t>https://podminky.urs.cz/item/CS_URS_2024_02/012303000</t>
  </si>
  <si>
    <t>0131940R2</t>
  </si>
  <si>
    <t>Geotechnické práce</t>
  </si>
  <si>
    <t>-532921284</t>
  </si>
  <si>
    <t>013254000</t>
  </si>
  <si>
    <t>Dokumentace skutečného provedení stavby</t>
  </si>
  <si>
    <t>1416814673</t>
  </si>
  <si>
    <t>https://podminky.urs.cz/item/CS_URS_2024_02/013254000</t>
  </si>
  <si>
    <t>VRN3</t>
  </si>
  <si>
    <t>Zařízení staveniště</t>
  </si>
  <si>
    <t>030001000</t>
  </si>
  <si>
    <t>-5205251</t>
  </si>
  <si>
    <t>https://podminky.urs.cz/item/CS_URS_2024_02/030001000</t>
  </si>
  <si>
    <t>VRN4</t>
  </si>
  <si>
    <t>Inženýrská činnost</t>
  </si>
  <si>
    <t>043134000</t>
  </si>
  <si>
    <t>Zkoušky zatěžovací</t>
  </si>
  <si>
    <t>-753145021</t>
  </si>
  <si>
    <t>https://podminky.urs.cz/item/CS_URS_2024_02/043134000</t>
  </si>
  <si>
    <t>0431340</t>
  </si>
  <si>
    <t>Vytýčení inženýrských sítí</t>
  </si>
  <si>
    <t>895927016</t>
  </si>
  <si>
    <t>04313400</t>
  </si>
  <si>
    <t>Ekotoxikologický test výkopové zeminy</t>
  </si>
  <si>
    <t>1241026715</t>
  </si>
  <si>
    <t>VRN9</t>
  </si>
  <si>
    <t>Ostatní náklady</t>
  </si>
  <si>
    <t>034503000</t>
  </si>
  <si>
    <t>Informační tabule k publicitě stavby - dočasná</t>
  </si>
  <si>
    <t>-1884323712</t>
  </si>
  <si>
    <t>https://podminky.urs.cz/item/CS_URS_2024_02/034503000</t>
  </si>
  <si>
    <t>Poznámka k položce:_x000d_
upřesněno dle dotačního titulu</t>
  </si>
  <si>
    <t>03450300</t>
  </si>
  <si>
    <t>Informační tabule k publicitě stavby - trvalá</t>
  </si>
  <si>
    <t>-1417093319</t>
  </si>
  <si>
    <t>091003000</t>
  </si>
  <si>
    <t>Ostatní náklady bez rozlišení - čištění komunikací</t>
  </si>
  <si>
    <t>-1313276293</t>
  </si>
  <si>
    <t>https://podminky.urs.cz/item/CS_URS_2024_02/091003000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</si>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</sst>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1251023" TargetMode="External" /><Relationship Id="rId3" Type="http://schemas.openxmlformats.org/officeDocument/2006/relationships/hyperlink" Target="https://podminky.urs.cz/item/CS_URS_2024_02/111251223" TargetMode="External" /><Relationship Id="rId4" Type="http://schemas.openxmlformats.org/officeDocument/2006/relationships/hyperlink" Target="https://podminky.urs.cz/item/CS_URS_2024_02/112151511" TargetMode="External" /><Relationship Id="rId5" Type="http://schemas.openxmlformats.org/officeDocument/2006/relationships/hyperlink" Target="https://podminky.urs.cz/item/CS_URS_2023_02/113154112" TargetMode="External" /><Relationship Id="rId6" Type="http://schemas.openxmlformats.org/officeDocument/2006/relationships/hyperlink" Target="https://podminky.urs.cz/item/CS_URS_2024_02/121151125" TargetMode="External" /><Relationship Id="rId7" Type="http://schemas.openxmlformats.org/officeDocument/2006/relationships/hyperlink" Target="https://podminky.urs.cz/item/CS_URS_2024_02/122151405" TargetMode="External" /><Relationship Id="rId8" Type="http://schemas.openxmlformats.org/officeDocument/2006/relationships/hyperlink" Target="https://podminky.urs.cz/item/CS_URS_2024_02/122452206" TargetMode="External" /><Relationship Id="rId9" Type="http://schemas.openxmlformats.org/officeDocument/2006/relationships/hyperlink" Target="https://podminky.urs.cz/item/CS_URS_2024_02/132212132" TargetMode="External" /><Relationship Id="rId10" Type="http://schemas.openxmlformats.org/officeDocument/2006/relationships/hyperlink" Target="https://podminky.urs.cz/item/CS_URS_2024_02/132251104" TargetMode="External" /><Relationship Id="rId11" Type="http://schemas.openxmlformats.org/officeDocument/2006/relationships/hyperlink" Target="https://podminky.urs.cz/item/CS_URS_2024_02/162351104" TargetMode="External" /><Relationship Id="rId12" Type="http://schemas.openxmlformats.org/officeDocument/2006/relationships/hyperlink" Target="https://podminky.urs.cz/item/CS_URS_2024_02/162651112" TargetMode="External" /><Relationship Id="rId13" Type="http://schemas.openxmlformats.org/officeDocument/2006/relationships/hyperlink" Target="https://podminky.urs.cz/item/CS_URS_2024_02/1711521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74111101" TargetMode="External" /><Relationship Id="rId16" Type="http://schemas.openxmlformats.org/officeDocument/2006/relationships/hyperlink" Target="https://podminky.urs.cz/item/CS_URS_2024_02/181101141" TargetMode="External" /><Relationship Id="rId17" Type="http://schemas.openxmlformats.org/officeDocument/2006/relationships/hyperlink" Target="https://podminky.urs.cz/item/CS_URS_2024_02/181152302" TargetMode="External" /><Relationship Id="rId18" Type="http://schemas.openxmlformats.org/officeDocument/2006/relationships/hyperlink" Target="https://podminky.urs.cz/item/CS_URS_2024_02/181351113" TargetMode="External" /><Relationship Id="rId19" Type="http://schemas.openxmlformats.org/officeDocument/2006/relationships/hyperlink" Target="https://podminky.urs.cz/item/CS_URS_2024_02/212752402" TargetMode="External" /><Relationship Id="rId20" Type="http://schemas.openxmlformats.org/officeDocument/2006/relationships/hyperlink" Target="https://podminky.urs.cz/item/CS_URS_2024_02/214500111" TargetMode="External" /><Relationship Id="rId21" Type="http://schemas.openxmlformats.org/officeDocument/2006/relationships/hyperlink" Target="https://podminky.urs.cz/item/CS_URS_2024_02/273351121" TargetMode="External" /><Relationship Id="rId22" Type="http://schemas.openxmlformats.org/officeDocument/2006/relationships/hyperlink" Target="https://podminky.urs.cz/item/CS_URS_2024_02/273351122" TargetMode="External" /><Relationship Id="rId23" Type="http://schemas.openxmlformats.org/officeDocument/2006/relationships/hyperlink" Target="https://podminky.urs.cz/item/CS_URS_2024_02/273361412" TargetMode="External" /><Relationship Id="rId24" Type="http://schemas.openxmlformats.org/officeDocument/2006/relationships/hyperlink" Target="https://podminky.urs.cz/item/CS_URS_2024_02/451313511" TargetMode="External" /><Relationship Id="rId25" Type="http://schemas.openxmlformats.org/officeDocument/2006/relationships/hyperlink" Target="https://podminky.urs.cz/item/CS_URS_2024_02/452318510" TargetMode="External" /><Relationship Id="rId26" Type="http://schemas.openxmlformats.org/officeDocument/2006/relationships/hyperlink" Target="https://podminky.urs.cz/item/CS_URS_2024_02/452321171" TargetMode="External" /><Relationship Id="rId27" Type="http://schemas.openxmlformats.org/officeDocument/2006/relationships/hyperlink" Target="https://podminky.urs.cz/item/CS_URS_2024_02/462511111" TargetMode="External" /><Relationship Id="rId28" Type="http://schemas.openxmlformats.org/officeDocument/2006/relationships/hyperlink" Target="https://podminky.urs.cz/item/CS_URS_2024_02/561071121" TargetMode="External" /><Relationship Id="rId29" Type="http://schemas.openxmlformats.org/officeDocument/2006/relationships/hyperlink" Target="https://podminky.urs.cz/item/CS_URS_2024_02/564851111" TargetMode="External" /><Relationship Id="rId30" Type="http://schemas.openxmlformats.org/officeDocument/2006/relationships/hyperlink" Target="https://podminky.urs.cz/item/CS_URS_2024_02/564861011" TargetMode="External" /><Relationship Id="rId31" Type="http://schemas.openxmlformats.org/officeDocument/2006/relationships/hyperlink" Target="https://podminky.urs.cz/item/CS_URS_2024_02/565165111" TargetMode="External" /><Relationship Id="rId32" Type="http://schemas.openxmlformats.org/officeDocument/2006/relationships/hyperlink" Target="https://podminky.urs.cz/item/CS_URS_2024_02/566901161" TargetMode="External" /><Relationship Id="rId33" Type="http://schemas.openxmlformats.org/officeDocument/2006/relationships/hyperlink" Target="https://podminky.urs.cz/item/CS_URS_2024_02/569831111" TargetMode="External" /><Relationship Id="rId34" Type="http://schemas.openxmlformats.org/officeDocument/2006/relationships/hyperlink" Target="https://podminky.urs.cz/item/CS_URS_2024_02/572340112" TargetMode="External" /><Relationship Id="rId35" Type="http://schemas.openxmlformats.org/officeDocument/2006/relationships/hyperlink" Target="https://podminky.urs.cz/item/CS_URS_2024_02/573111111" TargetMode="External" /><Relationship Id="rId36" Type="http://schemas.openxmlformats.org/officeDocument/2006/relationships/hyperlink" Target="https://podminky.urs.cz/item/CS_URS_2024_02/573211107" TargetMode="External" /><Relationship Id="rId37" Type="http://schemas.openxmlformats.org/officeDocument/2006/relationships/hyperlink" Target="https://podminky.urs.cz/item/CS_URS_2024_02/577134111" TargetMode="External" /><Relationship Id="rId38" Type="http://schemas.openxmlformats.org/officeDocument/2006/relationships/hyperlink" Target="https://podminky.urs.cz/item/CS_URS_2023_02/594511111" TargetMode="External" /><Relationship Id="rId39" Type="http://schemas.openxmlformats.org/officeDocument/2006/relationships/hyperlink" Target="https://podminky.urs.cz/item/CS_URS_2024_02/599632111" TargetMode="External" /><Relationship Id="rId40" Type="http://schemas.openxmlformats.org/officeDocument/2006/relationships/hyperlink" Target="https://podminky.urs.cz/item/CS_URS_2024_02/820391113" TargetMode="External" /><Relationship Id="rId41" Type="http://schemas.openxmlformats.org/officeDocument/2006/relationships/hyperlink" Target="https://podminky.urs.cz/item/CS_URS_2023_02/899643111" TargetMode="External" /><Relationship Id="rId42" Type="http://schemas.openxmlformats.org/officeDocument/2006/relationships/hyperlink" Target="https://podminky.urs.cz/item/CS_URS_2023_02/912211111.1" TargetMode="External" /><Relationship Id="rId43" Type="http://schemas.openxmlformats.org/officeDocument/2006/relationships/hyperlink" Target="https://podminky.urs.cz/item/CS_URS_2024_02/915111121" TargetMode="External" /><Relationship Id="rId44" Type="http://schemas.openxmlformats.org/officeDocument/2006/relationships/hyperlink" Target="https://podminky.urs.cz/item/CS_URS_2024_02/919441211" TargetMode="External" /><Relationship Id="rId45" Type="http://schemas.openxmlformats.org/officeDocument/2006/relationships/hyperlink" Target="https://podminky.urs.cz/item/CS_URS_2024_02/919521120" TargetMode="External" /><Relationship Id="rId46" Type="http://schemas.openxmlformats.org/officeDocument/2006/relationships/hyperlink" Target="https://podminky.urs.cz/item/CS_URS_2024_02/919535558" TargetMode="External" /><Relationship Id="rId47" Type="http://schemas.openxmlformats.org/officeDocument/2006/relationships/hyperlink" Target="https://podminky.urs.cz/item/CS_URS_2024_02/919732211" TargetMode="External" /><Relationship Id="rId48" Type="http://schemas.openxmlformats.org/officeDocument/2006/relationships/hyperlink" Target="https://podminky.urs.cz/item/CS_URS_2024_02/919735113" TargetMode="External" /><Relationship Id="rId49" Type="http://schemas.openxmlformats.org/officeDocument/2006/relationships/hyperlink" Target="https://podminky.urs.cz/item/CS_URS_2024_02/938902113" TargetMode="External" /><Relationship Id="rId50" Type="http://schemas.openxmlformats.org/officeDocument/2006/relationships/hyperlink" Target="https://podminky.urs.cz/item/CS_URS_2024_02/997211519" TargetMode="External" /><Relationship Id="rId51" Type="http://schemas.openxmlformats.org/officeDocument/2006/relationships/hyperlink" Target="https://podminky.urs.cz/item/CS_URS_2024_02/997221551" TargetMode="External" /><Relationship Id="rId52" Type="http://schemas.openxmlformats.org/officeDocument/2006/relationships/hyperlink" Target="https://podminky.urs.cz/item/CS_URS_2024_02/997221875" TargetMode="External" /><Relationship Id="rId53" Type="http://schemas.openxmlformats.org/officeDocument/2006/relationships/hyperlink" Target="https://podminky.urs.cz/item/CS_URS_2024_02/998225111" TargetMode="External" /><Relationship Id="rId54" Type="http://schemas.openxmlformats.org/officeDocument/2006/relationships/hyperlink" Target="https://podminky.urs.cz/item/CS_URS_2024_02/742110401" TargetMode="External" /><Relationship Id="rId55" Type="http://schemas.openxmlformats.org/officeDocument/2006/relationships/hyperlink" Target="https://podminky.urs.cz/item/CS_URS_2024_02/220182012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83101321" TargetMode="External" /><Relationship Id="rId2" Type="http://schemas.openxmlformats.org/officeDocument/2006/relationships/hyperlink" Target="https://podminky.urs.cz/item/CS_URS_2024_02/184102115" TargetMode="External" /><Relationship Id="rId3" Type="http://schemas.openxmlformats.org/officeDocument/2006/relationships/hyperlink" Target="https://podminky.urs.cz/item/CS_URS_2024_02/184215132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103000" TargetMode="External" /><Relationship Id="rId2" Type="http://schemas.openxmlformats.org/officeDocument/2006/relationships/hyperlink" Target="https://podminky.urs.cz/item/CS_URS_2024_02/012203000" TargetMode="External" /><Relationship Id="rId3" Type="http://schemas.openxmlformats.org/officeDocument/2006/relationships/hyperlink" Target="https://podminky.urs.cz/item/CS_URS_2024_02/012303000" TargetMode="External" /><Relationship Id="rId4" Type="http://schemas.openxmlformats.org/officeDocument/2006/relationships/hyperlink" Target="https://podminky.urs.cz/item/CS_URS_2024_02/013254000" TargetMode="External" /><Relationship Id="rId5" Type="http://schemas.openxmlformats.org/officeDocument/2006/relationships/hyperlink" Target="https://podminky.urs.cz/item/CS_URS_2024_02/030001000" TargetMode="External" /><Relationship Id="rId6" Type="http://schemas.openxmlformats.org/officeDocument/2006/relationships/hyperlink" Target="https://podminky.urs.cz/item/CS_URS_2024_02/043134000" TargetMode="External" /><Relationship Id="rId7" Type="http://schemas.openxmlformats.org/officeDocument/2006/relationships/hyperlink" Target="https://podminky.urs.cz/item/CS_URS_2024_02/034503000" TargetMode="External" /><Relationship Id="rId8" Type="http://schemas.openxmlformats.org/officeDocument/2006/relationships/hyperlink" Target="https://podminky.urs.cz/item/CS_URS_2024_02/091003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PRV2024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cesta C1 v katastrálním území Němčice u Netolic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Němčice u Netolic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15. 8. 2024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Státní pozemkový úřad, Pobočka Prachatice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S-pro servis s. r. o.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72</v>
      </c>
      <c r="BT54" s="108" t="s">
        <v>73</v>
      </c>
      <c r="BU54" s="109" t="s">
        <v>74</v>
      </c>
      <c r="BV54" s="108" t="s">
        <v>75</v>
      </c>
      <c r="BW54" s="108" t="s">
        <v>5</v>
      </c>
      <c r="BX54" s="108" t="s">
        <v>76</v>
      </c>
      <c r="CL54" s="108" t="s">
        <v>19</v>
      </c>
    </row>
    <row r="55" s="7" customFormat="1" ht="16.5" customHeight="1">
      <c r="A55" s="110" t="s">
        <v>77</v>
      </c>
      <c r="B55" s="111"/>
      <c r="C55" s="112"/>
      <c r="D55" s="113" t="s">
        <v>78</v>
      </c>
      <c r="E55" s="113"/>
      <c r="F55" s="113"/>
      <c r="G55" s="113"/>
      <c r="H55" s="113"/>
      <c r="I55" s="114"/>
      <c r="J55" s="113" t="s">
        <v>79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101 - Polní cesta C1'!J30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80</v>
      </c>
      <c r="AR55" s="117"/>
      <c r="AS55" s="118">
        <v>0</v>
      </c>
      <c r="AT55" s="119">
        <f>ROUND(SUM(AV55:AW55),2)</f>
        <v>0</v>
      </c>
      <c r="AU55" s="120">
        <f>'SO 101 - Polní cesta C1'!P91</f>
        <v>0</v>
      </c>
      <c r="AV55" s="119">
        <f>'SO 101 - Polní cesta C1'!J33</f>
        <v>0</v>
      </c>
      <c r="AW55" s="119">
        <f>'SO 101 - Polní cesta C1'!J34</f>
        <v>0</v>
      </c>
      <c r="AX55" s="119">
        <f>'SO 101 - Polní cesta C1'!J35</f>
        <v>0</v>
      </c>
      <c r="AY55" s="119">
        <f>'SO 101 - Polní cesta C1'!J36</f>
        <v>0</v>
      </c>
      <c r="AZ55" s="119">
        <f>'SO 101 - Polní cesta C1'!F33</f>
        <v>0</v>
      </c>
      <c r="BA55" s="119">
        <f>'SO 101 - Polní cesta C1'!F34</f>
        <v>0</v>
      </c>
      <c r="BB55" s="119">
        <f>'SO 101 - Polní cesta C1'!F35</f>
        <v>0</v>
      </c>
      <c r="BC55" s="119">
        <f>'SO 101 - Polní cesta C1'!F36</f>
        <v>0</v>
      </c>
      <c r="BD55" s="121">
        <f>'SO 101 - Polní cesta C1'!F37</f>
        <v>0</v>
      </c>
      <c r="BE55" s="7"/>
      <c r="BT55" s="122" t="s">
        <v>81</v>
      </c>
      <c r="BV55" s="122" t="s">
        <v>75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7" customFormat="1" ht="16.5" customHeight="1">
      <c r="A56" s="110" t="s">
        <v>77</v>
      </c>
      <c r="B56" s="111"/>
      <c r="C56" s="112"/>
      <c r="D56" s="113" t="s">
        <v>84</v>
      </c>
      <c r="E56" s="113"/>
      <c r="F56" s="113"/>
      <c r="G56" s="113"/>
      <c r="H56" s="113"/>
      <c r="I56" s="114"/>
      <c r="J56" s="113" t="s">
        <v>85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102 - Náhradní výsadba'!J30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80</v>
      </c>
      <c r="AR56" s="117"/>
      <c r="AS56" s="118">
        <v>0</v>
      </c>
      <c r="AT56" s="119">
        <f>ROUND(SUM(AV56:AW56),2)</f>
        <v>0</v>
      </c>
      <c r="AU56" s="120">
        <f>'SO 102 - Náhradní výsadba'!P81</f>
        <v>0</v>
      </c>
      <c r="AV56" s="119">
        <f>'SO 102 - Náhradní výsadba'!J33</f>
        <v>0</v>
      </c>
      <c r="AW56" s="119">
        <f>'SO 102 - Náhradní výsadba'!J34</f>
        <v>0</v>
      </c>
      <c r="AX56" s="119">
        <f>'SO 102 - Náhradní výsadba'!J35</f>
        <v>0</v>
      </c>
      <c r="AY56" s="119">
        <f>'SO 102 - Náhradní výsadba'!J36</f>
        <v>0</v>
      </c>
      <c r="AZ56" s="119">
        <f>'SO 102 - Náhradní výsadba'!F33</f>
        <v>0</v>
      </c>
      <c r="BA56" s="119">
        <f>'SO 102 - Náhradní výsadba'!F34</f>
        <v>0</v>
      </c>
      <c r="BB56" s="119">
        <f>'SO 102 - Náhradní výsadba'!F35</f>
        <v>0</v>
      </c>
      <c r="BC56" s="119">
        <f>'SO 102 - Náhradní výsadba'!F36</f>
        <v>0</v>
      </c>
      <c r="BD56" s="121">
        <f>'SO 102 - Náhradní výsadba'!F37</f>
        <v>0</v>
      </c>
      <c r="BE56" s="7"/>
      <c r="BT56" s="122" t="s">
        <v>81</v>
      </c>
      <c r="BV56" s="122" t="s">
        <v>75</v>
      </c>
      <c r="BW56" s="122" t="s">
        <v>86</v>
      </c>
      <c r="BX56" s="122" t="s">
        <v>5</v>
      </c>
      <c r="CL56" s="122" t="s">
        <v>19</v>
      </c>
      <c r="CM56" s="122" t="s">
        <v>83</v>
      </c>
    </row>
    <row r="57" s="7" customFormat="1" ht="16.5" customHeight="1">
      <c r="A57" s="110" t="s">
        <v>77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103 - Vedlejší rozpočt...'!J30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89</v>
      </c>
      <c r="AR57" s="117"/>
      <c r="AS57" s="123">
        <v>0</v>
      </c>
      <c r="AT57" s="124">
        <f>ROUND(SUM(AV57:AW57),2)</f>
        <v>0</v>
      </c>
      <c r="AU57" s="125">
        <f>'SO 103 - Vedlejší rozpočt...'!P84</f>
        <v>0</v>
      </c>
      <c r="AV57" s="124">
        <f>'SO 103 - Vedlejší rozpočt...'!J33</f>
        <v>0</v>
      </c>
      <c r="AW57" s="124">
        <f>'SO 103 - Vedlejší rozpočt...'!J34</f>
        <v>0</v>
      </c>
      <c r="AX57" s="124">
        <f>'SO 103 - Vedlejší rozpočt...'!J35</f>
        <v>0</v>
      </c>
      <c r="AY57" s="124">
        <f>'SO 103 - Vedlejší rozpočt...'!J36</f>
        <v>0</v>
      </c>
      <c r="AZ57" s="124">
        <f>'SO 103 - Vedlejší rozpočt...'!F33</f>
        <v>0</v>
      </c>
      <c r="BA57" s="124">
        <f>'SO 103 - Vedlejší rozpočt...'!F34</f>
        <v>0</v>
      </c>
      <c r="BB57" s="124">
        <f>'SO 103 - Vedlejší rozpočt...'!F35</f>
        <v>0</v>
      </c>
      <c r="BC57" s="124">
        <f>'SO 103 - Vedlejší rozpočt...'!F36</f>
        <v>0</v>
      </c>
      <c r="BD57" s="126">
        <f>'SO 103 - Vedlejší rozpočt...'!F37</f>
        <v>0</v>
      </c>
      <c r="BE57" s="7"/>
      <c r="BT57" s="122" t="s">
        <v>81</v>
      </c>
      <c r="BV57" s="122" t="s">
        <v>75</v>
      </c>
      <c r="BW57" s="122" t="s">
        <v>90</v>
      </c>
      <c r="BX57" s="122" t="s">
        <v>5</v>
      </c>
      <c r="CL57" s="122" t="s">
        <v>19</v>
      </c>
      <c r="CM57" s="122" t="s">
        <v>83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dGuT3hjOMJje4Iq2qYhrk5Qh1w0sstG18iYYvsRHgwwoY2y38BtWkSuUGg06hU0daUZcgYZJaxBVLRr/tXSSOw==" hashValue="/b4IpUPMfokZwMGpgnk0TBIVhXsxZFjoEbsJWvw8vKxWI3W1FyOpN66IbOcd/ckMnDikEqrMoCSnzufvwu+vR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 - Polní cesta C1'!C2" display="/"/>
    <hyperlink ref="A56" location="'SO 102 - Náhradní výsadba'!C2" display="/"/>
    <hyperlink ref="A57" location="'SO 103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cesta C1 v katastrálním území Němčice u Netolic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ROUND(J91,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ROUND((SUM(BE91:BE234)),  2)</f>
        <v>0</v>
      </c>
      <c r="G33" s="37"/>
      <c r="H33" s="37"/>
      <c r="I33" s="147">
        <v>0.20999999999999999</v>
      </c>
      <c r="J33" s="146">
        <f>ROUND(((SUM(BE91:BE234))*I33),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ROUND((SUM(BF91:BF234)),  2)</f>
        <v>0</v>
      </c>
      <c r="G34" s="37"/>
      <c r="H34" s="37"/>
      <c r="I34" s="147">
        <v>0.14999999999999999</v>
      </c>
      <c r="J34" s="146">
        <f>ROUND(((SUM(BF91:BF234))*I34),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ROUND((SUM(BG91:BG234)),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ROUND((SUM(BH91:BH234)),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ROUND((SUM(BI91:BI234)),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cesta C1 v katastrálním území Němčice u Netolic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101 - Polní cesta C1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Němčice u Netolic</v>
      </c>
      <c r="G52" s="39"/>
      <c r="H52" s="39"/>
      <c r="I52" s="31" t="s">
        <v>23</v>
      </c>
      <c r="J52" s="71" t="str">
        <f>IF(J12="","",J12)</f>
        <v>15. 8. 2024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úřad, Pobočka Prachatice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99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100</v>
      </c>
      <c r="E62" s="173"/>
      <c r="F62" s="173"/>
      <c r="G62" s="173"/>
      <c r="H62" s="173"/>
      <c r="I62" s="173"/>
      <c r="J62" s="174">
        <f>J137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101</v>
      </c>
      <c r="E63" s="173"/>
      <c r="F63" s="173"/>
      <c r="G63" s="173"/>
      <c r="H63" s="173"/>
      <c r="I63" s="173"/>
      <c r="J63" s="174">
        <f>J150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102</v>
      </c>
      <c r="E64" s="173"/>
      <c r="F64" s="173"/>
      <c r="G64" s="173"/>
      <c r="H64" s="173"/>
      <c r="I64" s="173"/>
      <c r="J64" s="174">
        <f>J160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103</v>
      </c>
      <c r="E65" s="173"/>
      <c r="F65" s="173"/>
      <c r="G65" s="173"/>
      <c r="H65" s="173"/>
      <c r="I65" s="173"/>
      <c r="J65" s="174">
        <f>J188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104</v>
      </c>
      <c r="E66" s="173"/>
      <c r="F66" s="173"/>
      <c r="G66" s="173"/>
      <c r="H66" s="173"/>
      <c r="I66" s="173"/>
      <c r="J66" s="174">
        <f>J193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105</v>
      </c>
      <c r="E67" s="173"/>
      <c r="F67" s="173"/>
      <c r="G67" s="173"/>
      <c r="H67" s="173"/>
      <c r="I67" s="173"/>
      <c r="J67" s="174">
        <f>J212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106</v>
      </c>
      <c r="E68" s="173"/>
      <c r="F68" s="173"/>
      <c r="G68" s="173"/>
      <c r="H68" s="173"/>
      <c r="I68" s="173"/>
      <c r="J68" s="174">
        <f>J219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4"/>
      <c r="C69" s="165"/>
      <c r="D69" s="166" t="s">
        <v>107</v>
      </c>
      <c r="E69" s="167"/>
      <c r="F69" s="167"/>
      <c r="G69" s="167"/>
      <c r="H69" s="167"/>
      <c r="I69" s="167"/>
      <c r="J69" s="168">
        <f>J222</f>
        <v>0</v>
      </c>
      <c r="K69" s="165"/>
      <c r="L69" s="16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0"/>
      <c r="C70" s="171"/>
      <c r="D70" s="172" t="s">
        <v>108</v>
      </c>
      <c r="E70" s="173"/>
      <c r="F70" s="173"/>
      <c r="G70" s="173"/>
      <c r="H70" s="173"/>
      <c r="I70" s="173"/>
      <c r="J70" s="174">
        <f>J223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4"/>
      <c r="C71" s="165"/>
      <c r="D71" s="166" t="s">
        <v>109</v>
      </c>
      <c r="E71" s="167"/>
      <c r="F71" s="167"/>
      <c r="G71" s="167"/>
      <c r="H71" s="167"/>
      <c r="I71" s="167"/>
      <c r="J71" s="168">
        <f>J229</f>
        <v>0</v>
      </c>
      <c r="K71" s="165"/>
      <c r="L71" s="16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110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9" t="str">
        <f>E7</f>
        <v>Polní cesta C1 v katastrálním území Němčice u Netolic</v>
      </c>
      <c r="F81" s="31"/>
      <c r="G81" s="31"/>
      <c r="H81" s="31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92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SO 101 - Polní cesta C1</v>
      </c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 xml:space="preserve"> Němčice u Netolic</v>
      </c>
      <c r="G85" s="39"/>
      <c r="H85" s="39"/>
      <c r="I85" s="31" t="s">
        <v>23</v>
      </c>
      <c r="J85" s="71" t="str">
        <f>IF(J12="","",J12)</f>
        <v>15. 8. 2024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 xml:space="preserve"> Státní pozemkový úřad, Pobočka Prachatice</v>
      </c>
      <c r="G87" s="39"/>
      <c r="H87" s="39"/>
      <c r="I87" s="31" t="s">
        <v>32</v>
      </c>
      <c r="J87" s="35" t="str">
        <f>E21</f>
        <v xml:space="preserve"> S-pro servis s. r. o.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30</v>
      </c>
      <c r="D88" s="39"/>
      <c r="E88" s="39"/>
      <c r="F88" s="26" t="str">
        <f>IF(E18="","",E18)</f>
        <v>Vyplň údaj</v>
      </c>
      <c r="G88" s="39"/>
      <c r="H88" s="39"/>
      <c r="I88" s="31" t="s">
        <v>35</v>
      </c>
      <c r="J88" s="35" t="str">
        <f>E24</f>
        <v xml:space="preserve"> </v>
      </c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6"/>
      <c r="B90" s="177"/>
      <c r="C90" s="178" t="s">
        <v>111</v>
      </c>
      <c r="D90" s="179" t="s">
        <v>58</v>
      </c>
      <c r="E90" s="179" t="s">
        <v>54</v>
      </c>
      <c r="F90" s="179" t="s">
        <v>55</v>
      </c>
      <c r="G90" s="179" t="s">
        <v>112</v>
      </c>
      <c r="H90" s="179" t="s">
        <v>113</v>
      </c>
      <c r="I90" s="179" t="s">
        <v>114</v>
      </c>
      <c r="J90" s="180" t="s">
        <v>96</v>
      </c>
      <c r="K90" s="181" t="s">
        <v>115</v>
      </c>
      <c r="L90" s="182"/>
      <c r="M90" s="91" t="s">
        <v>19</v>
      </c>
      <c r="N90" s="92" t="s">
        <v>43</v>
      </c>
      <c r="O90" s="92" t="s">
        <v>116</v>
      </c>
      <c r="P90" s="92" t="s">
        <v>117</v>
      </c>
      <c r="Q90" s="92" t="s">
        <v>118</v>
      </c>
      <c r="R90" s="92" t="s">
        <v>119</v>
      </c>
      <c r="S90" s="92" t="s">
        <v>120</v>
      </c>
      <c r="T90" s="93" t="s">
        <v>121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37"/>
      <c r="B91" s="38"/>
      <c r="C91" s="98" t="s">
        <v>122</v>
      </c>
      <c r="D91" s="39"/>
      <c r="E91" s="39"/>
      <c r="F91" s="39"/>
      <c r="G91" s="39"/>
      <c r="H91" s="39"/>
      <c r="I91" s="39"/>
      <c r="J91" s="183">
        <f>BK91</f>
        <v>0</v>
      </c>
      <c r="K91" s="39"/>
      <c r="L91" s="43"/>
      <c r="M91" s="94"/>
      <c r="N91" s="184"/>
      <c r="O91" s="95"/>
      <c r="P91" s="185">
        <f>P92+P222+P229</f>
        <v>0</v>
      </c>
      <c r="Q91" s="95"/>
      <c r="R91" s="185">
        <f>R92+R222+R229</f>
        <v>4282.3806210399989</v>
      </c>
      <c r="S91" s="95"/>
      <c r="T91" s="186">
        <f>T92+T222+T229</f>
        <v>57.914400000000001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72</v>
      </c>
      <c r="AU91" s="16" t="s">
        <v>97</v>
      </c>
      <c r="BK91" s="187">
        <f>BK92+BK222+BK229</f>
        <v>0</v>
      </c>
    </row>
    <row r="92" s="12" customFormat="1" ht="25.92" customHeight="1">
      <c r="A92" s="12"/>
      <c r="B92" s="188"/>
      <c r="C92" s="189"/>
      <c r="D92" s="190" t="s">
        <v>72</v>
      </c>
      <c r="E92" s="191" t="s">
        <v>123</v>
      </c>
      <c r="F92" s="191" t="s">
        <v>124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P93+P137+P150+P160+P188+P193+P212+P219</f>
        <v>0</v>
      </c>
      <c r="Q92" s="196"/>
      <c r="R92" s="197">
        <f>R93+R137+R150+R160+R188+R193+R212+R219</f>
        <v>4281.6494210399987</v>
      </c>
      <c r="S92" s="196"/>
      <c r="T92" s="198">
        <f>T93+T137+T150+T160+T188+T193+T212+T219</f>
        <v>57.914400000000001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81</v>
      </c>
      <c r="AT92" s="200" t="s">
        <v>72</v>
      </c>
      <c r="AU92" s="200" t="s">
        <v>73</v>
      </c>
      <c r="AY92" s="199" t="s">
        <v>125</v>
      </c>
      <c r="BK92" s="201">
        <f>BK93+BK137+BK150+BK160+BK188+BK193+BK212+BK219</f>
        <v>0</v>
      </c>
    </row>
    <row r="93" s="12" customFormat="1" ht="22.8" customHeight="1">
      <c r="A93" s="12"/>
      <c r="B93" s="188"/>
      <c r="C93" s="189"/>
      <c r="D93" s="190" t="s">
        <v>72</v>
      </c>
      <c r="E93" s="202" t="s">
        <v>81</v>
      </c>
      <c r="F93" s="202" t="s">
        <v>126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SUM(P94:P136)</f>
        <v>0</v>
      </c>
      <c r="Q93" s="196"/>
      <c r="R93" s="197">
        <f>SUM(R94:R136)</f>
        <v>4.2003960000000005</v>
      </c>
      <c r="S93" s="196"/>
      <c r="T93" s="198">
        <f>SUM(T94:T136)</f>
        <v>1.2143999999999999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81</v>
      </c>
      <c r="AT93" s="200" t="s">
        <v>72</v>
      </c>
      <c r="AU93" s="200" t="s">
        <v>81</v>
      </c>
      <c r="AY93" s="199" t="s">
        <v>125</v>
      </c>
      <c r="BK93" s="201">
        <f>SUM(BK94:BK136)</f>
        <v>0</v>
      </c>
    </row>
    <row r="94" s="2" customFormat="1" ht="37.8" customHeight="1">
      <c r="A94" s="37"/>
      <c r="B94" s="38"/>
      <c r="C94" s="204" t="s">
        <v>81</v>
      </c>
      <c r="D94" s="204" t="s">
        <v>127</v>
      </c>
      <c r="E94" s="205" t="s">
        <v>128</v>
      </c>
      <c r="F94" s="206" t="s">
        <v>129</v>
      </c>
      <c r="G94" s="207" t="s">
        <v>130</v>
      </c>
      <c r="H94" s="208">
        <v>257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44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131</v>
      </c>
      <c r="AT94" s="216" t="s">
        <v>127</v>
      </c>
      <c r="AU94" s="216" t="s">
        <v>83</v>
      </c>
      <c r="AY94" s="16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81</v>
      </c>
      <c r="BK94" s="217">
        <f>ROUND(I94*H94,2)</f>
        <v>0</v>
      </c>
      <c r="BL94" s="16" t="s">
        <v>131</v>
      </c>
      <c r="BM94" s="216" t="s">
        <v>132</v>
      </c>
    </row>
    <row r="95" s="2" customFormat="1">
      <c r="A95" s="37"/>
      <c r="B95" s="38"/>
      <c r="C95" s="39"/>
      <c r="D95" s="218" t="s">
        <v>133</v>
      </c>
      <c r="E95" s="39"/>
      <c r="F95" s="219" t="s">
        <v>134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133</v>
      </c>
      <c r="AU95" s="16" t="s">
        <v>83</v>
      </c>
    </row>
    <row r="96" s="2" customFormat="1" ht="21.75" customHeight="1">
      <c r="A96" s="37"/>
      <c r="B96" s="38"/>
      <c r="C96" s="204" t="s">
        <v>83</v>
      </c>
      <c r="D96" s="204" t="s">
        <v>127</v>
      </c>
      <c r="E96" s="205" t="s">
        <v>135</v>
      </c>
      <c r="F96" s="206" t="s">
        <v>136</v>
      </c>
      <c r="G96" s="207" t="s">
        <v>137</v>
      </c>
      <c r="H96" s="208">
        <v>8.5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44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131</v>
      </c>
      <c r="AT96" s="216" t="s">
        <v>127</v>
      </c>
      <c r="AU96" s="216" t="s">
        <v>83</v>
      </c>
      <c r="AY96" s="16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81</v>
      </c>
      <c r="BK96" s="217">
        <f>ROUND(I96*H96,2)</f>
        <v>0</v>
      </c>
      <c r="BL96" s="16" t="s">
        <v>131</v>
      </c>
      <c r="BM96" s="216" t="s">
        <v>138</v>
      </c>
    </row>
    <row r="97" s="2" customFormat="1">
      <c r="A97" s="37"/>
      <c r="B97" s="38"/>
      <c r="C97" s="39"/>
      <c r="D97" s="218" t="s">
        <v>133</v>
      </c>
      <c r="E97" s="39"/>
      <c r="F97" s="219" t="s">
        <v>139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133</v>
      </c>
      <c r="AU97" s="16" t="s">
        <v>83</v>
      </c>
    </row>
    <row r="98" s="2" customFormat="1" ht="16.5" customHeight="1">
      <c r="A98" s="37"/>
      <c r="B98" s="38"/>
      <c r="C98" s="204" t="s">
        <v>140</v>
      </c>
      <c r="D98" s="204" t="s">
        <v>127</v>
      </c>
      <c r="E98" s="205" t="s">
        <v>141</v>
      </c>
      <c r="F98" s="206" t="s">
        <v>142</v>
      </c>
      <c r="G98" s="207" t="s">
        <v>137</v>
      </c>
      <c r="H98" s="208">
        <v>8.5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44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131</v>
      </c>
      <c r="AT98" s="216" t="s">
        <v>127</v>
      </c>
      <c r="AU98" s="216" t="s">
        <v>83</v>
      </c>
      <c r="AY98" s="16" t="s">
        <v>125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81</v>
      </c>
      <c r="BK98" s="217">
        <f>ROUND(I98*H98,2)</f>
        <v>0</v>
      </c>
      <c r="BL98" s="16" t="s">
        <v>131</v>
      </c>
      <c r="BM98" s="216" t="s">
        <v>143</v>
      </c>
    </row>
    <row r="99" s="2" customFormat="1">
      <c r="A99" s="37"/>
      <c r="B99" s="38"/>
      <c r="C99" s="39"/>
      <c r="D99" s="218" t="s">
        <v>133</v>
      </c>
      <c r="E99" s="39"/>
      <c r="F99" s="219" t="s">
        <v>144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133</v>
      </c>
      <c r="AU99" s="16" t="s">
        <v>83</v>
      </c>
    </row>
    <row r="100" s="2" customFormat="1" ht="24.15" customHeight="1">
      <c r="A100" s="37"/>
      <c r="B100" s="38"/>
      <c r="C100" s="204" t="s">
        <v>131</v>
      </c>
      <c r="D100" s="204" t="s">
        <v>127</v>
      </c>
      <c r="E100" s="205" t="s">
        <v>145</v>
      </c>
      <c r="F100" s="206" t="s">
        <v>146</v>
      </c>
      <c r="G100" s="207" t="s">
        <v>147</v>
      </c>
      <c r="H100" s="208">
        <v>25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44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131</v>
      </c>
      <c r="AT100" s="216" t="s">
        <v>127</v>
      </c>
      <c r="AU100" s="216" t="s">
        <v>83</v>
      </c>
      <c r="AY100" s="16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81</v>
      </c>
      <c r="BK100" s="217">
        <f>ROUND(I100*H100,2)</f>
        <v>0</v>
      </c>
      <c r="BL100" s="16" t="s">
        <v>131</v>
      </c>
      <c r="BM100" s="216" t="s">
        <v>148</v>
      </c>
    </row>
    <row r="101" s="2" customFormat="1">
      <c r="A101" s="37"/>
      <c r="B101" s="38"/>
      <c r="C101" s="39"/>
      <c r="D101" s="218" t="s">
        <v>133</v>
      </c>
      <c r="E101" s="39"/>
      <c r="F101" s="219" t="s">
        <v>149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133</v>
      </c>
      <c r="AU101" s="16" t="s">
        <v>83</v>
      </c>
    </row>
    <row r="102" s="2" customFormat="1" ht="24.15" customHeight="1">
      <c r="A102" s="37"/>
      <c r="B102" s="38"/>
      <c r="C102" s="204" t="s">
        <v>150</v>
      </c>
      <c r="D102" s="204" t="s">
        <v>127</v>
      </c>
      <c r="E102" s="205" t="s">
        <v>151</v>
      </c>
      <c r="F102" s="206" t="s">
        <v>152</v>
      </c>
      <c r="G102" s="207" t="s">
        <v>130</v>
      </c>
      <c r="H102" s="208">
        <v>13.199999999999999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44</v>
      </c>
      <c r="O102" s="83"/>
      <c r="P102" s="214">
        <f>O102*H102</f>
        <v>0</v>
      </c>
      <c r="Q102" s="214">
        <v>3.0000000000000001E-05</v>
      </c>
      <c r="R102" s="214">
        <f>Q102*H102</f>
        <v>0.00039599999999999998</v>
      </c>
      <c r="S102" s="214">
        <v>0.091999999999999998</v>
      </c>
      <c r="T102" s="215">
        <f>S102*H102</f>
        <v>1.2143999999999999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131</v>
      </c>
      <c r="AT102" s="216" t="s">
        <v>127</v>
      </c>
      <c r="AU102" s="216" t="s">
        <v>83</v>
      </c>
      <c r="AY102" s="16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81</v>
      </c>
      <c r="BK102" s="217">
        <f>ROUND(I102*H102,2)</f>
        <v>0</v>
      </c>
      <c r="BL102" s="16" t="s">
        <v>131</v>
      </c>
      <c r="BM102" s="216" t="s">
        <v>153</v>
      </c>
    </row>
    <row r="103" s="2" customFormat="1">
      <c r="A103" s="37"/>
      <c r="B103" s="38"/>
      <c r="C103" s="39"/>
      <c r="D103" s="218" t="s">
        <v>133</v>
      </c>
      <c r="E103" s="39"/>
      <c r="F103" s="219" t="s">
        <v>154</v>
      </c>
      <c r="G103" s="39"/>
      <c r="H103" s="39"/>
      <c r="I103" s="220"/>
      <c r="J103" s="39"/>
      <c r="K103" s="39"/>
      <c r="L103" s="43"/>
      <c r="M103" s="221"/>
      <c r="N103" s="22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133</v>
      </c>
      <c r="AU103" s="16" t="s">
        <v>83</v>
      </c>
    </row>
    <row r="104" s="2" customFormat="1" ht="24.15" customHeight="1">
      <c r="A104" s="37"/>
      <c r="B104" s="38"/>
      <c r="C104" s="204" t="s">
        <v>155</v>
      </c>
      <c r="D104" s="204" t="s">
        <v>127</v>
      </c>
      <c r="E104" s="205" t="s">
        <v>156</v>
      </c>
      <c r="F104" s="206" t="s">
        <v>157</v>
      </c>
      <c r="G104" s="207" t="s">
        <v>130</v>
      </c>
      <c r="H104" s="208">
        <v>2175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44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131</v>
      </c>
      <c r="AT104" s="216" t="s">
        <v>127</v>
      </c>
      <c r="AU104" s="216" t="s">
        <v>83</v>
      </c>
      <c r="AY104" s="16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81</v>
      </c>
      <c r="BK104" s="217">
        <f>ROUND(I104*H104,2)</f>
        <v>0</v>
      </c>
      <c r="BL104" s="16" t="s">
        <v>131</v>
      </c>
      <c r="BM104" s="216" t="s">
        <v>158</v>
      </c>
    </row>
    <row r="105" s="2" customFormat="1">
      <c r="A105" s="37"/>
      <c r="B105" s="38"/>
      <c r="C105" s="39"/>
      <c r="D105" s="218" t="s">
        <v>133</v>
      </c>
      <c r="E105" s="39"/>
      <c r="F105" s="219" t="s">
        <v>159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133</v>
      </c>
      <c r="AU105" s="16" t="s">
        <v>83</v>
      </c>
    </row>
    <row r="106" s="2" customFormat="1" ht="33" customHeight="1">
      <c r="A106" s="37"/>
      <c r="B106" s="38"/>
      <c r="C106" s="204" t="s">
        <v>160</v>
      </c>
      <c r="D106" s="204" t="s">
        <v>127</v>
      </c>
      <c r="E106" s="205" t="s">
        <v>161</v>
      </c>
      <c r="F106" s="206" t="s">
        <v>162</v>
      </c>
      <c r="G106" s="207" t="s">
        <v>163</v>
      </c>
      <c r="H106" s="208">
        <v>164.53999999999999</v>
      </c>
      <c r="I106" s="209"/>
      <c r="J106" s="210">
        <f>ROUND(I106*H106,2)</f>
        <v>0</v>
      </c>
      <c r="K106" s="211"/>
      <c r="L106" s="43"/>
      <c r="M106" s="212" t="s">
        <v>19</v>
      </c>
      <c r="N106" s="213" t="s">
        <v>44</v>
      </c>
      <c r="O106" s="8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131</v>
      </c>
      <c r="AT106" s="216" t="s">
        <v>127</v>
      </c>
      <c r="AU106" s="216" t="s">
        <v>83</v>
      </c>
      <c r="AY106" s="16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81</v>
      </c>
      <c r="BK106" s="217">
        <f>ROUND(I106*H106,2)</f>
        <v>0</v>
      </c>
      <c r="BL106" s="16" t="s">
        <v>131</v>
      </c>
      <c r="BM106" s="216" t="s">
        <v>164</v>
      </c>
    </row>
    <row r="107" s="2" customFormat="1">
      <c r="A107" s="37"/>
      <c r="B107" s="38"/>
      <c r="C107" s="39"/>
      <c r="D107" s="218" t="s">
        <v>133</v>
      </c>
      <c r="E107" s="39"/>
      <c r="F107" s="219" t="s">
        <v>165</v>
      </c>
      <c r="G107" s="39"/>
      <c r="H107" s="39"/>
      <c r="I107" s="220"/>
      <c r="J107" s="39"/>
      <c r="K107" s="39"/>
      <c r="L107" s="43"/>
      <c r="M107" s="221"/>
      <c r="N107" s="22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133</v>
      </c>
      <c r="AU107" s="16" t="s">
        <v>83</v>
      </c>
    </row>
    <row r="108" s="2" customFormat="1">
      <c r="A108" s="37"/>
      <c r="B108" s="38"/>
      <c r="C108" s="39"/>
      <c r="D108" s="223" t="s">
        <v>166</v>
      </c>
      <c r="E108" s="39"/>
      <c r="F108" s="224" t="s">
        <v>167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166</v>
      </c>
      <c r="AU108" s="16" t="s">
        <v>83</v>
      </c>
    </row>
    <row r="109" s="2" customFormat="1" ht="37.8" customHeight="1">
      <c r="A109" s="37"/>
      <c r="B109" s="38"/>
      <c r="C109" s="204" t="s">
        <v>168</v>
      </c>
      <c r="D109" s="204" t="s">
        <v>127</v>
      </c>
      <c r="E109" s="205" t="s">
        <v>169</v>
      </c>
      <c r="F109" s="206" t="s">
        <v>170</v>
      </c>
      <c r="G109" s="207" t="s">
        <v>163</v>
      </c>
      <c r="H109" s="208">
        <v>821.86000000000001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44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131</v>
      </c>
      <c r="AT109" s="216" t="s">
        <v>127</v>
      </c>
      <c r="AU109" s="216" t="s">
        <v>83</v>
      </c>
      <c r="AY109" s="16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81</v>
      </c>
      <c r="BK109" s="217">
        <f>ROUND(I109*H109,2)</f>
        <v>0</v>
      </c>
      <c r="BL109" s="16" t="s">
        <v>131</v>
      </c>
      <c r="BM109" s="216" t="s">
        <v>171</v>
      </c>
    </row>
    <row r="110" s="2" customFormat="1">
      <c r="A110" s="37"/>
      <c r="B110" s="38"/>
      <c r="C110" s="39"/>
      <c r="D110" s="218" t="s">
        <v>133</v>
      </c>
      <c r="E110" s="39"/>
      <c r="F110" s="219" t="s">
        <v>172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133</v>
      </c>
      <c r="AU110" s="16" t="s">
        <v>83</v>
      </c>
    </row>
    <row r="111" s="2" customFormat="1" ht="37.8" customHeight="1">
      <c r="A111" s="37"/>
      <c r="B111" s="38"/>
      <c r="C111" s="204" t="s">
        <v>173</v>
      </c>
      <c r="D111" s="204" t="s">
        <v>127</v>
      </c>
      <c r="E111" s="205" t="s">
        <v>174</v>
      </c>
      <c r="F111" s="206" t="s">
        <v>175</v>
      </c>
      <c r="G111" s="207" t="s">
        <v>163</v>
      </c>
      <c r="H111" s="208">
        <v>2.3999999999999999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44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131</v>
      </c>
      <c r="AT111" s="216" t="s">
        <v>127</v>
      </c>
      <c r="AU111" s="216" t="s">
        <v>83</v>
      </c>
      <c r="AY111" s="16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81</v>
      </c>
      <c r="BK111" s="217">
        <f>ROUND(I111*H111,2)</f>
        <v>0</v>
      </c>
      <c r="BL111" s="16" t="s">
        <v>131</v>
      </c>
      <c r="BM111" s="216" t="s">
        <v>176</v>
      </c>
    </row>
    <row r="112" s="2" customFormat="1">
      <c r="A112" s="37"/>
      <c r="B112" s="38"/>
      <c r="C112" s="39"/>
      <c r="D112" s="218" t="s">
        <v>133</v>
      </c>
      <c r="E112" s="39"/>
      <c r="F112" s="219" t="s">
        <v>177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133</v>
      </c>
      <c r="AU112" s="16" t="s">
        <v>83</v>
      </c>
    </row>
    <row r="113" s="2" customFormat="1">
      <c r="A113" s="37"/>
      <c r="B113" s="38"/>
      <c r="C113" s="39"/>
      <c r="D113" s="223" t="s">
        <v>166</v>
      </c>
      <c r="E113" s="39"/>
      <c r="F113" s="224" t="s">
        <v>178</v>
      </c>
      <c r="G113" s="39"/>
      <c r="H113" s="39"/>
      <c r="I113" s="220"/>
      <c r="J113" s="39"/>
      <c r="K113" s="39"/>
      <c r="L113" s="43"/>
      <c r="M113" s="221"/>
      <c r="N113" s="22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166</v>
      </c>
      <c r="AU113" s="16" t="s">
        <v>83</v>
      </c>
    </row>
    <row r="114" s="2" customFormat="1" ht="33" customHeight="1">
      <c r="A114" s="37"/>
      <c r="B114" s="38"/>
      <c r="C114" s="204" t="s">
        <v>179</v>
      </c>
      <c r="D114" s="204" t="s">
        <v>127</v>
      </c>
      <c r="E114" s="205" t="s">
        <v>180</v>
      </c>
      <c r="F114" s="206" t="s">
        <v>181</v>
      </c>
      <c r="G114" s="207" t="s">
        <v>163</v>
      </c>
      <c r="H114" s="208">
        <v>136.40000000000001</v>
      </c>
      <c r="I114" s="209"/>
      <c r="J114" s="210">
        <f>ROUND(I114*H114,2)</f>
        <v>0</v>
      </c>
      <c r="K114" s="211"/>
      <c r="L114" s="43"/>
      <c r="M114" s="212" t="s">
        <v>19</v>
      </c>
      <c r="N114" s="213" t="s">
        <v>44</v>
      </c>
      <c r="O114" s="8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131</v>
      </c>
      <c r="AT114" s="216" t="s">
        <v>127</v>
      </c>
      <c r="AU114" s="216" t="s">
        <v>83</v>
      </c>
      <c r="AY114" s="16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81</v>
      </c>
      <c r="BK114" s="217">
        <f>ROUND(I114*H114,2)</f>
        <v>0</v>
      </c>
      <c r="BL114" s="16" t="s">
        <v>131</v>
      </c>
      <c r="BM114" s="216" t="s">
        <v>182</v>
      </c>
    </row>
    <row r="115" s="2" customFormat="1">
      <c r="A115" s="37"/>
      <c r="B115" s="38"/>
      <c r="C115" s="39"/>
      <c r="D115" s="218" t="s">
        <v>133</v>
      </c>
      <c r="E115" s="39"/>
      <c r="F115" s="219" t="s">
        <v>183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133</v>
      </c>
      <c r="AU115" s="16" t="s">
        <v>83</v>
      </c>
    </row>
    <row r="116" s="2" customFormat="1">
      <c r="A116" s="37"/>
      <c r="B116" s="38"/>
      <c r="C116" s="39"/>
      <c r="D116" s="223" t="s">
        <v>166</v>
      </c>
      <c r="E116" s="39"/>
      <c r="F116" s="224" t="s">
        <v>184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166</v>
      </c>
      <c r="AU116" s="16" t="s">
        <v>83</v>
      </c>
    </row>
    <row r="117" s="2" customFormat="1" ht="37.8" customHeight="1">
      <c r="A117" s="37"/>
      <c r="B117" s="38"/>
      <c r="C117" s="204" t="s">
        <v>185</v>
      </c>
      <c r="D117" s="204" t="s">
        <v>127</v>
      </c>
      <c r="E117" s="205" t="s">
        <v>186</v>
      </c>
      <c r="F117" s="206" t="s">
        <v>187</v>
      </c>
      <c r="G117" s="207" t="s">
        <v>163</v>
      </c>
      <c r="H117" s="208">
        <v>872.83000000000004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44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131</v>
      </c>
      <c r="AT117" s="216" t="s">
        <v>127</v>
      </c>
      <c r="AU117" s="216" t="s">
        <v>83</v>
      </c>
      <c r="AY117" s="16" t="s">
        <v>125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81</v>
      </c>
      <c r="BK117" s="217">
        <f>ROUND(I117*H117,2)</f>
        <v>0</v>
      </c>
      <c r="BL117" s="16" t="s">
        <v>131</v>
      </c>
      <c r="BM117" s="216" t="s">
        <v>188</v>
      </c>
    </row>
    <row r="118" s="2" customFormat="1">
      <c r="A118" s="37"/>
      <c r="B118" s="38"/>
      <c r="C118" s="39"/>
      <c r="D118" s="218" t="s">
        <v>133</v>
      </c>
      <c r="E118" s="39"/>
      <c r="F118" s="219" t="s">
        <v>189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133</v>
      </c>
      <c r="AU118" s="16" t="s">
        <v>83</v>
      </c>
    </row>
    <row r="119" s="2" customFormat="1">
      <c r="A119" s="37"/>
      <c r="B119" s="38"/>
      <c r="C119" s="39"/>
      <c r="D119" s="223" t="s">
        <v>166</v>
      </c>
      <c r="E119" s="39"/>
      <c r="F119" s="224" t="s">
        <v>190</v>
      </c>
      <c r="G119" s="39"/>
      <c r="H119" s="39"/>
      <c r="I119" s="220"/>
      <c r="J119" s="39"/>
      <c r="K119" s="39"/>
      <c r="L119" s="43"/>
      <c r="M119" s="221"/>
      <c r="N119" s="22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166</v>
      </c>
      <c r="AU119" s="16" t="s">
        <v>83</v>
      </c>
    </row>
    <row r="120" s="2" customFormat="1" ht="37.8" customHeight="1">
      <c r="A120" s="37"/>
      <c r="B120" s="38"/>
      <c r="C120" s="204" t="s">
        <v>191</v>
      </c>
      <c r="D120" s="204" t="s">
        <v>127</v>
      </c>
      <c r="E120" s="205" t="s">
        <v>192</v>
      </c>
      <c r="F120" s="206" t="s">
        <v>193</v>
      </c>
      <c r="G120" s="207" t="s">
        <v>163</v>
      </c>
      <c r="H120" s="208">
        <v>657.32000000000005</v>
      </c>
      <c r="I120" s="209"/>
      <c r="J120" s="210">
        <f>ROUND(I120*H120,2)</f>
        <v>0</v>
      </c>
      <c r="K120" s="211"/>
      <c r="L120" s="43"/>
      <c r="M120" s="212" t="s">
        <v>19</v>
      </c>
      <c r="N120" s="213" t="s">
        <v>44</v>
      </c>
      <c r="O120" s="8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131</v>
      </c>
      <c r="AT120" s="216" t="s">
        <v>127</v>
      </c>
      <c r="AU120" s="216" t="s">
        <v>83</v>
      </c>
      <c r="AY120" s="16" t="s">
        <v>125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81</v>
      </c>
      <c r="BK120" s="217">
        <f>ROUND(I120*H120,2)</f>
        <v>0</v>
      </c>
      <c r="BL120" s="16" t="s">
        <v>131</v>
      </c>
      <c r="BM120" s="216" t="s">
        <v>194</v>
      </c>
    </row>
    <row r="121" s="2" customFormat="1">
      <c r="A121" s="37"/>
      <c r="B121" s="38"/>
      <c r="C121" s="39"/>
      <c r="D121" s="218" t="s">
        <v>133</v>
      </c>
      <c r="E121" s="39"/>
      <c r="F121" s="219" t="s">
        <v>195</v>
      </c>
      <c r="G121" s="39"/>
      <c r="H121" s="39"/>
      <c r="I121" s="220"/>
      <c r="J121" s="39"/>
      <c r="K121" s="39"/>
      <c r="L121" s="43"/>
      <c r="M121" s="221"/>
      <c r="N121" s="22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133</v>
      </c>
      <c r="AU121" s="16" t="s">
        <v>83</v>
      </c>
    </row>
    <row r="122" s="2" customFormat="1">
      <c r="A122" s="37"/>
      <c r="B122" s="38"/>
      <c r="C122" s="39"/>
      <c r="D122" s="223" t="s">
        <v>166</v>
      </c>
      <c r="E122" s="39"/>
      <c r="F122" s="224" t="s">
        <v>196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166</v>
      </c>
      <c r="AU122" s="16" t="s">
        <v>83</v>
      </c>
    </row>
    <row r="123" s="2" customFormat="1" ht="24.15" customHeight="1">
      <c r="A123" s="37"/>
      <c r="B123" s="38"/>
      <c r="C123" s="204" t="s">
        <v>197</v>
      </c>
      <c r="D123" s="204" t="s">
        <v>127</v>
      </c>
      <c r="E123" s="205" t="s">
        <v>198</v>
      </c>
      <c r="F123" s="206" t="s">
        <v>199</v>
      </c>
      <c r="G123" s="207" t="s">
        <v>163</v>
      </c>
      <c r="H123" s="208">
        <v>164.53999999999999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44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131</v>
      </c>
      <c r="AT123" s="216" t="s">
        <v>127</v>
      </c>
      <c r="AU123" s="216" t="s">
        <v>83</v>
      </c>
      <c r="AY123" s="16" t="s">
        <v>125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81</v>
      </c>
      <c r="BK123" s="217">
        <f>ROUND(I123*H123,2)</f>
        <v>0</v>
      </c>
      <c r="BL123" s="16" t="s">
        <v>131</v>
      </c>
      <c r="BM123" s="216" t="s">
        <v>200</v>
      </c>
    </row>
    <row r="124" s="2" customFormat="1">
      <c r="A124" s="37"/>
      <c r="B124" s="38"/>
      <c r="C124" s="39"/>
      <c r="D124" s="218" t="s">
        <v>133</v>
      </c>
      <c r="E124" s="39"/>
      <c r="F124" s="219" t="s">
        <v>201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133</v>
      </c>
      <c r="AU124" s="16" t="s">
        <v>83</v>
      </c>
    </row>
    <row r="125" s="2" customFormat="1" ht="16.5" customHeight="1">
      <c r="A125" s="37"/>
      <c r="B125" s="38"/>
      <c r="C125" s="204" t="s">
        <v>202</v>
      </c>
      <c r="D125" s="204" t="s">
        <v>127</v>
      </c>
      <c r="E125" s="205" t="s">
        <v>203</v>
      </c>
      <c r="F125" s="206" t="s">
        <v>204</v>
      </c>
      <c r="G125" s="207" t="s">
        <v>163</v>
      </c>
      <c r="H125" s="208">
        <v>821.86000000000001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44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131</v>
      </c>
      <c r="AT125" s="216" t="s">
        <v>127</v>
      </c>
      <c r="AU125" s="216" t="s">
        <v>83</v>
      </c>
      <c r="AY125" s="16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81</v>
      </c>
      <c r="BK125" s="217">
        <f>ROUND(I125*H125,2)</f>
        <v>0</v>
      </c>
      <c r="BL125" s="16" t="s">
        <v>131</v>
      </c>
      <c r="BM125" s="216" t="s">
        <v>205</v>
      </c>
    </row>
    <row r="126" s="2" customFormat="1">
      <c r="A126" s="37"/>
      <c r="B126" s="38"/>
      <c r="C126" s="39"/>
      <c r="D126" s="218" t="s">
        <v>133</v>
      </c>
      <c r="E126" s="39"/>
      <c r="F126" s="219" t="s">
        <v>206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133</v>
      </c>
      <c r="AU126" s="16" t="s">
        <v>83</v>
      </c>
    </row>
    <row r="127" s="2" customFormat="1" ht="24.15" customHeight="1">
      <c r="A127" s="37"/>
      <c r="B127" s="38"/>
      <c r="C127" s="204" t="s">
        <v>8</v>
      </c>
      <c r="D127" s="204" t="s">
        <v>127</v>
      </c>
      <c r="E127" s="205" t="s">
        <v>207</v>
      </c>
      <c r="F127" s="206" t="s">
        <v>208</v>
      </c>
      <c r="G127" s="207" t="s">
        <v>163</v>
      </c>
      <c r="H127" s="208">
        <v>2.3999999999999999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44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131</v>
      </c>
      <c r="AT127" s="216" t="s">
        <v>127</v>
      </c>
      <c r="AU127" s="216" t="s">
        <v>83</v>
      </c>
      <c r="AY127" s="16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81</v>
      </c>
      <c r="BK127" s="217">
        <f>ROUND(I127*H127,2)</f>
        <v>0</v>
      </c>
      <c r="BL127" s="16" t="s">
        <v>131</v>
      </c>
      <c r="BM127" s="216" t="s">
        <v>209</v>
      </c>
    </row>
    <row r="128" s="2" customFormat="1">
      <c r="A128" s="37"/>
      <c r="B128" s="38"/>
      <c r="C128" s="39"/>
      <c r="D128" s="218" t="s">
        <v>133</v>
      </c>
      <c r="E128" s="39"/>
      <c r="F128" s="219" t="s">
        <v>210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83</v>
      </c>
    </row>
    <row r="129" s="2" customFormat="1">
      <c r="A129" s="37"/>
      <c r="B129" s="38"/>
      <c r="C129" s="39"/>
      <c r="D129" s="223" t="s">
        <v>166</v>
      </c>
      <c r="E129" s="39"/>
      <c r="F129" s="224" t="s">
        <v>211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166</v>
      </c>
      <c r="AU129" s="16" t="s">
        <v>83</v>
      </c>
    </row>
    <row r="130" s="2" customFormat="1" ht="16.5" customHeight="1">
      <c r="A130" s="37"/>
      <c r="B130" s="38"/>
      <c r="C130" s="225" t="s">
        <v>212</v>
      </c>
      <c r="D130" s="225" t="s">
        <v>213</v>
      </c>
      <c r="E130" s="226" t="s">
        <v>214</v>
      </c>
      <c r="F130" s="227" t="s">
        <v>215</v>
      </c>
      <c r="G130" s="228" t="s">
        <v>216</v>
      </c>
      <c r="H130" s="229">
        <v>4.2000000000000002</v>
      </c>
      <c r="I130" s="230"/>
      <c r="J130" s="231">
        <f>ROUND(I130*H130,2)</f>
        <v>0</v>
      </c>
      <c r="K130" s="232"/>
      <c r="L130" s="233"/>
      <c r="M130" s="234" t="s">
        <v>19</v>
      </c>
      <c r="N130" s="235" t="s">
        <v>44</v>
      </c>
      <c r="O130" s="83"/>
      <c r="P130" s="214">
        <f>O130*H130</f>
        <v>0</v>
      </c>
      <c r="Q130" s="214">
        <v>1</v>
      </c>
      <c r="R130" s="214">
        <f>Q130*H130</f>
        <v>4.2000000000000002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168</v>
      </c>
      <c r="AT130" s="216" t="s">
        <v>213</v>
      </c>
      <c r="AU130" s="216" t="s">
        <v>83</v>
      </c>
      <c r="AY130" s="16" t="s">
        <v>125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81</v>
      </c>
      <c r="BK130" s="217">
        <f>ROUND(I130*H130,2)</f>
        <v>0</v>
      </c>
      <c r="BL130" s="16" t="s">
        <v>131</v>
      </c>
      <c r="BM130" s="216" t="s">
        <v>217</v>
      </c>
    </row>
    <row r="131" s="2" customFormat="1" ht="24.15" customHeight="1">
      <c r="A131" s="37"/>
      <c r="B131" s="38"/>
      <c r="C131" s="204" t="s">
        <v>218</v>
      </c>
      <c r="D131" s="204" t="s">
        <v>127</v>
      </c>
      <c r="E131" s="205" t="s">
        <v>219</v>
      </c>
      <c r="F131" s="206" t="s">
        <v>220</v>
      </c>
      <c r="G131" s="207" t="s">
        <v>163</v>
      </c>
      <c r="H131" s="208">
        <v>561.06799999999998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44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131</v>
      </c>
      <c r="AT131" s="216" t="s">
        <v>127</v>
      </c>
      <c r="AU131" s="216" t="s">
        <v>83</v>
      </c>
      <c r="AY131" s="16" t="s">
        <v>125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81</v>
      </c>
      <c r="BK131" s="217">
        <f>ROUND(I131*H131,2)</f>
        <v>0</v>
      </c>
      <c r="BL131" s="16" t="s">
        <v>131</v>
      </c>
      <c r="BM131" s="216" t="s">
        <v>221</v>
      </c>
    </row>
    <row r="132" s="2" customFormat="1">
      <c r="A132" s="37"/>
      <c r="B132" s="38"/>
      <c r="C132" s="39"/>
      <c r="D132" s="218" t="s">
        <v>133</v>
      </c>
      <c r="E132" s="39"/>
      <c r="F132" s="219" t="s">
        <v>222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133</v>
      </c>
      <c r="AU132" s="16" t="s">
        <v>83</v>
      </c>
    </row>
    <row r="133" s="2" customFormat="1" ht="24.15" customHeight="1">
      <c r="A133" s="37"/>
      <c r="B133" s="38"/>
      <c r="C133" s="204" t="s">
        <v>223</v>
      </c>
      <c r="D133" s="204" t="s">
        <v>127</v>
      </c>
      <c r="E133" s="205" t="s">
        <v>224</v>
      </c>
      <c r="F133" s="206" t="s">
        <v>225</v>
      </c>
      <c r="G133" s="207" t="s">
        <v>130</v>
      </c>
      <c r="H133" s="208">
        <v>3740.4499999999998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44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131</v>
      </c>
      <c r="AT133" s="216" t="s">
        <v>127</v>
      </c>
      <c r="AU133" s="216" t="s">
        <v>83</v>
      </c>
      <c r="AY133" s="16" t="s">
        <v>125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81</v>
      </c>
      <c r="BK133" s="217">
        <f>ROUND(I133*H133,2)</f>
        <v>0</v>
      </c>
      <c r="BL133" s="16" t="s">
        <v>131</v>
      </c>
      <c r="BM133" s="216" t="s">
        <v>226</v>
      </c>
    </row>
    <row r="134" s="2" customFormat="1">
      <c r="A134" s="37"/>
      <c r="B134" s="38"/>
      <c r="C134" s="39"/>
      <c r="D134" s="218" t="s">
        <v>133</v>
      </c>
      <c r="E134" s="39"/>
      <c r="F134" s="219" t="s">
        <v>227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133</v>
      </c>
      <c r="AU134" s="16" t="s">
        <v>83</v>
      </c>
    </row>
    <row r="135" s="2" customFormat="1" ht="33" customHeight="1">
      <c r="A135" s="37"/>
      <c r="B135" s="38"/>
      <c r="C135" s="204" t="s">
        <v>228</v>
      </c>
      <c r="D135" s="204" t="s">
        <v>127</v>
      </c>
      <c r="E135" s="205" t="s">
        <v>229</v>
      </c>
      <c r="F135" s="206" t="s">
        <v>230</v>
      </c>
      <c r="G135" s="207" t="s">
        <v>130</v>
      </c>
      <c r="H135" s="208">
        <v>2718.75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44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131</v>
      </c>
      <c r="AT135" s="216" t="s">
        <v>127</v>
      </c>
      <c r="AU135" s="216" t="s">
        <v>83</v>
      </c>
      <c r="AY135" s="16" t="s">
        <v>125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81</v>
      </c>
      <c r="BK135" s="217">
        <f>ROUND(I135*H135,2)</f>
        <v>0</v>
      </c>
      <c r="BL135" s="16" t="s">
        <v>131</v>
      </c>
      <c r="BM135" s="216" t="s">
        <v>231</v>
      </c>
    </row>
    <row r="136" s="2" customFormat="1">
      <c r="A136" s="37"/>
      <c r="B136" s="38"/>
      <c r="C136" s="39"/>
      <c r="D136" s="218" t="s">
        <v>133</v>
      </c>
      <c r="E136" s="39"/>
      <c r="F136" s="219" t="s">
        <v>232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83</v>
      </c>
    </row>
    <row r="137" s="12" customFormat="1" ht="22.8" customHeight="1">
      <c r="A137" s="12"/>
      <c r="B137" s="188"/>
      <c r="C137" s="189"/>
      <c r="D137" s="190" t="s">
        <v>72</v>
      </c>
      <c r="E137" s="202" t="s">
        <v>83</v>
      </c>
      <c r="F137" s="202" t="s">
        <v>233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SUM(P138:P149)</f>
        <v>0</v>
      </c>
      <c r="Q137" s="196"/>
      <c r="R137" s="197">
        <f>SUM(R138:R149)</f>
        <v>330.47478927999998</v>
      </c>
      <c r="S137" s="196"/>
      <c r="T137" s="198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81</v>
      </c>
      <c r="AT137" s="200" t="s">
        <v>72</v>
      </c>
      <c r="AU137" s="200" t="s">
        <v>81</v>
      </c>
      <c r="AY137" s="199" t="s">
        <v>125</v>
      </c>
      <c r="BK137" s="201">
        <f>SUM(BK138:BK149)</f>
        <v>0</v>
      </c>
    </row>
    <row r="138" s="2" customFormat="1" ht="37.8" customHeight="1">
      <c r="A138" s="37"/>
      <c r="B138" s="38"/>
      <c r="C138" s="204" t="s">
        <v>234</v>
      </c>
      <c r="D138" s="204" t="s">
        <v>127</v>
      </c>
      <c r="E138" s="205" t="s">
        <v>235</v>
      </c>
      <c r="F138" s="206" t="s">
        <v>236</v>
      </c>
      <c r="G138" s="207" t="s">
        <v>237</v>
      </c>
      <c r="H138" s="208">
        <v>682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44</v>
      </c>
      <c r="O138" s="83"/>
      <c r="P138" s="214">
        <f>O138*H138</f>
        <v>0</v>
      </c>
      <c r="Q138" s="214">
        <v>0.27411000000000002</v>
      </c>
      <c r="R138" s="214">
        <f>Q138*H138</f>
        <v>186.94302000000002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131</v>
      </c>
      <c r="AT138" s="216" t="s">
        <v>127</v>
      </c>
      <c r="AU138" s="216" t="s">
        <v>83</v>
      </c>
      <c r="AY138" s="16" t="s">
        <v>125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81</v>
      </c>
      <c r="BK138" s="217">
        <f>ROUND(I138*H138,2)</f>
        <v>0</v>
      </c>
      <c r="BL138" s="16" t="s">
        <v>131</v>
      </c>
      <c r="BM138" s="216" t="s">
        <v>238</v>
      </c>
    </row>
    <row r="139" s="2" customFormat="1">
      <c r="A139" s="37"/>
      <c r="B139" s="38"/>
      <c r="C139" s="39"/>
      <c r="D139" s="218" t="s">
        <v>133</v>
      </c>
      <c r="E139" s="39"/>
      <c r="F139" s="219" t="s">
        <v>239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133</v>
      </c>
      <c r="AU139" s="16" t="s">
        <v>83</v>
      </c>
    </row>
    <row r="140" s="2" customFormat="1" ht="24.15" customHeight="1">
      <c r="A140" s="37"/>
      <c r="B140" s="38"/>
      <c r="C140" s="204" t="s">
        <v>7</v>
      </c>
      <c r="D140" s="204" t="s">
        <v>127</v>
      </c>
      <c r="E140" s="205" t="s">
        <v>240</v>
      </c>
      <c r="F140" s="206" t="s">
        <v>241</v>
      </c>
      <c r="G140" s="207" t="s">
        <v>237</v>
      </c>
      <c r="H140" s="208">
        <v>682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44</v>
      </c>
      <c r="O140" s="8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131</v>
      </c>
      <c r="AT140" s="216" t="s">
        <v>127</v>
      </c>
      <c r="AU140" s="216" t="s">
        <v>83</v>
      </c>
      <c r="AY140" s="16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81</v>
      </c>
      <c r="BK140" s="217">
        <f>ROUND(I140*H140,2)</f>
        <v>0</v>
      </c>
      <c r="BL140" s="16" t="s">
        <v>131</v>
      </c>
      <c r="BM140" s="216" t="s">
        <v>242</v>
      </c>
    </row>
    <row r="141" s="2" customFormat="1">
      <c r="A141" s="37"/>
      <c r="B141" s="38"/>
      <c r="C141" s="39"/>
      <c r="D141" s="218" t="s">
        <v>133</v>
      </c>
      <c r="E141" s="39"/>
      <c r="F141" s="219" t="s">
        <v>243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83</v>
      </c>
    </row>
    <row r="142" s="2" customFormat="1">
      <c r="A142" s="37"/>
      <c r="B142" s="38"/>
      <c r="C142" s="39"/>
      <c r="D142" s="223" t="s">
        <v>166</v>
      </c>
      <c r="E142" s="39"/>
      <c r="F142" s="224" t="s">
        <v>244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166</v>
      </c>
      <c r="AU142" s="16" t="s">
        <v>83</v>
      </c>
    </row>
    <row r="143" s="2" customFormat="1" ht="16.5" customHeight="1">
      <c r="A143" s="37"/>
      <c r="B143" s="38"/>
      <c r="C143" s="225" t="s">
        <v>245</v>
      </c>
      <c r="D143" s="225" t="s">
        <v>213</v>
      </c>
      <c r="E143" s="226" t="s">
        <v>246</v>
      </c>
      <c r="F143" s="227" t="s">
        <v>247</v>
      </c>
      <c r="G143" s="228" t="s">
        <v>216</v>
      </c>
      <c r="H143" s="229">
        <v>143.22</v>
      </c>
      <c r="I143" s="230"/>
      <c r="J143" s="231">
        <f>ROUND(I143*H143,2)</f>
        <v>0</v>
      </c>
      <c r="K143" s="232"/>
      <c r="L143" s="233"/>
      <c r="M143" s="234" t="s">
        <v>19</v>
      </c>
      <c r="N143" s="235" t="s">
        <v>44</v>
      </c>
      <c r="O143" s="83"/>
      <c r="P143" s="214">
        <f>O143*H143</f>
        <v>0</v>
      </c>
      <c r="Q143" s="214">
        <v>1</v>
      </c>
      <c r="R143" s="214">
        <f>Q143*H143</f>
        <v>143.22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168</v>
      </c>
      <c r="AT143" s="216" t="s">
        <v>213</v>
      </c>
      <c r="AU143" s="216" t="s">
        <v>83</v>
      </c>
      <c r="AY143" s="16" t="s">
        <v>125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81</v>
      </c>
      <c r="BK143" s="217">
        <f>ROUND(I143*H143,2)</f>
        <v>0</v>
      </c>
      <c r="BL143" s="16" t="s">
        <v>131</v>
      </c>
      <c r="BM143" s="216" t="s">
        <v>248</v>
      </c>
    </row>
    <row r="144" s="2" customFormat="1" ht="16.5" customHeight="1">
      <c r="A144" s="37"/>
      <c r="B144" s="38"/>
      <c r="C144" s="204" t="s">
        <v>249</v>
      </c>
      <c r="D144" s="204" t="s">
        <v>127</v>
      </c>
      <c r="E144" s="205" t="s">
        <v>250</v>
      </c>
      <c r="F144" s="206" t="s">
        <v>251</v>
      </c>
      <c r="G144" s="207" t="s">
        <v>130</v>
      </c>
      <c r="H144" s="208">
        <v>6.9480000000000004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44</v>
      </c>
      <c r="O144" s="83"/>
      <c r="P144" s="214">
        <f>O144*H144</f>
        <v>0</v>
      </c>
      <c r="Q144" s="214">
        <v>0.00247</v>
      </c>
      <c r="R144" s="214">
        <f>Q144*H144</f>
        <v>0.017161559999999999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131</v>
      </c>
      <c r="AT144" s="216" t="s">
        <v>127</v>
      </c>
      <c r="AU144" s="216" t="s">
        <v>83</v>
      </c>
      <c r="AY144" s="16" t="s">
        <v>125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81</v>
      </c>
      <c r="BK144" s="217">
        <f>ROUND(I144*H144,2)</f>
        <v>0</v>
      </c>
      <c r="BL144" s="16" t="s">
        <v>131</v>
      </c>
      <c r="BM144" s="216" t="s">
        <v>252</v>
      </c>
    </row>
    <row r="145" s="2" customFormat="1">
      <c r="A145" s="37"/>
      <c r="B145" s="38"/>
      <c r="C145" s="39"/>
      <c r="D145" s="218" t="s">
        <v>133</v>
      </c>
      <c r="E145" s="39"/>
      <c r="F145" s="219" t="s">
        <v>253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83</v>
      </c>
    </row>
    <row r="146" s="2" customFormat="1" ht="16.5" customHeight="1">
      <c r="A146" s="37"/>
      <c r="B146" s="38"/>
      <c r="C146" s="204" t="s">
        <v>254</v>
      </c>
      <c r="D146" s="204" t="s">
        <v>127</v>
      </c>
      <c r="E146" s="205" t="s">
        <v>255</v>
      </c>
      <c r="F146" s="206" t="s">
        <v>256</v>
      </c>
      <c r="G146" s="207" t="s">
        <v>130</v>
      </c>
      <c r="H146" s="208">
        <v>6.9480000000000004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44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131</v>
      </c>
      <c r="AT146" s="216" t="s">
        <v>127</v>
      </c>
      <c r="AU146" s="216" t="s">
        <v>83</v>
      </c>
      <c r="AY146" s="16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81</v>
      </c>
      <c r="BK146" s="217">
        <f>ROUND(I146*H146,2)</f>
        <v>0</v>
      </c>
      <c r="BL146" s="16" t="s">
        <v>131</v>
      </c>
      <c r="BM146" s="216" t="s">
        <v>257</v>
      </c>
    </row>
    <row r="147" s="2" customFormat="1">
      <c r="A147" s="37"/>
      <c r="B147" s="38"/>
      <c r="C147" s="39"/>
      <c r="D147" s="218" t="s">
        <v>133</v>
      </c>
      <c r="E147" s="39"/>
      <c r="F147" s="219" t="s">
        <v>258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133</v>
      </c>
      <c r="AU147" s="16" t="s">
        <v>83</v>
      </c>
    </row>
    <row r="148" s="2" customFormat="1" ht="24.15" customHeight="1">
      <c r="A148" s="37"/>
      <c r="B148" s="38"/>
      <c r="C148" s="204" t="s">
        <v>259</v>
      </c>
      <c r="D148" s="204" t="s">
        <v>127</v>
      </c>
      <c r="E148" s="205" t="s">
        <v>260</v>
      </c>
      <c r="F148" s="206" t="s">
        <v>261</v>
      </c>
      <c r="G148" s="207" t="s">
        <v>216</v>
      </c>
      <c r="H148" s="208">
        <v>0.27800000000000002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44</v>
      </c>
      <c r="O148" s="83"/>
      <c r="P148" s="214">
        <f>O148*H148</f>
        <v>0</v>
      </c>
      <c r="Q148" s="214">
        <v>1.0597399999999999</v>
      </c>
      <c r="R148" s="214">
        <f>Q148*H148</f>
        <v>0.29460772000000002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131</v>
      </c>
      <c r="AT148" s="216" t="s">
        <v>127</v>
      </c>
      <c r="AU148" s="216" t="s">
        <v>83</v>
      </c>
      <c r="AY148" s="16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81</v>
      </c>
      <c r="BK148" s="217">
        <f>ROUND(I148*H148,2)</f>
        <v>0</v>
      </c>
      <c r="BL148" s="16" t="s">
        <v>131</v>
      </c>
      <c r="BM148" s="216" t="s">
        <v>262</v>
      </c>
    </row>
    <row r="149" s="2" customFormat="1">
      <c r="A149" s="37"/>
      <c r="B149" s="38"/>
      <c r="C149" s="39"/>
      <c r="D149" s="218" t="s">
        <v>133</v>
      </c>
      <c r="E149" s="39"/>
      <c r="F149" s="219" t="s">
        <v>263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133</v>
      </c>
      <c r="AU149" s="16" t="s">
        <v>83</v>
      </c>
    </row>
    <row r="150" s="12" customFormat="1" ht="22.8" customHeight="1">
      <c r="A150" s="12"/>
      <c r="B150" s="188"/>
      <c r="C150" s="189"/>
      <c r="D150" s="190" t="s">
        <v>72</v>
      </c>
      <c r="E150" s="202" t="s">
        <v>131</v>
      </c>
      <c r="F150" s="202" t="s">
        <v>264</v>
      </c>
      <c r="G150" s="189"/>
      <c r="H150" s="189"/>
      <c r="I150" s="192"/>
      <c r="J150" s="203">
        <f>BK150</f>
        <v>0</v>
      </c>
      <c r="K150" s="189"/>
      <c r="L150" s="194"/>
      <c r="M150" s="195"/>
      <c r="N150" s="196"/>
      <c r="O150" s="196"/>
      <c r="P150" s="197">
        <f>SUM(P151:P159)</f>
        <v>0</v>
      </c>
      <c r="Q150" s="196"/>
      <c r="R150" s="197">
        <f>SUM(R151:R159)</f>
        <v>25.177700680000001</v>
      </c>
      <c r="S150" s="196"/>
      <c r="T150" s="198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9" t="s">
        <v>81</v>
      </c>
      <c r="AT150" s="200" t="s">
        <v>72</v>
      </c>
      <c r="AU150" s="200" t="s">
        <v>81</v>
      </c>
      <c r="AY150" s="199" t="s">
        <v>125</v>
      </c>
      <c r="BK150" s="201">
        <f>SUM(BK151:BK159)</f>
        <v>0</v>
      </c>
    </row>
    <row r="151" s="2" customFormat="1" ht="24.15" customHeight="1">
      <c r="A151" s="37"/>
      <c r="B151" s="38"/>
      <c r="C151" s="204" t="s">
        <v>265</v>
      </c>
      <c r="D151" s="204" t="s">
        <v>127</v>
      </c>
      <c r="E151" s="205" t="s">
        <v>266</v>
      </c>
      <c r="F151" s="206" t="s">
        <v>267</v>
      </c>
      <c r="G151" s="207" t="s">
        <v>130</v>
      </c>
      <c r="H151" s="208">
        <v>22.870999999999999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44</v>
      </c>
      <c r="O151" s="83"/>
      <c r="P151" s="214">
        <f>O151*H151</f>
        <v>0</v>
      </c>
      <c r="Q151" s="214">
        <v>0.24532999999999999</v>
      </c>
      <c r="R151" s="214">
        <f>Q151*H151</f>
        <v>5.6109424299999997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131</v>
      </c>
      <c r="AT151" s="216" t="s">
        <v>127</v>
      </c>
      <c r="AU151" s="216" t="s">
        <v>83</v>
      </c>
      <c r="AY151" s="16" t="s">
        <v>125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81</v>
      </c>
      <c r="BK151" s="217">
        <f>ROUND(I151*H151,2)</f>
        <v>0</v>
      </c>
      <c r="BL151" s="16" t="s">
        <v>131</v>
      </c>
      <c r="BM151" s="216" t="s">
        <v>268</v>
      </c>
    </row>
    <row r="152" s="2" customFormat="1">
      <c r="A152" s="37"/>
      <c r="B152" s="38"/>
      <c r="C152" s="39"/>
      <c r="D152" s="218" t="s">
        <v>133</v>
      </c>
      <c r="E152" s="39"/>
      <c r="F152" s="219" t="s">
        <v>269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133</v>
      </c>
      <c r="AU152" s="16" t="s">
        <v>83</v>
      </c>
    </row>
    <row r="153" s="2" customFormat="1">
      <c r="A153" s="37"/>
      <c r="B153" s="38"/>
      <c r="C153" s="39"/>
      <c r="D153" s="223" t="s">
        <v>166</v>
      </c>
      <c r="E153" s="39"/>
      <c r="F153" s="224" t="s">
        <v>270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166</v>
      </c>
      <c r="AU153" s="16" t="s">
        <v>83</v>
      </c>
    </row>
    <row r="154" s="2" customFormat="1" ht="24.15" customHeight="1">
      <c r="A154" s="37"/>
      <c r="B154" s="38"/>
      <c r="C154" s="204" t="s">
        <v>271</v>
      </c>
      <c r="D154" s="204" t="s">
        <v>127</v>
      </c>
      <c r="E154" s="205" t="s">
        <v>272</v>
      </c>
      <c r="F154" s="206" t="s">
        <v>273</v>
      </c>
      <c r="G154" s="207" t="s">
        <v>163</v>
      </c>
      <c r="H154" s="208">
        <v>1.4550000000000001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44</v>
      </c>
      <c r="O154" s="83"/>
      <c r="P154" s="214">
        <f>O154*H154</f>
        <v>0</v>
      </c>
      <c r="Q154" s="214">
        <v>2.49255</v>
      </c>
      <c r="R154" s="214">
        <f>Q154*H154</f>
        <v>3.62666025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131</v>
      </c>
      <c r="AT154" s="216" t="s">
        <v>127</v>
      </c>
      <c r="AU154" s="216" t="s">
        <v>83</v>
      </c>
      <c r="AY154" s="16" t="s">
        <v>125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81</v>
      </c>
      <c r="BK154" s="217">
        <f>ROUND(I154*H154,2)</f>
        <v>0</v>
      </c>
      <c r="BL154" s="16" t="s">
        <v>131</v>
      </c>
      <c r="BM154" s="216" t="s">
        <v>274</v>
      </c>
    </row>
    <row r="155" s="2" customFormat="1">
      <c r="A155" s="37"/>
      <c r="B155" s="38"/>
      <c r="C155" s="39"/>
      <c r="D155" s="218" t="s">
        <v>133</v>
      </c>
      <c r="E155" s="39"/>
      <c r="F155" s="219" t="s">
        <v>275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133</v>
      </c>
      <c r="AU155" s="16" t="s">
        <v>83</v>
      </c>
    </row>
    <row r="156" s="2" customFormat="1" ht="21.75" customHeight="1">
      <c r="A156" s="37"/>
      <c r="B156" s="38"/>
      <c r="C156" s="204" t="s">
        <v>276</v>
      </c>
      <c r="D156" s="204" t="s">
        <v>127</v>
      </c>
      <c r="E156" s="205" t="s">
        <v>277</v>
      </c>
      <c r="F156" s="206" t="s">
        <v>278</v>
      </c>
      <c r="G156" s="207" t="s">
        <v>163</v>
      </c>
      <c r="H156" s="208">
        <v>5.4000000000000004</v>
      </c>
      <c r="I156" s="209"/>
      <c r="J156" s="210">
        <f>ROUND(I156*H156,2)</f>
        <v>0</v>
      </c>
      <c r="K156" s="211"/>
      <c r="L156" s="43"/>
      <c r="M156" s="212" t="s">
        <v>19</v>
      </c>
      <c r="N156" s="213" t="s">
        <v>44</v>
      </c>
      <c r="O156" s="83"/>
      <c r="P156" s="214">
        <f>O156*H156</f>
        <v>0</v>
      </c>
      <c r="Q156" s="214">
        <v>2.5018699999999998</v>
      </c>
      <c r="R156" s="214">
        <f>Q156*H156</f>
        <v>13.510097999999999</v>
      </c>
      <c r="S156" s="214">
        <v>0</v>
      </c>
      <c r="T156" s="21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6" t="s">
        <v>131</v>
      </c>
      <c r="AT156" s="216" t="s">
        <v>127</v>
      </c>
      <c r="AU156" s="216" t="s">
        <v>83</v>
      </c>
      <c r="AY156" s="16" t="s">
        <v>125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81</v>
      </c>
      <c r="BK156" s="217">
        <f>ROUND(I156*H156,2)</f>
        <v>0</v>
      </c>
      <c r="BL156" s="16" t="s">
        <v>131</v>
      </c>
      <c r="BM156" s="216" t="s">
        <v>279</v>
      </c>
    </row>
    <row r="157" s="2" customFormat="1">
      <c r="A157" s="37"/>
      <c r="B157" s="38"/>
      <c r="C157" s="39"/>
      <c r="D157" s="218" t="s">
        <v>133</v>
      </c>
      <c r="E157" s="39"/>
      <c r="F157" s="219" t="s">
        <v>280</v>
      </c>
      <c r="G157" s="39"/>
      <c r="H157" s="39"/>
      <c r="I157" s="220"/>
      <c r="J157" s="39"/>
      <c r="K157" s="39"/>
      <c r="L157" s="43"/>
      <c r="M157" s="221"/>
      <c r="N157" s="22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133</v>
      </c>
      <c r="AU157" s="16" t="s">
        <v>83</v>
      </c>
    </row>
    <row r="158" s="2" customFormat="1" ht="16.5" customHeight="1">
      <c r="A158" s="37"/>
      <c r="B158" s="38"/>
      <c r="C158" s="204" t="s">
        <v>281</v>
      </c>
      <c r="D158" s="204" t="s">
        <v>127</v>
      </c>
      <c r="E158" s="205" t="s">
        <v>282</v>
      </c>
      <c r="F158" s="206" t="s">
        <v>283</v>
      </c>
      <c r="G158" s="207" t="s">
        <v>163</v>
      </c>
      <c r="H158" s="208">
        <v>1</v>
      </c>
      <c r="I158" s="209"/>
      <c r="J158" s="210">
        <f>ROUND(I158*H158,2)</f>
        <v>0</v>
      </c>
      <c r="K158" s="211"/>
      <c r="L158" s="43"/>
      <c r="M158" s="212" t="s">
        <v>19</v>
      </c>
      <c r="N158" s="213" t="s">
        <v>44</v>
      </c>
      <c r="O158" s="83"/>
      <c r="P158" s="214">
        <f>O158*H158</f>
        <v>0</v>
      </c>
      <c r="Q158" s="214">
        <v>2.4300000000000002</v>
      </c>
      <c r="R158" s="214">
        <f>Q158*H158</f>
        <v>2.4300000000000002</v>
      </c>
      <c r="S158" s="214">
        <v>0</v>
      </c>
      <c r="T158" s="21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6" t="s">
        <v>131</v>
      </c>
      <c r="AT158" s="216" t="s">
        <v>127</v>
      </c>
      <c r="AU158" s="216" t="s">
        <v>83</v>
      </c>
      <c r="AY158" s="16" t="s">
        <v>125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81</v>
      </c>
      <c r="BK158" s="217">
        <f>ROUND(I158*H158,2)</f>
        <v>0</v>
      </c>
      <c r="BL158" s="16" t="s">
        <v>131</v>
      </c>
      <c r="BM158" s="216" t="s">
        <v>284</v>
      </c>
    </row>
    <row r="159" s="2" customFormat="1">
      <c r="A159" s="37"/>
      <c r="B159" s="38"/>
      <c r="C159" s="39"/>
      <c r="D159" s="218" t="s">
        <v>133</v>
      </c>
      <c r="E159" s="39"/>
      <c r="F159" s="219" t="s">
        <v>285</v>
      </c>
      <c r="G159" s="39"/>
      <c r="H159" s="39"/>
      <c r="I159" s="220"/>
      <c r="J159" s="39"/>
      <c r="K159" s="39"/>
      <c r="L159" s="43"/>
      <c r="M159" s="221"/>
      <c r="N159" s="22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133</v>
      </c>
      <c r="AU159" s="16" t="s">
        <v>83</v>
      </c>
    </row>
    <row r="160" s="12" customFormat="1" ht="22.8" customHeight="1">
      <c r="A160" s="12"/>
      <c r="B160" s="188"/>
      <c r="C160" s="189"/>
      <c r="D160" s="190" t="s">
        <v>72</v>
      </c>
      <c r="E160" s="202" t="s">
        <v>150</v>
      </c>
      <c r="F160" s="202" t="s">
        <v>286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SUM(P161:P187)</f>
        <v>0</v>
      </c>
      <c r="Q160" s="196"/>
      <c r="R160" s="197">
        <f>SUM(R161:R187)</f>
        <v>3885.8654503199991</v>
      </c>
      <c r="S160" s="196"/>
      <c r="T160" s="198">
        <f>SUM(T161:T187)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81</v>
      </c>
      <c r="AT160" s="200" t="s">
        <v>72</v>
      </c>
      <c r="AU160" s="200" t="s">
        <v>81</v>
      </c>
      <c r="AY160" s="199" t="s">
        <v>125</v>
      </c>
      <c r="BK160" s="201">
        <f>SUM(BK161:BK187)</f>
        <v>0</v>
      </c>
    </row>
    <row r="161" s="2" customFormat="1" ht="37.8" customHeight="1">
      <c r="A161" s="37"/>
      <c r="B161" s="38"/>
      <c r="C161" s="204" t="s">
        <v>287</v>
      </c>
      <c r="D161" s="204" t="s">
        <v>127</v>
      </c>
      <c r="E161" s="205" t="s">
        <v>288</v>
      </c>
      <c r="F161" s="206" t="s">
        <v>289</v>
      </c>
      <c r="G161" s="207" t="s">
        <v>130</v>
      </c>
      <c r="H161" s="208">
        <v>3740.4499999999998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44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131</v>
      </c>
      <c r="AT161" s="216" t="s">
        <v>127</v>
      </c>
      <c r="AU161" s="216" t="s">
        <v>83</v>
      </c>
      <c r="AY161" s="16" t="s">
        <v>125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81</v>
      </c>
      <c r="BK161" s="217">
        <f>ROUND(I161*H161,2)</f>
        <v>0</v>
      </c>
      <c r="BL161" s="16" t="s">
        <v>131</v>
      </c>
      <c r="BM161" s="216" t="s">
        <v>290</v>
      </c>
    </row>
    <row r="162" s="2" customFormat="1">
      <c r="A162" s="37"/>
      <c r="B162" s="38"/>
      <c r="C162" s="39"/>
      <c r="D162" s="218" t="s">
        <v>133</v>
      </c>
      <c r="E162" s="39"/>
      <c r="F162" s="219" t="s">
        <v>291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83</v>
      </c>
    </row>
    <row r="163" s="2" customFormat="1">
      <c r="A163" s="37"/>
      <c r="B163" s="38"/>
      <c r="C163" s="39"/>
      <c r="D163" s="223" t="s">
        <v>166</v>
      </c>
      <c r="E163" s="39"/>
      <c r="F163" s="224" t="s">
        <v>292</v>
      </c>
      <c r="G163" s="39"/>
      <c r="H163" s="39"/>
      <c r="I163" s="220"/>
      <c r="J163" s="39"/>
      <c r="K163" s="39"/>
      <c r="L163" s="43"/>
      <c r="M163" s="221"/>
      <c r="N163" s="22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166</v>
      </c>
      <c r="AU163" s="16" t="s">
        <v>83</v>
      </c>
    </row>
    <row r="164" s="2" customFormat="1" ht="21.75" customHeight="1">
      <c r="A164" s="37"/>
      <c r="B164" s="38"/>
      <c r="C164" s="225" t="s">
        <v>293</v>
      </c>
      <c r="D164" s="225" t="s">
        <v>213</v>
      </c>
      <c r="E164" s="226" t="s">
        <v>294</v>
      </c>
      <c r="F164" s="227" t="s">
        <v>295</v>
      </c>
      <c r="G164" s="228" t="s">
        <v>216</v>
      </c>
      <c r="H164" s="229">
        <v>60.781999999999996</v>
      </c>
      <c r="I164" s="230"/>
      <c r="J164" s="231">
        <f>ROUND(I164*H164,2)</f>
        <v>0</v>
      </c>
      <c r="K164" s="232"/>
      <c r="L164" s="233"/>
      <c r="M164" s="234" t="s">
        <v>19</v>
      </c>
      <c r="N164" s="235" t="s">
        <v>44</v>
      </c>
      <c r="O164" s="83"/>
      <c r="P164" s="214">
        <f>O164*H164</f>
        <v>0</v>
      </c>
      <c r="Q164" s="214">
        <v>1</v>
      </c>
      <c r="R164" s="214">
        <f>Q164*H164</f>
        <v>60.781999999999996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168</v>
      </c>
      <c r="AT164" s="216" t="s">
        <v>213</v>
      </c>
      <c r="AU164" s="216" t="s">
        <v>83</v>
      </c>
      <c r="AY164" s="16" t="s">
        <v>125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81</v>
      </c>
      <c r="BK164" s="217">
        <f>ROUND(I164*H164,2)</f>
        <v>0</v>
      </c>
      <c r="BL164" s="16" t="s">
        <v>131</v>
      </c>
      <c r="BM164" s="216" t="s">
        <v>296</v>
      </c>
    </row>
    <row r="165" s="2" customFormat="1" ht="24.15" customHeight="1">
      <c r="A165" s="37"/>
      <c r="B165" s="38"/>
      <c r="C165" s="204" t="s">
        <v>297</v>
      </c>
      <c r="D165" s="204" t="s">
        <v>127</v>
      </c>
      <c r="E165" s="205" t="s">
        <v>298</v>
      </c>
      <c r="F165" s="206" t="s">
        <v>299</v>
      </c>
      <c r="G165" s="207" t="s">
        <v>130</v>
      </c>
      <c r="H165" s="208">
        <v>3251.8699999999999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44</v>
      </c>
      <c r="O165" s="83"/>
      <c r="P165" s="214">
        <f>O165*H165</f>
        <v>0</v>
      </c>
      <c r="Q165" s="214">
        <v>0.34499999999999997</v>
      </c>
      <c r="R165" s="214">
        <f>Q165*H165</f>
        <v>1121.8951499999998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131</v>
      </c>
      <c r="AT165" s="216" t="s">
        <v>127</v>
      </c>
      <c r="AU165" s="216" t="s">
        <v>83</v>
      </c>
      <c r="AY165" s="16" t="s">
        <v>125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81</v>
      </c>
      <c r="BK165" s="217">
        <f>ROUND(I165*H165,2)</f>
        <v>0</v>
      </c>
      <c r="BL165" s="16" t="s">
        <v>131</v>
      </c>
      <c r="BM165" s="216" t="s">
        <v>300</v>
      </c>
    </row>
    <row r="166" s="2" customFormat="1">
      <c r="A166" s="37"/>
      <c r="B166" s="38"/>
      <c r="C166" s="39"/>
      <c r="D166" s="218" t="s">
        <v>133</v>
      </c>
      <c r="E166" s="39"/>
      <c r="F166" s="219" t="s">
        <v>301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133</v>
      </c>
      <c r="AU166" s="16" t="s">
        <v>83</v>
      </c>
    </row>
    <row r="167" s="2" customFormat="1" ht="21.75" customHeight="1">
      <c r="A167" s="37"/>
      <c r="B167" s="38"/>
      <c r="C167" s="204" t="s">
        <v>302</v>
      </c>
      <c r="D167" s="204" t="s">
        <v>127</v>
      </c>
      <c r="E167" s="205" t="s">
        <v>303</v>
      </c>
      <c r="F167" s="206" t="s">
        <v>304</v>
      </c>
      <c r="G167" s="207" t="s">
        <v>130</v>
      </c>
      <c r="H167" s="208">
        <v>3786.3299999999999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44</v>
      </c>
      <c r="O167" s="83"/>
      <c r="P167" s="214">
        <f>O167*H167</f>
        <v>0</v>
      </c>
      <c r="Q167" s="214">
        <v>0.46000000000000002</v>
      </c>
      <c r="R167" s="214">
        <f>Q167*H167</f>
        <v>1741.7118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131</v>
      </c>
      <c r="AT167" s="216" t="s">
        <v>127</v>
      </c>
      <c r="AU167" s="216" t="s">
        <v>83</v>
      </c>
      <c r="AY167" s="16" t="s">
        <v>125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81</v>
      </c>
      <c r="BK167" s="217">
        <f>ROUND(I167*H167,2)</f>
        <v>0</v>
      </c>
      <c r="BL167" s="16" t="s">
        <v>131</v>
      </c>
      <c r="BM167" s="216" t="s">
        <v>305</v>
      </c>
    </row>
    <row r="168" s="2" customFormat="1">
      <c r="A168" s="37"/>
      <c r="B168" s="38"/>
      <c r="C168" s="39"/>
      <c r="D168" s="218" t="s">
        <v>133</v>
      </c>
      <c r="E168" s="39"/>
      <c r="F168" s="219" t="s">
        <v>306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133</v>
      </c>
      <c r="AU168" s="16" t="s">
        <v>83</v>
      </c>
    </row>
    <row r="169" s="2" customFormat="1" ht="33" customHeight="1">
      <c r="A169" s="37"/>
      <c r="B169" s="38"/>
      <c r="C169" s="204" t="s">
        <v>307</v>
      </c>
      <c r="D169" s="204" t="s">
        <v>127</v>
      </c>
      <c r="E169" s="205" t="s">
        <v>308</v>
      </c>
      <c r="F169" s="206" t="s">
        <v>309</v>
      </c>
      <c r="G169" s="207" t="s">
        <v>130</v>
      </c>
      <c r="H169" s="208">
        <v>2834.23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44</v>
      </c>
      <c r="O169" s="83"/>
      <c r="P169" s="214">
        <f>O169*H169</f>
        <v>0</v>
      </c>
      <c r="Q169" s="214">
        <v>0.21099999999999999</v>
      </c>
      <c r="R169" s="214">
        <f>Q169*H169</f>
        <v>598.02252999999996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131</v>
      </c>
      <c r="AT169" s="216" t="s">
        <v>127</v>
      </c>
      <c r="AU169" s="216" t="s">
        <v>83</v>
      </c>
      <c r="AY169" s="16" t="s">
        <v>125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81</v>
      </c>
      <c r="BK169" s="217">
        <f>ROUND(I169*H169,2)</f>
        <v>0</v>
      </c>
      <c r="BL169" s="16" t="s">
        <v>131</v>
      </c>
      <c r="BM169" s="216" t="s">
        <v>310</v>
      </c>
    </row>
    <row r="170" s="2" customFormat="1">
      <c r="A170" s="37"/>
      <c r="B170" s="38"/>
      <c r="C170" s="39"/>
      <c r="D170" s="218" t="s">
        <v>133</v>
      </c>
      <c r="E170" s="39"/>
      <c r="F170" s="219" t="s">
        <v>311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83</v>
      </c>
    </row>
    <row r="171" s="2" customFormat="1" ht="37.8" customHeight="1">
      <c r="A171" s="37"/>
      <c r="B171" s="38"/>
      <c r="C171" s="204" t="s">
        <v>312</v>
      </c>
      <c r="D171" s="204" t="s">
        <v>127</v>
      </c>
      <c r="E171" s="205" t="s">
        <v>313</v>
      </c>
      <c r="F171" s="206" t="s">
        <v>314</v>
      </c>
      <c r="G171" s="207" t="s">
        <v>130</v>
      </c>
      <c r="H171" s="208">
        <v>13.199999999999999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44</v>
      </c>
      <c r="O171" s="83"/>
      <c r="P171" s="214">
        <f>O171*H171</f>
        <v>0</v>
      </c>
      <c r="Q171" s="214">
        <v>0.26375999999999999</v>
      </c>
      <c r="R171" s="214">
        <f>Q171*H171</f>
        <v>3.4816319999999998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131</v>
      </c>
      <c r="AT171" s="216" t="s">
        <v>127</v>
      </c>
      <c r="AU171" s="216" t="s">
        <v>83</v>
      </c>
      <c r="AY171" s="16" t="s">
        <v>125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81</v>
      </c>
      <c r="BK171" s="217">
        <f>ROUND(I171*H171,2)</f>
        <v>0</v>
      </c>
      <c r="BL171" s="16" t="s">
        <v>131</v>
      </c>
      <c r="BM171" s="216" t="s">
        <v>315</v>
      </c>
    </row>
    <row r="172" s="2" customFormat="1">
      <c r="A172" s="37"/>
      <c r="B172" s="38"/>
      <c r="C172" s="39"/>
      <c r="D172" s="218" t="s">
        <v>133</v>
      </c>
      <c r="E172" s="39"/>
      <c r="F172" s="219" t="s">
        <v>316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133</v>
      </c>
      <c r="AU172" s="16" t="s">
        <v>83</v>
      </c>
    </row>
    <row r="173" s="2" customFormat="1" ht="16.5" customHeight="1">
      <c r="A173" s="37"/>
      <c r="B173" s="38"/>
      <c r="C173" s="204" t="s">
        <v>317</v>
      </c>
      <c r="D173" s="204" t="s">
        <v>127</v>
      </c>
      <c r="E173" s="205" t="s">
        <v>318</v>
      </c>
      <c r="F173" s="206" t="s">
        <v>319</v>
      </c>
      <c r="G173" s="207" t="s">
        <v>130</v>
      </c>
      <c r="H173" s="208">
        <v>217.44999999999999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44</v>
      </c>
      <c r="O173" s="83"/>
      <c r="P173" s="214">
        <f>O173*H173</f>
        <v>0</v>
      </c>
      <c r="Q173" s="214">
        <v>0.23000000000000001</v>
      </c>
      <c r="R173" s="214">
        <f>Q173*H173</f>
        <v>50.013500000000001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131</v>
      </c>
      <c r="AT173" s="216" t="s">
        <v>127</v>
      </c>
      <c r="AU173" s="216" t="s">
        <v>83</v>
      </c>
      <c r="AY173" s="16" t="s">
        <v>125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81</v>
      </c>
      <c r="BK173" s="217">
        <f>ROUND(I173*H173,2)</f>
        <v>0</v>
      </c>
      <c r="BL173" s="16" t="s">
        <v>131</v>
      </c>
      <c r="BM173" s="216" t="s">
        <v>320</v>
      </c>
    </row>
    <row r="174" s="2" customFormat="1">
      <c r="A174" s="37"/>
      <c r="B174" s="38"/>
      <c r="C174" s="39"/>
      <c r="D174" s="218" t="s">
        <v>133</v>
      </c>
      <c r="E174" s="39"/>
      <c r="F174" s="219" t="s">
        <v>321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133</v>
      </c>
      <c r="AU174" s="16" t="s">
        <v>83</v>
      </c>
    </row>
    <row r="175" s="2" customFormat="1" ht="33" customHeight="1">
      <c r="A175" s="37"/>
      <c r="B175" s="38"/>
      <c r="C175" s="204" t="s">
        <v>322</v>
      </c>
      <c r="D175" s="204" t="s">
        <v>127</v>
      </c>
      <c r="E175" s="205" t="s">
        <v>323</v>
      </c>
      <c r="F175" s="206" t="s">
        <v>324</v>
      </c>
      <c r="G175" s="207" t="s">
        <v>130</v>
      </c>
      <c r="H175" s="208">
        <v>3.8399999999999999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44</v>
      </c>
      <c r="O175" s="83"/>
      <c r="P175" s="214">
        <f>O175*H175</f>
        <v>0</v>
      </c>
      <c r="Q175" s="214">
        <v>0.20745</v>
      </c>
      <c r="R175" s="214">
        <f>Q175*H175</f>
        <v>0.79660799999999998</v>
      </c>
      <c r="S175" s="214">
        <v>0</v>
      </c>
      <c r="T175" s="21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131</v>
      </c>
      <c r="AT175" s="216" t="s">
        <v>127</v>
      </c>
      <c r="AU175" s="216" t="s">
        <v>83</v>
      </c>
      <c r="AY175" s="16" t="s">
        <v>125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81</v>
      </c>
      <c r="BK175" s="217">
        <f>ROUND(I175*H175,2)</f>
        <v>0</v>
      </c>
      <c r="BL175" s="16" t="s">
        <v>131</v>
      </c>
      <c r="BM175" s="216" t="s">
        <v>325</v>
      </c>
    </row>
    <row r="176" s="2" customFormat="1">
      <c r="A176" s="37"/>
      <c r="B176" s="38"/>
      <c r="C176" s="39"/>
      <c r="D176" s="218" t="s">
        <v>133</v>
      </c>
      <c r="E176" s="39"/>
      <c r="F176" s="219" t="s">
        <v>326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133</v>
      </c>
      <c r="AU176" s="16" t="s">
        <v>83</v>
      </c>
    </row>
    <row r="177" s="2" customFormat="1" ht="24.15" customHeight="1">
      <c r="A177" s="37"/>
      <c r="B177" s="38"/>
      <c r="C177" s="204" t="s">
        <v>327</v>
      </c>
      <c r="D177" s="204" t="s">
        <v>127</v>
      </c>
      <c r="E177" s="205" t="s">
        <v>328</v>
      </c>
      <c r="F177" s="206" t="s">
        <v>329</v>
      </c>
      <c r="G177" s="207" t="s">
        <v>130</v>
      </c>
      <c r="H177" s="208">
        <v>3049.7800000000002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44</v>
      </c>
      <c r="O177" s="83"/>
      <c r="P177" s="214">
        <f>O177*H177</f>
        <v>0</v>
      </c>
      <c r="Q177" s="214">
        <v>0.0056100000000000004</v>
      </c>
      <c r="R177" s="214">
        <f>Q177*H177</f>
        <v>17.109265800000003</v>
      </c>
      <c r="S177" s="214">
        <v>0</v>
      </c>
      <c r="T177" s="21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131</v>
      </c>
      <c r="AT177" s="216" t="s">
        <v>127</v>
      </c>
      <c r="AU177" s="216" t="s">
        <v>83</v>
      </c>
      <c r="AY177" s="16" t="s">
        <v>125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81</v>
      </c>
      <c r="BK177" s="217">
        <f>ROUND(I177*H177,2)</f>
        <v>0</v>
      </c>
      <c r="BL177" s="16" t="s">
        <v>131</v>
      </c>
      <c r="BM177" s="216" t="s">
        <v>330</v>
      </c>
    </row>
    <row r="178" s="2" customFormat="1">
      <c r="A178" s="37"/>
      <c r="B178" s="38"/>
      <c r="C178" s="39"/>
      <c r="D178" s="218" t="s">
        <v>133</v>
      </c>
      <c r="E178" s="39"/>
      <c r="F178" s="219" t="s">
        <v>331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133</v>
      </c>
      <c r="AU178" s="16" t="s">
        <v>83</v>
      </c>
    </row>
    <row r="179" s="2" customFormat="1" ht="21.75" customHeight="1">
      <c r="A179" s="37"/>
      <c r="B179" s="38"/>
      <c r="C179" s="204" t="s">
        <v>332</v>
      </c>
      <c r="D179" s="204" t="s">
        <v>127</v>
      </c>
      <c r="E179" s="205" t="s">
        <v>333</v>
      </c>
      <c r="F179" s="206" t="s">
        <v>334</v>
      </c>
      <c r="G179" s="207" t="s">
        <v>130</v>
      </c>
      <c r="H179" s="208">
        <v>2758.1999999999998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44</v>
      </c>
      <c r="O179" s="83"/>
      <c r="P179" s="214">
        <f>O179*H179</f>
        <v>0</v>
      </c>
      <c r="Q179" s="214">
        <v>0.00031</v>
      </c>
      <c r="R179" s="214">
        <f>Q179*H179</f>
        <v>0.85504199999999997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131</v>
      </c>
      <c r="AT179" s="216" t="s">
        <v>127</v>
      </c>
      <c r="AU179" s="216" t="s">
        <v>83</v>
      </c>
      <c r="AY179" s="16" t="s">
        <v>125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81</v>
      </c>
      <c r="BK179" s="217">
        <f>ROUND(I179*H179,2)</f>
        <v>0</v>
      </c>
      <c r="BL179" s="16" t="s">
        <v>131</v>
      </c>
      <c r="BM179" s="216" t="s">
        <v>335</v>
      </c>
    </row>
    <row r="180" s="2" customFormat="1">
      <c r="A180" s="37"/>
      <c r="B180" s="38"/>
      <c r="C180" s="39"/>
      <c r="D180" s="218" t="s">
        <v>133</v>
      </c>
      <c r="E180" s="39"/>
      <c r="F180" s="219" t="s">
        <v>336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133</v>
      </c>
      <c r="AU180" s="16" t="s">
        <v>83</v>
      </c>
    </row>
    <row r="181" s="2" customFormat="1" ht="33" customHeight="1">
      <c r="A181" s="37"/>
      <c r="B181" s="38"/>
      <c r="C181" s="204" t="s">
        <v>337</v>
      </c>
      <c r="D181" s="204" t="s">
        <v>127</v>
      </c>
      <c r="E181" s="205" t="s">
        <v>338</v>
      </c>
      <c r="F181" s="206" t="s">
        <v>339</v>
      </c>
      <c r="G181" s="207" t="s">
        <v>130</v>
      </c>
      <c r="H181" s="208">
        <v>2673.4200000000001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44</v>
      </c>
      <c r="O181" s="83"/>
      <c r="P181" s="214">
        <f>O181*H181</f>
        <v>0</v>
      </c>
      <c r="Q181" s="214">
        <v>0.10373</v>
      </c>
      <c r="R181" s="214">
        <f>Q181*H181</f>
        <v>277.31385660000001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131</v>
      </c>
      <c r="AT181" s="216" t="s">
        <v>127</v>
      </c>
      <c r="AU181" s="216" t="s">
        <v>83</v>
      </c>
      <c r="AY181" s="16" t="s">
        <v>125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81</v>
      </c>
      <c r="BK181" s="217">
        <f>ROUND(I181*H181,2)</f>
        <v>0</v>
      </c>
      <c r="BL181" s="16" t="s">
        <v>131</v>
      </c>
      <c r="BM181" s="216" t="s">
        <v>340</v>
      </c>
    </row>
    <row r="182" s="2" customFormat="1">
      <c r="A182" s="37"/>
      <c r="B182" s="38"/>
      <c r="C182" s="39"/>
      <c r="D182" s="218" t="s">
        <v>133</v>
      </c>
      <c r="E182" s="39"/>
      <c r="F182" s="219" t="s">
        <v>341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133</v>
      </c>
      <c r="AU182" s="16" t="s">
        <v>83</v>
      </c>
    </row>
    <row r="183" s="2" customFormat="1" ht="24.15" customHeight="1">
      <c r="A183" s="37"/>
      <c r="B183" s="38"/>
      <c r="C183" s="204" t="s">
        <v>342</v>
      </c>
      <c r="D183" s="204" t="s">
        <v>127</v>
      </c>
      <c r="E183" s="205" t="s">
        <v>343</v>
      </c>
      <c r="F183" s="206" t="s">
        <v>344</v>
      </c>
      <c r="G183" s="207" t="s">
        <v>130</v>
      </c>
      <c r="H183" s="208">
        <v>20.792000000000002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44</v>
      </c>
      <c r="O183" s="83"/>
      <c r="P183" s="214">
        <f>O183*H183</f>
        <v>0</v>
      </c>
      <c r="Q183" s="214">
        <v>0.61404000000000003</v>
      </c>
      <c r="R183" s="214">
        <f>Q183*H183</f>
        <v>12.767119680000002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131</v>
      </c>
      <c r="AT183" s="216" t="s">
        <v>127</v>
      </c>
      <c r="AU183" s="216" t="s">
        <v>83</v>
      </c>
      <c r="AY183" s="16" t="s">
        <v>125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81</v>
      </c>
      <c r="BK183" s="217">
        <f>ROUND(I183*H183,2)</f>
        <v>0</v>
      </c>
      <c r="BL183" s="16" t="s">
        <v>131</v>
      </c>
      <c r="BM183" s="216" t="s">
        <v>345</v>
      </c>
    </row>
    <row r="184" s="2" customFormat="1">
      <c r="A184" s="37"/>
      <c r="B184" s="38"/>
      <c r="C184" s="39"/>
      <c r="D184" s="218" t="s">
        <v>133</v>
      </c>
      <c r="E184" s="39"/>
      <c r="F184" s="219" t="s">
        <v>346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133</v>
      </c>
      <c r="AU184" s="16" t="s">
        <v>83</v>
      </c>
    </row>
    <row r="185" s="2" customFormat="1">
      <c r="A185" s="37"/>
      <c r="B185" s="38"/>
      <c r="C185" s="39"/>
      <c r="D185" s="223" t="s">
        <v>166</v>
      </c>
      <c r="E185" s="39"/>
      <c r="F185" s="224" t="s">
        <v>270</v>
      </c>
      <c r="G185" s="39"/>
      <c r="H185" s="39"/>
      <c r="I185" s="220"/>
      <c r="J185" s="39"/>
      <c r="K185" s="39"/>
      <c r="L185" s="43"/>
      <c r="M185" s="221"/>
      <c r="N185" s="22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166</v>
      </c>
      <c r="AU185" s="16" t="s">
        <v>83</v>
      </c>
    </row>
    <row r="186" s="2" customFormat="1" ht="24.15" customHeight="1">
      <c r="A186" s="37"/>
      <c r="B186" s="38"/>
      <c r="C186" s="204" t="s">
        <v>347</v>
      </c>
      <c r="D186" s="204" t="s">
        <v>127</v>
      </c>
      <c r="E186" s="205" t="s">
        <v>348</v>
      </c>
      <c r="F186" s="206" t="s">
        <v>349</v>
      </c>
      <c r="G186" s="207" t="s">
        <v>130</v>
      </c>
      <c r="H186" s="208">
        <v>20.792000000000002</v>
      </c>
      <c r="I186" s="209"/>
      <c r="J186" s="210">
        <f>ROUND(I186*H186,2)</f>
        <v>0</v>
      </c>
      <c r="K186" s="211"/>
      <c r="L186" s="43"/>
      <c r="M186" s="212" t="s">
        <v>19</v>
      </c>
      <c r="N186" s="213" t="s">
        <v>44</v>
      </c>
      <c r="O186" s="83"/>
      <c r="P186" s="214">
        <f>O186*H186</f>
        <v>0</v>
      </c>
      <c r="Q186" s="214">
        <v>0.053719999999999997</v>
      </c>
      <c r="R186" s="214">
        <f>Q186*H186</f>
        <v>1.1169462400000001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131</v>
      </c>
      <c r="AT186" s="216" t="s">
        <v>127</v>
      </c>
      <c r="AU186" s="216" t="s">
        <v>83</v>
      </c>
      <c r="AY186" s="16" t="s">
        <v>125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81</v>
      </c>
      <c r="BK186" s="217">
        <f>ROUND(I186*H186,2)</f>
        <v>0</v>
      </c>
      <c r="BL186" s="16" t="s">
        <v>131</v>
      </c>
      <c r="BM186" s="216" t="s">
        <v>350</v>
      </c>
    </row>
    <row r="187" s="2" customFormat="1">
      <c r="A187" s="37"/>
      <c r="B187" s="38"/>
      <c r="C187" s="39"/>
      <c r="D187" s="218" t="s">
        <v>133</v>
      </c>
      <c r="E187" s="39"/>
      <c r="F187" s="219" t="s">
        <v>351</v>
      </c>
      <c r="G187" s="39"/>
      <c r="H187" s="39"/>
      <c r="I187" s="220"/>
      <c r="J187" s="39"/>
      <c r="K187" s="39"/>
      <c r="L187" s="43"/>
      <c r="M187" s="221"/>
      <c r="N187" s="22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133</v>
      </c>
      <c r="AU187" s="16" t="s">
        <v>83</v>
      </c>
    </row>
    <row r="188" s="12" customFormat="1" ht="22.8" customHeight="1">
      <c r="A188" s="12"/>
      <c r="B188" s="188"/>
      <c r="C188" s="189"/>
      <c r="D188" s="190" t="s">
        <v>72</v>
      </c>
      <c r="E188" s="202" t="s">
        <v>168</v>
      </c>
      <c r="F188" s="202" t="s">
        <v>352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SUM(P189:P192)</f>
        <v>0</v>
      </c>
      <c r="Q188" s="196"/>
      <c r="R188" s="197">
        <f>SUM(R189:R192)</f>
        <v>0.051206759999999997</v>
      </c>
      <c r="S188" s="196"/>
      <c r="T188" s="198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81</v>
      </c>
      <c r="AT188" s="200" t="s">
        <v>72</v>
      </c>
      <c r="AU188" s="200" t="s">
        <v>81</v>
      </c>
      <c r="AY188" s="199" t="s">
        <v>125</v>
      </c>
      <c r="BK188" s="201">
        <f>SUM(BK189:BK192)</f>
        <v>0</v>
      </c>
    </row>
    <row r="189" s="2" customFormat="1" ht="24.15" customHeight="1">
      <c r="A189" s="37"/>
      <c r="B189" s="38"/>
      <c r="C189" s="204" t="s">
        <v>353</v>
      </c>
      <c r="D189" s="204" t="s">
        <v>127</v>
      </c>
      <c r="E189" s="205" t="s">
        <v>354</v>
      </c>
      <c r="F189" s="206" t="s">
        <v>355</v>
      </c>
      <c r="G189" s="207" t="s">
        <v>147</v>
      </c>
      <c r="H189" s="208">
        <v>2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44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131</v>
      </c>
      <c r="AT189" s="216" t="s">
        <v>127</v>
      </c>
      <c r="AU189" s="216" t="s">
        <v>83</v>
      </c>
      <c r="AY189" s="16" t="s">
        <v>125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81</v>
      </c>
      <c r="BK189" s="217">
        <f>ROUND(I189*H189,2)</f>
        <v>0</v>
      </c>
      <c r="BL189" s="16" t="s">
        <v>131</v>
      </c>
      <c r="BM189" s="216" t="s">
        <v>356</v>
      </c>
    </row>
    <row r="190" s="2" customFormat="1">
      <c r="A190" s="37"/>
      <c r="B190" s="38"/>
      <c r="C190" s="39"/>
      <c r="D190" s="218" t="s">
        <v>133</v>
      </c>
      <c r="E190" s="39"/>
      <c r="F190" s="219" t="s">
        <v>357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133</v>
      </c>
      <c r="AU190" s="16" t="s">
        <v>83</v>
      </c>
    </row>
    <row r="191" s="2" customFormat="1" ht="16.5" customHeight="1">
      <c r="A191" s="37"/>
      <c r="B191" s="38"/>
      <c r="C191" s="204" t="s">
        <v>358</v>
      </c>
      <c r="D191" s="204" t="s">
        <v>127</v>
      </c>
      <c r="E191" s="205" t="s">
        <v>359</v>
      </c>
      <c r="F191" s="206" t="s">
        <v>360</v>
      </c>
      <c r="G191" s="207" t="s">
        <v>130</v>
      </c>
      <c r="H191" s="208">
        <v>12.738</v>
      </c>
      <c r="I191" s="209"/>
      <c r="J191" s="210">
        <f>ROUND(I191*H191,2)</f>
        <v>0</v>
      </c>
      <c r="K191" s="211"/>
      <c r="L191" s="43"/>
      <c r="M191" s="212" t="s">
        <v>19</v>
      </c>
      <c r="N191" s="213" t="s">
        <v>44</v>
      </c>
      <c r="O191" s="83"/>
      <c r="P191" s="214">
        <f>O191*H191</f>
        <v>0</v>
      </c>
      <c r="Q191" s="214">
        <v>0.0040200000000000001</v>
      </c>
      <c r="R191" s="214">
        <f>Q191*H191</f>
        <v>0.051206759999999997</v>
      </c>
      <c r="S191" s="214">
        <v>0</v>
      </c>
      <c r="T191" s="21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6" t="s">
        <v>131</v>
      </c>
      <c r="AT191" s="216" t="s">
        <v>127</v>
      </c>
      <c r="AU191" s="216" t="s">
        <v>83</v>
      </c>
      <c r="AY191" s="16" t="s">
        <v>125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81</v>
      </c>
      <c r="BK191" s="217">
        <f>ROUND(I191*H191,2)</f>
        <v>0</v>
      </c>
      <c r="BL191" s="16" t="s">
        <v>131</v>
      </c>
      <c r="BM191" s="216" t="s">
        <v>361</v>
      </c>
    </row>
    <row r="192" s="2" customFormat="1">
      <c r="A192" s="37"/>
      <c r="B192" s="38"/>
      <c r="C192" s="39"/>
      <c r="D192" s="218" t="s">
        <v>133</v>
      </c>
      <c r="E192" s="39"/>
      <c r="F192" s="219" t="s">
        <v>362</v>
      </c>
      <c r="G192" s="39"/>
      <c r="H192" s="39"/>
      <c r="I192" s="220"/>
      <c r="J192" s="39"/>
      <c r="K192" s="39"/>
      <c r="L192" s="43"/>
      <c r="M192" s="221"/>
      <c r="N192" s="222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133</v>
      </c>
      <c r="AU192" s="16" t="s">
        <v>83</v>
      </c>
    </row>
    <row r="193" s="12" customFormat="1" ht="22.8" customHeight="1">
      <c r="A193" s="12"/>
      <c r="B193" s="188"/>
      <c r="C193" s="189"/>
      <c r="D193" s="190" t="s">
        <v>72</v>
      </c>
      <c r="E193" s="202" t="s">
        <v>173</v>
      </c>
      <c r="F193" s="202" t="s">
        <v>363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SUM(P194:P211)</f>
        <v>0</v>
      </c>
      <c r="Q193" s="196"/>
      <c r="R193" s="197">
        <f>SUM(R194:R211)</f>
        <v>35.879877999999998</v>
      </c>
      <c r="S193" s="196"/>
      <c r="T193" s="198">
        <f>SUM(T194:T211)</f>
        <v>56.700000000000003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81</v>
      </c>
      <c r="AT193" s="200" t="s">
        <v>72</v>
      </c>
      <c r="AU193" s="200" t="s">
        <v>81</v>
      </c>
      <c r="AY193" s="199" t="s">
        <v>125</v>
      </c>
      <c r="BK193" s="201">
        <f>SUM(BK194:BK211)</f>
        <v>0</v>
      </c>
    </row>
    <row r="194" s="2" customFormat="1" ht="24.15" customHeight="1">
      <c r="A194" s="37"/>
      <c r="B194" s="38"/>
      <c r="C194" s="204" t="s">
        <v>364</v>
      </c>
      <c r="D194" s="204" t="s">
        <v>127</v>
      </c>
      <c r="E194" s="205" t="s">
        <v>365</v>
      </c>
      <c r="F194" s="206" t="s">
        <v>366</v>
      </c>
      <c r="G194" s="207" t="s">
        <v>147</v>
      </c>
      <c r="H194" s="208">
        <v>4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44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131</v>
      </c>
      <c r="AT194" s="216" t="s">
        <v>127</v>
      </c>
      <c r="AU194" s="216" t="s">
        <v>83</v>
      </c>
      <c r="AY194" s="16" t="s">
        <v>125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81</v>
      </c>
      <c r="BK194" s="217">
        <f>ROUND(I194*H194,2)</f>
        <v>0</v>
      </c>
      <c r="BL194" s="16" t="s">
        <v>131</v>
      </c>
      <c r="BM194" s="216" t="s">
        <v>367</v>
      </c>
    </row>
    <row r="195" s="2" customFormat="1">
      <c r="A195" s="37"/>
      <c r="B195" s="38"/>
      <c r="C195" s="39"/>
      <c r="D195" s="218" t="s">
        <v>133</v>
      </c>
      <c r="E195" s="39"/>
      <c r="F195" s="219" t="s">
        <v>368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133</v>
      </c>
      <c r="AU195" s="16" t="s">
        <v>83</v>
      </c>
    </row>
    <row r="196" s="2" customFormat="1" ht="16.5" customHeight="1">
      <c r="A196" s="37"/>
      <c r="B196" s="38"/>
      <c r="C196" s="225" t="s">
        <v>369</v>
      </c>
      <c r="D196" s="225" t="s">
        <v>213</v>
      </c>
      <c r="E196" s="226" t="s">
        <v>370</v>
      </c>
      <c r="F196" s="227" t="s">
        <v>371</v>
      </c>
      <c r="G196" s="228" t="s">
        <v>147</v>
      </c>
      <c r="H196" s="229">
        <v>4</v>
      </c>
      <c r="I196" s="230"/>
      <c r="J196" s="231">
        <f>ROUND(I196*H196,2)</f>
        <v>0</v>
      </c>
      <c r="K196" s="232"/>
      <c r="L196" s="233"/>
      <c r="M196" s="234" t="s">
        <v>19</v>
      </c>
      <c r="N196" s="235" t="s">
        <v>44</v>
      </c>
      <c r="O196" s="83"/>
      <c r="P196" s="214">
        <f>O196*H196</f>
        <v>0</v>
      </c>
      <c r="Q196" s="214">
        <v>0.0020999999999999999</v>
      </c>
      <c r="R196" s="214">
        <f>Q196*H196</f>
        <v>0.0083999999999999995</v>
      </c>
      <c r="S196" s="214">
        <v>0</v>
      </c>
      <c r="T196" s="21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6" t="s">
        <v>168</v>
      </c>
      <c r="AT196" s="216" t="s">
        <v>213</v>
      </c>
      <c r="AU196" s="216" t="s">
        <v>83</v>
      </c>
      <c r="AY196" s="16" t="s">
        <v>125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81</v>
      </c>
      <c r="BK196" s="217">
        <f>ROUND(I196*H196,2)</f>
        <v>0</v>
      </c>
      <c r="BL196" s="16" t="s">
        <v>131</v>
      </c>
      <c r="BM196" s="216" t="s">
        <v>372</v>
      </c>
    </row>
    <row r="197" s="2" customFormat="1" ht="24.15" customHeight="1">
      <c r="A197" s="37"/>
      <c r="B197" s="38"/>
      <c r="C197" s="204" t="s">
        <v>373</v>
      </c>
      <c r="D197" s="204" t="s">
        <v>127</v>
      </c>
      <c r="E197" s="205" t="s">
        <v>374</v>
      </c>
      <c r="F197" s="206" t="s">
        <v>375</v>
      </c>
      <c r="G197" s="207" t="s">
        <v>237</v>
      </c>
      <c r="H197" s="208">
        <v>19.199999999999999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44</v>
      </c>
      <c r="O197" s="83"/>
      <c r="P197" s="214">
        <f>O197*H197</f>
        <v>0</v>
      </c>
      <c r="Q197" s="214">
        <v>5.0000000000000002E-05</v>
      </c>
      <c r="R197" s="214">
        <f>Q197*H197</f>
        <v>0.00096000000000000002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131</v>
      </c>
      <c r="AT197" s="216" t="s">
        <v>127</v>
      </c>
      <c r="AU197" s="216" t="s">
        <v>83</v>
      </c>
      <c r="AY197" s="16" t="s">
        <v>125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81</v>
      </c>
      <c r="BK197" s="217">
        <f>ROUND(I197*H197,2)</f>
        <v>0</v>
      </c>
      <c r="BL197" s="16" t="s">
        <v>131</v>
      </c>
      <c r="BM197" s="216" t="s">
        <v>376</v>
      </c>
    </row>
    <row r="198" s="2" customFormat="1">
      <c r="A198" s="37"/>
      <c r="B198" s="38"/>
      <c r="C198" s="39"/>
      <c r="D198" s="218" t="s">
        <v>133</v>
      </c>
      <c r="E198" s="39"/>
      <c r="F198" s="219" t="s">
        <v>377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133</v>
      </c>
      <c r="AU198" s="16" t="s">
        <v>83</v>
      </c>
    </row>
    <row r="199" s="2" customFormat="1" ht="24.15" customHeight="1">
      <c r="A199" s="37"/>
      <c r="B199" s="38"/>
      <c r="C199" s="204" t="s">
        <v>378</v>
      </c>
      <c r="D199" s="204" t="s">
        <v>127</v>
      </c>
      <c r="E199" s="205" t="s">
        <v>379</v>
      </c>
      <c r="F199" s="206" t="s">
        <v>380</v>
      </c>
      <c r="G199" s="207" t="s">
        <v>147</v>
      </c>
      <c r="H199" s="208">
        <v>2</v>
      </c>
      <c r="I199" s="209"/>
      <c r="J199" s="210">
        <f>ROUND(I199*H199,2)</f>
        <v>0</v>
      </c>
      <c r="K199" s="211"/>
      <c r="L199" s="43"/>
      <c r="M199" s="212" t="s">
        <v>19</v>
      </c>
      <c r="N199" s="213" t="s">
        <v>44</v>
      </c>
      <c r="O199" s="83"/>
      <c r="P199" s="214">
        <f>O199*H199</f>
        <v>0</v>
      </c>
      <c r="Q199" s="214">
        <v>7.0056599999999998</v>
      </c>
      <c r="R199" s="214">
        <f>Q199*H199</f>
        <v>14.01132</v>
      </c>
      <c r="S199" s="214">
        <v>0</v>
      </c>
      <c r="T199" s="21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6" t="s">
        <v>131</v>
      </c>
      <c r="AT199" s="216" t="s">
        <v>127</v>
      </c>
      <c r="AU199" s="216" t="s">
        <v>83</v>
      </c>
      <c r="AY199" s="16" t="s">
        <v>125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81</v>
      </c>
      <c r="BK199" s="217">
        <f>ROUND(I199*H199,2)</f>
        <v>0</v>
      </c>
      <c r="BL199" s="16" t="s">
        <v>131</v>
      </c>
      <c r="BM199" s="216" t="s">
        <v>381</v>
      </c>
    </row>
    <row r="200" s="2" customFormat="1">
      <c r="A200" s="37"/>
      <c r="B200" s="38"/>
      <c r="C200" s="39"/>
      <c r="D200" s="218" t="s">
        <v>133</v>
      </c>
      <c r="E200" s="39"/>
      <c r="F200" s="219" t="s">
        <v>382</v>
      </c>
      <c r="G200" s="39"/>
      <c r="H200" s="39"/>
      <c r="I200" s="220"/>
      <c r="J200" s="39"/>
      <c r="K200" s="39"/>
      <c r="L200" s="43"/>
      <c r="M200" s="221"/>
      <c r="N200" s="22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133</v>
      </c>
      <c r="AU200" s="16" t="s">
        <v>83</v>
      </c>
    </row>
    <row r="201" s="2" customFormat="1" ht="24.15" customHeight="1">
      <c r="A201" s="37"/>
      <c r="B201" s="38"/>
      <c r="C201" s="204" t="s">
        <v>383</v>
      </c>
      <c r="D201" s="204" t="s">
        <v>127</v>
      </c>
      <c r="E201" s="205" t="s">
        <v>384</v>
      </c>
      <c r="F201" s="206" t="s">
        <v>385</v>
      </c>
      <c r="G201" s="207" t="s">
        <v>237</v>
      </c>
      <c r="H201" s="208">
        <v>12.5</v>
      </c>
      <c r="I201" s="209"/>
      <c r="J201" s="210">
        <f>ROUND(I201*H201,2)</f>
        <v>0</v>
      </c>
      <c r="K201" s="211"/>
      <c r="L201" s="43"/>
      <c r="M201" s="212" t="s">
        <v>19</v>
      </c>
      <c r="N201" s="213" t="s">
        <v>44</v>
      </c>
      <c r="O201" s="83"/>
      <c r="P201" s="214">
        <f>O201*H201</f>
        <v>0</v>
      </c>
      <c r="Q201" s="214">
        <v>0.61348000000000003</v>
      </c>
      <c r="R201" s="214">
        <f>Q201*H201</f>
        <v>7.6684999999999999</v>
      </c>
      <c r="S201" s="214">
        <v>0</v>
      </c>
      <c r="T201" s="21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6" t="s">
        <v>131</v>
      </c>
      <c r="AT201" s="216" t="s">
        <v>127</v>
      </c>
      <c r="AU201" s="216" t="s">
        <v>83</v>
      </c>
      <c r="AY201" s="16" t="s">
        <v>125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81</v>
      </c>
      <c r="BK201" s="217">
        <f>ROUND(I201*H201,2)</f>
        <v>0</v>
      </c>
      <c r="BL201" s="16" t="s">
        <v>131</v>
      </c>
      <c r="BM201" s="216" t="s">
        <v>386</v>
      </c>
    </row>
    <row r="202" s="2" customFormat="1">
      <c r="A202" s="37"/>
      <c r="B202" s="38"/>
      <c r="C202" s="39"/>
      <c r="D202" s="218" t="s">
        <v>133</v>
      </c>
      <c r="E202" s="39"/>
      <c r="F202" s="219" t="s">
        <v>387</v>
      </c>
      <c r="G202" s="39"/>
      <c r="H202" s="39"/>
      <c r="I202" s="220"/>
      <c r="J202" s="39"/>
      <c r="K202" s="39"/>
      <c r="L202" s="43"/>
      <c r="M202" s="221"/>
      <c r="N202" s="22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133</v>
      </c>
      <c r="AU202" s="16" t="s">
        <v>83</v>
      </c>
    </row>
    <row r="203" s="2" customFormat="1" ht="16.5" customHeight="1">
      <c r="A203" s="37"/>
      <c r="B203" s="38"/>
      <c r="C203" s="225" t="s">
        <v>388</v>
      </c>
      <c r="D203" s="225" t="s">
        <v>213</v>
      </c>
      <c r="E203" s="226" t="s">
        <v>389</v>
      </c>
      <c r="F203" s="227" t="s">
        <v>390</v>
      </c>
      <c r="G203" s="228" t="s">
        <v>237</v>
      </c>
      <c r="H203" s="229">
        <v>12.5</v>
      </c>
      <c r="I203" s="230"/>
      <c r="J203" s="231">
        <f>ROUND(I203*H203,2)</f>
        <v>0</v>
      </c>
      <c r="K203" s="232"/>
      <c r="L203" s="233"/>
      <c r="M203" s="234" t="s">
        <v>19</v>
      </c>
      <c r="N203" s="235" t="s">
        <v>44</v>
      </c>
      <c r="O203" s="83"/>
      <c r="P203" s="214">
        <f>O203*H203</f>
        <v>0</v>
      </c>
      <c r="Q203" s="214">
        <v>0.30399999999999999</v>
      </c>
      <c r="R203" s="214">
        <f>Q203*H203</f>
        <v>3.7999999999999998</v>
      </c>
      <c r="S203" s="214">
        <v>0</v>
      </c>
      <c r="T203" s="21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6" t="s">
        <v>168</v>
      </c>
      <c r="AT203" s="216" t="s">
        <v>213</v>
      </c>
      <c r="AU203" s="216" t="s">
        <v>83</v>
      </c>
      <c r="AY203" s="16" t="s">
        <v>125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6" t="s">
        <v>81</v>
      </c>
      <c r="BK203" s="217">
        <f>ROUND(I203*H203,2)</f>
        <v>0</v>
      </c>
      <c r="BL203" s="16" t="s">
        <v>131</v>
      </c>
      <c r="BM203" s="216" t="s">
        <v>391</v>
      </c>
    </row>
    <row r="204" s="2" customFormat="1" ht="24.15" customHeight="1">
      <c r="A204" s="37"/>
      <c r="B204" s="38"/>
      <c r="C204" s="204" t="s">
        <v>392</v>
      </c>
      <c r="D204" s="204" t="s">
        <v>127</v>
      </c>
      <c r="E204" s="205" t="s">
        <v>393</v>
      </c>
      <c r="F204" s="206" t="s">
        <v>394</v>
      </c>
      <c r="G204" s="207" t="s">
        <v>163</v>
      </c>
      <c r="H204" s="208">
        <v>4.1280000000000001</v>
      </c>
      <c r="I204" s="209"/>
      <c r="J204" s="210">
        <f>ROUND(I204*H204,2)</f>
        <v>0</v>
      </c>
      <c r="K204" s="211"/>
      <c r="L204" s="43"/>
      <c r="M204" s="212" t="s">
        <v>19</v>
      </c>
      <c r="N204" s="213" t="s">
        <v>44</v>
      </c>
      <c r="O204" s="83"/>
      <c r="P204" s="214">
        <f>O204*H204</f>
        <v>0</v>
      </c>
      <c r="Q204" s="214">
        <v>2.5122499999999999</v>
      </c>
      <c r="R204" s="214">
        <f>Q204*H204</f>
        <v>10.370568000000001</v>
      </c>
      <c r="S204" s="214">
        <v>0</v>
      </c>
      <c r="T204" s="21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6" t="s">
        <v>131</v>
      </c>
      <c r="AT204" s="216" t="s">
        <v>127</v>
      </c>
      <c r="AU204" s="216" t="s">
        <v>83</v>
      </c>
      <c r="AY204" s="16" t="s">
        <v>125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81</v>
      </c>
      <c r="BK204" s="217">
        <f>ROUND(I204*H204,2)</f>
        <v>0</v>
      </c>
      <c r="BL204" s="16" t="s">
        <v>131</v>
      </c>
      <c r="BM204" s="216" t="s">
        <v>395</v>
      </c>
    </row>
    <row r="205" s="2" customFormat="1">
      <c r="A205" s="37"/>
      <c r="B205" s="38"/>
      <c r="C205" s="39"/>
      <c r="D205" s="218" t="s">
        <v>133</v>
      </c>
      <c r="E205" s="39"/>
      <c r="F205" s="219" t="s">
        <v>396</v>
      </c>
      <c r="G205" s="39"/>
      <c r="H205" s="39"/>
      <c r="I205" s="220"/>
      <c r="J205" s="39"/>
      <c r="K205" s="39"/>
      <c r="L205" s="43"/>
      <c r="M205" s="221"/>
      <c r="N205" s="222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133</v>
      </c>
      <c r="AU205" s="16" t="s">
        <v>83</v>
      </c>
    </row>
    <row r="206" s="2" customFormat="1" ht="33" customHeight="1">
      <c r="A206" s="37"/>
      <c r="B206" s="38"/>
      <c r="C206" s="204" t="s">
        <v>397</v>
      </c>
      <c r="D206" s="204" t="s">
        <v>127</v>
      </c>
      <c r="E206" s="205" t="s">
        <v>398</v>
      </c>
      <c r="F206" s="206" t="s">
        <v>399</v>
      </c>
      <c r="G206" s="207" t="s">
        <v>237</v>
      </c>
      <c r="H206" s="208">
        <v>33</v>
      </c>
      <c r="I206" s="209"/>
      <c r="J206" s="210">
        <f>ROUND(I206*H206,2)</f>
        <v>0</v>
      </c>
      <c r="K206" s="211"/>
      <c r="L206" s="43"/>
      <c r="M206" s="212" t="s">
        <v>19</v>
      </c>
      <c r="N206" s="213" t="s">
        <v>44</v>
      </c>
      <c r="O206" s="83"/>
      <c r="P206" s="214">
        <f>O206*H206</f>
        <v>0</v>
      </c>
      <c r="Q206" s="214">
        <v>0.00060999999999999997</v>
      </c>
      <c r="R206" s="214">
        <f>Q206*H206</f>
        <v>0.020129999999999999</v>
      </c>
      <c r="S206" s="214">
        <v>0</v>
      </c>
      <c r="T206" s="21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6" t="s">
        <v>131</v>
      </c>
      <c r="AT206" s="216" t="s">
        <v>127</v>
      </c>
      <c r="AU206" s="216" t="s">
        <v>83</v>
      </c>
      <c r="AY206" s="16" t="s">
        <v>125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81</v>
      </c>
      <c r="BK206" s="217">
        <f>ROUND(I206*H206,2)</f>
        <v>0</v>
      </c>
      <c r="BL206" s="16" t="s">
        <v>131</v>
      </c>
      <c r="BM206" s="216" t="s">
        <v>400</v>
      </c>
    </row>
    <row r="207" s="2" customFormat="1">
      <c r="A207" s="37"/>
      <c r="B207" s="38"/>
      <c r="C207" s="39"/>
      <c r="D207" s="218" t="s">
        <v>133</v>
      </c>
      <c r="E207" s="39"/>
      <c r="F207" s="219" t="s">
        <v>401</v>
      </c>
      <c r="G207" s="39"/>
      <c r="H207" s="39"/>
      <c r="I207" s="220"/>
      <c r="J207" s="39"/>
      <c r="K207" s="39"/>
      <c r="L207" s="43"/>
      <c r="M207" s="221"/>
      <c r="N207" s="22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83</v>
      </c>
    </row>
    <row r="208" s="2" customFormat="1" ht="24.15" customHeight="1">
      <c r="A208" s="37"/>
      <c r="B208" s="38"/>
      <c r="C208" s="204" t="s">
        <v>402</v>
      </c>
      <c r="D208" s="204" t="s">
        <v>127</v>
      </c>
      <c r="E208" s="205" t="s">
        <v>403</v>
      </c>
      <c r="F208" s="206" t="s">
        <v>404</v>
      </c>
      <c r="G208" s="207" t="s">
        <v>237</v>
      </c>
      <c r="H208" s="208">
        <v>33</v>
      </c>
      <c r="I208" s="209"/>
      <c r="J208" s="210">
        <f>ROUND(I208*H208,2)</f>
        <v>0</v>
      </c>
      <c r="K208" s="211"/>
      <c r="L208" s="43"/>
      <c r="M208" s="212" t="s">
        <v>19</v>
      </c>
      <c r="N208" s="213" t="s">
        <v>44</v>
      </c>
      <c r="O208" s="83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6" t="s">
        <v>131</v>
      </c>
      <c r="AT208" s="216" t="s">
        <v>127</v>
      </c>
      <c r="AU208" s="216" t="s">
        <v>83</v>
      </c>
      <c r="AY208" s="16" t="s">
        <v>125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6" t="s">
        <v>81</v>
      </c>
      <c r="BK208" s="217">
        <f>ROUND(I208*H208,2)</f>
        <v>0</v>
      </c>
      <c r="BL208" s="16" t="s">
        <v>131</v>
      </c>
      <c r="BM208" s="216" t="s">
        <v>405</v>
      </c>
    </row>
    <row r="209" s="2" customFormat="1">
      <c r="A209" s="37"/>
      <c r="B209" s="38"/>
      <c r="C209" s="39"/>
      <c r="D209" s="218" t="s">
        <v>133</v>
      </c>
      <c r="E209" s="39"/>
      <c r="F209" s="219" t="s">
        <v>406</v>
      </c>
      <c r="G209" s="39"/>
      <c r="H209" s="39"/>
      <c r="I209" s="220"/>
      <c r="J209" s="39"/>
      <c r="K209" s="39"/>
      <c r="L209" s="43"/>
      <c r="M209" s="221"/>
      <c r="N209" s="222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133</v>
      </c>
      <c r="AU209" s="16" t="s">
        <v>83</v>
      </c>
    </row>
    <row r="210" s="2" customFormat="1" ht="24.15" customHeight="1">
      <c r="A210" s="37"/>
      <c r="B210" s="38"/>
      <c r="C210" s="204" t="s">
        <v>407</v>
      </c>
      <c r="D210" s="204" t="s">
        <v>127</v>
      </c>
      <c r="E210" s="205" t="s">
        <v>408</v>
      </c>
      <c r="F210" s="206" t="s">
        <v>409</v>
      </c>
      <c r="G210" s="207" t="s">
        <v>237</v>
      </c>
      <c r="H210" s="208">
        <v>175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44</v>
      </c>
      <c r="O210" s="83"/>
      <c r="P210" s="214">
        <f>O210*H210</f>
        <v>0</v>
      </c>
      <c r="Q210" s="214">
        <v>0</v>
      </c>
      <c r="R210" s="214">
        <f>Q210*H210</f>
        <v>0</v>
      </c>
      <c r="S210" s="214">
        <v>0.32400000000000001</v>
      </c>
      <c r="T210" s="215">
        <f>S210*H210</f>
        <v>56.700000000000003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131</v>
      </c>
      <c r="AT210" s="216" t="s">
        <v>127</v>
      </c>
      <c r="AU210" s="216" t="s">
        <v>83</v>
      </c>
      <c r="AY210" s="16" t="s">
        <v>125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81</v>
      </c>
      <c r="BK210" s="217">
        <f>ROUND(I210*H210,2)</f>
        <v>0</v>
      </c>
      <c r="BL210" s="16" t="s">
        <v>131</v>
      </c>
      <c r="BM210" s="216" t="s">
        <v>410</v>
      </c>
    </row>
    <row r="211" s="2" customFormat="1">
      <c r="A211" s="37"/>
      <c r="B211" s="38"/>
      <c r="C211" s="39"/>
      <c r="D211" s="218" t="s">
        <v>133</v>
      </c>
      <c r="E211" s="39"/>
      <c r="F211" s="219" t="s">
        <v>411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133</v>
      </c>
      <c r="AU211" s="16" t="s">
        <v>83</v>
      </c>
    </row>
    <row r="212" s="12" customFormat="1" ht="22.8" customHeight="1">
      <c r="A212" s="12"/>
      <c r="B212" s="188"/>
      <c r="C212" s="189"/>
      <c r="D212" s="190" t="s">
        <v>72</v>
      </c>
      <c r="E212" s="202" t="s">
        <v>412</v>
      </c>
      <c r="F212" s="202" t="s">
        <v>413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SUM(P213:P218)</f>
        <v>0</v>
      </c>
      <c r="Q212" s="196"/>
      <c r="R212" s="197">
        <f>SUM(R213:R218)</f>
        <v>0</v>
      </c>
      <c r="S212" s="196"/>
      <c r="T212" s="198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81</v>
      </c>
      <c r="AT212" s="200" t="s">
        <v>72</v>
      </c>
      <c r="AU212" s="200" t="s">
        <v>81</v>
      </c>
      <c r="AY212" s="199" t="s">
        <v>125</v>
      </c>
      <c r="BK212" s="201">
        <f>SUM(BK213:BK218)</f>
        <v>0</v>
      </c>
    </row>
    <row r="213" s="2" customFormat="1" ht="16.5" customHeight="1">
      <c r="A213" s="37"/>
      <c r="B213" s="38"/>
      <c r="C213" s="204" t="s">
        <v>414</v>
      </c>
      <c r="D213" s="204" t="s">
        <v>127</v>
      </c>
      <c r="E213" s="205" t="s">
        <v>415</v>
      </c>
      <c r="F213" s="206" t="s">
        <v>416</v>
      </c>
      <c r="G213" s="207" t="s">
        <v>216</v>
      </c>
      <c r="H213" s="208">
        <v>12.140000000000001</v>
      </c>
      <c r="I213" s="209"/>
      <c r="J213" s="210">
        <f>ROUND(I213*H213,2)</f>
        <v>0</v>
      </c>
      <c r="K213" s="211"/>
      <c r="L213" s="43"/>
      <c r="M213" s="212" t="s">
        <v>19</v>
      </c>
      <c r="N213" s="213" t="s">
        <v>44</v>
      </c>
      <c r="O213" s="83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6" t="s">
        <v>131</v>
      </c>
      <c r="AT213" s="216" t="s">
        <v>127</v>
      </c>
      <c r="AU213" s="216" t="s">
        <v>83</v>
      </c>
      <c r="AY213" s="16" t="s">
        <v>125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6" t="s">
        <v>81</v>
      </c>
      <c r="BK213" s="217">
        <f>ROUND(I213*H213,2)</f>
        <v>0</v>
      </c>
      <c r="BL213" s="16" t="s">
        <v>131</v>
      </c>
      <c r="BM213" s="216" t="s">
        <v>417</v>
      </c>
    </row>
    <row r="214" s="2" customFormat="1">
      <c r="A214" s="37"/>
      <c r="B214" s="38"/>
      <c r="C214" s="39"/>
      <c r="D214" s="218" t="s">
        <v>133</v>
      </c>
      <c r="E214" s="39"/>
      <c r="F214" s="219" t="s">
        <v>418</v>
      </c>
      <c r="G214" s="39"/>
      <c r="H214" s="39"/>
      <c r="I214" s="220"/>
      <c r="J214" s="39"/>
      <c r="K214" s="39"/>
      <c r="L214" s="43"/>
      <c r="M214" s="221"/>
      <c r="N214" s="22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133</v>
      </c>
      <c r="AU214" s="16" t="s">
        <v>83</v>
      </c>
    </row>
    <row r="215" s="2" customFormat="1" ht="21.75" customHeight="1">
      <c r="A215" s="37"/>
      <c r="B215" s="38"/>
      <c r="C215" s="204" t="s">
        <v>419</v>
      </c>
      <c r="D215" s="204" t="s">
        <v>127</v>
      </c>
      <c r="E215" s="205" t="s">
        <v>420</v>
      </c>
      <c r="F215" s="206" t="s">
        <v>421</v>
      </c>
      <c r="G215" s="207" t="s">
        <v>216</v>
      </c>
      <c r="H215" s="208">
        <v>57.914000000000001</v>
      </c>
      <c r="I215" s="209"/>
      <c r="J215" s="210">
        <f>ROUND(I215*H215,2)</f>
        <v>0</v>
      </c>
      <c r="K215" s="211"/>
      <c r="L215" s="43"/>
      <c r="M215" s="212" t="s">
        <v>19</v>
      </c>
      <c r="N215" s="213" t="s">
        <v>44</v>
      </c>
      <c r="O215" s="83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6" t="s">
        <v>131</v>
      </c>
      <c r="AT215" s="216" t="s">
        <v>127</v>
      </c>
      <c r="AU215" s="216" t="s">
        <v>83</v>
      </c>
      <c r="AY215" s="16" t="s">
        <v>125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81</v>
      </c>
      <c r="BK215" s="217">
        <f>ROUND(I215*H215,2)</f>
        <v>0</v>
      </c>
      <c r="BL215" s="16" t="s">
        <v>131</v>
      </c>
      <c r="BM215" s="216" t="s">
        <v>422</v>
      </c>
    </row>
    <row r="216" s="2" customFormat="1">
      <c r="A216" s="37"/>
      <c r="B216" s="38"/>
      <c r="C216" s="39"/>
      <c r="D216" s="218" t="s">
        <v>133</v>
      </c>
      <c r="E216" s="39"/>
      <c r="F216" s="219" t="s">
        <v>423</v>
      </c>
      <c r="G216" s="39"/>
      <c r="H216" s="39"/>
      <c r="I216" s="220"/>
      <c r="J216" s="39"/>
      <c r="K216" s="39"/>
      <c r="L216" s="43"/>
      <c r="M216" s="221"/>
      <c r="N216" s="22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133</v>
      </c>
      <c r="AU216" s="16" t="s">
        <v>83</v>
      </c>
    </row>
    <row r="217" s="2" customFormat="1" ht="44.25" customHeight="1">
      <c r="A217" s="37"/>
      <c r="B217" s="38"/>
      <c r="C217" s="204" t="s">
        <v>424</v>
      </c>
      <c r="D217" s="204" t="s">
        <v>127</v>
      </c>
      <c r="E217" s="205" t="s">
        <v>425</v>
      </c>
      <c r="F217" s="206" t="s">
        <v>426</v>
      </c>
      <c r="G217" s="207" t="s">
        <v>216</v>
      </c>
      <c r="H217" s="208">
        <v>1.214</v>
      </c>
      <c r="I217" s="209"/>
      <c r="J217" s="210">
        <f>ROUND(I217*H217,2)</f>
        <v>0</v>
      </c>
      <c r="K217" s="211"/>
      <c r="L217" s="43"/>
      <c r="M217" s="212" t="s">
        <v>19</v>
      </c>
      <c r="N217" s="213" t="s">
        <v>44</v>
      </c>
      <c r="O217" s="83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6" t="s">
        <v>131</v>
      </c>
      <c r="AT217" s="216" t="s">
        <v>127</v>
      </c>
      <c r="AU217" s="216" t="s">
        <v>83</v>
      </c>
      <c r="AY217" s="16" t="s">
        <v>125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81</v>
      </c>
      <c r="BK217" s="217">
        <f>ROUND(I217*H217,2)</f>
        <v>0</v>
      </c>
      <c r="BL217" s="16" t="s">
        <v>131</v>
      </c>
      <c r="BM217" s="216" t="s">
        <v>427</v>
      </c>
    </row>
    <row r="218" s="2" customFormat="1">
      <c r="A218" s="37"/>
      <c r="B218" s="38"/>
      <c r="C218" s="39"/>
      <c r="D218" s="218" t="s">
        <v>133</v>
      </c>
      <c r="E218" s="39"/>
      <c r="F218" s="219" t="s">
        <v>428</v>
      </c>
      <c r="G218" s="39"/>
      <c r="H218" s="39"/>
      <c r="I218" s="220"/>
      <c r="J218" s="39"/>
      <c r="K218" s="39"/>
      <c r="L218" s="43"/>
      <c r="M218" s="221"/>
      <c r="N218" s="222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133</v>
      </c>
      <c r="AU218" s="16" t="s">
        <v>83</v>
      </c>
    </row>
    <row r="219" s="12" customFormat="1" ht="22.8" customHeight="1">
      <c r="A219" s="12"/>
      <c r="B219" s="188"/>
      <c r="C219" s="189"/>
      <c r="D219" s="190" t="s">
        <v>72</v>
      </c>
      <c r="E219" s="202" t="s">
        <v>429</v>
      </c>
      <c r="F219" s="202" t="s">
        <v>430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SUM(P220:P221)</f>
        <v>0</v>
      </c>
      <c r="Q219" s="196"/>
      <c r="R219" s="197">
        <f>SUM(R220:R221)</f>
        <v>0</v>
      </c>
      <c r="S219" s="196"/>
      <c r="T219" s="198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9" t="s">
        <v>81</v>
      </c>
      <c r="AT219" s="200" t="s">
        <v>72</v>
      </c>
      <c r="AU219" s="200" t="s">
        <v>81</v>
      </c>
      <c r="AY219" s="199" t="s">
        <v>125</v>
      </c>
      <c r="BK219" s="201">
        <f>SUM(BK220:BK221)</f>
        <v>0</v>
      </c>
    </row>
    <row r="220" s="2" customFormat="1" ht="33" customHeight="1">
      <c r="A220" s="37"/>
      <c r="B220" s="38"/>
      <c r="C220" s="204" t="s">
        <v>431</v>
      </c>
      <c r="D220" s="204" t="s">
        <v>127</v>
      </c>
      <c r="E220" s="205" t="s">
        <v>432</v>
      </c>
      <c r="F220" s="206" t="s">
        <v>433</v>
      </c>
      <c r="G220" s="207" t="s">
        <v>216</v>
      </c>
      <c r="H220" s="208">
        <v>4287.5500000000002</v>
      </c>
      <c r="I220" s="209"/>
      <c r="J220" s="210">
        <f>ROUND(I220*H220,2)</f>
        <v>0</v>
      </c>
      <c r="K220" s="211"/>
      <c r="L220" s="43"/>
      <c r="M220" s="212" t="s">
        <v>19</v>
      </c>
      <c r="N220" s="213" t="s">
        <v>44</v>
      </c>
      <c r="O220" s="83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6" t="s">
        <v>131</v>
      </c>
      <c r="AT220" s="216" t="s">
        <v>127</v>
      </c>
      <c r="AU220" s="216" t="s">
        <v>83</v>
      </c>
      <c r="AY220" s="16" t="s">
        <v>125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81</v>
      </c>
      <c r="BK220" s="217">
        <f>ROUND(I220*H220,2)</f>
        <v>0</v>
      </c>
      <c r="BL220" s="16" t="s">
        <v>131</v>
      </c>
      <c r="BM220" s="216" t="s">
        <v>434</v>
      </c>
    </row>
    <row r="221" s="2" customFormat="1">
      <c r="A221" s="37"/>
      <c r="B221" s="38"/>
      <c r="C221" s="39"/>
      <c r="D221" s="218" t="s">
        <v>133</v>
      </c>
      <c r="E221" s="39"/>
      <c r="F221" s="219" t="s">
        <v>435</v>
      </c>
      <c r="G221" s="39"/>
      <c r="H221" s="39"/>
      <c r="I221" s="220"/>
      <c r="J221" s="39"/>
      <c r="K221" s="39"/>
      <c r="L221" s="43"/>
      <c r="M221" s="221"/>
      <c r="N221" s="222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133</v>
      </c>
      <c r="AU221" s="16" t="s">
        <v>83</v>
      </c>
    </row>
    <row r="222" s="12" customFormat="1" ht="25.92" customHeight="1">
      <c r="A222" s="12"/>
      <c r="B222" s="188"/>
      <c r="C222" s="189"/>
      <c r="D222" s="190" t="s">
        <v>72</v>
      </c>
      <c r="E222" s="191" t="s">
        <v>436</v>
      </c>
      <c r="F222" s="191" t="s">
        <v>437</v>
      </c>
      <c r="G222" s="189"/>
      <c r="H222" s="189"/>
      <c r="I222" s="192"/>
      <c r="J222" s="193">
        <f>BK222</f>
        <v>0</v>
      </c>
      <c r="K222" s="189"/>
      <c r="L222" s="194"/>
      <c r="M222" s="195"/>
      <c r="N222" s="196"/>
      <c r="O222" s="196"/>
      <c r="P222" s="197">
        <f>P223</f>
        <v>0</v>
      </c>
      <c r="Q222" s="196"/>
      <c r="R222" s="197">
        <f>R223</f>
        <v>0.051200000000000002</v>
      </c>
      <c r="S222" s="196"/>
      <c r="T222" s="198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9" t="s">
        <v>83</v>
      </c>
      <c r="AT222" s="200" t="s">
        <v>72</v>
      </c>
      <c r="AU222" s="200" t="s">
        <v>73</v>
      </c>
      <c r="AY222" s="199" t="s">
        <v>125</v>
      </c>
      <c r="BK222" s="201">
        <f>BK223</f>
        <v>0</v>
      </c>
    </row>
    <row r="223" s="12" customFormat="1" ht="22.8" customHeight="1">
      <c r="A223" s="12"/>
      <c r="B223" s="188"/>
      <c r="C223" s="189"/>
      <c r="D223" s="190" t="s">
        <v>72</v>
      </c>
      <c r="E223" s="202" t="s">
        <v>438</v>
      </c>
      <c r="F223" s="202" t="s">
        <v>439</v>
      </c>
      <c r="G223" s="189"/>
      <c r="H223" s="189"/>
      <c r="I223" s="192"/>
      <c r="J223" s="203">
        <f>BK223</f>
        <v>0</v>
      </c>
      <c r="K223" s="189"/>
      <c r="L223" s="194"/>
      <c r="M223" s="195"/>
      <c r="N223" s="196"/>
      <c r="O223" s="196"/>
      <c r="P223" s="197">
        <f>SUM(P224:P228)</f>
        <v>0</v>
      </c>
      <c r="Q223" s="196"/>
      <c r="R223" s="197">
        <f>SUM(R224:R228)</f>
        <v>0.051200000000000002</v>
      </c>
      <c r="S223" s="196"/>
      <c r="T223" s="198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9" t="s">
        <v>83</v>
      </c>
      <c r="AT223" s="200" t="s">
        <v>72</v>
      </c>
      <c r="AU223" s="200" t="s">
        <v>81</v>
      </c>
      <c r="AY223" s="199" t="s">
        <v>125</v>
      </c>
      <c r="BK223" s="201">
        <f>SUM(BK224:BK228)</f>
        <v>0</v>
      </c>
    </row>
    <row r="224" s="2" customFormat="1" ht="24.15" customHeight="1">
      <c r="A224" s="37"/>
      <c r="B224" s="38"/>
      <c r="C224" s="204" t="s">
        <v>440</v>
      </c>
      <c r="D224" s="204" t="s">
        <v>127</v>
      </c>
      <c r="E224" s="205" t="s">
        <v>441</v>
      </c>
      <c r="F224" s="206" t="s">
        <v>442</v>
      </c>
      <c r="G224" s="207" t="s">
        <v>237</v>
      </c>
      <c r="H224" s="208">
        <v>8</v>
      </c>
      <c r="I224" s="209"/>
      <c r="J224" s="210">
        <f>ROUND(I224*H224,2)</f>
        <v>0</v>
      </c>
      <c r="K224" s="211"/>
      <c r="L224" s="43"/>
      <c r="M224" s="212" t="s">
        <v>19</v>
      </c>
      <c r="N224" s="213" t="s">
        <v>44</v>
      </c>
      <c r="O224" s="83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6" t="s">
        <v>212</v>
      </c>
      <c r="AT224" s="216" t="s">
        <v>127</v>
      </c>
      <c r="AU224" s="216" t="s">
        <v>83</v>
      </c>
      <c r="AY224" s="16" t="s">
        <v>125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6" t="s">
        <v>81</v>
      </c>
      <c r="BK224" s="217">
        <f>ROUND(I224*H224,2)</f>
        <v>0</v>
      </c>
      <c r="BL224" s="16" t="s">
        <v>212</v>
      </c>
      <c r="BM224" s="216" t="s">
        <v>443</v>
      </c>
    </row>
    <row r="225" s="2" customFormat="1">
      <c r="A225" s="37"/>
      <c r="B225" s="38"/>
      <c r="C225" s="39"/>
      <c r="D225" s="218" t="s">
        <v>133</v>
      </c>
      <c r="E225" s="39"/>
      <c r="F225" s="219" t="s">
        <v>444</v>
      </c>
      <c r="G225" s="39"/>
      <c r="H225" s="39"/>
      <c r="I225" s="220"/>
      <c r="J225" s="39"/>
      <c r="K225" s="39"/>
      <c r="L225" s="43"/>
      <c r="M225" s="221"/>
      <c r="N225" s="222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133</v>
      </c>
      <c r="AU225" s="16" t="s">
        <v>83</v>
      </c>
    </row>
    <row r="226" s="2" customFormat="1">
      <c r="A226" s="37"/>
      <c r="B226" s="38"/>
      <c r="C226" s="39"/>
      <c r="D226" s="223" t="s">
        <v>166</v>
      </c>
      <c r="E226" s="39"/>
      <c r="F226" s="224" t="s">
        <v>445</v>
      </c>
      <c r="G226" s="39"/>
      <c r="H226" s="39"/>
      <c r="I226" s="220"/>
      <c r="J226" s="39"/>
      <c r="K226" s="39"/>
      <c r="L226" s="43"/>
      <c r="M226" s="221"/>
      <c r="N226" s="22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166</v>
      </c>
      <c r="AU226" s="16" t="s">
        <v>83</v>
      </c>
    </row>
    <row r="227" s="2" customFormat="1" ht="16.5" customHeight="1">
      <c r="A227" s="37"/>
      <c r="B227" s="38"/>
      <c r="C227" s="225" t="s">
        <v>446</v>
      </c>
      <c r="D227" s="225" t="s">
        <v>213</v>
      </c>
      <c r="E227" s="226" t="s">
        <v>447</v>
      </c>
      <c r="F227" s="227" t="s">
        <v>448</v>
      </c>
      <c r="G227" s="228" t="s">
        <v>237</v>
      </c>
      <c r="H227" s="229">
        <v>8</v>
      </c>
      <c r="I227" s="230"/>
      <c r="J227" s="231">
        <f>ROUND(I227*H227,2)</f>
        <v>0</v>
      </c>
      <c r="K227" s="232"/>
      <c r="L227" s="233"/>
      <c r="M227" s="234" t="s">
        <v>19</v>
      </c>
      <c r="N227" s="235" t="s">
        <v>44</v>
      </c>
      <c r="O227" s="83"/>
      <c r="P227" s="214">
        <f>O227*H227</f>
        <v>0</v>
      </c>
      <c r="Q227" s="214">
        <v>0.0064000000000000003</v>
      </c>
      <c r="R227" s="214">
        <f>Q227*H227</f>
        <v>0.051200000000000002</v>
      </c>
      <c r="S227" s="214">
        <v>0</v>
      </c>
      <c r="T227" s="21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6" t="s">
        <v>297</v>
      </c>
      <c r="AT227" s="216" t="s">
        <v>213</v>
      </c>
      <c r="AU227" s="216" t="s">
        <v>83</v>
      </c>
      <c r="AY227" s="16" t="s">
        <v>125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81</v>
      </c>
      <c r="BK227" s="217">
        <f>ROUND(I227*H227,2)</f>
        <v>0</v>
      </c>
      <c r="BL227" s="16" t="s">
        <v>212</v>
      </c>
      <c r="BM227" s="216" t="s">
        <v>449</v>
      </c>
    </row>
    <row r="228" s="2" customFormat="1">
      <c r="A228" s="37"/>
      <c r="B228" s="38"/>
      <c r="C228" s="39"/>
      <c r="D228" s="223" t="s">
        <v>166</v>
      </c>
      <c r="E228" s="39"/>
      <c r="F228" s="224" t="s">
        <v>445</v>
      </c>
      <c r="G228" s="39"/>
      <c r="H228" s="39"/>
      <c r="I228" s="220"/>
      <c r="J228" s="39"/>
      <c r="K228" s="39"/>
      <c r="L228" s="43"/>
      <c r="M228" s="221"/>
      <c r="N228" s="222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166</v>
      </c>
      <c r="AU228" s="16" t="s">
        <v>83</v>
      </c>
    </row>
    <row r="229" s="12" customFormat="1" ht="25.92" customHeight="1">
      <c r="A229" s="12"/>
      <c r="B229" s="188"/>
      <c r="C229" s="189"/>
      <c r="D229" s="190" t="s">
        <v>72</v>
      </c>
      <c r="E229" s="191" t="s">
        <v>213</v>
      </c>
      <c r="F229" s="191" t="s">
        <v>450</v>
      </c>
      <c r="G229" s="189"/>
      <c r="H229" s="189"/>
      <c r="I229" s="192"/>
      <c r="J229" s="193">
        <f>BK229</f>
        <v>0</v>
      </c>
      <c r="K229" s="189"/>
      <c r="L229" s="194"/>
      <c r="M229" s="195"/>
      <c r="N229" s="196"/>
      <c r="O229" s="196"/>
      <c r="P229" s="197">
        <f>SUM(P230:P234)</f>
        <v>0</v>
      </c>
      <c r="Q229" s="196"/>
      <c r="R229" s="197">
        <f>SUM(R230:R234)</f>
        <v>0.68000000000000005</v>
      </c>
      <c r="S229" s="196"/>
      <c r="T229" s="198">
        <f>SUM(T230:T234)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9" t="s">
        <v>140</v>
      </c>
      <c r="AT229" s="200" t="s">
        <v>72</v>
      </c>
      <c r="AU229" s="200" t="s">
        <v>73</v>
      </c>
      <c r="AY229" s="199" t="s">
        <v>125</v>
      </c>
      <c r="BK229" s="201">
        <f>SUM(BK230:BK234)</f>
        <v>0</v>
      </c>
    </row>
    <row r="230" s="2" customFormat="1" ht="16.5" customHeight="1">
      <c r="A230" s="37"/>
      <c r="B230" s="38"/>
      <c r="C230" s="204" t="s">
        <v>451</v>
      </c>
      <c r="D230" s="204" t="s">
        <v>127</v>
      </c>
      <c r="E230" s="205" t="s">
        <v>452</v>
      </c>
      <c r="F230" s="206" t="s">
        <v>453</v>
      </c>
      <c r="G230" s="207" t="s">
        <v>237</v>
      </c>
      <c r="H230" s="208">
        <v>10</v>
      </c>
      <c r="I230" s="209"/>
      <c r="J230" s="210">
        <f>ROUND(I230*H230,2)</f>
        <v>0</v>
      </c>
      <c r="K230" s="211"/>
      <c r="L230" s="43"/>
      <c r="M230" s="212" t="s">
        <v>19</v>
      </c>
      <c r="N230" s="213" t="s">
        <v>44</v>
      </c>
      <c r="O230" s="83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6" t="s">
        <v>454</v>
      </c>
      <c r="AT230" s="216" t="s">
        <v>127</v>
      </c>
      <c r="AU230" s="216" t="s">
        <v>81</v>
      </c>
      <c r="AY230" s="16" t="s">
        <v>125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6" t="s">
        <v>81</v>
      </c>
      <c r="BK230" s="217">
        <f>ROUND(I230*H230,2)</f>
        <v>0</v>
      </c>
      <c r="BL230" s="16" t="s">
        <v>454</v>
      </c>
      <c r="BM230" s="216" t="s">
        <v>455</v>
      </c>
    </row>
    <row r="231" s="2" customFormat="1">
      <c r="A231" s="37"/>
      <c r="B231" s="38"/>
      <c r="C231" s="39"/>
      <c r="D231" s="218" t="s">
        <v>133</v>
      </c>
      <c r="E231" s="39"/>
      <c r="F231" s="219" t="s">
        <v>456</v>
      </c>
      <c r="G231" s="39"/>
      <c r="H231" s="39"/>
      <c r="I231" s="220"/>
      <c r="J231" s="39"/>
      <c r="K231" s="39"/>
      <c r="L231" s="43"/>
      <c r="M231" s="221"/>
      <c r="N231" s="222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133</v>
      </c>
      <c r="AU231" s="16" t="s">
        <v>81</v>
      </c>
    </row>
    <row r="232" s="2" customFormat="1">
      <c r="A232" s="37"/>
      <c r="B232" s="38"/>
      <c r="C232" s="39"/>
      <c r="D232" s="223" t="s">
        <v>166</v>
      </c>
      <c r="E232" s="39"/>
      <c r="F232" s="224" t="s">
        <v>457</v>
      </c>
      <c r="G232" s="39"/>
      <c r="H232" s="39"/>
      <c r="I232" s="220"/>
      <c r="J232" s="39"/>
      <c r="K232" s="39"/>
      <c r="L232" s="43"/>
      <c r="M232" s="221"/>
      <c r="N232" s="222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166</v>
      </c>
      <c r="AU232" s="16" t="s">
        <v>81</v>
      </c>
    </row>
    <row r="233" s="2" customFormat="1" ht="16.5" customHeight="1">
      <c r="A233" s="37"/>
      <c r="B233" s="38"/>
      <c r="C233" s="225" t="s">
        <v>458</v>
      </c>
      <c r="D233" s="225" t="s">
        <v>213</v>
      </c>
      <c r="E233" s="226" t="s">
        <v>459</v>
      </c>
      <c r="F233" s="227" t="s">
        <v>460</v>
      </c>
      <c r="G233" s="228" t="s">
        <v>147</v>
      </c>
      <c r="H233" s="229">
        <v>40</v>
      </c>
      <c r="I233" s="230"/>
      <c r="J233" s="231">
        <f>ROUND(I233*H233,2)</f>
        <v>0</v>
      </c>
      <c r="K233" s="232"/>
      <c r="L233" s="233"/>
      <c r="M233" s="234" t="s">
        <v>19</v>
      </c>
      <c r="N233" s="235" t="s">
        <v>44</v>
      </c>
      <c r="O233" s="83"/>
      <c r="P233" s="214">
        <f>O233*H233</f>
        <v>0</v>
      </c>
      <c r="Q233" s="214">
        <v>0.017000000000000001</v>
      </c>
      <c r="R233" s="214">
        <f>Q233*H233</f>
        <v>0.68000000000000005</v>
      </c>
      <c r="S233" s="214">
        <v>0</v>
      </c>
      <c r="T233" s="21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6" t="s">
        <v>461</v>
      </c>
      <c r="AT233" s="216" t="s">
        <v>213</v>
      </c>
      <c r="AU233" s="216" t="s">
        <v>81</v>
      </c>
      <c r="AY233" s="16" t="s">
        <v>125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81</v>
      </c>
      <c r="BK233" s="217">
        <f>ROUND(I233*H233,2)</f>
        <v>0</v>
      </c>
      <c r="BL233" s="16" t="s">
        <v>454</v>
      </c>
      <c r="BM233" s="216" t="s">
        <v>462</v>
      </c>
    </row>
    <row r="234" s="2" customFormat="1">
      <c r="A234" s="37"/>
      <c r="B234" s="38"/>
      <c r="C234" s="39"/>
      <c r="D234" s="223" t="s">
        <v>166</v>
      </c>
      <c r="E234" s="39"/>
      <c r="F234" s="224" t="s">
        <v>463</v>
      </c>
      <c r="G234" s="39"/>
      <c r="H234" s="39"/>
      <c r="I234" s="220"/>
      <c r="J234" s="39"/>
      <c r="K234" s="39"/>
      <c r="L234" s="43"/>
      <c r="M234" s="236"/>
      <c r="N234" s="237"/>
      <c r="O234" s="238"/>
      <c r="P234" s="238"/>
      <c r="Q234" s="238"/>
      <c r="R234" s="238"/>
      <c r="S234" s="238"/>
      <c r="T234" s="239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166</v>
      </c>
      <c r="AU234" s="16" t="s">
        <v>81</v>
      </c>
    </row>
    <row r="235" s="2" customFormat="1" ht="6.96" customHeight="1">
      <c r="A235" s="37"/>
      <c r="B235" s="58"/>
      <c r="C235" s="59"/>
      <c r="D235" s="59"/>
      <c r="E235" s="59"/>
      <c r="F235" s="59"/>
      <c r="G235" s="59"/>
      <c r="H235" s="59"/>
      <c r="I235" s="59"/>
      <c r="J235" s="59"/>
      <c r="K235" s="59"/>
      <c r="L235" s="43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7h9PxHZmQ3oxByXsLxLJC9d6C8GnoKW4bReFsXR4NIaU8Bx518m9G6Yglflgpf2ajQO91JGRwxLwZoEvo0gtag==" hashValue="7XTIp3/CMny1TiZf1EXWBYEuEegYEvzXap/+X0LYmxj38/aFQaGdRzh/Ix0uyqTaM2qyJCMHybPDjYVNuiDL2w==" algorithmName="SHA-512" password="CC35"/>
  <autoFilter ref="C90:K23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2/111251103"/>
    <hyperlink ref="F97" r:id="rId2" display="https://podminky.urs.cz/item/CS_URS_2024_02/111251023"/>
    <hyperlink ref="F99" r:id="rId3" display="https://podminky.urs.cz/item/CS_URS_2024_02/111251223"/>
    <hyperlink ref="F101" r:id="rId4" display="https://podminky.urs.cz/item/CS_URS_2024_02/112151511"/>
    <hyperlink ref="F103" r:id="rId5" display="https://podminky.urs.cz/item/CS_URS_2023_02/113154112"/>
    <hyperlink ref="F105" r:id="rId6" display="https://podminky.urs.cz/item/CS_URS_2024_02/121151125"/>
    <hyperlink ref="F107" r:id="rId7" display="https://podminky.urs.cz/item/CS_URS_2024_02/122151405"/>
    <hyperlink ref="F110" r:id="rId8" display="https://podminky.urs.cz/item/CS_URS_2024_02/122452206"/>
    <hyperlink ref="F112" r:id="rId9" display="https://podminky.urs.cz/item/CS_URS_2024_02/132212132"/>
    <hyperlink ref="F115" r:id="rId10" display="https://podminky.urs.cz/item/CS_URS_2024_02/132251104"/>
    <hyperlink ref="F118" r:id="rId11" display="https://podminky.urs.cz/item/CS_URS_2024_02/162351104"/>
    <hyperlink ref="F121" r:id="rId12" display="https://podminky.urs.cz/item/CS_URS_2024_02/162651112"/>
    <hyperlink ref="F124" r:id="rId13" display="https://podminky.urs.cz/item/CS_URS_2024_02/171152121"/>
    <hyperlink ref="F126" r:id="rId14" display="https://podminky.urs.cz/item/CS_URS_2024_02/171251201"/>
    <hyperlink ref="F128" r:id="rId15" display="https://podminky.urs.cz/item/CS_URS_2024_02/174111101"/>
    <hyperlink ref="F132" r:id="rId16" display="https://podminky.urs.cz/item/CS_URS_2024_02/181101141"/>
    <hyperlink ref="F134" r:id="rId17" display="https://podminky.urs.cz/item/CS_URS_2024_02/181152302"/>
    <hyperlink ref="F136" r:id="rId18" display="https://podminky.urs.cz/item/CS_URS_2024_02/181351113"/>
    <hyperlink ref="F139" r:id="rId19" display="https://podminky.urs.cz/item/CS_URS_2024_02/212752402"/>
    <hyperlink ref="F141" r:id="rId20" display="https://podminky.urs.cz/item/CS_URS_2024_02/214500111"/>
    <hyperlink ref="F145" r:id="rId21" display="https://podminky.urs.cz/item/CS_URS_2024_02/273351121"/>
    <hyperlink ref="F147" r:id="rId22" display="https://podminky.urs.cz/item/CS_URS_2024_02/273351122"/>
    <hyperlink ref="F149" r:id="rId23" display="https://podminky.urs.cz/item/CS_URS_2024_02/273361412"/>
    <hyperlink ref="F152" r:id="rId24" display="https://podminky.urs.cz/item/CS_URS_2024_02/451313511"/>
    <hyperlink ref="F155" r:id="rId25" display="https://podminky.urs.cz/item/CS_URS_2024_02/452318510"/>
    <hyperlink ref="F157" r:id="rId26" display="https://podminky.urs.cz/item/CS_URS_2024_02/452321171"/>
    <hyperlink ref="F159" r:id="rId27" display="https://podminky.urs.cz/item/CS_URS_2024_02/462511111"/>
    <hyperlink ref="F162" r:id="rId28" display="https://podminky.urs.cz/item/CS_URS_2024_02/561071121"/>
    <hyperlink ref="F166" r:id="rId29" display="https://podminky.urs.cz/item/CS_URS_2024_02/564851111"/>
    <hyperlink ref="F168" r:id="rId30" display="https://podminky.urs.cz/item/CS_URS_2024_02/564861011"/>
    <hyperlink ref="F170" r:id="rId31" display="https://podminky.urs.cz/item/CS_URS_2024_02/565165111"/>
    <hyperlink ref="F172" r:id="rId32" display="https://podminky.urs.cz/item/CS_URS_2024_02/566901161"/>
    <hyperlink ref="F174" r:id="rId33" display="https://podminky.urs.cz/item/CS_URS_2024_02/569831111"/>
    <hyperlink ref="F176" r:id="rId34" display="https://podminky.urs.cz/item/CS_URS_2024_02/572340112"/>
    <hyperlink ref="F178" r:id="rId35" display="https://podminky.urs.cz/item/CS_URS_2024_02/573111111"/>
    <hyperlink ref="F180" r:id="rId36" display="https://podminky.urs.cz/item/CS_URS_2024_02/573211107"/>
    <hyperlink ref="F182" r:id="rId37" display="https://podminky.urs.cz/item/CS_URS_2024_02/577134111"/>
    <hyperlink ref="F184" r:id="rId38" display="https://podminky.urs.cz/item/CS_URS_2023_02/594511111"/>
    <hyperlink ref="F187" r:id="rId39" display="https://podminky.urs.cz/item/CS_URS_2024_02/599632111"/>
    <hyperlink ref="F190" r:id="rId40" display="https://podminky.urs.cz/item/CS_URS_2024_02/820391113"/>
    <hyperlink ref="F192" r:id="rId41" display="https://podminky.urs.cz/item/CS_URS_2023_02/899643111"/>
    <hyperlink ref="F195" r:id="rId42" display="https://podminky.urs.cz/item/CS_URS_2023_02/912211111.1"/>
    <hyperlink ref="F198" r:id="rId43" display="https://podminky.urs.cz/item/CS_URS_2024_02/915111121"/>
    <hyperlink ref="F200" r:id="rId44" display="https://podminky.urs.cz/item/CS_URS_2024_02/919441211"/>
    <hyperlink ref="F202" r:id="rId45" display="https://podminky.urs.cz/item/CS_URS_2024_02/919521120"/>
    <hyperlink ref="F205" r:id="rId46" display="https://podminky.urs.cz/item/CS_URS_2024_02/919535558"/>
    <hyperlink ref="F207" r:id="rId47" display="https://podminky.urs.cz/item/CS_URS_2024_02/919732211"/>
    <hyperlink ref="F209" r:id="rId48" display="https://podminky.urs.cz/item/CS_URS_2024_02/919735113"/>
    <hyperlink ref="F211" r:id="rId49" display="https://podminky.urs.cz/item/CS_URS_2024_02/938902113"/>
    <hyperlink ref="F214" r:id="rId50" display="https://podminky.urs.cz/item/CS_URS_2024_02/997211519"/>
    <hyperlink ref="F216" r:id="rId51" display="https://podminky.urs.cz/item/CS_URS_2024_02/997221551"/>
    <hyperlink ref="F218" r:id="rId52" display="https://podminky.urs.cz/item/CS_URS_2024_02/997221875"/>
    <hyperlink ref="F221" r:id="rId53" display="https://podminky.urs.cz/item/CS_URS_2024_02/998225111"/>
    <hyperlink ref="F225" r:id="rId54" display="https://podminky.urs.cz/item/CS_URS_2024_02/742110401"/>
    <hyperlink ref="F231" r:id="rId55" display="https://podminky.urs.cz/item/CS_URS_2024_02/2201820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cesta C1 v katastrálním území Němčice u Netolic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464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ROUND((SUM(BE81:BE105)),  2)</f>
        <v>0</v>
      </c>
      <c r="G33" s="37"/>
      <c r="H33" s="37"/>
      <c r="I33" s="147">
        <v>0.20999999999999999</v>
      </c>
      <c r="J33" s="146">
        <f>ROUND(((SUM(BE81:BE105))*I33),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ROUND((SUM(BF81:BF105)),  2)</f>
        <v>0</v>
      </c>
      <c r="G34" s="37"/>
      <c r="H34" s="37"/>
      <c r="I34" s="147">
        <v>0.14999999999999999</v>
      </c>
      <c r="J34" s="146">
        <f>ROUND(((SUM(BF81:BF105))*I34),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ROUND((SUM(BG81:BG105)),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ROUND((SUM(BH81:BH105)),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ROUND((SUM(BI81:BI105)),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cesta C1 v katastrálním území Němčice u Netolic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102 - Náhradní výsadba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Němčice u Netolic</v>
      </c>
      <c r="G52" s="39"/>
      <c r="H52" s="39"/>
      <c r="I52" s="31" t="s">
        <v>23</v>
      </c>
      <c r="J52" s="71" t="str">
        <f>IF(J12="","",J12)</f>
        <v>15. 8. 2024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úřad, Pobočka Prachatice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99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110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Polní cesta C1 v katastrálním území Němčice u Netolic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102 - Náhradní výsadba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Němčice u Netolic</v>
      </c>
      <c r="G75" s="39"/>
      <c r="H75" s="39"/>
      <c r="I75" s="31" t="s">
        <v>23</v>
      </c>
      <c r="J75" s="71" t="str">
        <f>IF(J12="","",J12)</f>
        <v>15. 8. 2024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Státní pozemkový úřad, Pobočka Prachatice</v>
      </c>
      <c r="G77" s="39"/>
      <c r="H77" s="39"/>
      <c r="I77" s="31" t="s">
        <v>32</v>
      </c>
      <c r="J77" s="35" t="str">
        <f>E21</f>
        <v xml:space="preserve"> S-pro servis s. r. 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35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111</v>
      </c>
      <c r="D80" s="179" t="s">
        <v>58</v>
      </c>
      <c r="E80" s="179" t="s">
        <v>54</v>
      </c>
      <c r="F80" s="179" t="s">
        <v>55</v>
      </c>
      <c r="G80" s="179" t="s">
        <v>112</v>
      </c>
      <c r="H80" s="179" t="s">
        <v>113</v>
      </c>
      <c r="I80" s="179" t="s">
        <v>114</v>
      </c>
      <c r="J80" s="180" t="s">
        <v>96</v>
      </c>
      <c r="K80" s="181" t="s">
        <v>115</v>
      </c>
      <c r="L80" s="182"/>
      <c r="M80" s="91" t="s">
        <v>19</v>
      </c>
      <c r="N80" s="92" t="s">
        <v>43</v>
      </c>
      <c r="O80" s="92" t="s">
        <v>116</v>
      </c>
      <c r="P80" s="92" t="s">
        <v>117</v>
      </c>
      <c r="Q80" s="92" t="s">
        <v>118</v>
      </c>
      <c r="R80" s="92" t="s">
        <v>119</v>
      </c>
      <c r="S80" s="92" t="s">
        <v>120</v>
      </c>
      <c r="T80" s="93" t="s">
        <v>121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122</v>
      </c>
      <c r="D81" s="39"/>
      <c r="E81" s="39"/>
      <c r="F81" s="39"/>
      <c r="G81" s="39"/>
      <c r="H81" s="39"/>
      <c r="I81" s="39"/>
      <c r="J81" s="183">
        <f>BK81</f>
        <v>0</v>
      </c>
      <c r="K81" s="39"/>
      <c r="L81" s="43"/>
      <c r="M81" s="94"/>
      <c r="N81" s="184"/>
      <c r="O81" s="95"/>
      <c r="P81" s="185">
        <f>P82</f>
        <v>0</v>
      </c>
      <c r="Q81" s="95"/>
      <c r="R81" s="185">
        <f>R82</f>
        <v>5.9002499999999998</v>
      </c>
      <c r="S81" s="95"/>
      <c r="T81" s="186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72</v>
      </c>
      <c r="AU81" s="16" t="s">
        <v>97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72</v>
      </c>
      <c r="E82" s="191" t="s">
        <v>123</v>
      </c>
      <c r="F82" s="191" t="s">
        <v>124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5.9002499999999998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81</v>
      </c>
      <c r="AT82" s="200" t="s">
        <v>72</v>
      </c>
      <c r="AU82" s="200" t="s">
        <v>73</v>
      </c>
      <c r="AY82" s="199" t="s">
        <v>125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72</v>
      </c>
      <c r="E83" s="202" t="s">
        <v>81</v>
      </c>
      <c r="F83" s="202" t="s">
        <v>126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SUM(P84:P105)</f>
        <v>0</v>
      </c>
      <c r="Q83" s="196"/>
      <c r="R83" s="197">
        <f>SUM(R84:R105)</f>
        <v>5.9002499999999998</v>
      </c>
      <c r="S83" s="196"/>
      <c r="T83" s="198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81</v>
      </c>
      <c r="AT83" s="200" t="s">
        <v>72</v>
      </c>
      <c r="AU83" s="200" t="s">
        <v>81</v>
      </c>
      <c r="AY83" s="199" t="s">
        <v>125</v>
      </c>
      <c r="BK83" s="201">
        <f>SUM(BK84:BK105)</f>
        <v>0</v>
      </c>
    </row>
    <row r="84" s="2" customFormat="1" ht="33" customHeight="1">
      <c r="A84" s="37"/>
      <c r="B84" s="38"/>
      <c r="C84" s="204" t="s">
        <v>81</v>
      </c>
      <c r="D84" s="204" t="s">
        <v>127</v>
      </c>
      <c r="E84" s="205" t="s">
        <v>465</v>
      </c>
      <c r="F84" s="206" t="s">
        <v>466</v>
      </c>
      <c r="G84" s="207" t="s">
        <v>147</v>
      </c>
      <c r="H84" s="208">
        <v>25</v>
      </c>
      <c r="I84" s="209"/>
      <c r="J84" s="210">
        <f>ROUND(I84*H84,2)</f>
        <v>0</v>
      </c>
      <c r="K84" s="211"/>
      <c r="L84" s="43"/>
      <c r="M84" s="212" t="s">
        <v>19</v>
      </c>
      <c r="N84" s="213" t="s">
        <v>44</v>
      </c>
      <c r="O84" s="83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6" t="s">
        <v>131</v>
      </c>
      <c r="AT84" s="216" t="s">
        <v>127</v>
      </c>
      <c r="AU84" s="216" t="s">
        <v>83</v>
      </c>
      <c r="AY84" s="16" t="s">
        <v>125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6" t="s">
        <v>81</v>
      </c>
      <c r="BK84" s="217">
        <f>ROUND(I84*H84,2)</f>
        <v>0</v>
      </c>
      <c r="BL84" s="16" t="s">
        <v>131</v>
      </c>
      <c r="BM84" s="216" t="s">
        <v>467</v>
      </c>
    </row>
    <row r="85" s="2" customFormat="1">
      <c r="A85" s="37"/>
      <c r="B85" s="38"/>
      <c r="C85" s="39"/>
      <c r="D85" s="218" t="s">
        <v>133</v>
      </c>
      <c r="E85" s="39"/>
      <c r="F85" s="219" t="s">
        <v>468</v>
      </c>
      <c r="G85" s="39"/>
      <c r="H85" s="39"/>
      <c r="I85" s="220"/>
      <c r="J85" s="39"/>
      <c r="K85" s="39"/>
      <c r="L85" s="43"/>
      <c r="M85" s="221"/>
      <c r="N85" s="222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133</v>
      </c>
      <c r="AU85" s="16" t="s">
        <v>83</v>
      </c>
    </row>
    <row r="86" s="2" customFormat="1" ht="16.5" customHeight="1">
      <c r="A86" s="37"/>
      <c r="B86" s="38"/>
      <c r="C86" s="225" t="s">
        <v>83</v>
      </c>
      <c r="D86" s="225" t="s">
        <v>213</v>
      </c>
      <c r="E86" s="226" t="s">
        <v>469</v>
      </c>
      <c r="F86" s="227" t="s">
        <v>470</v>
      </c>
      <c r="G86" s="228" t="s">
        <v>163</v>
      </c>
      <c r="H86" s="229">
        <v>25</v>
      </c>
      <c r="I86" s="230"/>
      <c r="J86" s="231">
        <f>ROUND(I86*H86,2)</f>
        <v>0</v>
      </c>
      <c r="K86" s="232"/>
      <c r="L86" s="233"/>
      <c r="M86" s="234" t="s">
        <v>19</v>
      </c>
      <c r="N86" s="235" t="s">
        <v>44</v>
      </c>
      <c r="O86" s="83"/>
      <c r="P86" s="214">
        <f>O86*H86</f>
        <v>0</v>
      </c>
      <c r="Q86" s="214">
        <v>0.22</v>
      </c>
      <c r="R86" s="214">
        <f>Q86*H86</f>
        <v>5.5</v>
      </c>
      <c r="S86" s="214">
        <v>0</v>
      </c>
      <c r="T86" s="21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6" t="s">
        <v>168</v>
      </c>
      <c r="AT86" s="216" t="s">
        <v>213</v>
      </c>
      <c r="AU86" s="216" t="s">
        <v>83</v>
      </c>
      <c r="AY86" s="16" t="s">
        <v>125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6" t="s">
        <v>81</v>
      </c>
      <c r="BK86" s="217">
        <f>ROUND(I86*H86,2)</f>
        <v>0</v>
      </c>
      <c r="BL86" s="16" t="s">
        <v>131</v>
      </c>
      <c r="BM86" s="216" t="s">
        <v>471</v>
      </c>
    </row>
    <row r="87" s="2" customFormat="1" ht="24.15" customHeight="1">
      <c r="A87" s="37"/>
      <c r="B87" s="38"/>
      <c r="C87" s="204" t="s">
        <v>140</v>
      </c>
      <c r="D87" s="204" t="s">
        <v>127</v>
      </c>
      <c r="E87" s="205" t="s">
        <v>472</v>
      </c>
      <c r="F87" s="206" t="s">
        <v>473</v>
      </c>
      <c r="G87" s="207" t="s">
        <v>147</v>
      </c>
      <c r="H87" s="208">
        <v>25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44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131</v>
      </c>
      <c r="AT87" s="216" t="s">
        <v>127</v>
      </c>
      <c r="AU87" s="216" t="s">
        <v>83</v>
      </c>
      <c r="AY87" s="16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81</v>
      </c>
      <c r="BK87" s="217">
        <f>ROUND(I87*H87,2)</f>
        <v>0</v>
      </c>
      <c r="BL87" s="16" t="s">
        <v>131</v>
      </c>
      <c r="BM87" s="216" t="s">
        <v>474</v>
      </c>
    </row>
    <row r="88" s="2" customFormat="1">
      <c r="A88" s="37"/>
      <c r="B88" s="38"/>
      <c r="C88" s="39"/>
      <c r="D88" s="218" t="s">
        <v>133</v>
      </c>
      <c r="E88" s="39"/>
      <c r="F88" s="219" t="s">
        <v>475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133</v>
      </c>
      <c r="AU88" s="16" t="s">
        <v>83</v>
      </c>
    </row>
    <row r="89" s="2" customFormat="1" ht="16.5" customHeight="1">
      <c r="A89" s="37"/>
      <c r="B89" s="38"/>
      <c r="C89" s="225" t="s">
        <v>131</v>
      </c>
      <c r="D89" s="225" t="s">
        <v>213</v>
      </c>
      <c r="E89" s="226" t="s">
        <v>476</v>
      </c>
      <c r="F89" s="227" t="s">
        <v>477</v>
      </c>
      <c r="G89" s="228" t="s">
        <v>147</v>
      </c>
      <c r="H89" s="229">
        <v>7</v>
      </c>
      <c r="I89" s="230"/>
      <c r="J89" s="231">
        <f>ROUND(I89*H89,2)</f>
        <v>0</v>
      </c>
      <c r="K89" s="232"/>
      <c r="L89" s="233"/>
      <c r="M89" s="234" t="s">
        <v>19</v>
      </c>
      <c r="N89" s="235" t="s">
        <v>44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168</v>
      </c>
      <c r="AT89" s="216" t="s">
        <v>213</v>
      </c>
      <c r="AU89" s="216" t="s">
        <v>83</v>
      </c>
      <c r="AY89" s="16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81</v>
      </c>
      <c r="BK89" s="217">
        <f>ROUND(I89*H89,2)</f>
        <v>0</v>
      </c>
      <c r="BL89" s="16" t="s">
        <v>131</v>
      </c>
      <c r="BM89" s="216" t="s">
        <v>478</v>
      </c>
    </row>
    <row r="90" s="2" customFormat="1">
      <c r="A90" s="37"/>
      <c r="B90" s="38"/>
      <c r="C90" s="39"/>
      <c r="D90" s="223" t="s">
        <v>166</v>
      </c>
      <c r="E90" s="39"/>
      <c r="F90" s="224" t="s">
        <v>479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166</v>
      </c>
      <c r="AU90" s="16" t="s">
        <v>83</v>
      </c>
    </row>
    <row r="91" s="2" customFormat="1" ht="16.5" customHeight="1">
      <c r="A91" s="37"/>
      <c r="B91" s="38"/>
      <c r="C91" s="225" t="s">
        <v>150</v>
      </c>
      <c r="D91" s="225" t="s">
        <v>213</v>
      </c>
      <c r="E91" s="226" t="s">
        <v>480</v>
      </c>
      <c r="F91" s="227" t="s">
        <v>481</v>
      </c>
      <c r="G91" s="228" t="s">
        <v>147</v>
      </c>
      <c r="H91" s="229">
        <v>5</v>
      </c>
      <c r="I91" s="230"/>
      <c r="J91" s="231">
        <f>ROUND(I91*H91,2)</f>
        <v>0</v>
      </c>
      <c r="K91" s="232"/>
      <c r="L91" s="233"/>
      <c r="M91" s="234" t="s">
        <v>19</v>
      </c>
      <c r="N91" s="235" t="s">
        <v>44</v>
      </c>
      <c r="O91" s="83"/>
      <c r="P91" s="214">
        <f>O91*H91</f>
        <v>0</v>
      </c>
      <c r="Q91" s="214">
        <v>0.0089999999999999993</v>
      </c>
      <c r="R91" s="214">
        <f>Q91*H91</f>
        <v>0.044999999999999998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168</v>
      </c>
      <c r="AT91" s="216" t="s">
        <v>213</v>
      </c>
      <c r="AU91" s="216" t="s">
        <v>83</v>
      </c>
      <c r="AY91" s="16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81</v>
      </c>
      <c r="BK91" s="217">
        <f>ROUND(I91*H91,2)</f>
        <v>0</v>
      </c>
      <c r="BL91" s="16" t="s">
        <v>131</v>
      </c>
      <c r="BM91" s="216" t="s">
        <v>482</v>
      </c>
    </row>
    <row r="92" s="2" customFormat="1">
      <c r="A92" s="37"/>
      <c r="B92" s="38"/>
      <c r="C92" s="39"/>
      <c r="D92" s="223" t="s">
        <v>166</v>
      </c>
      <c r="E92" s="39"/>
      <c r="F92" s="224" t="s">
        <v>479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166</v>
      </c>
      <c r="AU92" s="16" t="s">
        <v>83</v>
      </c>
    </row>
    <row r="93" s="2" customFormat="1" ht="16.5" customHeight="1">
      <c r="A93" s="37"/>
      <c r="B93" s="38"/>
      <c r="C93" s="225" t="s">
        <v>155</v>
      </c>
      <c r="D93" s="225" t="s">
        <v>213</v>
      </c>
      <c r="E93" s="226" t="s">
        <v>483</v>
      </c>
      <c r="F93" s="227" t="s">
        <v>484</v>
      </c>
      <c r="G93" s="228" t="s">
        <v>147</v>
      </c>
      <c r="H93" s="229">
        <v>7</v>
      </c>
      <c r="I93" s="230"/>
      <c r="J93" s="231">
        <f>ROUND(I93*H93,2)</f>
        <v>0</v>
      </c>
      <c r="K93" s="232"/>
      <c r="L93" s="233"/>
      <c r="M93" s="234" t="s">
        <v>19</v>
      </c>
      <c r="N93" s="235" t="s">
        <v>44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168</v>
      </c>
      <c r="AT93" s="216" t="s">
        <v>213</v>
      </c>
      <c r="AU93" s="216" t="s">
        <v>83</v>
      </c>
      <c r="AY93" s="16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81</v>
      </c>
      <c r="BK93" s="217">
        <f>ROUND(I93*H93,2)</f>
        <v>0</v>
      </c>
      <c r="BL93" s="16" t="s">
        <v>131</v>
      </c>
      <c r="BM93" s="216" t="s">
        <v>485</v>
      </c>
    </row>
    <row r="94" s="2" customFormat="1">
      <c r="A94" s="37"/>
      <c r="B94" s="38"/>
      <c r="C94" s="39"/>
      <c r="D94" s="223" t="s">
        <v>166</v>
      </c>
      <c r="E94" s="39"/>
      <c r="F94" s="224" t="s">
        <v>479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166</v>
      </c>
      <c r="AU94" s="16" t="s">
        <v>83</v>
      </c>
    </row>
    <row r="95" s="2" customFormat="1" ht="16.5" customHeight="1">
      <c r="A95" s="37"/>
      <c r="B95" s="38"/>
      <c r="C95" s="225" t="s">
        <v>160</v>
      </c>
      <c r="D95" s="225" t="s">
        <v>213</v>
      </c>
      <c r="E95" s="226" t="s">
        <v>486</v>
      </c>
      <c r="F95" s="227" t="s">
        <v>487</v>
      </c>
      <c r="G95" s="228" t="s">
        <v>147</v>
      </c>
      <c r="H95" s="229">
        <v>6</v>
      </c>
      <c r="I95" s="230"/>
      <c r="J95" s="231">
        <f>ROUND(I95*H95,2)</f>
        <v>0</v>
      </c>
      <c r="K95" s="232"/>
      <c r="L95" s="233"/>
      <c r="M95" s="234" t="s">
        <v>19</v>
      </c>
      <c r="N95" s="235" t="s">
        <v>44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168</v>
      </c>
      <c r="AT95" s="216" t="s">
        <v>213</v>
      </c>
      <c r="AU95" s="216" t="s">
        <v>83</v>
      </c>
      <c r="AY95" s="16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81</v>
      </c>
      <c r="BK95" s="217">
        <f>ROUND(I95*H95,2)</f>
        <v>0</v>
      </c>
      <c r="BL95" s="16" t="s">
        <v>131</v>
      </c>
      <c r="BM95" s="216" t="s">
        <v>488</v>
      </c>
    </row>
    <row r="96" s="2" customFormat="1">
      <c r="A96" s="37"/>
      <c r="B96" s="38"/>
      <c r="C96" s="39"/>
      <c r="D96" s="223" t="s">
        <v>166</v>
      </c>
      <c r="E96" s="39"/>
      <c r="F96" s="224" t="s">
        <v>479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166</v>
      </c>
      <c r="AU96" s="16" t="s">
        <v>83</v>
      </c>
    </row>
    <row r="97" s="2" customFormat="1" ht="24.15" customHeight="1">
      <c r="A97" s="37"/>
      <c r="B97" s="38"/>
      <c r="C97" s="204" t="s">
        <v>168</v>
      </c>
      <c r="D97" s="204" t="s">
        <v>127</v>
      </c>
      <c r="E97" s="205" t="s">
        <v>489</v>
      </c>
      <c r="F97" s="206" t="s">
        <v>490</v>
      </c>
      <c r="G97" s="207" t="s">
        <v>147</v>
      </c>
      <c r="H97" s="208">
        <v>25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44</v>
      </c>
      <c r="O97" s="83"/>
      <c r="P97" s="214">
        <f>O97*H97</f>
        <v>0</v>
      </c>
      <c r="Q97" s="214">
        <v>5.0000000000000002E-05</v>
      </c>
      <c r="R97" s="214">
        <f>Q97*H97</f>
        <v>0.00125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131</v>
      </c>
      <c r="AT97" s="216" t="s">
        <v>127</v>
      </c>
      <c r="AU97" s="216" t="s">
        <v>83</v>
      </c>
      <c r="AY97" s="16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81</v>
      </c>
      <c r="BK97" s="217">
        <f>ROUND(I97*H97,2)</f>
        <v>0</v>
      </c>
      <c r="BL97" s="16" t="s">
        <v>131</v>
      </c>
      <c r="BM97" s="216" t="s">
        <v>491</v>
      </c>
    </row>
    <row r="98" s="2" customFormat="1">
      <c r="A98" s="37"/>
      <c r="B98" s="38"/>
      <c r="C98" s="39"/>
      <c r="D98" s="218" t="s">
        <v>133</v>
      </c>
      <c r="E98" s="39"/>
      <c r="F98" s="219" t="s">
        <v>492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133</v>
      </c>
      <c r="AU98" s="16" t="s">
        <v>83</v>
      </c>
    </row>
    <row r="99" s="2" customFormat="1" ht="21.75" customHeight="1">
      <c r="A99" s="37"/>
      <c r="B99" s="38"/>
      <c r="C99" s="225" t="s">
        <v>173</v>
      </c>
      <c r="D99" s="225" t="s">
        <v>213</v>
      </c>
      <c r="E99" s="226" t="s">
        <v>493</v>
      </c>
      <c r="F99" s="227" t="s">
        <v>494</v>
      </c>
      <c r="G99" s="228" t="s">
        <v>147</v>
      </c>
      <c r="H99" s="229">
        <v>75</v>
      </c>
      <c r="I99" s="230"/>
      <c r="J99" s="231">
        <f>ROUND(I99*H99,2)</f>
        <v>0</v>
      </c>
      <c r="K99" s="232"/>
      <c r="L99" s="233"/>
      <c r="M99" s="234" t="s">
        <v>19</v>
      </c>
      <c r="N99" s="235" t="s">
        <v>44</v>
      </c>
      <c r="O99" s="83"/>
      <c r="P99" s="214">
        <f>O99*H99</f>
        <v>0</v>
      </c>
      <c r="Q99" s="214">
        <v>0.0047200000000000002</v>
      </c>
      <c r="R99" s="214">
        <f>Q99*H99</f>
        <v>0.35400000000000004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168</v>
      </c>
      <c r="AT99" s="216" t="s">
        <v>213</v>
      </c>
      <c r="AU99" s="216" t="s">
        <v>83</v>
      </c>
      <c r="AY99" s="16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81</v>
      </c>
      <c r="BK99" s="217">
        <f>ROUND(I99*H99,2)</f>
        <v>0</v>
      </c>
      <c r="BL99" s="16" t="s">
        <v>131</v>
      </c>
      <c r="BM99" s="216" t="s">
        <v>495</v>
      </c>
    </row>
    <row r="100" s="2" customFormat="1" ht="16.5" customHeight="1">
      <c r="A100" s="37"/>
      <c r="B100" s="38"/>
      <c r="C100" s="225" t="s">
        <v>179</v>
      </c>
      <c r="D100" s="225" t="s">
        <v>213</v>
      </c>
      <c r="E100" s="226" t="s">
        <v>496</v>
      </c>
      <c r="F100" s="227" t="s">
        <v>497</v>
      </c>
      <c r="G100" s="228" t="s">
        <v>498</v>
      </c>
      <c r="H100" s="229">
        <v>75</v>
      </c>
      <c r="I100" s="230"/>
      <c r="J100" s="231">
        <f>ROUND(I100*H100,2)</f>
        <v>0</v>
      </c>
      <c r="K100" s="232"/>
      <c r="L100" s="233"/>
      <c r="M100" s="234" t="s">
        <v>19</v>
      </c>
      <c r="N100" s="235" t="s">
        <v>44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168</v>
      </c>
      <c r="AT100" s="216" t="s">
        <v>213</v>
      </c>
      <c r="AU100" s="216" t="s">
        <v>83</v>
      </c>
      <c r="AY100" s="16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81</v>
      </c>
      <c r="BK100" s="217">
        <f>ROUND(I100*H100,2)</f>
        <v>0</v>
      </c>
      <c r="BL100" s="16" t="s">
        <v>131</v>
      </c>
      <c r="BM100" s="216" t="s">
        <v>499</v>
      </c>
    </row>
    <row r="101" s="2" customFormat="1" ht="16.5" customHeight="1">
      <c r="A101" s="37"/>
      <c r="B101" s="38"/>
      <c r="C101" s="225" t="s">
        <v>185</v>
      </c>
      <c r="D101" s="225" t="s">
        <v>213</v>
      </c>
      <c r="E101" s="226" t="s">
        <v>500</v>
      </c>
      <c r="F101" s="227" t="s">
        <v>501</v>
      </c>
      <c r="G101" s="228" t="s">
        <v>498</v>
      </c>
      <c r="H101" s="229">
        <v>75</v>
      </c>
      <c r="I101" s="230"/>
      <c r="J101" s="231">
        <f>ROUND(I101*H101,2)</f>
        <v>0</v>
      </c>
      <c r="K101" s="232"/>
      <c r="L101" s="233"/>
      <c r="M101" s="234" t="s">
        <v>19</v>
      </c>
      <c r="N101" s="235" t="s">
        <v>44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168</v>
      </c>
      <c r="AT101" s="216" t="s">
        <v>213</v>
      </c>
      <c r="AU101" s="216" t="s">
        <v>83</v>
      </c>
      <c r="AY101" s="16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81</v>
      </c>
      <c r="BK101" s="217">
        <f>ROUND(I101*H101,2)</f>
        <v>0</v>
      </c>
      <c r="BL101" s="16" t="s">
        <v>131</v>
      </c>
      <c r="BM101" s="216" t="s">
        <v>502</v>
      </c>
    </row>
    <row r="102" s="2" customFormat="1" ht="16.5" customHeight="1">
      <c r="A102" s="37"/>
      <c r="B102" s="38"/>
      <c r="C102" s="204" t="s">
        <v>191</v>
      </c>
      <c r="D102" s="204" t="s">
        <v>127</v>
      </c>
      <c r="E102" s="205" t="s">
        <v>503</v>
      </c>
      <c r="F102" s="206" t="s">
        <v>504</v>
      </c>
      <c r="G102" s="207" t="s">
        <v>498</v>
      </c>
      <c r="H102" s="208">
        <v>25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44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131</v>
      </c>
      <c r="AT102" s="216" t="s">
        <v>127</v>
      </c>
      <c r="AU102" s="216" t="s">
        <v>83</v>
      </c>
      <c r="AY102" s="16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81</v>
      </c>
      <c r="BK102" s="217">
        <f>ROUND(I102*H102,2)</f>
        <v>0</v>
      </c>
      <c r="BL102" s="16" t="s">
        <v>131</v>
      </c>
      <c r="BM102" s="216" t="s">
        <v>505</v>
      </c>
    </row>
    <row r="103" s="2" customFormat="1" ht="24.15" customHeight="1">
      <c r="A103" s="37"/>
      <c r="B103" s="38"/>
      <c r="C103" s="204" t="s">
        <v>197</v>
      </c>
      <c r="D103" s="204" t="s">
        <v>127</v>
      </c>
      <c r="E103" s="205" t="s">
        <v>506</v>
      </c>
      <c r="F103" s="206" t="s">
        <v>507</v>
      </c>
      <c r="G103" s="207" t="s">
        <v>163</v>
      </c>
      <c r="H103" s="208">
        <v>2.5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44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131</v>
      </c>
      <c r="AT103" s="216" t="s">
        <v>127</v>
      </c>
      <c r="AU103" s="216" t="s">
        <v>83</v>
      </c>
      <c r="AY103" s="16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81</v>
      </c>
      <c r="BK103" s="217">
        <f>ROUND(I103*H103,2)</f>
        <v>0</v>
      </c>
      <c r="BL103" s="16" t="s">
        <v>131</v>
      </c>
      <c r="BM103" s="216" t="s">
        <v>508</v>
      </c>
    </row>
    <row r="104" s="2" customFormat="1" ht="24.15" customHeight="1">
      <c r="A104" s="37"/>
      <c r="B104" s="38"/>
      <c r="C104" s="204" t="s">
        <v>202</v>
      </c>
      <c r="D104" s="204" t="s">
        <v>127</v>
      </c>
      <c r="E104" s="205" t="s">
        <v>509</v>
      </c>
      <c r="F104" s="206" t="s">
        <v>510</v>
      </c>
      <c r="G104" s="207" t="s">
        <v>163</v>
      </c>
      <c r="H104" s="208">
        <v>10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44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131</v>
      </c>
      <c r="AT104" s="216" t="s">
        <v>127</v>
      </c>
      <c r="AU104" s="216" t="s">
        <v>83</v>
      </c>
      <c r="AY104" s="16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81</v>
      </c>
      <c r="BK104" s="217">
        <f>ROUND(I104*H104,2)</f>
        <v>0</v>
      </c>
      <c r="BL104" s="16" t="s">
        <v>131</v>
      </c>
      <c r="BM104" s="216" t="s">
        <v>511</v>
      </c>
    </row>
    <row r="105" s="2" customFormat="1" ht="16.5" customHeight="1">
      <c r="A105" s="37"/>
      <c r="B105" s="38"/>
      <c r="C105" s="225" t="s">
        <v>8</v>
      </c>
      <c r="D105" s="225" t="s">
        <v>213</v>
      </c>
      <c r="E105" s="226" t="s">
        <v>512</v>
      </c>
      <c r="F105" s="227" t="s">
        <v>513</v>
      </c>
      <c r="G105" s="228" t="s">
        <v>163</v>
      </c>
      <c r="H105" s="229">
        <v>2.5</v>
      </c>
      <c r="I105" s="230"/>
      <c r="J105" s="231">
        <f>ROUND(I105*H105,2)</f>
        <v>0</v>
      </c>
      <c r="K105" s="232"/>
      <c r="L105" s="233"/>
      <c r="M105" s="240" t="s">
        <v>19</v>
      </c>
      <c r="N105" s="241" t="s">
        <v>44</v>
      </c>
      <c r="O105" s="238"/>
      <c r="P105" s="242">
        <f>O105*H105</f>
        <v>0</v>
      </c>
      <c r="Q105" s="242">
        <v>0</v>
      </c>
      <c r="R105" s="242">
        <f>Q105*H105</f>
        <v>0</v>
      </c>
      <c r="S105" s="242">
        <v>0</v>
      </c>
      <c r="T105" s="243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168</v>
      </c>
      <c r="AT105" s="216" t="s">
        <v>213</v>
      </c>
      <c r="AU105" s="216" t="s">
        <v>83</v>
      </c>
      <c r="AY105" s="16" t="s">
        <v>125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81</v>
      </c>
      <c r="BK105" s="217">
        <f>ROUND(I105*H105,2)</f>
        <v>0</v>
      </c>
      <c r="BL105" s="16" t="s">
        <v>131</v>
      </c>
      <c r="BM105" s="216" t="s">
        <v>514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k+MngF/1e9gYDiSpIguOq+D+v3/46VcXMJviPhMJQWgRpH9ZnRH4ZjKgMAcMYi0I+/6mkfTRMAJFmOsY+8L14g==" hashValue="gMsiq+88hhRDzo/eVN4NxvLSy52dyUSWZ39Mr72ZcZBUdAsXX4XnFa+BumaGZPBGDWGrHUMDBTDRiRzjOFg6z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2/183101321"/>
    <hyperlink ref="F88" r:id="rId2" display="https://podminky.urs.cz/item/CS_URS_2024_02/184102115"/>
    <hyperlink ref="F98" r:id="rId3" display="https://podminky.urs.cz/item/CS_URS_2024_02/1842151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83</v>
      </c>
    </row>
    <row r="4" s="1" customFormat="1" ht="24.96" customHeight="1">
      <c r="B4" s="19"/>
      <c r="D4" s="129" t="s">
        <v>91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cesta C1 v katastrálním území Němčice u Netolic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92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515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15. 8. 2024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33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36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37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39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41</v>
      </c>
      <c r="G32" s="37"/>
      <c r="H32" s="37"/>
      <c r="I32" s="144" t="s">
        <v>40</v>
      </c>
      <c r="J32" s="144" t="s">
        <v>42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43</v>
      </c>
      <c r="E33" s="131" t="s">
        <v>44</v>
      </c>
      <c r="F33" s="146">
        <f>ROUND((SUM(BE84:BE110)),  2)</f>
        <v>0</v>
      </c>
      <c r="G33" s="37"/>
      <c r="H33" s="37"/>
      <c r="I33" s="147">
        <v>0.20999999999999999</v>
      </c>
      <c r="J33" s="146">
        <f>ROUND(((SUM(BE84:BE110))*I33),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45</v>
      </c>
      <c r="F34" s="146">
        <f>ROUND((SUM(BF84:BF110)),  2)</f>
        <v>0</v>
      </c>
      <c r="G34" s="37"/>
      <c r="H34" s="37"/>
      <c r="I34" s="147">
        <v>0.14999999999999999</v>
      </c>
      <c r="J34" s="146">
        <f>ROUND(((SUM(BF84:BF110))*I34),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46</v>
      </c>
      <c r="F35" s="146">
        <f>ROUND((SUM(BG84:BG110)),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47</v>
      </c>
      <c r="F36" s="146">
        <f>ROUND((SUM(BH84:BH110)),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48</v>
      </c>
      <c r="F37" s="146">
        <f>ROUND((SUM(BI84:BI110)),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94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cesta C1 v katastrálním území Němčice u Netolic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92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103 -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Němčice u Netolic</v>
      </c>
      <c r="G52" s="39"/>
      <c r="H52" s="39"/>
      <c r="I52" s="31" t="s">
        <v>23</v>
      </c>
      <c r="J52" s="71" t="str">
        <f>IF(J12="","",J12)</f>
        <v>15. 8. 2024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úřad, Pobočka Prachatice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95</v>
      </c>
      <c r="D57" s="161"/>
      <c r="E57" s="161"/>
      <c r="F57" s="161"/>
      <c r="G57" s="161"/>
      <c r="H57" s="161"/>
      <c r="I57" s="161"/>
      <c r="J57" s="162" t="s">
        <v>96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71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97</v>
      </c>
    </row>
    <row r="60" s="9" customFormat="1" ht="24.96" customHeight="1">
      <c r="A60" s="9"/>
      <c r="B60" s="164"/>
      <c r="C60" s="165"/>
      <c r="D60" s="166" t="s">
        <v>98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516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517</v>
      </c>
      <c r="E62" s="173"/>
      <c r="F62" s="173"/>
      <c r="G62" s="173"/>
      <c r="H62" s="173"/>
      <c r="I62" s="173"/>
      <c r="J62" s="174">
        <f>J96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518</v>
      </c>
      <c r="E63" s="173"/>
      <c r="F63" s="173"/>
      <c r="G63" s="173"/>
      <c r="H63" s="173"/>
      <c r="I63" s="173"/>
      <c r="J63" s="174">
        <f>J99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519</v>
      </c>
      <c r="E64" s="173"/>
      <c r="F64" s="173"/>
      <c r="G64" s="173"/>
      <c r="H64" s="173"/>
      <c r="I64" s="173"/>
      <c r="J64" s="174">
        <f>J104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110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Polní cesta C1 v katastrálním území Němčice u Netolic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92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 103 - Vedlejší rozpočtové náklady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Němčice u Netolic</v>
      </c>
      <c r="G78" s="39"/>
      <c r="H78" s="39"/>
      <c r="I78" s="31" t="s">
        <v>23</v>
      </c>
      <c r="J78" s="71" t="str">
        <f>IF(J12="","",J12)</f>
        <v>15. 8. 2024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 xml:space="preserve"> Státní pozemkový úřad, Pobočka Prachatice</v>
      </c>
      <c r="G80" s="39"/>
      <c r="H80" s="39"/>
      <c r="I80" s="31" t="s">
        <v>32</v>
      </c>
      <c r="J80" s="35" t="str">
        <f>E21</f>
        <v xml:space="preserve"> S-pro servis s. r. 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111</v>
      </c>
      <c r="D83" s="179" t="s">
        <v>58</v>
      </c>
      <c r="E83" s="179" t="s">
        <v>54</v>
      </c>
      <c r="F83" s="179" t="s">
        <v>55</v>
      </c>
      <c r="G83" s="179" t="s">
        <v>112</v>
      </c>
      <c r="H83" s="179" t="s">
        <v>113</v>
      </c>
      <c r="I83" s="179" t="s">
        <v>114</v>
      </c>
      <c r="J83" s="180" t="s">
        <v>96</v>
      </c>
      <c r="K83" s="181" t="s">
        <v>115</v>
      </c>
      <c r="L83" s="182"/>
      <c r="M83" s="91" t="s">
        <v>19</v>
      </c>
      <c r="N83" s="92" t="s">
        <v>43</v>
      </c>
      <c r="O83" s="92" t="s">
        <v>116</v>
      </c>
      <c r="P83" s="92" t="s">
        <v>117</v>
      </c>
      <c r="Q83" s="92" t="s">
        <v>118</v>
      </c>
      <c r="R83" s="92" t="s">
        <v>119</v>
      </c>
      <c r="S83" s="92" t="s">
        <v>120</v>
      </c>
      <c r="T83" s="93" t="s">
        <v>121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122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4"/>
      <c r="N84" s="184"/>
      <c r="O84" s="95"/>
      <c r="P84" s="185">
        <f>P85</f>
        <v>0</v>
      </c>
      <c r="Q84" s="95"/>
      <c r="R84" s="185">
        <f>R85</f>
        <v>0</v>
      </c>
      <c r="S84" s="95"/>
      <c r="T84" s="186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72</v>
      </c>
      <c r="AU84" s="16" t="s">
        <v>97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72</v>
      </c>
      <c r="E85" s="191" t="s">
        <v>123</v>
      </c>
      <c r="F85" s="191" t="s">
        <v>124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P86+P96+P99+P104</f>
        <v>0</v>
      </c>
      <c r="Q85" s="196"/>
      <c r="R85" s="197">
        <f>R86+R96+R99+R104</f>
        <v>0</v>
      </c>
      <c r="S85" s="196"/>
      <c r="T85" s="198">
        <f>T86+T96+T99+T104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150</v>
      </c>
      <c r="AT85" s="200" t="s">
        <v>72</v>
      </c>
      <c r="AU85" s="200" t="s">
        <v>73</v>
      </c>
      <c r="AY85" s="199" t="s">
        <v>125</v>
      </c>
      <c r="BK85" s="201">
        <f>BK86+BK96+BK99+BK104</f>
        <v>0</v>
      </c>
    </row>
    <row r="86" s="12" customFormat="1" ht="22.8" customHeight="1">
      <c r="A86" s="12"/>
      <c r="B86" s="188"/>
      <c r="C86" s="189"/>
      <c r="D86" s="190" t="s">
        <v>72</v>
      </c>
      <c r="E86" s="202" t="s">
        <v>520</v>
      </c>
      <c r="F86" s="202" t="s">
        <v>521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SUM(P87:P95)</f>
        <v>0</v>
      </c>
      <c r="Q86" s="196"/>
      <c r="R86" s="197">
        <f>SUM(R87:R95)</f>
        <v>0</v>
      </c>
      <c r="S86" s="196"/>
      <c r="T86" s="198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150</v>
      </c>
      <c r="AT86" s="200" t="s">
        <v>72</v>
      </c>
      <c r="AU86" s="200" t="s">
        <v>81</v>
      </c>
      <c r="AY86" s="199" t="s">
        <v>125</v>
      </c>
      <c r="BK86" s="201">
        <f>SUM(BK87:BK95)</f>
        <v>0</v>
      </c>
    </row>
    <row r="87" s="2" customFormat="1" ht="16.5" customHeight="1">
      <c r="A87" s="37"/>
      <c r="B87" s="38"/>
      <c r="C87" s="204" t="s">
        <v>81</v>
      </c>
      <c r="D87" s="204" t="s">
        <v>127</v>
      </c>
      <c r="E87" s="205" t="s">
        <v>522</v>
      </c>
      <c r="F87" s="206" t="s">
        <v>523</v>
      </c>
      <c r="G87" s="207" t="s">
        <v>524</v>
      </c>
      <c r="H87" s="208">
        <v>1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44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525</v>
      </c>
      <c r="AT87" s="216" t="s">
        <v>127</v>
      </c>
      <c r="AU87" s="216" t="s">
        <v>83</v>
      </c>
      <c r="AY87" s="16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81</v>
      </c>
      <c r="BK87" s="217">
        <f>ROUND(I87*H87,2)</f>
        <v>0</v>
      </c>
      <c r="BL87" s="16" t="s">
        <v>525</v>
      </c>
      <c r="BM87" s="216" t="s">
        <v>526</v>
      </c>
    </row>
    <row r="88" s="2" customFormat="1">
      <c r="A88" s="37"/>
      <c r="B88" s="38"/>
      <c r="C88" s="39"/>
      <c r="D88" s="218" t="s">
        <v>133</v>
      </c>
      <c r="E88" s="39"/>
      <c r="F88" s="219" t="s">
        <v>527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133</v>
      </c>
      <c r="AU88" s="16" t="s">
        <v>83</v>
      </c>
    </row>
    <row r="89" s="2" customFormat="1" ht="21.75" customHeight="1">
      <c r="A89" s="37"/>
      <c r="B89" s="38"/>
      <c r="C89" s="204" t="s">
        <v>83</v>
      </c>
      <c r="D89" s="204" t="s">
        <v>127</v>
      </c>
      <c r="E89" s="205" t="s">
        <v>528</v>
      </c>
      <c r="F89" s="206" t="s">
        <v>529</v>
      </c>
      <c r="G89" s="207" t="s">
        <v>530</v>
      </c>
      <c r="H89" s="208">
        <v>1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44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525</v>
      </c>
      <c r="AT89" s="216" t="s">
        <v>127</v>
      </c>
      <c r="AU89" s="216" t="s">
        <v>83</v>
      </c>
      <c r="AY89" s="16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81</v>
      </c>
      <c r="BK89" s="217">
        <f>ROUND(I89*H89,2)</f>
        <v>0</v>
      </c>
      <c r="BL89" s="16" t="s">
        <v>525</v>
      </c>
      <c r="BM89" s="216" t="s">
        <v>531</v>
      </c>
    </row>
    <row r="90" s="2" customFormat="1">
      <c r="A90" s="37"/>
      <c r="B90" s="38"/>
      <c r="C90" s="39"/>
      <c r="D90" s="218" t="s">
        <v>133</v>
      </c>
      <c r="E90" s="39"/>
      <c r="F90" s="219" t="s">
        <v>532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133</v>
      </c>
      <c r="AU90" s="16" t="s">
        <v>83</v>
      </c>
    </row>
    <row r="91" s="2" customFormat="1" ht="24.15" customHeight="1">
      <c r="A91" s="37"/>
      <c r="B91" s="38"/>
      <c r="C91" s="204" t="s">
        <v>140</v>
      </c>
      <c r="D91" s="204" t="s">
        <v>127</v>
      </c>
      <c r="E91" s="205" t="s">
        <v>533</v>
      </c>
      <c r="F91" s="206" t="s">
        <v>534</v>
      </c>
      <c r="G91" s="207" t="s">
        <v>530</v>
      </c>
      <c r="H91" s="208">
        <v>1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44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525</v>
      </c>
      <c r="AT91" s="216" t="s">
        <v>127</v>
      </c>
      <c r="AU91" s="216" t="s">
        <v>83</v>
      </c>
      <c r="AY91" s="16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81</v>
      </c>
      <c r="BK91" s="217">
        <f>ROUND(I91*H91,2)</f>
        <v>0</v>
      </c>
      <c r="BL91" s="16" t="s">
        <v>525</v>
      </c>
      <c r="BM91" s="216" t="s">
        <v>535</v>
      </c>
    </row>
    <row r="92" s="2" customFormat="1">
      <c r="A92" s="37"/>
      <c r="B92" s="38"/>
      <c r="C92" s="39"/>
      <c r="D92" s="218" t="s">
        <v>133</v>
      </c>
      <c r="E92" s="39"/>
      <c r="F92" s="219" t="s">
        <v>536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133</v>
      </c>
      <c r="AU92" s="16" t="s">
        <v>83</v>
      </c>
    </row>
    <row r="93" s="2" customFormat="1" ht="16.5" customHeight="1">
      <c r="A93" s="37"/>
      <c r="B93" s="38"/>
      <c r="C93" s="204" t="s">
        <v>131</v>
      </c>
      <c r="D93" s="204" t="s">
        <v>127</v>
      </c>
      <c r="E93" s="205" t="s">
        <v>537</v>
      </c>
      <c r="F93" s="206" t="s">
        <v>538</v>
      </c>
      <c r="G93" s="207" t="s">
        <v>524</v>
      </c>
      <c r="H93" s="208">
        <v>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44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525</v>
      </c>
      <c r="AT93" s="216" t="s">
        <v>127</v>
      </c>
      <c r="AU93" s="216" t="s">
        <v>83</v>
      </c>
      <c r="AY93" s="16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81</v>
      </c>
      <c r="BK93" s="217">
        <f>ROUND(I93*H93,2)</f>
        <v>0</v>
      </c>
      <c r="BL93" s="16" t="s">
        <v>525</v>
      </c>
      <c r="BM93" s="216" t="s">
        <v>539</v>
      </c>
    </row>
    <row r="94" s="2" customFormat="1" ht="16.5" customHeight="1">
      <c r="A94" s="37"/>
      <c r="B94" s="38"/>
      <c r="C94" s="204" t="s">
        <v>150</v>
      </c>
      <c r="D94" s="204" t="s">
        <v>127</v>
      </c>
      <c r="E94" s="205" t="s">
        <v>540</v>
      </c>
      <c r="F94" s="206" t="s">
        <v>541</v>
      </c>
      <c r="G94" s="207" t="s">
        <v>530</v>
      </c>
      <c r="H94" s="208">
        <v>1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44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525</v>
      </c>
      <c r="AT94" s="216" t="s">
        <v>127</v>
      </c>
      <c r="AU94" s="216" t="s">
        <v>83</v>
      </c>
      <c r="AY94" s="16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81</v>
      </c>
      <c r="BK94" s="217">
        <f>ROUND(I94*H94,2)</f>
        <v>0</v>
      </c>
      <c r="BL94" s="16" t="s">
        <v>525</v>
      </c>
      <c r="BM94" s="216" t="s">
        <v>542</v>
      </c>
    </row>
    <row r="95" s="2" customFormat="1">
      <c r="A95" s="37"/>
      <c r="B95" s="38"/>
      <c r="C95" s="39"/>
      <c r="D95" s="218" t="s">
        <v>133</v>
      </c>
      <c r="E95" s="39"/>
      <c r="F95" s="219" t="s">
        <v>543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133</v>
      </c>
      <c r="AU95" s="16" t="s">
        <v>83</v>
      </c>
    </row>
    <row r="96" s="12" customFormat="1" ht="22.8" customHeight="1">
      <c r="A96" s="12"/>
      <c r="B96" s="188"/>
      <c r="C96" s="189"/>
      <c r="D96" s="190" t="s">
        <v>72</v>
      </c>
      <c r="E96" s="202" t="s">
        <v>544</v>
      </c>
      <c r="F96" s="202" t="s">
        <v>545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SUM(P97:P98)</f>
        <v>0</v>
      </c>
      <c r="Q96" s="196"/>
      <c r="R96" s="197">
        <f>SUM(R97:R98)</f>
        <v>0</v>
      </c>
      <c r="S96" s="196"/>
      <c r="T96" s="198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150</v>
      </c>
      <c r="AT96" s="200" t="s">
        <v>72</v>
      </c>
      <c r="AU96" s="200" t="s">
        <v>81</v>
      </c>
      <c r="AY96" s="199" t="s">
        <v>125</v>
      </c>
      <c r="BK96" s="201">
        <f>SUM(BK97:BK98)</f>
        <v>0</v>
      </c>
    </row>
    <row r="97" s="2" customFormat="1" ht="16.5" customHeight="1">
      <c r="A97" s="37"/>
      <c r="B97" s="38"/>
      <c r="C97" s="204" t="s">
        <v>155</v>
      </c>
      <c r="D97" s="204" t="s">
        <v>127</v>
      </c>
      <c r="E97" s="205" t="s">
        <v>546</v>
      </c>
      <c r="F97" s="206" t="s">
        <v>545</v>
      </c>
      <c r="G97" s="207" t="s">
        <v>524</v>
      </c>
      <c r="H97" s="208">
        <v>1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44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525</v>
      </c>
      <c r="AT97" s="216" t="s">
        <v>127</v>
      </c>
      <c r="AU97" s="216" t="s">
        <v>83</v>
      </c>
      <c r="AY97" s="16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81</v>
      </c>
      <c r="BK97" s="217">
        <f>ROUND(I97*H97,2)</f>
        <v>0</v>
      </c>
      <c r="BL97" s="16" t="s">
        <v>525</v>
      </c>
      <c r="BM97" s="216" t="s">
        <v>547</v>
      </c>
    </row>
    <row r="98" s="2" customFormat="1">
      <c r="A98" s="37"/>
      <c r="B98" s="38"/>
      <c r="C98" s="39"/>
      <c r="D98" s="218" t="s">
        <v>133</v>
      </c>
      <c r="E98" s="39"/>
      <c r="F98" s="219" t="s">
        <v>548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133</v>
      </c>
      <c r="AU98" s="16" t="s">
        <v>83</v>
      </c>
    </row>
    <row r="99" s="12" customFormat="1" ht="22.8" customHeight="1">
      <c r="A99" s="12"/>
      <c r="B99" s="188"/>
      <c r="C99" s="189"/>
      <c r="D99" s="190" t="s">
        <v>72</v>
      </c>
      <c r="E99" s="202" t="s">
        <v>549</v>
      </c>
      <c r="F99" s="202" t="s">
        <v>550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SUM(P100:P103)</f>
        <v>0</v>
      </c>
      <c r="Q99" s="196"/>
      <c r="R99" s="197">
        <f>SUM(R100:R103)</f>
        <v>0</v>
      </c>
      <c r="S99" s="196"/>
      <c r="T99" s="198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150</v>
      </c>
      <c r="AT99" s="200" t="s">
        <v>72</v>
      </c>
      <c r="AU99" s="200" t="s">
        <v>81</v>
      </c>
      <c r="AY99" s="199" t="s">
        <v>125</v>
      </c>
      <c r="BK99" s="201">
        <f>SUM(BK100:BK103)</f>
        <v>0</v>
      </c>
    </row>
    <row r="100" s="2" customFormat="1" ht="16.5" customHeight="1">
      <c r="A100" s="37"/>
      <c r="B100" s="38"/>
      <c r="C100" s="204" t="s">
        <v>160</v>
      </c>
      <c r="D100" s="204" t="s">
        <v>127</v>
      </c>
      <c r="E100" s="205" t="s">
        <v>551</v>
      </c>
      <c r="F100" s="206" t="s">
        <v>552</v>
      </c>
      <c r="G100" s="207" t="s">
        <v>524</v>
      </c>
      <c r="H100" s="208">
        <v>1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44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525</v>
      </c>
      <c r="AT100" s="216" t="s">
        <v>127</v>
      </c>
      <c r="AU100" s="216" t="s">
        <v>83</v>
      </c>
      <c r="AY100" s="16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81</v>
      </c>
      <c r="BK100" s="217">
        <f>ROUND(I100*H100,2)</f>
        <v>0</v>
      </c>
      <c r="BL100" s="16" t="s">
        <v>525</v>
      </c>
      <c r="BM100" s="216" t="s">
        <v>553</v>
      </c>
    </row>
    <row r="101" s="2" customFormat="1">
      <c r="A101" s="37"/>
      <c r="B101" s="38"/>
      <c r="C101" s="39"/>
      <c r="D101" s="218" t="s">
        <v>133</v>
      </c>
      <c r="E101" s="39"/>
      <c r="F101" s="219" t="s">
        <v>554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133</v>
      </c>
      <c r="AU101" s="16" t="s">
        <v>83</v>
      </c>
    </row>
    <row r="102" s="2" customFormat="1" ht="16.5" customHeight="1">
      <c r="A102" s="37"/>
      <c r="B102" s="38"/>
      <c r="C102" s="204" t="s">
        <v>168</v>
      </c>
      <c r="D102" s="204" t="s">
        <v>127</v>
      </c>
      <c r="E102" s="205" t="s">
        <v>555</v>
      </c>
      <c r="F102" s="206" t="s">
        <v>556</v>
      </c>
      <c r="G102" s="207" t="s">
        <v>524</v>
      </c>
      <c r="H102" s="208">
        <v>1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44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525</v>
      </c>
      <c r="AT102" s="216" t="s">
        <v>127</v>
      </c>
      <c r="AU102" s="216" t="s">
        <v>83</v>
      </c>
      <c r="AY102" s="16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81</v>
      </c>
      <c r="BK102" s="217">
        <f>ROUND(I102*H102,2)</f>
        <v>0</v>
      </c>
      <c r="BL102" s="16" t="s">
        <v>525</v>
      </c>
      <c r="BM102" s="216" t="s">
        <v>557</v>
      </c>
    </row>
    <row r="103" s="2" customFormat="1" ht="16.5" customHeight="1">
      <c r="A103" s="37"/>
      <c r="B103" s="38"/>
      <c r="C103" s="204" t="s">
        <v>173</v>
      </c>
      <c r="D103" s="204" t="s">
        <v>127</v>
      </c>
      <c r="E103" s="205" t="s">
        <v>558</v>
      </c>
      <c r="F103" s="206" t="s">
        <v>559</v>
      </c>
      <c r="G103" s="207" t="s">
        <v>524</v>
      </c>
      <c r="H103" s="208">
        <v>1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44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525</v>
      </c>
      <c r="AT103" s="216" t="s">
        <v>127</v>
      </c>
      <c r="AU103" s="216" t="s">
        <v>83</v>
      </c>
      <c r="AY103" s="16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81</v>
      </c>
      <c r="BK103" s="217">
        <f>ROUND(I103*H103,2)</f>
        <v>0</v>
      </c>
      <c r="BL103" s="16" t="s">
        <v>525</v>
      </c>
      <c r="BM103" s="216" t="s">
        <v>560</v>
      </c>
    </row>
    <row r="104" s="12" customFormat="1" ht="22.8" customHeight="1">
      <c r="A104" s="12"/>
      <c r="B104" s="188"/>
      <c r="C104" s="189"/>
      <c r="D104" s="190" t="s">
        <v>72</v>
      </c>
      <c r="E104" s="202" t="s">
        <v>561</v>
      </c>
      <c r="F104" s="202" t="s">
        <v>562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SUM(P105:P110)</f>
        <v>0</v>
      </c>
      <c r="Q104" s="196"/>
      <c r="R104" s="197">
        <f>SUM(R105:R110)</f>
        <v>0</v>
      </c>
      <c r="S104" s="196"/>
      <c r="T104" s="198">
        <f>SUM(T105:T110)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150</v>
      </c>
      <c r="AT104" s="200" t="s">
        <v>72</v>
      </c>
      <c r="AU104" s="200" t="s">
        <v>81</v>
      </c>
      <c r="AY104" s="199" t="s">
        <v>125</v>
      </c>
      <c r="BK104" s="201">
        <f>SUM(BK105:BK110)</f>
        <v>0</v>
      </c>
    </row>
    <row r="105" s="2" customFormat="1" ht="16.5" customHeight="1">
      <c r="A105" s="37"/>
      <c r="B105" s="38"/>
      <c r="C105" s="204" t="s">
        <v>179</v>
      </c>
      <c r="D105" s="204" t="s">
        <v>127</v>
      </c>
      <c r="E105" s="205" t="s">
        <v>563</v>
      </c>
      <c r="F105" s="206" t="s">
        <v>564</v>
      </c>
      <c r="G105" s="207" t="s">
        <v>498</v>
      </c>
      <c r="H105" s="208">
        <v>1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44</v>
      </c>
      <c r="O105" s="8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525</v>
      </c>
      <c r="AT105" s="216" t="s">
        <v>127</v>
      </c>
      <c r="AU105" s="216" t="s">
        <v>83</v>
      </c>
      <c r="AY105" s="16" t="s">
        <v>125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81</v>
      </c>
      <c r="BK105" s="217">
        <f>ROUND(I105*H105,2)</f>
        <v>0</v>
      </c>
      <c r="BL105" s="16" t="s">
        <v>525</v>
      </c>
      <c r="BM105" s="216" t="s">
        <v>565</v>
      </c>
    </row>
    <row r="106" s="2" customFormat="1">
      <c r="A106" s="37"/>
      <c r="B106" s="38"/>
      <c r="C106" s="39"/>
      <c r="D106" s="218" t="s">
        <v>133</v>
      </c>
      <c r="E106" s="39"/>
      <c r="F106" s="219" t="s">
        <v>566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133</v>
      </c>
      <c r="AU106" s="16" t="s">
        <v>83</v>
      </c>
    </row>
    <row r="107" s="2" customFormat="1">
      <c r="A107" s="37"/>
      <c r="B107" s="38"/>
      <c r="C107" s="39"/>
      <c r="D107" s="223" t="s">
        <v>166</v>
      </c>
      <c r="E107" s="39"/>
      <c r="F107" s="224" t="s">
        <v>567</v>
      </c>
      <c r="G107" s="39"/>
      <c r="H107" s="39"/>
      <c r="I107" s="220"/>
      <c r="J107" s="39"/>
      <c r="K107" s="39"/>
      <c r="L107" s="43"/>
      <c r="M107" s="221"/>
      <c r="N107" s="22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166</v>
      </c>
      <c r="AU107" s="16" t="s">
        <v>83</v>
      </c>
    </row>
    <row r="108" s="2" customFormat="1" ht="16.5" customHeight="1">
      <c r="A108" s="37"/>
      <c r="B108" s="38"/>
      <c r="C108" s="204" t="s">
        <v>191</v>
      </c>
      <c r="D108" s="204" t="s">
        <v>127</v>
      </c>
      <c r="E108" s="205" t="s">
        <v>568</v>
      </c>
      <c r="F108" s="206" t="s">
        <v>569</v>
      </c>
      <c r="G108" s="207" t="s">
        <v>498</v>
      </c>
      <c r="H108" s="208">
        <v>1</v>
      </c>
      <c r="I108" s="209"/>
      <c r="J108" s="210">
        <f>ROUND(I108*H108,2)</f>
        <v>0</v>
      </c>
      <c r="K108" s="211"/>
      <c r="L108" s="43"/>
      <c r="M108" s="212" t="s">
        <v>19</v>
      </c>
      <c r="N108" s="213" t="s">
        <v>44</v>
      </c>
      <c r="O108" s="8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525</v>
      </c>
      <c r="AT108" s="216" t="s">
        <v>127</v>
      </c>
      <c r="AU108" s="216" t="s">
        <v>83</v>
      </c>
      <c r="AY108" s="16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81</v>
      </c>
      <c r="BK108" s="217">
        <f>ROUND(I108*H108,2)</f>
        <v>0</v>
      </c>
      <c r="BL108" s="16" t="s">
        <v>525</v>
      </c>
      <c r="BM108" s="216" t="s">
        <v>570</v>
      </c>
    </row>
    <row r="109" s="2" customFormat="1" ht="21.75" customHeight="1">
      <c r="A109" s="37"/>
      <c r="B109" s="38"/>
      <c r="C109" s="204" t="s">
        <v>185</v>
      </c>
      <c r="D109" s="204" t="s">
        <v>127</v>
      </c>
      <c r="E109" s="205" t="s">
        <v>571</v>
      </c>
      <c r="F109" s="206" t="s">
        <v>572</v>
      </c>
      <c r="G109" s="207" t="s">
        <v>530</v>
      </c>
      <c r="H109" s="208">
        <v>1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44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525</v>
      </c>
      <c r="AT109" s="216" t="s">
        <v>127</v>
      </c>
      <c r="AU109" s="216" t="s">
        <v>83</v>
      </c>
      <c r="AY109" s="16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81</v>
      </c>
      <c r="BK109" s="217">
        <f>ROUND(I109*H109,2)</f>
        <v>0</v>
      </c>
      <c r="BL109" s="16" t="s">
        <v>525</v>
      </c>
      <c r="BM109" s="216" t="s">
        <v>573</v>
      </c>
    </row>
    <row r="110" s="2" customFormat="1">
      <c r="A110" s="37"/>
      <c r="B110" s="38"/>
      <c r="C110" s="39"/>
      <c r="D110" s="218" t="s">
        <v>133</v>
      </c>
      <c r="E110" s="39"/>
      <c r="F110" s="219" t="s">
        <v>574</v>
      </c>
      <c r="G110" s="39"/>
      <c r="H110" s="39"/>
      <c r="I110" s="220"/>
      <c r="J110" s="39"/>
      <c r="K110" s="39"/>
      <c r="L110" s="43"/>
      <c r="M110" s="236"/>
      <c r="N110" s="237"/>
      <c r="O110" s="238"/>
      <c r="P110" s="238"/>
      <c r="Q110" s="238"/>
      <c r="R110" s="238"/>
      <c r="S110" s="238"/>
      <c r="T110" s="239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133</v>
      </c>
      <c r="AU110" s="16" t="s">
        <v>83</v>
      </c>
    </row>
    <row r="111" s="2" customFormat="1" ht="6.96" customHeight="1">
      <c r="A111" s="37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43"/>
      <c r="M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</sheetData>
  <sheetProtection sheet="1" autoFilter="0" formatColumns="0" formatRows="0" objects="1" scenarios="1" spinCount="100000" saltValue="kfhw9K3TboxxarN+aOBuTgXwN1FNGtG6c5N2U8+8B6NnTGpmnffyDf+Vq8WpFpVlFXqpgaG5j8MJ9EOSDvKMsA==" hashValue="qatXoUpsbzvcArMtGaA78+rRftkoBEOFrjTOeSgN6r173PVoKWosrAx/2f0rjT3XJEtjnSSe42ZU9d/UcnXX9g==" algorithmName="SHA-512" password="CC35"/>
  <autoFilter ref="C83:K11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2103000"/>
    <hyperlink ref="F90" r:id="rId2" display="https://podminky.urs.cz/item/CS_URS_2024_02/012203000"/>
    <hyperlink ref="F92" r:id="rId3" display="https://podminky.urs.cz/item/CS_URS_2024_02/012303000"/>
    <hyperlink ref="F95" r:id="rId4" display="https://podminky.urs.cz/item/CS_URS_2024_02/013254000"/>
    <hyperlink ref="F98" r:id="rId5" display="https://podminky.urs.cz/item/CS_URS_2024_02/030001000"/>
    <hyperlink ref="F101" r:id="rId6" display="https://podminky.urs.cz/item/CS_URS_2024_02/043134000"/>
    <hyperlink ref="F106" r:id="rId7" display="https://podminky.urs.cz/item/CS_URS_2024_02/034503000"/>
    <hyperlink ref="F110" r:id="rId8" display="https://podminky.urs.cz/item/CS_URS_2024_02/091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3" customFormat="1" ht="45" customHeight="1">
      <c r="B3" s="248"/>
      <c r="C3" s="249" t="s">
        <v>575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576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577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578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579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580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581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582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583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584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585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80</v>
      </c>
      <c r="F18" s="255" t="s">
        <v>586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587</v>
      </c>
      <c r="F19" s="255" t="s">
        <v>588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589</v>
      </c>
      <c r="F20" s="255" t="s">
        <v>590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89</v>
      </c>
      <c r="F21" s="255" t="s">
        <v>591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592</v>
      </c>
      <c r="F22" s="255" t="s">
        <v>593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594</v>
      </c>
      <c r="F23" s="255" t="s">
        <v>595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596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597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598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599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600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601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602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603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604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111</v>
      </c>
      <c r="F36" s="255"/>
      <c r="G36" s="255" t="s">
        <v>605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606</v>
      </c>
      <c r="F37" s="255"/>
      <c r="G37" s="255" t="s">
        <v>607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54</v>
      </c>
      <c r="F38" s="255"/>
      <c r="G38" s="255" t="s">
        <v>608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55</v>
      </c>
      <c r="F39" s="255"/>
      <c r="G39" s="255" t="s">
        <v>609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112</v>
      </c>
      <c r="F40" s="255"/>
      <c r="G40" s="255" t="s">
        <v>610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113</v>
      </c>
      <c r="F41" s="255"/>
      <c r="G41" s="255" t="s">
        <v>611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612</v>
      </c>
      <c r="F42" s="255"/>
      <c r="G42" s="255" t="s">
        <v>613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614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615</v>
      </c>
      <c r="F44" s="255"/>
      <c r="G44" s="255" t="s">
        <v>616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115</v>
      </c>
      <c r="F45" s="255"/>
      <c r="G45" s="255" t="s">
        <v>617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618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619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620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621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622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623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624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625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626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627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628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629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630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631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632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633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634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635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636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637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638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639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640</v>
      </c>
      <c r="D76" s="273"/>
      <c r="E76" s="273"/>
      <c r="F76" s="273" t="s">
        <v>641</v>
      </c>
      <c r="G76" s="274"/>
      <c r="H76" s="273" t="s">
        <v>55</v>
      </c>
      <c r="I76" s="273" t="s">
        <v>58</v>
      </c>
      <c r="J76" s="273" t="s">
        <v>642</v>
      </c>
      <c r="K76" s="272"/>
    </row>
    <row r="77" s="1" customFormat="1" ht="17.25" customHeight="1">
      <c r="B77" s="270"/>
      <c r="C77" s="275" t="s">
        <v>643</v>
      </c>
      <c r="D77" s="275"/>
      <c r="E77" s="275"/>
      <c r="F77" s="276" t="s">
        <v>644</v>
      </c>
      <c r="G77" s="277"/>
      <c r="H77" s="275"/>
      <c r="I77" s="275"/>
      <c r="J77" s="275" t="s">
        <v>645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54</v>
      </c>
      <c r="D79" s="280"/>
      <c r="E79" s="280"/>
      <c r="F79" s="281" t="s">
        <v>646</v>
      </c>
      <c r="G79" s="282"/>
      <c r="H79" s="258" t="s">
        <v>647</v>
      </c>
      <c r="I79" s="258" t="s">
        <v>648</v>
      </c>
      <c r="J79" s="258">
        <v>20</v>
      </c>
      <c r="K79" s="272"/>
    </row>
    <row r="80" s="1" customFormat="1" ht="15" customHeight="1">
      <c r="B80" s="270"/>
      <c r="C80" s="258" t="s">
        <v>649</v>
      </c>
      <c r="D80" s="258"/>
      <c r="E80" s="258"/>
      <c r="F80" s="281" t="s">
        <v>646</v>
      </c>
      <c r="G80" s="282"/>
      <c r="H80" s="258" t="s">
        <v>650</v>
      </c>
      <c r="I80" s="258" t="s">
        <v>648</v>
      </c>
      <c r="J80" s="258">
        <v>120</v>
      </c>
      <c r="K80" s="272"/>
    </row>
    <row r="81" s="1" customFormat="1" ht="15" customHeight="1">
      <c r="B81" s="283"/>
      <c r="C81" s="258" t="s">
        <v>651</v>
      </c>
      <c r="D81" s="258"/>
      <c r="E81" s="258"/>
      <c r="F81" s="281" t="s">
        <v>652</v>
      </c>
      <c r="G81" s="282"/>
      <c r="H81" s="258" t="s">
        <v>653</v>
      </c>
      <c r="I81" s="258" t="s">
        <v>648</v>
      </c>
      <c r="J81" s="258">
        <v>50</v>
      </c>
      <c r="K81" s="272"/>
    </row>
    <row r="82" s="1" customFormat="1" ht="15" customHeight="1">
      <c r="B82" s="283"/>
      <c r="C82" s="258" t="s">
        <v>654</v>
      </c>
      <c r="D82" s="258"/>
      <c r="E82" s="258"/>
      <c r="F82" s="281" t="s">
        <v>646</v>
      </c>
      <c r="G82" s="282"/>
      <c r="H82" s="258" t="s">
        <v>655</v>
      </c>
      <c r="I82" s="258" t="s">
        <v>656</v>
      </c>
      <c r="J82" s="258"/>
      <c r="K82" s="272"/>
    </row>
    <row r="83" s="1" customFormat="1" ht="15" customHeight="1">
      <c r="B83" s="283"/>
      <c r="C83" s="284" t="s">
        <v>657</v>
      </c>
      <c r="D83" s="284"/>
      <c r="E83" s="284"/>
      <c r="F83" s="285" t="s">
        <v>652</v>
      </c>
      <c r="G83" s="284"/>
      <c r="H83" s="284" t="s">
        <v>658</v>
      </c>
      <c r="I83" s="284" t="s">
        <v>648</v>
      </c>
      <c r="J83" s="284">
        <v>15</v>
      </c>
      <c r="K83" s="272"/>
    </row>
    <row r="84" s="1" customFormat="1" ht="15" customHeight="1">
      <c r="B84" s="283"/>
      <c r="C84" s="284" t="s">
        <v>659</v>
      </c>
      <c r="D84" s="284"/>
      <c r="E84" s="284"/>
      <c r="F84" s="285" t="s">
        <v>652</v>
      </c>
      <c r="G84" s="284"/>
      <c r="H84" s="284" t="s">
        <v>660</v>
      </c>
      <c r="I84" s="284" t="s">
        <v>648</v>
      </c>
      <c r="J84" s="284">
        <v>15</v>
      </c>
      <c r="K84" s="272"/>
    </row>
    <row r="85" s="1" customFormat="1" ht="15" customHeight="1">
      <c r="B85" s="283"/>
      <c r="C85" s="284" t="s">
        <v>661</v>
      </c>
      <c r="D85" s="284"/>
      <c r="E85" s="284"/>
      <c r="F85" s="285" t="s">
        <v>652</v>
      </c>
      <c r="G85" s="284"/>
      <c r="H85" s="284" t="s">
        <v>662</v>
      </c>
      <c r="I85" s="284" t="s">
        <v>648</v>
      </c>
      <c r="J85" s="284">
        <v>20</v>
      </c>
      <c r="K85" s="272"/>
    </row>
    <row r="86" s="1" customFormat="1" ht="15" customHeight="1">
      <c r="B86" s="283"/>
      <c r="C86" s="284" t="s">
        <v>663</v>
      </c>
      <c r="D86" s="284"/>
      <c r="E86" s="284"/>
      <c r="F86" s="285" t="s">
        <v>652</v>
      </c>
      <c r="G86" s="284"/>
      <c r="H86" s="284" t="s">
        <v>664</v>
      </c>
      <c r="I86" s="284" t="s">
        <v>648</v>
      </c>
      <c r="J86" s="284">
        <v>20</v>
      </c>
      <c r="K86" s="272"/>
    </row>
    <row r="87" s="1" customFormat="1" ht="15" customHeight="1">
      <c r="B87" s="283"/>
      <c r="C87" s="258" t="s">
        <v>665</v>
      </c>
      <c r="D87" s="258"/>
      <c r="E87" s="258"/>
      <c r="F87" s="281" t="s">
        <v>652</v>
      </c>
      <c r="G87" s="282"/>
      <c r="H87" s="258" t="s">
        <v>666</v>
      </c>
      <c r="I87" s="258" t="s">
        <v>648</v>
      </c>
      <c r="J87" s="258">
        <v>50</v>
      </c>
      <c r="K87" s="272"/>
    </row>
    <row r="88" s="1" customFormat="1" ht="15" customHeight="1">
      <c r="B88" s="283"/>
      <c r="C88" s="258" t="s">
        <v>667</v>
      </c>
      <c r="D88" s="258"/>
      <c r="E88" s="258"/>
      <c r="F88" s="281" t="s">
        <v>652</v>
      </c>
      <c r="G88" s="282"/>
      <c r="H88" s="258" t="s">
        <v>668</v>
      </c>
      <c r="I88" s="258" t="s">
        <v>648</v>
      </c>
      <c r="J88" s="258">
        <v>20</v>
      </c>
      <c r="K88" s="272"/>
    </row>
    <row r="89" s="1" customFormat="1" ht="15" customHeight="1">
      <c r="B89" s="283"/>
      <c r="C89" s="258" t="s">
        <v>669</v>
      </c>
      <c r="D89" s="258"/>
      <c r="E89" s="258"/>
      <c r="F89" s="281" t="s">
        <v>652</v>
      </c>
      <c r="G89" s="282"/>
      <c r="H89" s="258" t="s">
        <v>670</v>
      </c>
      <c r="I89" s="258" t="s">
        <v>648</v>
      </c>
      <c r="J89" s="258">
        <v>20</v>
      </c>
      <c r="K89" s="272"/>
    </row>
    <row r="90" s="1" customFormat="1" ht="15" customHeight="1">
      <c r="B90" s="283"/>
      <c r="C90" s="258" t="s">
        <v>671</v>
      </c>
      <c r="D90" s="258"/>
      <c r="E90" s="258"/>
      <c r="F90" s="281" t="s">
        <v>652</v>
      </c>
      <c r="G90" s="282"/>
      <c r="H90" s="258" t="s">
        <v>672</v>
      </c>
      <c r="I90" s="258" t="s">
        <v>648</v>
      </c>
      <c r="J90" s="258">
        <v>50</v>
      </c>
      <c r="K90" s="272"/>
    </row>
    <row r="91" s="1" customFormat="1" ht="15" customHeight="1">
      <c r="B91" s="283"/>
      <c r="C91" s="258" t="s">
        <v>673</v>
      </c>
      <c r="D91" s="258"/>
      <c r="E91" s="258"/>
      <c r="F91" s="281" t="s">
        <v>652</v>
      </c>
      <c r="G91" s="282"/>
      <c r="H91" s="258" t="s">
        <v>673</v>
      </c>
      <c r="I91" s="258" t="s">
        <v>648</v>
      </c>
      <c r="J91" s="258">
        <v>50</v>
      </c>
      <c r="K91" s="272"/>
    </row>
    <row r="92" s="1" customFormat="1" ht="15" customHeight="1">
      <c r="B92" s="283"/>
      <c r="C92" s="258" t="s">
        <v>674</v>
      </c>
      <c r="D92" s="258"/>
      <c r="E92" s="258"/>
      <c r="F92" s="281" t="s">
        <v>652</v>
      </c>
      <c r="G92" s="282"/>
      <c r="H92" s="258" t="s">
        <v>675</v>
      </c>
      <c r="I92" s="258" t="s">
        <v>648</v>
      </c>
      <c r="J92" s="258">
        <v>255</v>
      </c>
      <c r="K92" s="272"/>
    </row>
    <row r="93" s="1" customFormat="1" ht="15" customHeight="1">
      <c r="B93" s="283"/>
      <c r="C93" s="258" t="s">
        <v>676</v>
      </c>
      <c r="D93" s="258"/>
      <c r="E93" s="258"/>
      <c r="F93" s="281" t="s">
        <v>646</v>
      </c>
      <c r="G93" s="282"/>
      <c r="H93" s="258" t="s">
        <v>677</v>
      </c>
      <c r="I93" s="258" t="s">
        <v>678</v>
      </c>
      <c r="J93" s="258"/>
      <c r="K93" s="272"/>
    </row>
    <row r="94" s="1" customFormat="1" ht="15" customHeight="1">
      <c r="B94" s="283"/>
      <c r="C94" s="258" t="s">
        <v>679</v>
      </c>
      <c r="D94" s="258"/>
      <c r="E94" s="258"/>
      <c r="F94" s="281" t="s">
        <v>646</v>
      </c>
      <c r="G94" s="282"/>
      <c r="H94" s="258" t="s">
        <v>680</v>
      </c>
      <c r="I94" s="258" t="s">
        <v>681</v>
      </c>
      <c r="J94" s="258"/>
      <c r="K94" s="272"/>
    </row>
    <row r="95" s="1" customFormat="1" ht="15" customHeight="1">
      <c r="B95" s="283"/>
      <c r="C95" s="258" t="s">
        <v>682</v>
      </c>
      <c r="D95" s="258"/>
      <c r="E95" s="258"/>
      <c r="F95" s="281" t="s">
        <v>646</v>
      </c>
      <c r="G95" s="282"/>
      <c r="H95" s="258" t="s">
        <v>682</v>
      </c>
      <c r="I95" s="258" t="s">
        <v>681</v>
      </c>
      <c r="J95" s="258"/>
      <c r="K95" s="272"/>
    </row>
    <row r="96" s="1" customFormat="1" ht="15" customHeight="1">
      <c r="B96" s="283"/>
      <c r="C96" s="258" t="s">
        <v>39</v>
      </c>
      <c r="D96" s="258"/>
      <c r="E96" s="258"/>
      <c r="F96" s="281" t="s">
        <v>646</v>
      </c>
      <c r="G96" s="282"/>
      <c r="H96" s="258" t="s">
        <v>683</v>
      </c>
      <c r="I96" s="258" t="s">
        <v>681</v>
      </c>
      <c r="J96" s="258"/>
      <c r="K96" s="272"/>
    </row>
    <row r="97" s="1" customFormat="1" ht="15" customHeight="1">
      <c r="B97" s="283"/>
      <c r="C97" s="258" t="s">
        <v>49</v>
      </c>
      <c r="D97" s="258"/>
      <c r="E97" s="258"/>
      <c r="F97" s="281" t="s">
        <v>646</v>
      </c>
      <c r="G97" s="282"/>
      <c r="H97" s="258" t="s">
        <v>684</v>
      </c>
      <c r="I97" s="258" t="s">
        <v>681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685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640</v>
      </c>
      <c r="D103" s="273"/>
      <c r="E103" s="273"/>
      <c r="F103" s="273" t="s">
        <v>641</v>
      </c>
      <c r="G103" s="274"/>
      <c r="H103" s="273" t="s">
        <v>55</v>
      </c>
      <c r="I103" s="273" t="s">
        <v>58</v>
      </c>
      <c r="J103" s="273" t="s">
        <v>642</v>
      </c>
      <c r="K103" s="272"/>
    </row>
    <row r="104" s="1" customFormat="1" ht="17.25" customHeight="1">
      <c r="B104" s="270"/>
      <c r="C104" s="275" t="s">
        <v>643</v>
      </c>
      <c r="D104" s="275"/>
      <c r="E104" s="275"/>
      <c r="F104" s="276" t="s">
        <v>644</v>
      </c>
      <c r="G104" s="277"/>
      <c r="H104" s="275"/>
      <c r="I104" s="275"/>
      <c r="J104" s="275" t="s">
        <v>645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54</v>
      </c>
      <c r="D106" s="280"/>
      <c r="E106" s="280"/>
      <c r="F106" s="281" t="s">
        <v>646</v>
      </c>
      <c r="G106" s="258"/>
      <c r="H106" s="258" t="s">
        <v>686</v>
      </c>
      <c r="I106" s="258" t="s">
        <v>648</v>
      </c>
      <c r="J106" s="258">
        <v>20</v>
      </c>
      <c r="K106" s="272"/>
    </row>
    <row r="107" s="1" customFormat="1" ht="15" customHeight="1">
      <c r="B107" s="270"/>
      <c r="C107" s="258" t="s">
        <v>649</v>
      </c>
      <c r="D107" s="258"/>
      <c r="E107" s="258"/>
      <c r="F107" s="281" t="s">
        <v>646</v>
      </c>
      <c r="G107" s="258"/>
      <c r="H107" s="258" t="s">
        <v>686</v>
      </c>
      <c r="I107" s="258" t="s">
        <v>648</v>
      </c>
      <c r="J107" s="258">
        <v>120</v>
      </c>
      <c r="K107" s="272"/>
    </row>
    <row r="108" s="1" customFormat="1" ht="15" customHeight="1">
      <c r="B108" s="283"/>
      <c r="C108" s="258" t="s">
        <v>651</v>
      </c>
      <c r="D108" s="258"/>
      <c r="E108" s="258"/>
      <c r="F108" s="281" t="s">
        <v>652</v>
      </c>
      <c r="G108" s="258"/>
      <c r="H108" s="258" t="s">
        <v>686</v>
      </c>
      <c r="I108" s="258" t="s">
        <v>648</v>
      </c>
      <c r="J108" s="258">
        <v>50</v>
      </c>
      <c r="K108" s="272"/>
    </row>
    <row r="109" s="1" customFormat="1" ht="15" customHeight="1">
      <c r="B109" s="283"/>
      <c r="C109" s="258" t="s">
        <v>654</v>
      </c>
      <c r="D109" s="258"/>
      <c r="E109" s="258"/>
      <c r="F109" s="281" t="s">
        <v>646</v>
      </c>
      <c r="G109" s="258"/>
      <c r="H109" s="258" t="s">
        <v>686</v>
      </c>
      <c r="I109" s="258" t="s">
        <v>656</v>
      </c>
      <c r="J109" s="258"/>
      <c r="K109" s="272"/>
    </row>
    <row r="110" s="1" customFormat="1" ht="15" customHeight="1">
      <c r="B110" s="283"/>
      <c r="C110" s="258" t="s">
        <v>665</v>
      </c>
      <c r="D110" s="258"/>
      <c r="E110" s="258"/>
      <c r="F110" s="281" t="s">
        <v>652</v>
      </c>
      <c r="G110" s="258"/>
      <c r="H110" s="258" t="s">
        <v>686</v>
      </c>
      <c r="I110" s="258" t="s">
        <v>648</v>
      </c>
      <c r="J110" s="258">
        <v>50</v>
      </c>
      <c r="K110" s="272"/>
    </row>
    <row r="111" s="1" customFormat="1" ht="15" customHeight="1">
      <c r="B111" s="283"/>
      <c r="C111" s="258" t="s">
        <v>673</v>
      </c>
      <c r="D111" s="258"/>
      <c r="E111" s="258"/>
      <c r="F111" s="281" t="s">
        <v>652</v>
      </c>
      <c r="G111" s="258"/>
      <c r="H111" s="258" t="s">
        <v>686</v>
      </c>
      <c r="I111" s="258" t="s">
        <v>648</v>
      </c>
      <c r="J111" s="258">
        <v>50</v>
      </c>
      <c r="K111" s="272"/>
    </row>
    <row r="112" s="1" customFormat="1" ht="15" customHeight="1">
      <c r="B112" s="283"/>
      <c r="C112" s="258" t="s">
        <v>671</v>
      </c>
      <c r="D112" s="258"/>
      <c r="E112" s="258"/>
      <c r="F112" s="281" t="s">
        <v>652</v>
      </c>
      <c r="G112" s="258"/>
      <c r="H112" s="258" t="s">
        <v>686</v>
      </c>
      <c r="I112" s="258" t="s">
        <v>648</v>
      </c>
      <c r="J112" s="258">
        <v>50</v>
      </c>
      <c r="K112" s="272"/>
    </row>
    <row r="113" s="1" customFormat="1" ht="15" customHeight="1">
      <c r="B113" s="283"/>
      <c r="C113" s="258" t="s">
        <v>54</v>
      </c>
      <c r="D113" s="258"/>
      <c r="E113" s="258"/>
      <c r="F113" s="281" t="s">
        <v>646</v>
      </c>
      <c r="G113" s="258"/>
      <c r="H113" s="258" t="s">
        <v>687</v>
      </c>
      <c r="I113" s="258" t="s">
        <v>648</v>
      </c>
      <c r="J113" s="258">
        <v>20</v>
      </c>
      <c r="K113" s="272"/>
    </row>
    <row r="114" s="1" customFormat="1" ht="15" customHeight="1">
      <c r="B114" s="283"/>
      <c r="C114" s="258" t="s">
        <v>688</v>
      </c>
      <c r="D114" s="258"/>
      <c r="E114" s="258"/>
      <c r="F114" s="281" t="s">
        <v>646</v>
      </c>
      <c r="G114" s="258"/>
      <c r="H114" s="258" t="s">
        <v>689</v>
      </c>
      <c r="I114" s="258" t="s">
        <v>648</v>
      </c>
      <c r="J114" s="258">
        <v>120</v>
      </c>
      <c r="K114" s="272"/>
    </row>
    <row r="115" s="1" customFormat="1" ht="15" customHeight="1">
      <c r="B115" s="283"/>
      <c r="C115" s="258" t="s">
        <v>39</v>
      </c>
      <c r="D115" s="258"/>
      <c r="E115" s="258"/>
      <c r="F115" s="281" t="s">
        <v>646</v>
      </c>
      <c r="G115" s="258"/>
      <c r="H115" s="258" t="s">
        <v>690</v>
      </c>
      <c r="I115" s="258" t="s">
        <v>681</v>
      </c>
      <c r="J115" s="258"/>
      <c r="K115" s="272"/>
    </row>
    <row r="116" s="1" customFormat="1" ht="15" customHeight="1">
      <c r="B116" s="283"/>
      <c r="C116" s="258" t="s">
        <v>49</v>
      </c>
      <c r="D116" s="258"/>
      <c r="E116" s="258"/>
      <c r="F116" s="281" t="s">
        <v>646</v>
      </c>
      <c r="G116" s="258"/>
      <c r="H116" s="258" t="s">
        <v>691</v>
      </c>
      <c r="I116" s="258" t="s">
        <v>681</v>
      </c>
      <c r="J116" s="258"/>
      <c r="K116" s="272"/>
    </row>
    <row r="117" s="1" customFormat="1" ht="15" customHeight="1">
      <c r="B117" s="283"/>
      <c r="C117" s="258" t="s">
        <v>58</v>
      </c>
      <c r="D117" s="258"/>
      <c r="E117" s="258"/>
      <c r="F117" s="281" t="s">
        <v>646</v>
      </c>
      <c r="G117" s="258"/>
      <c r="H117" s="258" t="s">
        <v>692</v>
      </c>
      <c r="I117" s="258" t="s">
        <v>693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694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640</v>
      </c>
      <c r="D123" s="273"/>
      <c r="E123" s="273"/>
      <c r="F123" s="273" t="s">
        <v>641</v>
      </c>
      <c r="G123" s="274"/>
      <c r="H123" s="273" t="s">
        <v>55</v>
      </c>
      <c r="I123" s="273" t="s">
        <v>58</v>
      </c>
      <c r="J123" s="273" t="s">
        <v>642</v>
      </c>
      <c r="K123" s="302"/>
    </row>
    <row r="124" s="1" customFormat="1" ht="17.25" customHeight="1">
      <c r="B124" s="301"/>
      <c r="C124" s="275" t="s">
        <v>643</v>
      </c>
      <c r="D124" s="275"/>
      <c r="E124" s="275"/>
      <c r="F124" s="276" t="s">
        <v>644</v>
      </c>
      <c r="G124" s="277"/>
      <c r="H124" s="275"/>
      <c r="I124" s="275"/>
      <c r="J124" s="275" t="s">
        <v>645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649</v>
      </c>
      <c r="D126" s="280"/>
      <c r="E126" s="280"/>
      <c r="F126" s="281" t="s">
        <v>646</v>
      </c>
      <c r="G126" s="258"/>
      <c r="H126" s="258" t="s">
        <v>686</v>
      </c>
      <c r="I126" s="258" t="s">
        <v>648</v>
      </c>
      <c r="J126" s="258">
        <v>120</v>
      </c>
      <c r="K126" s="306"/>
    </row>
    <row r="127" s="1" customFormat="1" ht="15" customHeight="1">
      <c r="B127" s="303"/>
      <c r="C127" s="258" t="s">
        <v>695</v>
      </c>
      <c r="D127" s="258"/>
      <c r="E127" s="258"/>
      <c r="F127" s="281" t="s">
        <v>646</v>
      </c>
      <c r="G127" s="258"/>
      <c r="H127" s="258" t="s">
        <v>696</v>
      </c>
      <c r="I127" s="258" t="s">
        <v>648</v>
      </c>
      <c r="J127" s="258" t="s">
        <v>697</v>
      </c>
      <c r="K127" s="306"/>
    </row>
    <row r="128" s="1" customFormat="1" ht="15" customHeight="1">
      <c r="B128" s="303"/>
      <c r="C128" s="258" t="s">
        <v>594</v>
      </c>
      <c r="D128" s="258"/>
      <c r="E128" s="258"/>
      <c r="F128" s="281" t="s">
        <v>646</v>
      </c>
      <c r="G128" s="258"/>
      <c r="H128" s="258" t="s">
        <v>698</v>
      </c>
      <c r="I128" s="258" t="s">
        <v>648</v>
      </c>
      <c r="J128" s="258" t="s">
        <v>697</v>
      </c>
      <c r="K128" s="306"/>
    </row>
    <row r="129" s="1" customFormat="1" ht="15" customHeight="1">
      <c r="B129" s="303"/>
      <c r="C129" s="258" t="s">
        <v>657</v>
      </c>
      <c r="D129" s="258"/>
      <c r="E129" s="258"/>
      <c r="F129" s="281" t="s">
        <v>652</v>
      </c>
      <c r="G129" s="258"/>
      <c r="H129" s="258" t="s">
        <v>658</v>
      </c>
      <c r="I129" s="258" t="s">
        <v>648</v>
      </c>
      <c r="J129" s="258">
        <v>15</v>
      </c>
      <c r="K129" s="306"/>
    </row>
    <row r="130" s="1" customFormat="1" ht="15" customHeight="1">
      <c r="B130" s="303"/>
      <c r="C130" s="284" t="s">
        <v>659</v>
      </c>
      <c r="D130" s="284"/>
      <c r="E130" s="284"/>
      <c r="F130" s="285" t="s">
        <v>652</v>
      </c>
      <c r="G130" s="284"/>
      <c r="H130" s="284" t="s">
        <v>660</v>
      </c>
      <c r="I130" s="284" t="s">
        <v>648</v>
      </c>
      <c r="J130" s="284">
        <v>15</v>
      </c>
      <c r="K130" s="306"/>
    </row>
    <row r="131" s="1" customFormat="1" ht="15" customHeight="1">
      <c r="B131" s="303"/>
      <c r="C131" s="284" t="s">
        <v>661</v>
      </c>
      <c r="D131" s="284"/>
      <c r="E131" s="284"/>
      <c r="F131" s="285" t="s">
        <v>652</v>
      </c>
      <c r="G131" s="284"/>
      <c r="H131" s="284" t="s">
        <v>662</v>
      </c>
      <c r="I131" s="284" t="s">
        <v>648</v>
      </c>
      <c r="J131" s="284">
        <v>20</v>
      </c>
      <c r="K131" s="306"/>
    </row>
    <row r="132" s="1" customFormat="1" ht="15" customHeight="1">
      <c r="B132" s="303"/>
      <c r="C132" s="284" t="s">
        <v>663</v>
      </c>
      <c r="D132" s="284"/>
      <c r="E132" s="284"/>
      <c r="F132" s="285" t="s">
        <v>652</v>
      </c>
      <c r="G132" s="284"/>
      <c r="H132" s="284" t="s">
        <v>664</v>
      </c>
      <c r="I132" s="284" t="s">
        <v>648</v>
      </c>
      <c r="J132" s="284">
        <v>20</v>
      </c>
      <c r="K132" s="306"/>
    </row>
    <row r="133" s="1" customFormat="1" ht="15" customHeight="1">
      <c r="B133" s="303"/>
      <c r="C133" s="258" t="s">
        <v>651</v>
      </c>
      <c r="D133" s="258"/>
      <c r="E133" s="258"/>
      <c r="F133" s="281" t="s">
        <v>652</v>
      </c>
      <c r="G133" s="258"/>
      <c r="H133" s="258" t="s">
        <v>686</v>
      </c>
      <c r="I133" s="258" t="s">
        <v>648</v>
      </c>
      <c r="J133" s="258">
        <v>50</v>
      </c>
      <c r="K133" s="306"/>
    </row>
    <row r="134" s="1" customFormat="1" ht="15" customHeight="1">
      <c r="B134" s="303"/>
      <c r="C134" s="258" t="s">
        <v>665</v>
      </c>
      <c r="D134" s="258"/>
      <c r="E134" s="258"/>
      <c r="F134" s="281" t="s">
        <v>652</v>
      </c>
      <c r="G134" s="258"/>
      <c r="H134" s="258" t="s">
        <v>686</v>
      </c>
      <c r="I134" s="258" t="s">
        <v>648</v>
      </c>
      <c r="J134" s="258">
        <v>50</v>
      </c>
      <c r="K134" s="306"/>
    </row>
    <row r="135" s="1" customFormat="1" ht="15" customHeight="1">
      <c r="B135" s="303"/>
      <c r="C135" s="258" t="s">
        <v>671</v>
      </c>
      <c r="D135" s="258"/>
      <c r="E135" s="258"/>
      <c r="F135" s="281" t="s">
        <v>652</v>
      </c>
      <c r="G135" s="258"/>
      <c r="H135" s="258" t="s">
        <v>686</v>
      </c>
      <c r="I135" s="258" t="s">
        <v>648</v>
      </c>
      <c r="J135" s="258">
        <v>50</v>
      </c>
      <c r="K135" s="306"/>
    </row>
    <row r="136" s="1" customFormat="1" ht="15" customHeight="1">
      <c r="B136" s="303"/>
      <c r="C136" s="258" t="s">
        <v>673</v>
      </c>
      <c r="D136" s="258"/>
      <c r="E136" s="258"/>
      <c r="F136" s="281" t="s">
        <v>652</v>
      </c>
      <c r="G136" s="258"/>
      <c r="H136" s="258" t="s">
        <v>686</v>
      </c>
      <c r="I136" s="258" t="s">
        <v>648</v>
      </c>
      <c r="J136" s="258">
        <v>50</v>
      </c>
      <c r="K136" s="306"/>
    </row>
    <row r="137" s="1" customFormat="1" ht="15" customHeight="1">
      <c r="B137" s="303"/>
      <c r="C137" s="258" t="s">
        <v>674</v>
      </c>
      <c r="D137" s="258"/>
      <c r="E137" s="258"/>
      <c r="F137" s="281" t="s">
        <v>652</v>
      </c>
      <c r="G137" s="258"/>
      <c r="H137" s="258" t="s">
        <v>699</v>
      </c>
      <c r="I137" s="258" t="s">
        <v>648</v>
      </c>
      <c r="J137" s="258">
        <v>255</v>
      </c>
      <c r="K137" s="306"/>
    </row>
    <row r="138" s="1" customFormat="1" ht="15" customHeight="1">
      <c r="B138" s="303"/>
      <c r="C138" s="258" t="s">
        <v>676</v>
      </c>
      <c r="D138" s="258"/>
      <c r="E138" s="258"/>
      <c r="F138" s="281" t="s">
        <v>646</v>
      </c>
      <c r="G138" s="258"/>
      <c r="H138" s="258" t="s">
        <v>700</v>
      </c>
      <c r="I138" s="258" t="s">
        <v>678</v>
      </c>
      <c r="J138" s="258"/>
      <c r="K138" s="306"/>
    </row>
    <row r="139" s="1" customFormat="1" ht="15" customHeight="1">
      <c r="B139" s="303"/>
      <c r="C139" s="258" t="s">
        <v>679</v>
      </c>
      <c r="D139" s="258"/>
      <c r="E139" s="258"/>
      <c r="F139" s="281" t="s">
        <v>646</v>
      </c>
      <c r="G139" s="258"/>
      <c r="H139" s="258" t="s">
        <v>701</v>
      </c>
      <c r="I139" s="258" t="s">
        <v>681</v>
      </c>
      <c r="J139" s="258"/>
      <c r="K139" s="306"/>
    </row>
    <row r="140" s="1" customFormat="1" ht="15" customHeight="1">
      <c r="B140" s="303"/>
      <c r="C140" s="258" t="s">
        <v>682</v>
      </c>
      <c r="D140" s="258"/>
      <c r="E140" s="258"/>
      <c r="F140" s="281" t="s">
        <v>646</v>
      </c>
      <c r="G140" s="258"/>
      <c r="H140" s="258" t="s">
        <v>682</v>
      </c>
      <c r="I140" s="258" t="s">
        <v>681</v>
      </c>
      <c r="J140" s="258"/>
      <c r="K140" s="306"/>
    </row>
    <row r="141" s="1" customFormat="1" ht="15" customHeight="1">
      <c r="B141" s="303"/>
      <c r="C141" s="258" t="s">
        <v>39</v>
      </c>
      <c r="D141" s="258"/>
      <c r="E141" s="258"/>
      <c r="F141" s="281" t="s">
        <v>646</v>
      </c>
      <c r="G141" s="258"/>
      <c r="H141" s="258" t="s">
        <v>702</v>
      </c>
      <c r="I141" s="258" t="s">
        <v>681</v>
      </c>
      <c r="J141" s="258"/>
      <c r="K141" s="306"/>
    </row>
    <row r="142" s="1" customFormat="1" ht="15" customHeight="1">
      <c r="B142" s="303"/>
      <c r="C142" s="258" t="s">
        <v>703</v>
      </c>
      <c r="D142" s="258"/>
      <c r="E142" s="258"/>
      <c r="F142" s="281" t="s">
        <v>646</v>
      </c>
      <c r="G142" s="258"/>
      <c r="H142" s="258" t="s">
        <v>704</v>
      </c>
      <c r="I142" s="258" t="s">
        <v>681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705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640</v>
      </c>
      <c r="D148" s="273"/>
      <c r="E148" s="273"/>
      <c r="F148" s="273" t="s">
        <v>641</v>
      </c>
      <c r="G148" s="274"/>
      <c r="H148" s="273" t="s">
        <v>55</v>
      </c>
      <c r="I148" s="273" t="s">
        <v>58</v>
      </c>
      <c r="J148" s="273" t="s">
        <v>642</v>
      </c>
      <c r="K148" s="272"/>
    </row>
    <row r="149" s="1" customFormat="1" ht="17.25" customHeight="1">
      <c r="B149" s="270"/>
      <c r="C149" s="275" t="s">
        <v>643</v>
      </c>
      <c r="D149" s="275"/>
      <c r="E149" s="275"/>
      <c r="F149" s="276" t="s">
        <v>644</v>
      </c>
      <c r="G149" s="277"/>
      <c r="H149" s="275"/>
      <c r="I149" s="275"/>
      <c r="J149" s="275" t="s">
        <v>645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649</v>
      </c>
      <c r="D151" s="258"/>
      <c r="E151" s="258"/>
      <c r="F151" s="311" t="s">
        <v>646</v>
      </c>
      <c r="G151" s="258"/>
      <c r="H151" s="310" t="s">
        <v>686</v>
      </c>
      <c r="I151" s="310" t="s">
        <v>648</v>
      </c>
      <c r="J151" s="310">
        <v>120</v>
      </c>
      <c r="K151" s="306"/>
    </row>
    <row r="152" s="1" customFormat="1" ht="15" customHeight="1">
      <c r="B152" s="283"/>
      <c r="C152" s="310" t="s">
        <v>695</v>
      </c>
      <c r="D152" s="258"/>
      <c r="E152" s="258"/>
      <c r="F152" s="311" t="s">
        <v>646</v>
      </c>
      <c r="G152" s="258"/>
      <c r="H152" s="310" t="s">
        <v>706</v>
      </c>
      <c r="I152" s="310" t="s">
        <v>648</v>
      </c>
      <c r="J152" s="310" t="s">
        <v>697</v>
      </c>
      <c r="K152" s="306"/>
    </row>
    <row r="153" s="1" customFormat="1" ht="15" customHeight="1">
      <c r="B153" s="283"/>
      <c r="C153" s="310" t="s">
        <v>594</v>
      </c>
      <c r="D153" s="258"/>
      <c r="E153" s="258"/>
      <c r="F153" s="311" t="s">
        <v>646</v>
      </c>
      <c r="G153" s="258"/>
      <c r="H153" s="310" t="s">
        <v>707</v>
      </c>
      <c r="I153" s="310" t="s">
        <v>648</v>
      </c>
      <c r="J153" s="310" t="s">
        <v>697</v>
      </c>
      <c r="K153" s="306"/>
    </row>
    <row r="154" s="1" customFormat="1" ht="15" customHeight="1">
      <c r="B154" s="283"/>
      <c r="C154" s="310" t="s">
        <v>651</v>
      </c>
      <c r="D154" s="258"/>
      <c r="E154" s="258"/>
      <c r="F154" s="311" t="s">
        <v>652</v>
      </c>
      <c r="G154" s="258"/>
      <c r="H154" s="310" t="s">
        <v>686</v>
      </c>
      <c r="I154" s="310" t="s">
        <v>648</v>
      </c>
      <c r="J154" s="310">
        <v>50</v>
      </c>
      <c r="K154" s="306"/>
    </row>
    <row r="155" s="1" customFormat="1" ht="15" customHeight="1">
      <c r="B155" s="283"/>
      <c r="C155" s="310" t="s">
        <v>654</v>
      </c>
      <c r="D155" s="258"/>
      <c r="E155" s="258"/>
      <c r="F155" s="311" t="s">
        <v>646</v>
      </c>
      <c r="G155" s="258"/>
      <c r="H155" s="310" t="s">
        <v>686</v>
      </c>
      <c r="I155" s="310" t="s">
        <v>656</v>
      </c>
      <c r="J155" s="310"/>
      <c r="K155" s="306"/>
    </row>
    <row r="156" s="1" customFormat="1" ht="15" customHeight="1">
      <c r="B156" s="283"/>
      <c r="C156" s="310" t="s">
        <v>665</v>
      </c>
      <c r="D156" s="258"/>
      <c r="E156" s="258"/>
      <c r="F156" s="311" t="s">
        <v>652</v>
      </c>
      <c r="G156" s="258"/>
      <c r="H156" s="310" t="s">
        <v>686</v>
      </c>
      <c r="I156" s="310" t="s">
        <v>648</v>
      </c>
      <c r="J156" s="310">
        <v>50</v>
      </c>
      <c r="K156" s="306"/>
    </row>
    <row r="157" s="1" customFormat="1" ht="15" customHeight="1">
      <c r="B157" s="283"/>
      <c r="C157" s="310" t="s">
        <v>673</v>
      </c>
      <c r="D157" s="258"/>
      <c r="E157" s="258"/>
      <c r="F157" s="311" t="s">
        <v>652</v>
      </c>
      <c r="G157" s="258"/>
      <c r="H157" s="310" t="s">
        <v>686</v>
      </c>
      <c r="I157" s="310" t="s">
        <v>648</v>
      </c>
      <c r="J157" s="310">
        <v>50</v>
      </c>
      <c r="K157" s="306"/>
    </row>
    <row r="158" s="1" customFormat="1" ht="15" customHeight="1">
      <c r="B158" s="283"/>
      <c r="C158" s="310" t="s">
        <v>671</v>
      </c>
      <c r="D158" s="258"/>
      <c r="E158" s="258"/>
      <c r="F158" s="311" t="s">
        <v>652</v>
      </c>
      <c r="G158" s="258"/>
      <c r="H158" s="310" t="s">
        <v>686</v>
      </c>
      <c r="I158" s="310" t="s">
        <v>648</v>
      </c>
      <c r="J158" s="310">
        <v>50</v>
      </c>
      <c r="K158" s="306"/>
    </row>
    <row r="159" s="1" customFormat="1" ht="15" customHeight="1">
      <c r="B159" s="283"/>
      <c r="C159" s="310" t="s">
        <v>95</v>
      </c>
      <c r="D159" s="258"/>
      <c r="E159" s="258"/>
      <c r="F159" s="311" t="s">
        <v>646</v>
      </c>
      <c r="G159" s="258"/>
      <c r="H159" s="310" t="s">
        <v>708</v>
      </c>
      <c r="I159" s="310" t="s">
        <v>648</v>
      </c>
      <c r="J159" s="310" t="s">
        <v>709</v>
      </c>
      <c r="K159" s="306"/>
    </row>
    <row r="160" s="1" customFormat="1" ht="15" customHeight="1">
      <c r="B160" s="283"/>
      <c r="C160" s="310" t="s">
        <v>710</v>
      </c>
      <c r="D160" s="258"/>
      <c r="E160" s="258"/>
      <c r="F160" s="311" t="s">
        <v>646</v>
      </c>
      <c r="G160" s="258"/>
      <c r="H160" s="310" t="s">
        <v>711</v>
      </c>
      <c r="I160" s="310" t="s">
        <v>681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712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640</v>
      </c>
      <c r="D166" s="273"/>
      <c r="E166" s="273"/>
      <c r="F166" s="273" t="s">
        <v>641</v>
      </c>
      <c r="G166" s="315"/>
      <c r="H166" s="316" t="s">
        <v>55</v>
      </c>
      <c r="I166" s="316" t="s">
        <v>58</v>
      </c>
      <c r="J166" s="273" t="s">
        <v>642</v>
      </c>
      <c r="K166" s="250"/>
    </row>
    <row r="167" s="1" customFormat="1" ht="17.25" customHeight="1">
      <c r="B167" s="251"/>
      <c r="C167" s="275" t="s">
        <v>643</v>
      </c>
      <c r="D167" s="275"/>
      <c r="E167" s="275"/>
      <c r="F167" s="276" t="s">
        <v>644</v>
      </c>
      <c r="G167" s="317"/>
      <c r="H167" s="318"/>
      <c r="I167" s="318"/>
      <c r="J167" s="275" t="s">
        <v>645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649</v>
      </c>
      <c r="D169" s="258"/>
      <c r="E169" s="258"/>
      <c r="F169" s="281" t="s">
        <v>646</v>
      </c>
      <c r="G169" s="258"/>
      <c r="H169" s="258" t="s">
        <v>686</v>
      </c>
      <c r="I169" s="258" t="s">
        <v>648</v>
      </c>
      <c r="J169" s="258">
        <v>120</v>
      </c>
      <c r="K169" s="306"/>
    </row>
    <row r="170" s="1" customFormat="1" ht="15" customHeight="1">
      <c r="B170" s="283"/>
      <c r="C170" s="258" t="s">
        <v>695</v>
      </c>
      <c r="D170" s="258"/>
      <c r="E170" s="258"/>
      <c r="F170" s="281" t="s">
        <v>646</v>
      </c>
      <c r="G170" s="258"/>
      <c r="H170" s="258" t="s">
        <v>696</v>
      </c>
      <c r="I170" s="258" t="s">
        <v>648</v>
      </c>
      <c r="J170" s="258" t="s">
        <v>697</v>
      </c>
      <c r="K170" s="306"/>
    </row>
    <row r="171" s="1" customFormat="1" ht="15" customHeight="1">
      <c r="B171" s="283"/>
      <c r="C171" s="258" t="s">
        <v>594</v>
      </c>
      <c r="D171" s="258"/>
      <c r="E171" s="258"/>
      <c r="F171" s="281" t="s">
        <v>646</v>
      </c>
      <c r="G171" s="258"/>
      <c r="H171" s="258" t="s">
        <v>713</v>
      </c>
      <c r="I171" s="258" t="s">
        <v>648</v>
      </c>
      <c r="J171" s="258" t="s">
        <v>697</v>
      </c>
      <c r="K171" s="306"/>
    </row>
    <row r="172" s="1" customFormat="1" ht="15" customHeight="1">
      <c r="B172" s="283"/>
      <c r="C172" s="258" t="s">
        <v>651</v>
      </c>
      <c r="D172" s="258"/>
      <c r="E172" s="258"/>
      <c r="F172" s="281" t="s">
        <v>652</v>
      </c>
      <c r="G172" s="258"/>
      <c r="H172" s="258" t="s">
        <v>713</v>
      </c>
      <c r="I172" s="258" t="s">
        <v>648</v>
      </c>
      <c r="J172" s="258">
        <v>50</v>
      </c>
      <c r="K172" s="306"/>
    </row>
    <row r="173" s="1" customFormat="1" ht="15" customHeight="1">
      <c r="B173" s="283"/>
      <c r="C173" s="258" t="s">
        <v>654</v>
      </c>
      <c r="D173" s="258"/>
      <c r="E173" s="258"/>
      <c r="F173" s="281" t="s">
        <v>646</v>
      </c>
      <c r="G173" s="258"/>
      <c r="H173" s="258" t="s">
        <v>713</v>
      </c>
      <c r="I173" s="258" t="s">
        <v>656</v>
      </c>
      <c r="J173" s="258"/>
      <c r="K173" s="306"/>
    </row>
    <row r="174" s="1" customFormat="1" ht="15" customHeight="1">
      <c r="B174" s="283"/>
      <c r="C174" s="258" t="s">
        <v>665</v>
      </c>
      <c r="D174" s="258"/>
      <c r="E174" s="258"/>
      <c r="F174" s="281" t="s">
        <v>652</v>
      </c>
      <c r="G174" s="258"/>
      <c r="H174" s="258" t="s">
        <v>713</v>
      </c>
      <c r="I174" s="258" t="s">
        <v>648</v>
      </c>
      <c r="J174" s="258">
        <v>50</v>
      </c>
      <c r="K174" s="306"/>
    </row>
    <row r="175" s="1" customFormat="1" ht="15" customHeight="1">
      <c r="B175" s="283"/>
      <c r="C175" s="258" t="s">
        <v>673</v>
      </c>
      <c r="D175" s="258"/>
      <c r="E175" s="258"/>
      <c r="F175" s="281" t="s">
        <v>652</v>
      </c>
      <c r="G175" s="258"/>
      <c r="H175" s="258" t="s">
        <v>713</v>
      </c>
      <c r="I175" s="258" t="s">
        <v>648</v>
      </c>
      <c r="J175" s="258">
        <v>50</v>
      </c>
      <c r="K175" s="306"/>
    </row>
    <row r="176" s="1" customFormat="1" ht="15" customHeight="1">
      <c r="B176" s="283"/>
      <c r="C176" s="258" t="s">
        <v>671</v>
      </c>
      <c r="D176" s="258"/>
      <c r="E176" s="258"/>
      <c r="F176" s="281" t="s">
        <v>652</v>
      </c>
      <c r="G176" s="258"/>
      <c r="H176" s="258" t="s">
        <v>713</v>
      </c>
      <c r="I176" s="258" t="s">
        <v>648</v>
      </c>
      <c r="J176" s="258">
        <v>50</v>
      </c>
      <c r="K176" s="306"/>
    </row>
    <row r="177" s="1" customFormat="1" ht="15" customHeight="1">
      <c r="B177" s="283"/>
      <c r="C177" s="258" t="s">
        <v>111</v>
      </c>
      <c r="D177" s="258"/>
      <c r="E177" s="258"/>
      <c r="F177" s="281" t="s">
        <v>646</v>
      </c>
      <c r="G177" s="258"/>
      <c r="H177" s="258" t="s">
        <v>714</v>
      </c>
      <c r="I177" s="258" t="s">
        <v>715</v>
      </c>
      <c r="J177" s="258"/>
      <c r="K177" s="306"/>
    </row>
    <row r="178" s="1" customFormat="1" ht="15" customHeight="1">
      <c r="B178" s="283"/>
      <c r="C178" s="258" t="s">
        <v>58</v>
      </c>
      <c r="D178" s="258"/>
      <c r="E178" s="258"/>
      <c r="F178" s="281" t="s">
        <v>646</v>
      </c>
      <c r="G178" s="258"/>
      <c r="H178" s="258" t="s">
        <v>716</v>
      </c>
      <c r="I178" s="258" t="s">
        <v>717</v>
      </c>
      <c r="J178" s="258">
        <v>1</v>
      </c>
      <c r="K178" s="306"/>
    </row>
    <row r="179" s="1" customFormat="1" ht="15" customHeight="1">
      <c r="B179" s="283"/>
      <c r="C179" s="258" t="s">
        <v>54</v>
      </c>
      <c r="D179" s="258"/>
      <c r="E179" s="258"/>
      <c r="F179" s="281" t="s">
        <v>646</v>
      </c>
      <c r="G179" s="258"/>
      <c r="H179" s="258" t="s">
        <v>718</v>
      </c>
      <c r="I179" s="258" t="s">
        <v>648</v>
      </c>
      <c r="J179" s="258">
        <v>20</v>
      </c>
      <c r="K179" s="306"/>
    </row>
    <row r="180" s="1" customFormat="1" ht="15" customHeight="1">
      <c r="B180" s="283"/>
      <c r="C180" s="258" t="s">
        <v>55</v>
      </c>
      <c r="D180" s="258"/>
      <c r="E180" s="258"/>
      <c r="F180" s="281" t="s">
        <v>646</v>
      </c>
      <c r="G180" s="258"/>
      <c r="H180" s="258" t="s">
        <v>719</v>
      </c>
      <c r="I180" s="258" t="s">
        <v>648</v>
      </c>
      <c r="J180" s="258">
        <v>255</v>
      </c>
      <c r="K180" s="306"/>
    </row>
    <row r="181" s="1" customFormat="1" ht="15" customHeight="1">
      <c r="B181" s="283"/>
      <c r="C181" s="258" t="s">
        <v>112</v>
      </c>
      <c r="D181" s="258"/>
      <c r="E181" s="258"/>
      <c r="F181" s="281" t="s">
        <v>646</v>
      </c>
      <c r="G181" s="258"/>
      <c r="H181" s="258" t="s">
        <v>610</v>
      </c>
      <c r="I181" s="258" t="s">
        <v>648</v>
      </c>
      <c r="J181" s="258">
        <v>10</v>
      </c>
      <c r="K181" s="306"/>
    </row>
    <row r="182" s="1" customFormat="1" ht="15" customHeight="1">
      <c r="B182" s="283"/>
      <c r="C182" s="258" t="s">
        <v>113</v>
      </c>
      <c r="D182" s="258"/>
      <c r="E182" s="258"/>
      <c r="F182" s="281" t="s">
        <v>646</v>
      </c>
      <c r="G182" s="258"/>
      <c r="H182" s="258" t="s">
        <v>720</v>
      </c>
      <c r="I182" s="258" t="s">
        <v>681</v>
      </c>
      <c r="J182" s="258"/>
      <c r="K182" s="306"/>
    </row>
    <row r="183" s="1" customFormat="1" ht="15" customHeight="1">
      <c r="B183" s="283"/>
      <c r="C183" s="258" t="s">
        <v>721</v>
      </c>
      <c r="D183" s="258"/>
      <c r="E183" s="258"/>
      <c r="F183" s="281" t="s">
        <v>646</v>
      </c>
      <c r="G183" s="258"/>
      <c r="H183" s="258" t="s">
        <v>722</v>
      </c>
      <c r="I183" s="258" t="s">
        <v>681</v>
      </c>
      <c r="J183" s="258"/>
      <c r="K183" s="306"/>
    </row>
    <row r="184" s="1" customFormat="1" ht="15" customHeight="1">
      <c r="B184" s="283"/>
      <c r="C184" s="258" t="s">
        <v>710</v>
      </c>
      <c r="D184" s="258"/>
      <c r="E184" s="258"/>
      <c r="F184" s="281" t="s">
        <v>646</v>
      </c>
      <c r="G184" s="258"/>
      <c r="H184" s="258" t="s">
        <v>723</v>
      </c>
      <c r="I184" s="258" t="s">
        <v>681</v>
      </c>
      <c r="J184" s="258"/>
      <c r="K184" s="306"/>
    </row>
    <row r="185" s="1" customFormat="1" ht="15" customHeight="1">
      <c r="B185" s="283"/>
      <c r="C185" s="258" t="s">
        <v>115</v>
      </c>
      <c r="D185" s="258"/>
      <c r="E185" s="258"/>
      <c r="F185" s="281" t="s">
        <v>652</v>
      </c>
      <c r="G185" s="258"/>
      <c r="H185" s="258" t="s">
        <v>724</v>
      </c>
      <c r="I185" s="258" t="s">
        <v>648</v>
      </c>
      <c r="J185" s="258">
        <v>50</v>
      </c>
      <c r="K185" s="306"/>
    </row>
    <row r="186" s="1" customFormat="1" ht="15" customHeight="1">
      <c r="B186" s="283"/>
      <c r="C186" s="258" t="s">
        <v>725</v>
      </c>
      <c r="D186" s="258"/>
      <c r="E186" s="258"/>
      <c r="F186" s="281" t="s">
        <v>652</v>
      </c>
      <c r="G186" s="258"/>
      <c r="H186" s="258" t="s">
        <v>726</v>
      </c>
      <c r="I186" s="258" t="s">
        <v>727</v>
      </c>
      <c r="J186" s="258"/>
      <c r="K186" s="306"/>
    </row>
    <row r="187" s="1" customFormat="1" ht="15" customHeight="1">
      <c r="B187" s="283"/>
      <c r="C187" s="258" t="s">
        <v>728</v>
      </c>
      <c r="D187" s="258"/>
      <c r="E187" s="258"/>
      <c r="F187" s="281" t="s">
        <v>652</v>
      </c>
      <c r="G187" s="258"/>
      <c r="H187" s="258" t="s">
        <v>729</v>
      </c>
      <c r="I187" s="258" t="s">
        <v>727</v>
      </c>
      <c r="J187" s="258"/>
      <c r="K187" s="306"/>
    </row>
    <row r="188" s="1" customFormat="1" ht="15" customHeight="1">
      <c r="B188" s="283"/>
      <c r="C188" s="258" t="s">
        <v>730</v>
      </c>
      <c r="D188" s="258"/>
      <c r="E188" s="258"/>
      <c r="F188" s="281" t="s">
        <v>652</v>
      </c>
      <c r="G188" s="258"/>
      <c r="H188" s="258" t="s">
        <v>731</v>
      </c>
      <c r="I188" s="258" t="s">
        <v>727</v>
      </c>
      <c r="J188" s="258"/>
      <c r="K188" s="306"/>
    </row>
    <row r="189" s="1" customFormat="1" ht="15" customHeight="1">
      <c r="B189" s="283"/>
      <c r="C189" s="319" t="s">
        <v>732</v>
      </c>
      <c r="D189" s="258"/>
      <c r="E189" s="258"/>
      <c r="F189" s="281" t="s">
        <v>652</v>
      </c>
      <c r="G189" s="258"/>
      <c r="H189" s="258" t="s">
        <v>733</v>
      </c>
      <c r="I189" s="258" t="s">
        <v>734</v>
      </c>
      <c r="J189" s="320" t="s">
        <v>735</v>
      </c>
      <c r="K189" s="306"/>
    </row>
    <row r="190" s="14" customFormat="1" ht="15" customHeight="1">
      <c r="B190" s="321"/>
      <c r="C190" s="322" t="s">
        <v>736</v>
      </c>
      <c r="D190" s="323"/>
      <c r="E190" s="323"/>
      <c r="F190" s="324" t="s">
        <v>652</v>
      </c>
      <c r="G190" s="323"/>
      <c r="H190" s="323" t="s">
        <v>737</v>
      </c>
      <c r="I190" s="323" t="s">
        <v>734</v>
      </c>
      <c r="J190" s="325" t="s">
        <v>735</v>
      </c>
      <c r="K190" s="326"/>
    </row>
    <row r="191" s="1" customFormat="1" ht="15" customHeight="1">
      <c r="B191" s="283"/>
      <c r="C191" s="319" t="s">
        <v>43</v>
      </c>
      <c r="D191" s="258"/>
      <c r="E191" s="258"/>
      <c r="F191" s="281" t="s">
        <v>646</v>
      </c>
      <c r="G191" s="258"/>
      <c r="H191" s="255" t="s">
        <v>738</v>
      </c>
      <c r="I191" s="258" t="s">
        <v>739</v>
      </c>
      <c r="J191" s="258"/>
      <c r="K191" s="306"/>
    </row>
    <row r="192" s="1" customFormat="1" ht="15" customHeight="1">
      <c r="B192" s="283"/>
      <c r="C192" s="319" t="s">
        <v>740</v>
      </c>
      <c r="D192" s="258"/>
      <c r="E192" s="258"/>
      <c r="F192" s="281" t="s">
        <v>646</v>
      </c>
      <c r="G192" s="258"/>
      <c r="H192" s="258" t="s">
        <v>741</v>
      </c>
      <c r="I192" s="258" t="s">
        <v>681</v>
      </c>
      <c r="J192" s="258"/>
      <c r="K192" s="306"/>
    </row>
    <row r="193" s="1" customFormat="1" ht="15" customHeight="1">
      <c r="B193" s="283"/>
      <c r="C193" s="319" t="s">
        <v>742</v>
      </c>
      <c r="D193" s="258"/>
      <c r="E193" s="258"/>
      <c r="F193" s="281" t="s">
        <v>646</v>
      </c>
      <c r="G193" s="258"/>
      <c r="H193" s="258" t="s">
        <v>743</v>
      </c>
      <c r="I193" s="258" t="s">
        <v>681</v>
      </c>
      <c r="J193" s="258"/>
      <c r="K193" s="306"/>
    </row>
    <row r="194" s="1" customFormat="1" ht="15" customHeight="1">
      <c r="B194" s="283"/>
      <c r="C194" s="319" t="s">
        <v>744</v>
      </c>
      <c r="D194" s="258"/>
      <c r="E194" s="258"/>
      <c r="F194" s="281" t="s">
        <v>652</v>
      </c>
      <c r="G194" s="258"/>
      <c r="H194" s="258" t="s">
        <v>745</v>
      </c>
      <c r="I194" s="258" t="s">
        <v>681</v>
      </c>
      <c r="J194" s="258"/>
      <c r="K194" s="306"/>
    </row>
    <row r="195" s="1" customFormat="1" ht="15" customHeight="1">
      <c r="B195" s="312"/>
      <c r="C195" s="327"/>
      <c r="D195" s="292"/>
      <c r="E195" s="292"/>
      <c r="F195" s="292"/>
      <c r="G195" s="292"/>
      <c r="H195" s="292"/>
      <c r="I195" s="292"/>
      <c r="J195" s="292"/>
      <c r="K195" s="313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94"/>
      <c r="C197" s="304"/>
      <c r="D197" s="304"/>
      <c r="E197" s="304"/>
      <c r="F197" s="314"/>
      <c r="G197" s="304"/>
      <c r="H197" s="304"/>
      <c r="I197" s="304"/>
      <c r="J197" s="304"/>
      <c r="K197" s="294"/>
    </row>
    <row r="198" s="1" customFormat="1" ht="18.75" customHeight="1">
      <c r="B198" s="266"/>
      <c r="C198" s="266"/>
      <c r="D198" s="266"/>
      <c r="E198" s="266"/>
      <c r="F198" s="266"/>
      <c r="G198" s="266"/>
      <c r="H198" s="266"/>
      <c r="I198" s="266"/>
      <c r="J198" s="266"/>
      <c r="K198" s="266"/>
    </row>
    <row r="199" s="1" customFormat="1" ht="13.5">
      <c r="B199" s="245"/>
      <c r="C199" s="246"/>
      <c r="D199" s="246"/>
      <c r="E199" s="246"/>
      <c r="F199" s="246"/>
      <c r="G199" s="246"/>
      <c r="H199" s="246"/>
      <c r="I199" s="246"/>
      <c r="J199" s="246"/>
      <c r="K199" s="247"/>
    </row>
    <row r="200" s="1" customFormat="1" ht="21">
      <c r="B200" s="248"/>
      <c r="C200" s="249" t="s">
        <v>746</v>
      </c>
      <c r="D200" s="249"/>
      <c r="E200" s="249"/>
      <c r="F200" s="249"/>
      <c r="G200" s="249"/>
      <c r="H200" s="249"/>
      <c r="I200" s="249"/>
      <c r="J200" s="249"/>
      <c r="K200" s="250"/>
    </row>
    <row r="201" s="1" customFormat="1" ht="25.5" customHeight="1">
      <c r="B201" s="248"/>
      <c r="C201" s="328" t="s">
        <v>747</v>
      </c>
      <c r="D201" s="328"/>
      <c r="E201" s="328"/>
      <c r="F201" s="328" t="s">
        <v>748</v>
      </c>
      <c r="G201" s="329"/>
      <c r="H201" s="328" t="s">
        <v>749</v>
      </c>
      <c r="I201" s="328"/>
      <c r="J201" s="328"/>
      <c r="K201" s="250"/>
    </row>
    <row r="202" s="1" customFormat="1" ht="5.25" customHeight="1">
      <c r="B202" s="283"/>
      <c r="C202" s="278"/>
      <c r="D202" s="278"/>
      <c r="E202" s="278"/>
      <c r="F202" s="278"/>
      <c r="G202" s="304"/>
      <c r="H202" s="278"/>
      <c r="I202" s="278"/>
      <c r="J202" s="278"/>
      <c r="K202" s="306"/>
    </row>
    <row r="203" s="1" customFormat="1" ht="15" customHeight="1">
      <c r="B203" s="283"/>
      <c r="C203" s="258" t="s">
        <v>739</v>
      </c>
      <c r="D203" s="258"/>
      <c r="E203" s="258"/>
      <c r="F203" s="281" t="s">
        <v>44</v>
      </c>
      <c r="G203" s="258"/>
      <c r="H203" s="258" t="s">
        <v>750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45</v>
      </c>
      <c r="G204" s="258"/>
      <c r="H204" s="258" t="s">
        <v>751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48</v>
      </c>
      <c r="G205" s="258"/>
      <c r="H205" s="258" t="s">
        <v>752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46</v>
      </c>
      <c r="G206" s="258"/>
      <c r="H206" s="258" t="s">
        <v>753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 t="s">
        <v>47</v>
      </c>
      <c r="G207" s="258"/>
      <c r="H207" s="258" t="s">
        <v>754</v>
      </c>
      <c r="I207" s="258"/>
      <c r="J207" s="258"/>
      <c r="K207" s="306"/>
    </row>
    <row r="208" s="1" customFormat="1" ht="15" customHeight="1">
      <c r="B208" s="283"/>
      <c r="C208" s="258"/>
      <c r="D208" s="258"/>
      <c r="E208" s="258"/>
      <c r="F208" s="281"/>
      <c r="G208" s="258"/>
      <c r="H208" s="258"/>
      <c r="I208" s="258"/>
      <c r="J208" s="258"/>
      <c r="K208" s="306"/>
    </row>
    <row r="209" s="1" customFormat="1" ht="15" customHeight="1">
      <c r="B209" s="283"/>
      <c r="C209" s="258" t="s">
        <v>693</v>
      </c>
      <c r="D209" s="258"/>
      <c r="E209" s="258"/>
      <c r="F209" s="281" t="s">
        <v>80</v>
      </c>
      <c r="G209" s="258"/>
      <c r="H209" s="258" t="s">
        <v>755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589</v>
      </c>
      <c r="G210" s="258"/>
      <c r="H210" s="258" t="s">
        <v>590</v>
      </c>
      <c r="I210" s="258"/>
      <c r="J210" s="258"/>
      <c r="K210" s="306"/>
    </row>
    <row r="211" s="1" customFormat="1" ht="15" customHeight="1">
      <c r="B211" s="283"/>
      <c r="C211" s="258"/>
      <c r="D211" s="258"/>
      <c r="E211" s="258"/>
      <c r="F211" s="281" t="s">
        <v>587</v>
      </c>
      <c r="G211" s="258"/>
      <c r="H211" s="258" t="s">
        <v>756</v>
      </c>
      <c r="I211" s="258"/>
      <c r="J211" s="258"/>
      <c r="K211" s="306"/>
    </row>
    <row r="212" s="1" customFormat="1" ht="15" customHeight="1">
      <c r="B212" s="330"/>
      <c r="C212" s="258"/>
      <c r="D212" s="258"/>
      <c r="E212" s="258"/>
      <c r="F212" s="281" t="s">
        <v>89</v>
      </c>
      <c r="G212" s="319"/>
      <c r="H212" s="310" t="s">
        <v>591</v>
      </c>
      <c r="I212" s="310"/>
      <c r="J212" s="310"/>
      <c r="K212" s="331"/>
    </row>
    <row r="213" s="1" customFormat="1" ht="15" customHeight="1">
      <c r="B213" s="330"/>
      <c r="C213" s="258"/>
      <c r="D213" s="258"/>
      <c r="E213" s="258"/>
      <c r="F213" s="281" t="s">
        <v>592</v>
      </c>
      <c r="G213" s="319"/>
      <c r="H213" s="310" t="s">
        <v>562</v>
      </c>
      <c r="I213" s="310"/>
      <c r="J213" s="310"/>
      <c r="K213" s="331"/>
    </row>
    <row r="214" s="1" customFormat="1" ht="15" customHeight="1">
      <c r="B214" s="330"/>
      <c r="C214" s="258"/>
      <c r="D214" s="258"/>
      <c r="E214" s="258"/>
      <c r="F214" s="281"/>
      <c r="G214" s="319"/>
      <c r="H214" s="310"/>
      <c r="I214" s="310"/>
      <c r="J214" s="310"/>
      <c r="K214" s="331"/>
    </row>
    <row r="215" s="1" customFormat="1" ht="15" customHeight="1">
      <c r="B215" s="330"/>
      <c r="C215" s="258" t="s">
        <v>717</v>
      </c>
      <c r="D215" s="258"/>
      <c r="E215" s="258"/>
      <c r="F215" s="281">
        <v>1</v>
      </c>
      <c r="G215" s="319"/>
      <c r="H215" s="310" t="s">
        <v>757</v>
      </c>
      <c r="I215" s="310"/>
      <c r="J215" s="310"/>
      <c r="K215" s="331"/>
    </row>
    <row r="216" s="1" customFormat="1" ht="15" customHeight="1">
      <c r="B216" s="330"/>
      <c r="C216" s="258"/>
      <c r="D216" s="258"/>
      <c r="E216" s="258"/>
      <c r="F216" s="281">
        <v>2</v>
      </c>
      <c r="G216" s="319"/>
      <c r="H216" s="310" t="s">
        <v>758</v>
      </c>
      <c r="I216" s="310"/>
      <c r="J216" s="310"/>
      <c r="K216" s="331"/>
    </row>
    <row r="217" s="1" customFormat="1" ht="15" customHeight="1">
      <c r="B217" s="330"/>
      <c r="C217" s="258"/>
      <c r="D217" s="258"/>
      <c r="E217" s="258"/>
      <c r="F217" s="281">
        <v>3</v>
      </c>
      <c r="G217" s="319"/>
      <c r="H217" s="310" t="s">
        <v>759</v>
      </c>
      <c r="I217" s="310"/>
      <c r="J217" s="310"/>
      <c r="K217" s="331"/>
    </row>
    <row r="218" s="1" customFormat="1" ht="15" customHeight="1">
      <c r="B218" s="330"/>
      <c r="C218" s="258"/>
      <c r="D218" s="258"/>
      <c r="E218" s="258"/>
      <c r="F218" s="281">
        <v>4</v>
      </c>
      <c r="G218" s="319"/>
      <c r="H218" s="310" t="s">
        <v>760</v>
      </c>
      <c r="I218" s="310"/>
      <c r="J218" s="310"/>
      <c r="K218" s="331"/>
    </row>
    <row r="219" s="1" customFormat="1" ht="12.75" customHeight="1">
      <c r="B219" s="332"/>
      <c r="C219" s="333"/>
      <c r="D219" s="333"/>
      <c r="E219" s="333"/>
      <c r="F219" s="333"/>
      <c r="G219" s="333"/>
      <c r="H219" s="333"/>
      <c r="I219" s="333"/>
      <c r="J219" s="333"/>
      <c r="K219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2024-09-03T08:26:47Z</dcterms:created>
  <dcterms:modified xsi:type="dcterms:W3CDTF">2024-09-03T08:26:50Z</dcterms:modified>
</cp:coreProperties>
</file>