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A - Polní cesta VC13-N v..." sheetId="2" r:id="rId2"/>
    <sheet name="1B - Polní cesta VC13-N v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'1A - Polní cesta VC13-N v...'!$C$93:$K$263</definedName>
    <definedName name="_xlnm.Print_Area" localSheetId="1">'1A - Polní cesta VC13-N v...'!$C$4:$J$39,'1A - Polní cesta VC13-N v...'!$C$45:$J$75,'1A - Polní cesta VC13-N v...'!$C$81:$K$263</definedName>
    <definedName name="_xlnm.Print_Titles" localSheetId="1">'1A - Polní cesta VC13-N v...'!$93:$93</definedName>
    <definedName name="_xlnm._FilterDatabase" localSheetId="2" hidden="1">'1B - Polní cesta VC13-N v...'!$C$93:$K$229</definedName>
    <definedName name="_xlnm.Print_Area" localSheetId="2">'1B - Polní cesta VC13-N v...'!$C$4:$J$39,'1B - Polní cesta VC13-N v...'!$C$45:$J$75,'1B - Polní cesta VC13-N v...'!$C$81:$K$229</definedName>
    <definedName name="_xlnm.Print_Titles" localSheetId="2">'1B - Polní cesta VC13-N v...'!$93:$93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229"/>
  <c r="J228"/>
  <c r="J214"/>
  <c r="T213"/>
  <c r="R213"/>
  <c r="P213"/>
  <c r="BK213"/>
  <c r="J213"/>
  <c r="J66"/>
  <c r="J178"/>
  <c r="J37"/>
  <c r="J36"/>
  <c i="1" r="AY56"/>
  <c i="3" r="J35"/>
  <c i="1" r="AX56"/>
  <c i="3" r="J74"/>
  <c r="J73"/>
  <c r="BI226"/>
  <c r="BH226"/>
  <c r="BG226"/>
  <c r="BF226"/>
  <c r="T226"/>
  <c r="T225"/>
  <c r="R226"/>
  <c r="R225"/>
  <c r="P226"/>
  <c r="P225"/>
  <c r="BI224"/>
  <c r="BH224"/>
  <c r="BG224"/>
  <c r="BF224"/>
  <c r="T224"/>
  <c r="T223"/>
  <c r="R224"/>
  <c r="R223"/>
  <c r="P224"/>
  <c r="P223"/>
  <c r="BI222"/>
  <c r="BH222"/>
  <c r="BG222"/>
  <c r="BF222"/>
  <c r="T222"/>
  <c r="T221"/>
  <c r="R222"/>
  <c r="R221"/>
  <c r="P222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J67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T179"/>
  <c r="R180"/>
  <c r="R179"/>
  <c r="P180"/>
  <c r="P179"/>
  <c r="J62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52"/>
  <c r="E7"/>
  <c r="E84"/>
  <c i="2" r="J37"/>
  <c r="J36"/>
  <c i="1" r="AY55"/>
  <c i="2" r="J35"/>
  <c i="1" r="AX55"/>
  <c i="2" r="BI261"/>
  <c r="BH261"/>
  <c r="BG261"/>
  <c r="BF261"/>
  <c r="T261"/>
  <c r="T260"/>
  <c r="R261"/>
  <c r="R260"/>
  <c r="P261"/>
  <c r="P260"/>
  <c r="BI259"/>
  <c r="BH259"/>
  <c r="BG259"/>
  <c r="BF259"/>
  <c r="T259"/>
  <c r="T258"/>
  <c r="R259"/>
  <c r="R258"/>
  <c r="P259"/>
  <c r="P258"/>
  <c r="BI256"/>
  <c r="BH256"/>
  <c r="BG256"/>
  <c r="BF256"/>
  <c r="T256"/>
  <c r="T255"/>
  <c r="R256"/>
  <c r="R255"/>
  <c r="P256"/>
  <c r="P255"/>
  <c r="BI254"/>
  <c r="BH254"/>
  <c r="BG254"/>
  <c r="BF254"/>
  <c r="T254"/>
  <c r="T253"/>
  <c r="R254"/>
  <c r="R253"/>
  <c r="P254"/>
  <c r="P253"/>
  <c r="BI252"/>
  <c r="BH252"/>
  <c r="BG252"/>
  <c r="BF252"/>
  <c r="T252"/>
  <c r="T251"/>
  <c r="R252"/>
  <c r="R251"/>
  <c r="P252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84"/>
  <c i="1" r="L50"/>
  <c r="AM50"/>
  <c r="AM49"/>
  <c r="L49"/>
  <c r="AM47"/>
  <c r="L47"/>
  <c r="L45"/>
  <c r="L44"/>
  <c i="2" r="J231"/>
  <c r="BK185"/>
  <c i="3" r="J153"/>
  <c r="BK210"/>
  <c i="2" r="BK252"/>
  <c i="3" r="J138"/>
  <c r="BK202"/>
  <c r="J135"/>
  <c i="2" r="J223"/>
  <c r="BK174"/>
  <c i="3" r="J222"/>
  <c i="2" r="J243"/>
  <c r="J204"/>
  <c r="BK115"/>
  <c i="3" r="BK127"/>
  <c i="2" r="J105"/>
  <c i="3" r="J145"/>
  <c r="J97"/>
  <c r="J193"/>
  <c i="2" r="J226"/>
  <c r="J208"/>
  <c r="J162"/>
  <c r="BK108"/>
  <c i="3" r="BK153"/>
  <c r="BK97"/>
  <c r="BK220"/>
  <c r="BK123"/>
  <c i="2" r="J219"/>
  <c r="BK182"/>
  <c r="J134"/>
  <c r="BK97"/>
  <c i="3" r="J226"/>
  <c i="2" r="J252"/>
  <c r="BK111"/>
  <c i="3" r="BK112"/>
  <c r="BK150"/>
  <c i="2" r="J228"/>
  <c i="3" r="BK106"/>
  <c i="2" r="BK261"/>
  <c r="J220"/>
  <c r="BK152"/>
  <c r="F36"/>
  <c r="J256"/>
  <c r="J139"/>
  <c i="3" r="J206"/>
  <c r="BK103"/>
  <c i="2" r="BK231"/>
  <c i="3" r="J106"/>
  <c r="J204"/>
  <c i="2" r="BK243"/>
  <c r="J164"/>
  <c r="J259"/>
  <c r="BK223"/>
  <c r="BK157"/>
  <c r="F37"/>
  <c r="J261"/>
  <c r="BK125"/>
  <c i="3" r="BK226"/>
  <c r="J210"/>
  <c i="2" r="J240"/>
  <c i="3" r="BK141"/>
  <c r="BK222"/>
  <c i="2" r="J249"/>
  <c r="J210"/>
  <c i="3" r="BK138"/>
  <c i="2" r="BK250"/>
  <c r="BK214"/>
  <c r="BK130"/>
  <c i="3" r="BK115"/>
  <c i="2" r="J111"/>
  <c i="3" r="J103"/>
  <c r="J180"/>
  <c r="J217"/>
  <c i="2" r="BK219"/>
  <c r="J182"/>
  <c r="BK134"/>
  <c i="3" r="J224"/>
  <c r="J176"/>
  <c r="BK219"/>
  <c r="J119"/>
  <c r="BK100"/>
  <c i="2" r="BK199"/>
  <c r="BK162"/>
  <c r="J120"/>
  <c i="3" r="J141"/>
  <c i="2" r="BK208"/>
  <c r="BK105"/>
  <c i="3" r="BK188"/>
  <c i="2" r="BK259"/>
  <c i="3" r="BK224"/>
  <c r="BK180"/>
  <c i="2" r="BK228"/>
  <c r="J185"/>
  <c r="J100"/>
  <c r="BK254"/>
  <c r="J194"/>
  <c r="BK100"/>
  <c r="J34"/>
  <c r="BK249"/>
  <c r="J177"/>
  <c i="1" r="AS54"/>
  <c i="2" r="J250"/>
  <c i="3" r="J220"/>
  <c r="J127"/>
  <c i="2" r="BK235"/>
  <c r="BK194"/>
  <c r="J115"/>
  <c i="3" r="BK168"/>
  <c i="2" r="BK220"/>
  <c r="J169"/>
  <c i="3" r="J197"/>
  <c i="2" r="J142"/>
  <c i="3" r="BK135"/>
  <c r="BK197"/>
  <c r="J168"/>
  <c r="J202"/>
  <c i="2" r="J190"/>
  <c r="J152"/>
  <c r="J97"/>
  <c i="3" r="J109"/>
  <c r="BK176"/>
  <c r="J219"/>
  <c i="2" r="BK210"/>
  <c r="BK169"/>
  <c r="J108"/>
  <c i="3" r="BK204"/>
  <c i="2" r="BK240"/>
  <c r="BK147"/>
  <c i="3" r="BK119"/>
  <c r="J132"/>
  <c i="2" r="BK256"/>
  <c i="3" r="J188"/>
  <c r="J185"/>
  <c r="J112"/>
  <c i="2" r="BK226"/>
  <c r="BK204"/>
  <c r="J130"/>
  <c i="3" r="BK145"/>
  <c i="2" r="BK247"/>
  <c r="BK217"/>
  <c r="BK142"/>
  <c i="3" r="BK206"/>
  <c i="2" r="J157"/>
  <c r="F34"/>
  <c r="J199"/>
  <c r="BK164"/>
  <c i="3" r="J123"/>
  <c r="BK217"/>
  <c i="2" r="J247"/>
  <c i="3" r="BK163"/>
  <c r="J171"/>
  <c i="2" r="J254"/>
  <c r="J217"/>
  <c r="BK139"/>
  <c i="3" r="BK109"/>
  <c i="2" r="J235"/>
  <c r="BK177"/>
  <c i="3" r="BK171"/>
  <c i="2" r="J125"/>
  <c i="3" r="BK193"/>
  <c r="J163"/>
  <c r="J100"/>
  <c r="J115"/>
  <c i="2" r="J214"/>
  <c r="J174"/>
  <c r="BK120"/>
  <c i="3" r="BK185"/>
  <c r="BK132"/>
  <c r="J158"/>
  <c r="J150"/>
  <c r="BK158"/>
  <c i="2" r="BK190"/>
  <c r="J147"/>
  <c r="F35"/>
  <c l="1" r="T96"/>
  <c r="BK176"/>
  <c r="J176"/>
  <c r="J62"/>
  <c r="P216"/>
  <c r="BK246"/>
  <c r="J246"/>
  <c r="J69"/>
  <c r="R176"/>
  <c r="BK189"/>
  <c r="J189"/>
  <c r="J64"/>
  <c r="BK216"/>
  <c r="J216"/>
  <c r="J65"/>
  <c r="P239"/>
  <c r="P238"/>
  <c r="P246"/>
  <c r="P245"/>
  <c i="3" r="BK96"/>
  <c r="BK184"/>
  <c r="J184"/>
  <c r="J64"/>
  <c i="2" r="P96"/>
  <c r="T176"/>
  <c r="P189"/>
  <c r="R216"/>
  <c r="T239"/>
  <c r="T238"/>
  <c i="3" r="R96"/>
  <c r="P184"/>
  <c r="P201"/>
  <c i="2" r="R96"/>
  <c r="R189"/>
  <c r="T216"/>
  <c r="R239"/>
  <c r="R238"/>
  <c r="T246"/>
  <c r="T245"/>
  <c i="3" r="T96"/>
  <c r="T184"/>
  <c i="2" r="BK96"/>
  <c r="J96"/>
  <c r="J61"/>
  <c r="P176"/>
  <c r="T189"/>
  <c r="BK239"/>
  <c r="BK238"/>
  <c r="J238"/>
  <c r="J66"/>
  <c r="R246"/>
  <c r="R245"/>
  <c i="3" r="P96"/>
  <c r="P95"/>
  <c r="P94"/>
  <c i="1" r="AU56"/>
  <c i="3" r="R184"/>
  <c r="BK201"/>
  <c r="J201"/>
  <c r="J65"/>
  <c r="R201"/>
  <c r="T201"/>
  <c r="BK216"/>
  <c r="J216"/>
  <c r="J69"/>
  <c r="P216"/>
  <c r="P215"/>
  <c r="R216"/>
  <c r="R215"/>
  <c r="T216"/>
  <c r="T215"/>
  <c i="2" r="BK251"/>
  <c r="J251"/>
  <c r="J70"/>
  <c r="BK255"/>
  <c r="J255"/>
  <c r="J72"/>
  <c r="BK260"/>
  <c r="J260"/>
  <c r="J74"/>
  <c r="BK184"/>
  <c r="J184"/>
  <c r="J63"/>
  <c r="BK253"/>
  <c r="J253"/>
  <c r="J71"/>
  <c r="BK258"/>
  <c r="J258"/>
  <c r="J73"/>
  <c i="3" r="BK179"/>
  <c r="J179"/>
  <c r="J63"/>
  <c r="BK221"/>
  <c r="J221"/>
  <c r="J70"/>
  <c r="BK223"/>
  <c r="J223"/>
  <c r="J71"/>
  <c r="BK225"/>
  <c r="J225"/>
  <c r="J72"/>
  <c i="2" r="J239"/>
  <c r="J67"/>
  <c i="3" r="F55"/>
  <c r="BE123"/>
  <c r="BE138"/>
  <c r="BE193"/>
  <c i="2" r="BK245"/>
  <c r="J245"/>
  <c r="J68"/>
  <c i="3" r="BE106"/>
  <c r="BE109"/>
  <c r="BE112"/>
  <c r="BE119"/>
  <c r="BE185"/>
  <c r="BE188"/>
  <c r="BE202"/>
  <c r="E48"/>
  <c r="BE97"/>
  <c r="BE100"/>
  <c r="BE135"/>
  <c r="BE145"/>
  <c r="BE153"/>
  <c r="BE158"/>
  <c r="BE168"/>
  <c r="BE197"/>
  <c r="BE204"/>
  <c r="BE115"/>
  <c r="BE163"/>
  <c r="J88"/>
  <c r="BE171"/>
  <c r="BE176"/>
  <c r="BE180"/>
  <c r="BE206"/>
  <c r="BE217"/>
  <c r="BE222"/>
  <c r="BE224"/>
  <c r="BE127"/>
  <c r="BE210"/>
  <c r="BE219"/>
  <c r="BE220"/>
  <c r="BE103"/>
  <c r="BE132"/>
  <c r="BE141"/>
  <c r="BE150"/>
  <c r="BE226"/>
  <c i="1" r="BC55"/>
  <c r="BD55"/>
  <c r="AW55"/>
  <c i="2" r="E48"/>
  <c r="J52"/>
  <c r="F55"/>
  <c r="BE97"/>
  <c r="BE100"/>
  <c r="BE105"/>
  <c r="BE108"/>
  <c r="BE111"/>
  <c r="BE115"/>
  <c r="BE120"/>
  <c r="BE125"/>
  <c r="BE130"/>
  <c r="BE134"/>
  <c r="BE139"/>
  <c r="BE142"/>
  <c r="BE147"/>
  <c r="BE152"/>
  <c r="BE157"/>
  <c r="BE162"/>
  <c r="BE164"/>
  <c r="BE169"/>
  <c r="BE174"/>
  <c r="BE177"/>
  <c r="BE182"/>
  <c r="BE185"/>
  <c r="BE190"/>
  <c r="BE194"/>
  <c r="BE199"/>
  <c r="BE204"/>
  <c r="BE208"/>
  <c r="BE210"/>
  <c r="BE214"/>
  <c r="BE217"/>
  <c r="BE219"/>
  <c r="BE220"/>
  <c r="BE223"/>
  <c r="BE226"/>
  <c r="BE228"/>
  <c r="BE231"/>
  <c r="BE235"/>
  <c r="BE240"/>
  <c r="BE243"/>
  <c r="BE247"/>
  <c r="BE249"/>
  <c r="BE250"/>
  <c r="BE252"/>
  <c r="BE254"/>
  <c r="BE256"/>
  <c r="BE259"/>
  <c r="BE261"/>
  <c i="1" r="BA55"/>
  <c r="BB55"/>
  <c i="3" r="F34"/>
  <c i="1" r="BA56"/>
  <c r="BA54"/>
  <c r="W30"/>
  <c i="3" r="F35"/>
  <c i="1" r="BB56"/>
  <c r="BB54"/>
  <c r="W31"/>
  <c i="3" r="F36"/>
  <c i="1" r="BC56"/>
  <c r="BC54"/>
  <c r="W32"/>
  <c i="3" r="J34"/>
  <c i="1" r="AW56"/>
  <c i="3" r="F37"/>
  <c i="1" r="BD56"/>
  <c r="BD54"/>
  <c r="W33"/>
  <c i="3" l="1" r="R95"/>
  <c r="R94"/>
  <c r="T95"/>
  <c r="T94"/>
  <c i="2" r="R95"/>
  <c r="R94"/>
  <c r="P95"/>
  <c r="P94"/>
  <c i="1" r="AU55"/>
  <c i="3" r="BK95"/>
  <c r="J95"/>
  <c r="J60"/>
  <c i="2" r="T95"/>
  <c r="T94"/>
  <c r="BK95"/>
  <c r="J95"/>
  <c r="J60"/>
  <c i="3" r="J96"/>
  <c r="J61"/>
  <c r="BK215"/>
  <c r="J215"/>
  <c r="J68"/>
  <c i="2" r="BK94"/>
  <c r="J94"/>
  <c r="J59"/>
  <c i="1" r="AU54"/>
  <c r="AX54"/>
  <c r="AY54"/>
  <c i="2" r="F33"/>
  <c i="1" r="AZ55"/>
  <c i="3" r="J33"/>
  <c i="1" r="AV56"/>
  <c r="AT56"/>
  <c i="3" r="F33"/>
  <c i="1" r="AZ56"/>
  <c i="2" r="J33"/>
  <c i="1" r="AV55"/>
  <c r="AT55"/>
  <c r="AW54"/>
  <c r="AK30"/>
  <c i="3" l="1" r="BK94"/>
  <c r="J94"/>
  <c r="J59"/>
  <c i="2" r="J30"/>
  <c i="1" r="AG55"/>
  <c r="AZ54"/>
  <c r="W29"/>
  <c i="2" l="1" r="J39"/>
  <c i="1" r="AN55"/>
  <c i="3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<sst xmlns="http://schemas.openxmlformats.org/spreadsheetml/2006/main">
  <si>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</si>
  <si>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</si>
  <si>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</si>
  <si>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</si>
  <si>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</si>
  <si>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{7bcf7e37-bfa2-4d78-8ddb-b7796a11aeaa}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</si>
  <si>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</si>
  <si>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</si>
  <si>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</si>
  <si>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</si>
  <si>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</si>
  <si>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</si>
  <si>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</si>
  <si>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</si>
  <si>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</si>
  <si>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</si>
  <si>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</si>
  <si>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VC13-N v k.ú. Kozlov u Ledče nad Sázavou</t>
  </si>
  <si>
    <t>KSO:</t>
  </si>
  <si>
    <t/>
  </si>
  <si>
    <t>CC-CZ:</t>
  </si>
  <si>
    <t>Místo:</t>
  </si>
  <si>
    <t>Kozlov u Ledče nad Sázavou</t>
  </si>
  <si>
    <t>Datum:</t>
  </si>
  <si>
    <t>27. 4. 2024</t>
  </si>
  <si>
    <t>Zadavatel:</t>
  </si>
  <si>
    <t>IČ:</t>
  </si>
  <si>
    <t>Česká republika - Státní pozemkový úřad</t>
  </si>
  <si>
    <t>DIČ:</t>
  </si>
  <si>
    <t>Uchazeč:</t>
  </si>
  <si>
    <t>Vyplň údaj</t>
  </si>
  <si>
    <t>Projektant:</t>
  </si>
  <si>
    <t>Ing. Karel Barták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</si>
  <si>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</si>
  <si>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</si>
  <si>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</si>
  <si>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</si>
  <si>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</si>
  <si>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</si>
  <si>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</si>
  <si>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</si>
  <si>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</si>
  <si>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</si>
  <si>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</si>
  <si>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</si>
  <si>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</si>
  <si>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</si>
  <si>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</si>
  <si>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</si>
  <si>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</si>
  <si>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</si>
  <si>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</si>
  <si>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</si>
  <si>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</si>
  <si>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</si>
  <si>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</si>
  <si>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</si>
  <si>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</si>
  <si>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</si>
  <si>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</si>
  <si>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</si>
  <si>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</si>
  <si>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</si>
  <si>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</si>
  <si>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</si>
  <si>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</si>
  <si>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</si>
  <si>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</si>
  <si>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</si>
  <si>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</si>
  <si>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</si>
  <si>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</si>
  <si>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</si>
  <si>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</si>
  <si>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</si>
  <si>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</si>
  <si>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1A</t>
  </si>
  <si>
    <t>Polní cesta VC13-N v k. ú. Kozlov u Ledče nad Sázavou A</t>
  </si>
  <si>
    <t>STA</t>
  </si>
  <si>
    <t>{25ca3ac3-56a0-4837-95ad-4346bb3d2694}</t>
  </si>
  <si>
    <t>2</t>
  </si>
  <si>
    <t>1B</t>
  </si>
  <si>
    <t>Polní cesta VC13-N v k. ú. Kozlov u Ledče nad Sázavou B</t>
  </si>
  <si>
    <t>{af10d97e-dea4-4aa7-8632-54404c4903a4}</t>
  </si>
  <si>
    <t>KRYCÍ LIST SOUPISU PRACÍ</t>
  </si>
  <si>
    <t>Objekt:</t>
  </si>
  <si>
    <t>1A - Polní cesta VC13-N v k. ú. Kozlov u Ledče nad Sázavou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</si>
  <si>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</si>
  <si>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</si>
  <si>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</si>
  <si>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</si>
  <si>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</si>
  <si>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</si>
  <si>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</si>
  <si>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</si>
  <si>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</si>
  <si>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</si>
  <si>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</si>
  <si>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</si>
  <si>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</si>
  <si>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</si>
  <si>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</si>
  <si>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</si>
  <si>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</si>
  <si>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</si>
  <si>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</si>
  <si>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</si>
  <si>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</si>
  <si>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</si>
  <si>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</si>
  <si>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</si>
  <si>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</si>
  <si>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</si>
  <si>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</si>
  <si>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</si>
  <si>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</si>
  <si>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</si>
  <si>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</si>
  <si>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</si>
  <si>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</si>
  <si>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</si>
  <si>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</si>
  <si>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</si>
  <si>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</si>
  <si>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</si>
  <si>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>Rozebírání zpevněných ploch s přemístěním na skládku na vzdálenost do 20 m nebo s naložením na dopravní prostředek ze silničních panelů</t>
  </si>
  <si>
    <t>m2</t>
  </si>
  <si>
    <t>CS ÚRS 2024 01</t>
  </si>
  <si>
    <t>4</t>
  </si>
  <si>
    <t>-937313113</t>
  </si>
  <si>
    <t>Online PSC</t>
  </si>
  <si>
    <t>https://podminky.urs.cz/item/CS_URS_2024_01/113151111</t>
  </si>
  <si>
    <t>P</t>
  </si>
  <si>
    <t>Poznámka k položce:_x000d_
Panely pro zabezpečení přejezdu v místě plynovodu - 4 kusy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</si>
  <si>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</si>
  <si>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</si>
  <si>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</si>
  <si>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972828770</t>
  </si>
  <si>
    <t>https://podminky.urs.cz/item/CS_URS_2024_01/119001405</t>
  </si>
  <si>
    <t>Poznámka k položce:_x000d_
7 plynovod, 7 vodovod</t>
  </si>
  <si>
    <t>VV</t>
  </si>
  <si>
    <t>7+7</t>
  </si>
  <si>
    <t>Součet</t>
  </si>
  <si>
    <t>3</t>
  </si>
  <si>
    <t>121151114</t>
  </si>
  <si>
    <t>Sejmutí ornice strojně při souvislé ploše přes 100 do 500 m2, tl. vrstvy přes 200 do 250 mm</t>
  </si>
  <si>
    <t>-872309319</t>
  </si>
  <si>
    <t>https://podminky.urs.cz/item/CS_URS_2024_01/121151114</t>
  </si>
  <si>
    <t>Poznámka k položce:_x000d_
Skrývka ornice v trase polní cesty</t>
  </si>
  <si>
    <t>122252204</t>
  </si>
  <si>
    <t>Odkopávky a prokopávky nezapažené pro silnice a dálnice strojně v hornině třídy těžitelnosti I přes 100 do 500 m3</t>
  </si>
  <si>
    <t>m3</t>
  </si>
  <si>
    <t>1193439598</t>
  </si>
  <si>
    <t>https://podminky.urs.cz/item/CS_URS_2024_01/122252204</t>
  </si>
  <si>
    <t>Poznámka k položce:_x000d_
Odkopávky v trase polní cesty na projektovanou zemní pláň km 0,000 - 0,0625</t>
  </si>
  <si>
    <t>5</t>
  </si>
  <si>
    <t>543103673</t>
  </si>
  <si>
    <t>Poznámka k položce:_x000d_
Odkopávky pro sanaci zemní pláně - rozsah čerpání bude upřesněn po provedení statických zatěžovacích zkoušek._x000d_
km 0,000 - 0,0625</t>
  </si>
  <si>
    <t>0,2*278,5</t>
  </si>
  <si>
    <t>6</t>
  </si>
  <si>
    <t>129001101</t>
  </si>
  <si>
    <t>Příplatek k cenám vykopávek za ztížení vykopávky v blízkosti podzemního vedení nebo výbušnin v horninách jakékoliv třídy</t>
  </si>
  <si>
    <t>842775312</t>
  </si>
  <si>
    <t>https://podminky.urs.cz/item/CS_URS_2024_01/129001101</t>
  </si>
  <si>
    <t>Poznámka k položce:_x000d_
odkopávky plynovodu</t>
  </si>
  <si>
    <t>7*0,8*1,2</t>
  </si>
  <si>
    <t>7</t>
  </si>
  <si>
    <t>132212131</t>
  </si>
  <si>
    <t>Hloubení nezapažených rýh šířky do 800 mm ručně s urovnáním dna do předepsaného profilu a spádu v hornině třídy těžitelnosti I skupiny 3 soudržných</t>
  </si>
  <si>
    <t>-538507098</t>
  </si>
  <si>
    <t>https://podminky.urs.cz/item/CS_URS_2024_01/132212131</t>
  </si>
  <si>
    <t>8</t>
  </si>
  <si>
    <t>132251251</t>
  </si>
  <si>
    <t>Hloubení nezapažených rýh šířky přes 800 do 2 000 mm strojně s urovnáním dna do předepsaného profilu a spádu v hornině třídy těžitelnosti I skupiny 3 do 20 m3</t>
  </si>
  <si>
    <t>99375784</t>
  </si>
  <si>
    <t>https://podminky.urs.cz/item/CS_URS_2024_01/132251251</t>
  </si>
  <si>
    <t>Poznámka k položce:_x000d_
propustek v km 0,00155</t>
  </si>
  <si>
    <t>2,8</t>
  </si>
  <si>
    <t>9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</si>
  <si>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</si>
  <si>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</si>
  <si>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89437869</t>
  </si>
  <si>
    <t>https://podminky.urs.cz/item/CS_URS_2024_01/162251102</t>
  </si>
  <si>
    <t>Poznámka k položce:_x000d_
86,3-6,1 přesun zeminy pro násyp km 0,0625-0,24</t>
  </si>
  <si>
    <t>6,1</t>
  </si>
  <si>
    <t>10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</si>
  <si>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</si>
  <si>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</si>
  <si>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65669190</t>
  </si>
  <si>
    <t>https://podminky.urs.cz/item/CS_URS_2024_01/162351103</t>
  </si>
  <si>
    <t>Poznámka k položce:_x000d_
km 0,000 - 0,0625_x000d_
Manipulace s ornicí určenou k následnému ohumusování v rámci staveniště._x000d_
20,7 odvoz na mezideponii_x000d_
20,7 přesun z mezideponie_x000d_
Přesuny vykopané zeminy. _x000d_
4 zemina z propustků a ochrany plynovodu _x000d_
72-6,1 přesun na deponii na pozemku p. č. 952</t>
  </si>
  <si>
    <t>20,7+20,7+4+72-6,1</t>
  </si>
  <si>
    <t>11</t>
  </si>
  <si>
    <t>162351103.1</t>
  </si>
  <si>
    <t>Vodorovné přemístění přes 50 do 500 m výkopku/sypaniny z horniny třídy těžitelnosti I skupiny 1 až 3</t>
  </si>
  <si>
    <t>-482588894</t>
  </si>
  <si>
    <t>55,7</t>
  </si>
  <si>
    <t>12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</si>
  <si>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</si>
  <si>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</si>
  <si>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-1962317704</t>
  </si>
  <si>
    <t>https://podminky.urs.cz/item/CS_URS_2024_01/162651112</t>
  </si>
  <si>
    <t>Poznámka k položce:_x000d_
Odvoz přebytečné ornice do Sychrova.</t>
  </si>
  <si>
    <t>76,4-20,7</t>
  </si>
  <si>
    <t>13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</si>
  <si>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</si>
  <si>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</si>
  <si>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1604493816</t>
  </si>
  <si>
    <t>https://podminky.urs.cz/item/CS_URS_2024_01/171152101</t>
  </si>
  <si>
    <t>Poznámka k položce:_x000d_
násypy v km 0,0625</t>
  </si>
  <si>
    <t>14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</si>
  <si>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</si>
  <si>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</si>
  <si>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-1806225579</t>
  </si>
  <si>
    <t>https://podminky.urs.cz/item/CS_URS_2024_01/174152101</t>
  </si>
  <si>
    <t>Poznámka k položce:_x000d_
rýha v trase plynovodu</t>
  </si>
  <si>
    <t>7*0,8*0,24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</si>
  <si>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</si>
  <si>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</si>
  <si>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1055456921</t>
  </si>
  <si>
    <t>https://podminky.urs.cz/item/CS_URS_2024_01/175151101</t>
  </si>
  <si>
    <t>Poznámka k položce:_x000d_
obsyp ochranné trubky plynovodu</t>
  </si>
  <si>
    <t>7*0,36*0,8</t>
  </si>
  <si>
    <t>16</t>
  </si>
  <si>
    <t>M</t>
  </si>
  <si>
    <t>58341334</t>
  </si>
  <si>
    <t>kamenivo drcené drobné frakce 0/2</t>
  </si>
  <si>
    <t>t</t>
  </si>
  <si>
    <t>-146187232</t>
  </si>
  <si>
    <t>Poznámka k položce:_x000d_
prosívka na ochranné trubky</t>
  </si>
  <si>
    <t>17</t>
  </si>
  <si>
    <t>182151111</t>
  </si>
  <si>
    <t>Svahování trvalých svahů do projektovaných profilů strojně s potřebným přemístěním výkopku při svahování v zářezech v hornině třídy těžitelnosti I, skupiny 1 až 3</t>
  </si>
  <si>
    <t>62704207</t>
  </si>
  <si>
    <t>https://podminky.urs.cz/item/CS_URS_2024_01/182151111</t>
  </si>
  <si>
    <t>Poznámka k položce:_x000d_
svahování příkopu v km 0,000-0,0625</t>
  </si>
  <si>
    <t>53*1,3</t>
  </si>
  <si>
    <t>18</t>
  </si>
  <si>
    <t>182351023</t>
  </si>
  <si>
    <t>Rozprostření a urovnání ornice ve svahu sklonu přes 1:5 strojně při souvislé ploše do 100 m2, tl. vrstvy do 200 mm</t>
  </si>
  <si>
    <t>2030682854</t>
  </si>
  <si>
    <t>https://podminky.urs.cz/item/CS_URS_2024_01/182351023</t>
  </si>
  <si>
    <t>Poznámka k položce:_x000d_
Ohumusování příkopu 
a ohumusování boků tělesa polní cesty v km 0,000-0,0625</t>
  </si>
  <si>
    <t>1,7*53+(62,5*2-53)*1</t>
  </si>
  <si>
    <t>19</t>
  </si>
  <si>
    <t>998225111</t>
  </si>
  <si>
    <t>Přesun hmot pro komunikace s krytem z kameniva, monolitickým betonovým nebo živičným dopravní vzdálenost do 200 m jakékoliv délky objektu</t>
  </si>
  <si>
    <t>1091187892</t>
  </si>
  <si>
    <t>https://podminky.urs.cz/item/CS_URS_2024_01/998225111</t>
  </si>
  <si>
    <t>Zakládání</t>
  </si>
  <si>
    <t>20</t>
  </si>
  <si>
    <t>291211111</t>
  </si>
  <si>
    <t>Zřízení zpevněné plochy ze silničních panelů osazených do lože tl. 50 mm z kameniva</t>
  </si>
  <si>
    <t>1079898351</t>
  </si>
  <si>
    <t>https://podminky.urs.cz/item/CS_URS_2024_01/291211111</t>
  </si>
  <si>
    <t>Poznámka k položce:_x000d_
Panely pro zabezpečení přejezdu v místě plynovodu - 4 kusy.</t>
  </si>
  <si>
    <t>4*3</t>
  </si>
  <si>
    <t>59381006</t>
  </si>
  <si>
    <t>panel silniční 3,00x1,00x0,215m</t>
  </si>
  <si>
    <t>kus</t>
  </si>
  <si>
    <t>-1606061725</t>
  </si>
  <si>
    <t>Poznámka k položce:_x000d_
Panely pro zabezpečení přejezdu v místě plynovodu - 4 kusy, uvažováno opotřebení 33%</t>
  </si>
  <si>
    <t>Vodorovné konstrukce</t>
  </si>
  <si>
    <t>22</t>
  </si>
  <si>
    <t>463212121</t>
  </si>
  <si>
    <t>Rovnanina z lomového kamene upraveného, tříděného jakékoliv tloušťky rovnaniny s vyplněním spár a dutin těženým kamenivem</t>
  </si>
  <si>
    <t>-1446504707</t>
  </si>
  <si>
    <t>https://podminky.urs.cz/item/CS_URS_2024_01/463212121</t>
  </si>
  <si>
    <t>Poznámka k položce:_x000d_
0,45 2x Opevnění dna příkopu pod výtokem ze svodnic</t>
  </si>
  <si>
    <t>0,45</t>
  </si>
  <si>
    <t>Komunikace pozemní</t>
  </si>
  <si>
    <t>23</t>
  </si>
  <si>
    <t>564762111</t>
  </si>
  <si>
    <t>Podklad nebo kryt z vibrovaného štěrku VŠ s rozprostřením, vlhčením a zhutněním, po zhutnění tl. 200 mm</t>
  </si>
  <si>
    <t>-1736329490</t>
  </si>
  <si>
    <t>https://podminky.urs.cz/item/CS_URS_2024_01/564762111</t>
  </si>
  <si>
    <t>Poznámka k položce:_x000d_
km 0,000 - 0,0625</t>
  </si>
  <si>
    <t>(62,5-7)*4,2</t>
  </si>
  <si>
    <t>24</t>
  </si>
  <si>
    <t>564851011</t>
  </si>
  <si>
    <t>Podklad ze štěrkodrti ŠD s rozprostřením a zhutněním plochy jednotlivě do 100 m2, po zhutnění tl. 150 mm</t>
  </si>
  <si>
    <t>-79861196</t>
  </si>
  <si>
    <t>https://podminky.urs.cz/item/CS_URS_2024_01/564851011</t>
  </si>
  <si>
    <t>Poznámka k položce:_x000d_
frakce 0/63 mm v km 0,000-0,007</t>
  </si>
  <si>
    <t>33+35</t>
  </si>
  <si>
    <t>25</t>
  </si>
  <si>
    <t>564861111</t>
  </si>
  <si>
    <t>Podklad ze štěrkodrti ŠD s rozprostřením a zhutněním plochy přes 100 m2, po zhutnění tl. 200 mm</t>
  </si>
  <si>
    <t>-396235585</t>
  </si>
  <si>
    <t>https://podminky.urs.cz/item/CS_URS_2024_01/564861111</t>
  </si>
  <si>
    <t>Poznámka k položce:_x000d_
37 km 0,000 - 0,007_x000d_
254,5 km 0,007 - 0,0625_x000d_
frakce 0/63 mm</t>
  </si>
  <si>
    <t>37+254,5</t>
  </si>
  <si>
    <t>26</t>
  </si>
  <si>
    <t>-485646735</t>
  </si>
  <si>
    <t>Poznámka k položce:_x000d_
Sanace zemní pláně v km 0,007*0,0625 - uvedené množství je maximální. Rozsah čerpání této položky bude upřesněn na základě výsledku statických zatěžovacích zkoušek na zemní pláni. Čerpání je podmíněno souhlasem stavebníka a TDS.
frakce 0/63 mm</t>
  </si>
  <si>
    <t>278,5</t>
  </si>
  <si>
    <t>27</t>
  </si>
  <si>
    <t>577155141</t>
  </si>
  <si>
    <t>Asfaltový beton vrstva obrusná ACO 16 (ABH) s rozprostřením a zhutněním z modifikovaného asfaltu v pruhu šířky přes 3 m, po zhutnění tl. 60 mm</t>
  </si>
  <si>
    <t>848351964</t>
  </si>
  <si>
    <t>https://podminky.urs.cz/item/CS_URS_2024_01/577155141</t>
  </si>
  <si>
    <t>28</t>
  </si>
  <si>
    <t>597311121</t>
  </si>
  <si>
    <t>Svodnice vody ocelová šířky 120 mm, kotvená do sypaniny</t>
  </si>
  <si>
    <t>860924084</t>
  </si>
  <si>
    <t>https://podminky.urs.cz/item/CS_URS_2024_01/597311121</t>
  </si>
  <si>
    <t>2*5</t>
  </si>
  <si>
    <t>29</t>
  </si>
  <si>
    <t>599141111</t>
  </si>
  <si>
    <t>Vyplnění spár mezi silničními dílci jakékoliv tloušťky živičnou zálivkou</t>
  </si>
  <si>
    <t>-565066593</t>
  </si>
  <si>
    <t>https://podminky.urs.cz/item/CS_URS_2024_01/599141111</t>
  </si>
  <si>
    <t>Ostatní konstrukce a práce, bourání</t>
  </si>
  <si>
    <t>30</t>
  </si>
  <si>
    <t>912211111</t>
  </si>
  <si>
    <t>Montáž směrového sloupku plastového s odrazkou prostým uložením bez betonového základu silničního</t>
  </si>
  <si>
    <t>996977716</t>
  </si>
  <si>
    <t>https://podminky.urs.cz/item/CS_URS_2024_01/912211111</t>
  </si>
  <si>
    <t>31</t>
  </si>
  <si>
    <t>40445158</t>
  </si>
  <si>
    <t>sloupek směrový silniční plastový 1,2m</t>
  </si>
  <si>
    <t>-685089477</t>
  </si>
  <si>
    <t>32</t>
  </si>
  <si>
    <t>24551060</t>
  </si>
  <si>
    <t>tmel zálivkový na spáry v komunikacích za studena</t>
  </si>
  <si>
    <t>litr</t>
  </si>
  <si>
    <t>1878880354</t>
  </si>
  <si>
    <t>7,35*0,5</t>
  </si>
  <si>
    <t>33</t>
  </si>
  <si>
    <t>914511112</t>
  </si>
  <si>
    <t>Montáž sloupku dopravních značek délky do 3,5 m do hliníkové patky pro sloupek D 60 mm</t>
  </si>
  <si>
    <t>-47272330</t>
  </si>
  <si>
    <t>https://podminky.urs.cz/item/CS_URS_2024_01/914511112</t>
  </si>
  <si>
    <t>Poznámka k položce:_x000d_
posunutí značky "obec"</t>
  </si>
  <si>
    <t>34</t>
  </si>
  <si>
    <t>919411131</t>
  </si>
  <si>
    <t>Čelo propustku včetně římsy z betonu prostého se zvýšenými nároky na prostředí, pro propustek z trub DN 300 až 500 mm</t>
  </si>
  <si>
    <t>-690844379</t>
  </si>
  <si>
    <t>https://podminky.urs.cz/item/CS_URS_2024_01/919411131</t>
  </si>
  <si>
    <t>35</t>
  </si>
  <si>
    <t>919413121</t>
  </si>
  <si>
    <t>Vtoková jímka propustku z betonu prostého se zvýšenými nároky na prostředí tř. C 25/30, propustku z trub DN do 800 mm</t>
  </si>
  <si>
    <t>1838937885</t>
  </si>
  <si>
    <t>https://podminky.urs.cz/item/CS_URS_2024_01/919413121</t>
  </si>
  <si>
    <t>Poznámka k položce:_x000d_
1 vtok propustku v km 0,00155 
1 výtok z propustku v km 0,00155</t>
  </si>
  <si>
    <t>36</t>
  </si>
  <si>
    <t>919551012</t>
  </si>
  <si>
    <t>Zřízení propustků a hospodářských přejezdů z trub plastových do DN 400</t>
  </si>
  <si>
    <t>-1178849688</t>
  </si>
  <si>
    <t>https://podminky.urs.cz/item/CS_URS_2024_01/919551012</t>
  </si>
  <si>
    <t>37</t>
  </si>
  <si>
    <t>28617047</t>
  </si>
  <si>
    <t>trubka kanalizační PP korugovaná DN 400x6000mm SN10</t>
  </si>
  <si>
    <t>819326340</t>
  </si>
  <si>
    <t>Práce a dodávky M</t>
  </si>
  <si>
    <t>46-M</t>
  </si>
  <si>
    <t>Zemní práce při extr.mont.pracích</t>
  </si>
  <si>
    <t>38</t>
  </si>
  <si>
    <t>460791114</t>
  </si>
  <si>
    <t>Montáž trubek ochranných uložených volně do rýhy plastových tuhých, vnitřního průměru přes 90 do 110 mm</t>
  </si>
  <si>
    <t>-1308265937</t>
  </si>
  <si>
    <t>https://podminky.urs.cz/item/CS_URS_2024_01/460791114</t>
  </si>
  <si>
    <t>Poznámka k položce:_x000d_
ochranná trubka plynovodu</t>
  </si>
  <si>
    <t>39</t>
  </si>
  <si>
    <t>34571098</t>
  </si>
  <si>
    <t>trubka elektroinstalační dělená (chránička) D 100/110mm, HDPE</t>
  </si>
  <si>
    <t>195538269</t>
  </si>
  <si>
    <t>VRN</t>
  </si>
  <si>
    <t>Vedlejší rozpočtové náklady</t>
  </si>
  <si>
    <t>VRN1</t>
  </si>
  <si>
    <t>Průzkumné, geodetické a projektové práce</t>
  </si>
  <si>
    <t>40</t>
  </si>
  <si>
    <t>12002000R</t>
  </si>
  <si>
    <t>Geodetické práce</t>
  </si>
  <si>
    <t>soubor</t>
  </si>
  <si>
    <t>2112686315</t>
  </si>
  <si>
    <t>Poznámka k položce:_x000d_
před, během a po stavbě</t>
  </si>
  <si>
    <t>41</t>
  </si>
  <si>
    <t>13254000R</t>
  </si>
  <si>
    <t>Dokumentace skutečného provedení stavby</t>
  </si>
  <si>
    <t>-1994505161</t>
  </si>
  <si>
    <t>42</t>
  </si>
  <si>
    <t>13274000R</t>
  </si>
  <si>
    <t>Pasportizace objektu před započetím prací</t>
  </si>
  <si>
    <t>1464122502</t>
  </si>
  <si>
    <t>VRN2</t>
  </si>
  <si>
    <t>Příprava staveniště</t>
  </si>
  <si>
    <t>43</t>
  </si>
  <si>
    <t>20001000R</t>
  </si>
  <si>
    <t>-1350047096</t>
  </si>
  <si>
    <t>VRN3</t>
  </si>
  <si>
    <t>Zařízení staveniště</t>
  </si>
  <si>
    <t>44</t>
  </si>
  <si>
    <t>30001000R</t>
  </si>
  <si>
    <t>1944868138</t>
  </si>
  <si>
    <t>VRN4</t>
  </si>
  <si>
    <t>Inženýrská činnost</t>
  </si>
  <si>
    <t>45</t>
  </si>
  <si>
    <t>43002000R</t>
  </si>
  <si>
    <t>Zkoušky a ostatní měření</t>
  </si>
  <si>
    <t>1291347369</t>
  </si>
  <si>
    <t>Poznámka k položce:_x000d_
zkouška deformačního modulu Edef,2</t>
  </si>
  <si>
    <t>VRN7</t>
  </si>
  <si>
    <t>Provozní vlivy</t>
  </si>
  <si>
    <t>46</t>
  </si>
  <si>
    <t>75002000R</t>
  </si>
  <si>
    <t>Ochranná pásma</t>
  </si>
  <si>
    <t>-776456120</t>
  </si>
  <si>
    <t>VRN9</t>
  </si>
  <si>
    <t>Ostatní náklady</t>
  </si>
  <si>
    <t>47</t>
  </si>
  <si>
    <t>091504000</t>
  </si>
  <si>
    <t>Náklady související s publikační činností</t>
  </si>
  <si>
    <t>1024</t>
  </si>
  <si>
    <t>-1506157775</t>
  </si>
  <si>
    <t>https://podminky.urs.cz/item/CS_URS_2024_01/091504000</t>
  </si>
  <si>
    <t>Poznámka k položce:_x000d_
trvalá informační deska formátu A3, umístění na společném stojanu s desku příslušnou MVN</t>
  </si>
  <si>
    <t>1B - Polní cesta VC13-N v k. ú. Kozlov u Ledče nad Sázavou B</t>
  </si>
  <si>
    <t>111251101</t>
  </si>
  <si>
    <t>Odstranění křovin a stromů s odstraněním kořenů strojně průměru kmene do 100 mm v rovině nebo ve svahu sklonu terénu do 1:5, při celkové ploše do 100 m2</t>
  </si>
  <si>
    <t>-780258800</t>
  </si>
  <si>
    <t>https://podminky.urs.cz/item/CS_URS_2024_01/111251101</t>
  </si>
  <si>
    <t>Poznámka k položce:_x000d_
Slivoň myrobalán</t>
  </si>
  <si>
    <t>112101101</t>
  </si>
  <si>
    <t>Odstranění stromů s odřezáním kmene a s odvětvením listnatých, průměru kmene přes 100 do 300 mm</t>
  </si>
  <si>
    <t>-815214640</t>
  </si>
  <si>
    <t>https://podminky.urs.cz/item/CS_URS_2024_01/112101101</t>
  </si>
  <si>
    <t>Poznámka k položce:_x000d_
vrby</t>
  </si>
  <si>
    <t>112111111</t>
  </si>
  <si>
    <t>Spálení větví stromů všech druhů stromů o průměru kmene přes 0,10 m na hromadách</t>
  </si>
  <si>
    <t>2060769593</t>
  </si>
  <si>
    <t>https://podminky.urs.cz/item/CS_URS_2024_01/112111111</t>
  </si>
  <si>
    <t>Poznámka k položce:_x000d_
3 vrby, 1 slivoň</t>
  </si>
  <si>
    <t>112201112</t>
  </si>
  <si>
    <t>Odstranění pařezu v rovině nebo na svahu do 1:5 o průměru pařezu na řezné ploše přes 200 do 300 mm</t>
  </si>
  <si>
    <t>2061668248</t>
  </si>
  <si>
    <t>https://podminky.urs.cz/item/CS_URS_2024_01/112201112</t>
  </si>
  <si>
    <t>112201113</t>
  </si>
  <si>
    <t>Odstranění pařezu v rovině nebo na svahu do 1:5 o průměru pařezu na řezné ploše přes 300 do 400 mm</t>
  </si>
  <si>
    <t>-1786880984</t>
  </si>
  <si>
    <t>https://podminky.urs.cz/item/CS_URS_2024_01/112201113</t>
  </si>
  <si>
    <t>Poznámka k položce:_x000d_
slivoň</t>
  </si>
  <si>
    <t>112201138</t>
  </si>
  <si>
    <t>Odstranění pařezu na svahu přes 1:5 do 1:2 o průměru pařezu na řezné ploše přes 800 do 900 mm</t>
  </si>
  <si>
    <t>-407421027</t>
  </si>
  <si>
    <t>https://podminky.urs.cz/item/CS_URS_2024_01/112201138</t>
  </si>
  <si>
    <t>Poznámka k položce:_x000d_
vícekmen ořešáku</t>
  </si>
  <si>
    <t>1829896253</t>
  </si>
  <si>
    <t>Poznámka k položce:_x000d_
Skrývka ornice v trase polní cesty km 0,0625-0,24</t>
  </si>
  <si>
    <t>1483-360,5</t>
  </si>
  <si>
    <t>-2017390074</t>
  </si>
  <si>
    <t>Poznámka k položce:_x000d_
Odkopávky v trase polní cesty na projektovanou zemní pláň km 0,0625 - 0,24</t>
  </si>
  <si>
    <t>257,05-71,95</t>
  </si>
  <si>
    <t>-131478601</t>
  </si>
  <si>
    <t>Poznámka k položce:_x000d_
Odkopávky pro sanaci zemní pláně - rozsah čerpání bude upřesněn po provedení statických zatěžovacích zkoušek._x000d_
km 0,0625-0,240</t>
  </si>
  <si>
    <t>240,4-0,2*278,5</t>
  </si>
  <si>
    <t>-1494415681</t>
  </si>
  <si>
    <t>Poznámka k položce:_x000d_
9,2 vtoková jímka u propustku v km 0,17591
4,5 propustek v km 0,17591</t>
  </si>
  <si>
    <t>9,2+4,5</t>
  </si>
  <si>
    <t>162201421</t>
  </si>
  <si>
    <t>Vodorovné přemístění větví, kmenů nebo pařezů s naložením, složením a dopravou do 1000 m pařezů kmenů, průměru přes 100 do 300 mm</t>
  </si>
  <si>
    <t>-123842314</t>
  </si>
  <si>
    <t>https://podminky.urs.cz/item/CS_URS_2024_01/162201421</t>
  </si>
  <si>
    <t>162201422</t>
  </si>
  <si>
    <t>Vodorovné přemístění větví, kmenů nebo pařezů s naložením, složením a dopravou do 1000 m pařezů kmenů, průměru přes 300 do 500 mm</t>
  </si>
  <si>
    <t>-538808448</t>
  </si>
  <si>
    <t>https://podminky.urs.cz/item/CS_URS_2024_01/162201422</t>
  </si>
  <si>
    <t>162201424</t>
  </si>
  <si>
    <t>Vodorovné přemístění větví, kmenů nebo pařezů s naložením, složením a dopravou do 1000 m pařezů kmenů, průměru přes 700 do 900 mm</t>
  </si>
  <si>
    <t>-1202400878</t>
  </si>
  <si>
    <t>https://podminky.urs.cz/item/CS_URS_2024_01/162201424</t>
  </si>
  <si>
    <t>Poznámka k položce:_x000d_
ořešák</t>
  </si>
  <si>
    <t>-77046446</t>
  </si>
  <si>
    <t>Poznámka k položce:_x000d_
86,3-6,1 přesun zeminy pro násyp</t>
  </si>
  <si>
    <t>86,3-6,1</t>
  </si>
  <si>
    <t>-2124729785</t>
  </si>
  <si>
    <t>Poznámka k položce:_x000d_
km 0,0625-0,24Manipulace s ornicí určenou k následnému ohumusování v rámci staveniště._x000d_
76,6-20,7 odvoz na mezideponii_x000d_
76,6-20,7 přesun z mezideponie_x000d_
Přesuny vykopané zeminy. _x000d_
10 zemina z propustku _x000d_
104,85 přesun na deponii na pozemku p. č. 952</t>
  </si>
  <si>
    <t>76,6-20,7+76,6-20,7+10+257,05-72-86,3+6,1</t>
  </si>
  <si>
    <t>-1166754007</t>
  </si>
  <si>
    <t>Poznámka k položce:_x000d_
Odkopávky pro sanaci zemní pláně - rozsah čerpání bude upřesněn po provedení statických zatěžovacích zkoušek._x000d_
km 0,0625-0,24</t>
  </si>
  <si>
    <t>240,4-55,7</t>
  </si>
  <si>
    <t>-446794550</t>
  </si>
  <si>
    <t>299,5-76,6-55,7</t>
  </si>
  <si>
    <t>-378638430</t>
  </si>
  <si>
    <t>Poznámka k položce:_x000d_
86,3-6,1 násypay v km 0,0625-0,240</t>
  </si>
  <si>
    <t>343569564</t>
  </si>
  <si>
    <t>Poznámka k položce:_x000d_
svahování příkopu v km 0,0625-0,240.</t>
  </si>
  <si>
    <t>102*1,3</t>
  </si>
  <si>
    <t>182251101</t>
  </si>
  <si>
    <t>Svahování trvalých svahů do projektovaných profilů strojně s potřebným přemístěním výkopku při svahování násypů v jakékoliv hornině</t>
  </si>
  <si>
    <t>608028007</t>
  </si>
  <si>
    <t>https://podminky.urs.cz/item/CS_URS_2024_01/182251101</t>
  </si>
  <si>
    <t>Poznámka k položce:_x000d_
svahování násypu v km 0,140-0,175</t>
  </si>
  <si>
    <t>1126836380</t>
  </si>
  <si>
    <t>Poznámka k položce:_x000d_
263,5 Ohumusování příkopu 
325 Ohumusování boků tělesa polní cesty</t>
  </si>
  <si>
    <t>1,7*102+((240-62,5)*2-102)*1</t>
  </si>
  <si>
    <t>-1109040763</t>
  </si>
  <si>
    <t>-1282693255</t>
  </si>
  <si>
    <t xml:space="preserve">Poznámka k položce:_x000d_
0,675  3 x opevnění dna příkopu pod výtokem ze svodnic_x000d_
0,84 Opevnění na výtoku z prospustku v km 0,17591</t>
  </si>
  <si>
    <t>0,675+0,84</t>
  </si>
  <si>
    <t>-779314460</t>
  </si>
  <si>
    <t>1017-233,1</t>
  </si>
  <si>
    <t>1431108307</t>
  </si>
  <si>
    <t>Poznámka k položce:_x000d_
845,5 km 0,0625 - 0,24_x000d_
frakce 0/63 mm</t>
  </si>
  <si>
    <t>845,5</t>
  </si>
  <si>
    <t>-1603690551</t>
  </si>
  <si>
    <t>Poznámka k položce:_x000d_
Sanace zemní pláně v km 0,0625-0,240 - uvedené množství je maximální. Rozsah čerpání této položky bude upřesněn na základě výsledku statických zatěžovacích zkoušek na zemní pláni. Čerpání je podmíněno souhlasem stavebníka a TDS.
frakce 0/63 mm</t>
  </si>
  <si>
    <t>1202-278,5</t>
  </si>
  <si>
    <t>30499705</t>
  </si>
  <si>
    <t>3*5</t>
  </si>
  <si>
    <t>919441211</t>
  </si>
  <si>
    <t>Čelo propustku včetně římsy ze zdiva z lomového kamene, pro propustek z trub DN 300 až 500 mm</t>
  </si>
  <si>
    <t>2037742841</t>
  </si>
  <si>
    <t>https://podminky.urs.cz/item/CS_URS_2024_01/919441211</t>
  </si>
  <si>
    <t>919443111</t>
  </si>
  <si>
    <t>Vtoková jímka propustku ze zdiva z lomového kamene na maltu cementovou, propustku z trub DN do 800 mm</t>
  </si>
  <si>
    <t>1161988170</t>
  </si>
  <si>
    <t>https://podminky.urs.cz/item/CS_URS_2024_01/919443111</t>
  </si>
  <si>
    <t>-1128929833</t>
  </si>
  <si>
    <t>1653299518</t>
  </si>
  <si>
    <t>-1445677452</t>
  </si>
  <si>
    <t>1383882248</t>
  </si>
  <si>
    <t>1910817110</t>
  </si>
  <si>
    <t>-1347591282</t>
  </si>
  <si>
    <t>274185431</t>
  </si>
  <si>
    <t>852134988</t>
  </si>
  <si>
    <t>Poznámka k položce:_x000d_
2 zkouška deformačního modulu Edef,2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</si>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</sst>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51111" TargetMode="External" /><Relationship Id="rId2" Type="http://schemas.openxmlformats.org/officeDocument/2006/relationships/hyperlink" Target="https://podminky.urs.cz/item/CS_URS_2024_01/119001405" TargetMode="External" /><Relationship Id="rId3" Type="http://schemas.openxmlformats.org/officeDocument/2006/relationships/hyperlink" Target="https://podminky.urs.cz/item/CS_URS_2024_01/121151114" TargetMode="External" /><Relationship Id="rId4" Type="http://schemas.openxmlformats.org/officeDocument/2006/relationships/hyperlink" Target="https://podminky.urs.cz/item/CS_URS_2024_01/122252204" TargetMode="External" /><Relationship Id="rId5" Type="http://schemas.openxmlformats.org/officeDocument/2006/relationships/hyperlink" Target="https://podminky.urs.cz/item/CS_URS_2024_01/122252204" TargetMode="External" /><Relationship Id="rId6" Type="http://schemas.openxmlformats.org/officeDocument/2006/relationships/hyperlink" Target="https://podminky.urs.cz/item/CS_URS_2024_01/129001101" TargetMode="External" /><Relationship Id="rId7" Type="http://schemas.openxmlformats.org/officeDocument/2006/relationships/hyperlink" Target="https://podminky.urs.cz/item/CS_URS_2024_01/132212131" TargetMode="External" /><Relationship Id="rId8" Type="http://schemas.openxmlformats.org/officeDocument/2006/relationships/hyperlink" Target="https://podminky.urs.cz/item/CS_URS_2024_01/132251251" TargetMode="External" /><Relationship Id="rId9" Type="http://schemas.openxmlformats.org/officeDocument/2006/relationships/hyperlink" Target="https://podminky.urs.cz/item/CS_URS_2024_01/162251102" TargetMode="External" /><Relationship Id="rId10" Type="http://schemas.openxmlformats.org/officeDocument/2006/relationships/hyperlink" Target="https://podminky.urs.cz/item/CS_URS_2024_01/162351103" TargetMode="External" /><Relationship Id="rId11" Type="http://schemas.openxmlformats.org/officeDocument/2006/relationships/hyperlink" Target="https://podminky.urs.cz/item/CS_URS_2024_01/162651112" TargetMode="External" /><Relationship Id="rId12" Type="http://schemas.openxmlformats.org/officeDocument/2006/relationships/hyperlink" Target="https://podminky.urs.cz/item/CS_URS_2024_01/171152101" TargetMode="External" /><Relationship Id="rId13" Type="http://schemas.openxmlformats.org/officeDocument/2006/relationships/hyperlink" Target="https://podminky.urs.cz/item/CS_URS_2024_01/174152101" TargetMode="External" /><Relationship Id="rId14" Type="http://schemas.openxmlformats.org/officeDocument/2006/relationships/hyperlink" Target="https://podminky.urs.cz/item/CS_URS_2024_01/175151101" TargetMode="External" /><Relationship Id="rId15" Type="http://schemas.openxmlformats.org/officeDocument/2006/relationships/hyperlink" Target="https://podminky.urs.cz/item/CS_URS_2024_01/182151111" TargetMode="External" /><Relationship Id="rId16" Type="http://schemas.openxmlformats.org/officeDocument/2006/relationships/hyperlink" Target="https://podminky.urs.cz/item/CS_URS_2024_01/182351023" TargetMode="External" /><Relationship Id="rId17" Type="http://schemas.openxmlformats.org/officeDocument/2006/relationships/hyperlink" Target="https://podminky.urs.cz/item/CS_URS_2024_01/998225111" TargetMode="External" /><Relationship Id="rId18" Type="http://schemas.openxmlformats.org/officeDocument/2006/relationships/hyperlink" Target="https://podminky.urs.cz/item/CS_URS_2024_01/291211111" TargetMode="External" /><Relationship Id="rId19" Type="http://schemas.openxmlformats.org/officeDocument/2006/relationships/hyperlink" Target="https://podminky.urs.cz/item/CS_URS_2024_01/463212121" TargetMode="External" /><Relationship Id="rId20" Type="http://schemas.openxmlformats.org/officeDocument/2006/relationships/hyperlink" Target="https://podminky.urs.cz/item/CS_URS_2024_01/564762111" TargetMode="External" /><Relationship Id="rId21" Type="http://schemas.openxmlformats.org/officeDocument/2006/relationships/hyperlink" Target="https://podminky.urs.cz/item/CS_URS_2024_01/564851011" TargetMode="External" /><Relationship Id="rId22" Type="http://schemas.openxmlformats.org/officeDocument/2006/relationships/hyperlink" Target="https://podminky.urs.cz/item/CS_URS_2024_01/564861111" TargetMode="External" /><Relationship Id="rId23" Type="http://schemas.openxmlformats.org/officeDocument/2006/relationships/hyperlink" Target="https://podminky.urs.cz/item/CS_URS_2024_01/564861111" TargetMode="External" /><Relationship Id="rId24" Type="http://schemas.openxmlformats.org/officeDocument/2006/relationships/hyperlink" Target="https://podminky.urs.cz/item/CS_URS_2024_01/577155141" TargetMode="External" /><Relationship Id="rId25" Type="http://schemas.openxmlformats.org/officeDocument/2006/relationships/hyperlink" Target="https://podminky.urs.cz/item/CS_URS_2024_01/597311121" TargetMode="External" /><Relationship Id="rId26" Type="http://schemas.openxmlformats.org/officeDocument/2006/relationships/hyperlink" Target="https://podminky.urs.cz/item/CS_URS_2024_01/599141111" TargetMode="External" /><Relationship Id="rId27" Type="http://schemas.openxmlformats.org/officeDocument/2006/relationships/hyperlink" Target="https://podminky.urs.cz/item/CS_URS_2024_01/912211111" TargetMode="External" /><Relationship Id="rId28" Type="http://schemas.openxmlformats.org/officeDocument/2006/relationships/hyperlink" Target="https://podminky.urs.cz/item/CS_URS_2024_01/914511112" TargetMode="External" /><Relationship Id="rId29" Type="http://schemas.openxmlformats.org/officeDocument/2006/relationships/hyperlink" Target="https://podminky.urs.cz/item/CS_URS_2024_01/919411131" TargetMode="External" /><Relationship Id="rId30" Type="http://schemas.openxmlformats.org/officeDocument/2006/relationships/hyperlink" Target="https://podminky.urs.cz/item/CS_URS_2024_01/919413121" TargetMode="External" /><Relationship Id="rId31" Type="http://schemas.openxmlformats.org/officeDocument/2006/relationships/hyperlink" Target="https://podminky.urs.cz/item/CS_URS_2024_01/919551012" TargetMode="External" /><Relationship Id="rId32" Type="http://schemas.openxmlformats.org/officeDocument/2006/relationships/hyperlink" Target="https://podminky.urs.cz/item/CS_URS_2024_01/460791114" TargetMode="External" /><Relationship Id="rId33" Type="http://schemas.openxmlformats.org/officeDocument/2006/relationships/hyperlink" Target="https://podminky.urs.cz/item/CS_URS_2024_01/091504000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1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111111" TargetMode="External" /><Relationship Id="rId4" Type="http://schemas.openxmlformats.org/officeDocument/2006/relationships/hyperlink" Target="https://podminky.urs.cz/item/CS_URS_2024_01/112201112" TargetMode="External" /><Relationship Id="rId5" Type="http://schemas.openxmlformats.org/officeDocument/2006/relationships/hyperlink" Target="https://podminky.urs.cz/item/CS_URS_2024_01/112201113" TargetMode="External" /><Relationship Id="rId6" Type="http://schemas.openxmlformats.org/officeDocument/2006/relationships/hyperlink" Target="https://podminky.urs.cz/item/CS_URS_2024_01/112201138" TargetMode="External" /><Relationship Id="rId7" Type="http://schemas.openxmlformats.org/officeDocument/2006/relationships/hyperlink" Target="https://podminky.urs.cz/item/CS_URS_2024_01/121151114" TargetMode="External" /><Relationship Id="rId8" Type="http://schemas.openxmlformats.org/officeDocument/2006/relationships/hyperlink" Target="https://podminky.urs.cz/item/CS_URS_2024_01/122252204" TargetMode="External" /><Relationship Id="rId9" Type="http://schemas.openxmlformats.org/officeDocument/2006/relationships/hyperlink" Target="https://podminky.urs.cz/item/CS_URS_2024_01/122252204" TargetMode="External" /><Relationship Id="rId10" Type="http://schemas.openxmlformats.org/officeDocument/2006/relationships/hyperlink" Target="https://podminky.urs.cz/item/CS_URS_2024_01/132251251" TargetMode="External" /><Relationship Id="rId11" Type="http://schemas.openxmlformats.org/officeDocument/2006/relationships/hyperlink" Target="https://podminky.urs.cz/item/CS_URS_2024_01/162201421" TargetMode="External" /><Relationship Id="rId12" Type="http://schemas.openxmlformats.org/officeDocument/2006/relationships/hyperlink" Target="https://podminky.urs.cz/item/CS_URS_2024_01/162201422" TargetMode="External" /><Relationship Id="rId13" Type="http://schemas.openxmlformats.org/officeDocument/2006/relationships/hyperlink" Target="https://podminky.urs.cz/item/CS_URS_2024_01/162201424" TargetMode="External" /><Relationship Id="rId14" Type="http://schemas.openxmlformats.org/officeDocument/2006/relationships/hyperlink" Target="https://podminky.urs.cz/item/CS_URS_2024_01/162251102" TargetMode="External" /><Relationship Id="rId15" Type="http://schemas.openxmlformats.org/officeDocument/2006/relationships/hyperlink" Target="https://podminky.urs.cz/item/CS_URS_2024_01/162351103" TargetMode="External" /><Relationship Id="rId16" Type="http://schemas.openxmlformats.org/officeDocument/2006/relationships/hyperlink" Target="https://podminky.urs.cz/item/CS_URS_2024_01/162651112" TargetMode="External" /><Relationship Id="rId17" Type="http://schemas.openxmlformats.org/officeDocument/2006/relationships/hyperlink" Target="https://podminky.urs.cz/item/CS_URS_2024_01/171152101" TargetMode="External" /><Relationship Id="rId18" Type="http://schemas.openxmlformats.org/officeDocument/2006/relationships/hyperlink" Target="https://podminky.urs.cz/item/CS_URS_2024_01/182151111" TargetMode="External" /><Relationship Id="rId19" Type="http://schemas.openxmlformats.org/officeDocument/2006/relationships/hyperlink" Target="https://podminky.urs.cz/item/CS_URS_2024_01/182251101" TargetMode="External" /><Relationship Id="rId20" Type="http://schemas.openxmlformats.org/officeDocument/2006/relationships/hyperlink" Target="https://podminky.urs.cz/item/CS_URS_2024_01/182351023" TargetMode="External" /><Relationship Id="rId21" Type="http://schemas.openxmlformats.org/officeDocument/2006/relationships/hyperlink" Target="https://podminky.urs.cz/item/CS_URS_2024_01/998225111" TargetMode="External" /><Relationship Id="rId22" Type="http://schemas.openxmlformats.org/officeDocument/2006/relationships/hyperlink" Target="https://podminky.urs.cz/item/CS_URS_2024_01/463212121" TargetMode="External" /><Relationship Id="rId23" Type="http://schemas.openxmlformats.org/officeDocument/2006/relationships/hyperlink" Target="https://podminky.urs.cz/item/CS_URS_2024_01/564762111" TargetMode="External" /><Relationship Id="rId24" Type="http://schemas.openxmlformats.org/officeDocument/2006/relationships/hyperlink" Target="https://podminky.urs.cz/item/CS_URS_2024_01/564861111" TargetMode="External" /><Relationship Id="rId25" Type="http://schemas.openxmlformats.org/officeDocument/2006/relationships/hyperlink" Target="https://podminky.urs.cz/item/CS_URS_2024_01/564861111" TargetMode="External" /><Relationship Id="rId26" Type="http://schemas.openxmlformats.org/officeDocument/2006/relationships/hyperlink" Target="https://podminky.urs.cz/item/CS_URS_2024_01/597311121" TargetMode="External" /><Relationship Id="rId27" Type="http://schemas.openxmlformats.org/officeDocument/2006/relationships/hyperlink" Target="https://podminky.urs.cz/item/CS_URS_2024_01/919441211" TargetMode="External" /><Relationship Id="rId28" Type="http://schemas.openxmlformats.org/officeDocument/2006/relationships/hyperlink" Target="https://podminky.urs.cz/item/CS_URS_2024_01/919443111" TargetMode="External" /><Relationship Id="rId29" Type="http://schemas.openxmlformats.org/officeDocument/2006/relationships/hyperlink" Target="https://podminky.urs.cz/item/CS_URS_2024_01/919551012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VC13-N v k.ú. Kozlov u Ledče nad Sázavou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Kozlov u Ledče nad Sázavou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27. 4. 2024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Česká republika - Státní pozemkový úřad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Karel Barták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Karel Barták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4.7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'1A - Polní cesta VC13-N v...'!J30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'1A - Polní cesta VC13-N v...'!P94</f>
        <v>0</v>
      </c>
      <c r="AV55" s="121">
        <f>'1A - Polní cesta VC13-N v...'!J33</f>
        <v>0</v>
      </c>
      <c r="AW55" s="121">
        <f>'1A - Polní cesta VC13-N v...'!J34</f>
        <v>0</v>
      </c>
      <c r="AX55" s="121">
        <f>'1A - Polní cesta VC13-N v...'!J35</f>
        <v>0</v>
      </c>
      <c r="AY55" s="121">
        <f>'1A - Polní cesta VC13-N v...'!J36</f>
        <v>0</v>
      </c>
      <c r="AZ55" s="121">
        <f>'1A - Polní cesta VC13-N v...'!F33</f>
        <v>0</v>
      </c>
      <c r="BA55" s="121">
        <f>'1A - Polní cesta VC13-N v...'!F34</f>
        <v>0</v>
      </c>
      <c r="BB55" s="121">
        <f>'1A - Polní cesta VC13-N v...'!F35</f>
        <v>0</v>
      </c>
      <c r="BC55" s="121">
        <f>'1A - Polní cesta VC13-N v...'!F36</f>
        <v>0</v>
      </c>
      <c r="BD55" s="123">
        <f>'1A - Polní cesta VC13-N v...'!F37</f>
        <v>0</v>
      </c>
      <c r="BE55" s="7"/>
      <c r="BT55" s="124" t="s">
        <v>14</v>
      </c>
      <c r="BV55" s="124" t="s">
        <v>73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7" customFormat="1" ht="24.75" customHeight="1">
      <c r="A56" s="112" t="s">
        <v>75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'1B - Polní cesta VC13-N 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5">
        <v>0</v>
      </c>
      <c r="AT56" s="126">
        <f>ROUND(SUM(AV56:AW56),2)</f>
        <v>0</v>
      </c>
      <c r="AU56" s="127">
        <f>'1B - Polní cesta VC13-N v...'!P94</f>
        <v>0</v>
      </c>
      <c r="AV56" s="126">
        <f>'1B - Polní cesta VC13-N v...'!J33</f>
        <v>0</v>
      </c>
      <c r="AW56" s="126">
        <f>'1B - Polní cesta VC13-N v...'!J34</f>
        <v>0</v>
      </c>
      <c r="AX56" s="126">
        <f>'1B - Polní cesta VC13-N v...'!J35</f>
        <v>0</v>
      </c>
      <c r="AY56" s="126">
        <f>'1B - Polní cesta VC13-N v...'!J36</f>
        <v>0</v>
      </c>
      <c r="AZ56" s="126">
        <f>'1B - Polní cesta VC13-N v...'!F33</f>
        <v>0</v>
      </c>
      <c r="BA56" s="126">
        <f>'1B - Polní cesta VC13-N v...'!F34</f>
        <v>0</v>
      </c>
      <c r="BB56" s="126">
        <f>'1B - Polní cesta VC13-N v...'!F35</f>
        <v>0</v>
      </c>
      <c r="BC56" s="126">
        <f>'1B - Polní cesta VC13-N v...'!F36</f>
        <v>0</v>
      </c>
      <c r="BD56" s="128">
        <f>'1B - Polní cesta VC13-N v...'!F37</f>
        <v>0</v>
      </c>
      <c r="BE56" s="7"/>
      <c r="BT56" s="124" t="s">
        <v>14</v>
      </c>
      <c r="BV56" s="124" t="s">
        <v>73</v>
      </c>
      <c r="BW56" s="124" t="s">
        <v>83</v>
      </c>
      <c r="BX56" s="124" t="s">
        <v>5</v>
      </c>
      <c r="CL56" s="124" t="s">
        <v>19</v>
      </c>
      <c r="CM56" s="124" t="s">
        <v>80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/qwXaUno3q6VjkojfqFTWONeURI1FE3KqjUIz9CIHD6AzxKYnw7gULnmSFKcdBiSaYkkROmwJlwdYgq8aQPZhQ==" hashValue="ZKWD5ryF+KG+4Mpg0Bv1ClSAu4XAmUhYaR1cVGYZIR/Urgc6a6UWspF9rdh2McNMFLMw3WRo5ivUUqL2BscCb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A - Polní cesta VC13-N v...'!C2" display="/"/>
    <hyperlink ref="A56" location="'1B - Polní cesta VC13-N 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84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VC13-N v k.ú. 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ROUND((SUM(BE94:BE263)),  2)</f>
        <v>0</v>
      </c>
      <c r="G33" s="39"/>
      <c r="H33" s="39"/>
      <c r="I33" s="149">
        <v>0.20999999999999999</v>
      </c>
      <c r="J33" s="148">
        <f>ROUND(((SUM(BE94:BE263))*I33),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ROUND((SUM(BF94:BF263)),  2)</f>
        <v>0</v>
      </c>
      <c r="G34" s="39"/>
      <c r="H34" s="39"/>
      <c r="I34" s="149">
        <v>0.14999999999999999</v>
      </c>
      <c r="J34" s="148">
        <f>ROUND(((SUM(BF94:BF263))*I34),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ROUND((SUM(BG94:BG263)),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ROUND((SUM(BH94:BH263)),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ROUND((SUM(BI94:BI263)),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VC13-N v k.ú. 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1A - Polní cesta VC13-N v k. ú. Kozlov u Ledče nad Sázavou 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 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88</v>
      </c>
      <c r="D57" s="163"/>
      <c r="E57" s="163"/>
      <c r="F57" s="163"/>
      <c r="G57" s="163"/>
      <c r="H57" s="163"/>
      <c r="I57" s="163"/>
      <c r="J57" s="164" t="s">
        <v>89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66"/>
      <c r="C60" s="167"/>
      <c r="D60" s="168" t="s">
        <v>91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92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93</v>
      </c>
      <c r="E62" s="175"/>
      <c r="F62" s="175"/>
      <c r="G62" s="175"/>
      <c r="H62" s="175"/>
      <c r="I62" s="175"/>
      <c r="J62" s="176">
        <f>J176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94</v>
      </c>
      <c r="E63" s="175"/>
      <c r="F63" s="175"/>
      <c r="G63" s="175"/>
      <c r="H63" s="175"/>
      <c r="I63" s="175"/>
      <c r="J63" s="176">
        <f>J184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95</v>
      </c>
      <c r="E64" s="175"/>
      <c r="F64" s="175"/>
      <c r="G64" s="175"/>
      <c r="H64" s="175"/>
      <c r="I64" s="175"/>
      <c r="J64" s="176">
        <f>J189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96</v>
      </c>
      <c r="E65" s="175"/>
      <c r="F65" s="175"/>
      <c r="G65" s="175"/>
      <c r="H65" s="175"/>
      <c r="I65" s="175"/>
      <c r="J65" s="176">
        <f>J216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97</v>
      </c>
      <c r="E66" s="169"/>
      <c r="F66" s="169"/>
      <c r="G66" s="169"/>
      <c r="H66" s="169"/>
      <c r="I66" s="169"/>
      <c r="J66" s="170">
        <f>J238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98</v>
      </c>
      <c r="E67" s="175"/>
      <c r="F67" s="175"/>
      <c r="G67" s="175"/>
      <c r="H67" s="175"/>
      <c r="I67" s="175"/>
      <c r="J67" s="176">
        <f>J239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99</v>
      </c>
      <c r="E68" s="169"/>
      <c r="F68" s="169"/>
      <c r="G68" s="169"/>
      <c r="H68" s="169"/>
      <c r="I68" s="169"/>
      <c r="J68" s="170">
        <f>J245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100</v>
      </c>
      <c r="E69" s="175"/>
      <c r="F69" s="175"/>
      <c r="G69" s="175"/>
      <c r="H69" s="175"/>
      <c r="I69" s="175"/>
      <c r="J69" s="176">
        <f>J246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101</v>
      </c>
      <c r="E70" s="175"/>
      <c r="F70" s="175"/>
      <c r="G70" s="175"/>
      <c r="H70" s="175"/>
      <c r="I70" s="175"/>
      <c r="J70" s="176">
        <f>J251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102</v>
      </c>
      <c r="E71" s="175"/>
      <c r="F71" s="175"/>
      <c r="G71" s="175"/>
      <c r="H71" s="175"/>
      <c r="I71" s="175"/>
      <c r="J71" s="176">
        <f>J253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103</v>
      </c>
      <c r="E72" s="175"/>
      <c r="F72" s="175"/>
      <c r="G72" s="175"/>
      <c r="H72" s="175"/>
      <c r="I72" s="175"/>
      <c r="J72" s="176">
        <f>J255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104</v>
      </c>
      <c r="E73" s="175"/>
      <c r="F73" s="175"/>
      <c r="G73" s="175"/>
      <c r="H73" s="175"/>
      <c r="I73" s="175"/>
      <c r="J73" s="176">
        <f>J258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105</v>
      </c>
      <c r="E74" s="175"/>
      <c r="F74" s="175"/>
      <c r="G74" s="175"/>
      <c r="H74" s="175"/>
      <c r="I74" s="175"/>
      <c r="J74" s="176">
        <f>J260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106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Polní cesta VC13-N v k.ú. Kozlov u Ledče nad Sázavou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85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1A - Polní cesta VC13-N v k. ú. Kozlov u Ledče nad Sázavou A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Kozlov u Ledče nad Sázavou</v>
      </c>
      <c r="G88" s="41"/>
      <c r="H88" s="41"/>
      <c r="I88" s="33" t="s">
        <v>23</v>
      </c>
      <c r="J88" s="73" t="str">
        <f>IF(J12="","",J12)</f>
        <v>27. 4. 2024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Česká republika - Státní pozemkový úřad</v>
      </c>
      <c r="G90" s="41"/>
      <c r="H90" s="41"/>
      <c r="I90" s="33" t="s">
        <v>31</v>
      </c>
      <c r="J90" s="37" t="str">
        <f>E21</f>
        <v>Ing. Karel Barták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33" t="s">
        <v>34</v>
      </c>
      <c r="J91" s="37" t="str">
        <f>E24</f>
        <v>Ing. Karel Barták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107</v>
      </c>
      <c r="D93" s="181" t="s">
        <v>56</v>
      </c>
      <c r="E93" s="181" t="s">
        <v>52</v>
      </c>
      <c r="F93" s="181" t="s">
        <v>53</v>
      </c>
      <c r="G93" s="181" t="s">
        <v>108</v>
      </c>
      <c r="H93" s="181" t="s">
        <v>109</v>
      </c>
      <c r="I93" s="181" t="s">
        <v>110</v>
      </c>
      <c r="J93" s="181" t="s">
        <v>89</v>
      </c>
      <c r="K93" s="182" t="s">
        <v>111</v>
      </c>
      <c r="L93" s="183"/>
      <c r="M93" s="93" t="s">
        <v>19</v>
      </c>
      <c r="N93" s="94" t="s">
        <v>41</v>
      </c>
      <c r="O93" s="94" t="s">
        <v>112</v>
      </c>
      <c r="P93" s="94" t="s">
        <v>113</v>
      </c>
      <c r="Q93" s="94" t="s">
        <v>114</v>
      </c>
      <c r="R93" s="94" t="s">
        <v>115</v>
      </c>
      <c r="S93" s="94" t="s">
        <v>116</v>
      </c>
      <c r="T93" s="95" t="s">
        <v>117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118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P95+P238+P245</f>
        <v>0</v>
      </c>
      <c r="Q94" s="97"/>
      <c r="R94" s="186">
        <f>R95+R238+R245</f>
        <v>456.15286000000003</v>
      </c>
      <c r="S94" s="97"/>
      <c r="T94" s="187">
        <f>T95+T238+T245</f>
        <v>4.2599999999999998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70</v>
      </c>
      <c r="AU94" s="18" t="s">
        <v>90</v>
      </c>
      <c r="BK94" s="188">
        <f>BK95+BK238+BK245</f>
        <v>0</v>
      </c>
    </row>
    <row r="95" s="12" customFormat="1" ht="25.92" customHeight="1">
      <c r="A95" s="12"/>
      <c r="B95" s="189"/>
      <c r="C95" s="190"/>
      <c r="D95" s="191" t="s">
        <v>70</v>
      </c>
      <c r="E95" s="192" t="s">
        <v>119</v>
      </c>
      <c r="F95" s="192" t="s">
        <v>120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P96+P176+P184+P189+P216</f>
        <v>0</v>
      </c>
      <c r="Q95" s="197"/>
      <c r="R95" s="198">
        <f>R96+R176+R184+R189+R216</f>
        <v>456.14685400000002</v>
      </c>
      <c r="S95" s="197"/>
      <c r="T95" s="199">
        <f>T96+T176+T184+T189+T216</f>
        <v>4.2599999999999998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14</v>
      </c>
      <c r="AT95" s="201" t="s">
        <v>70</v>
      </c>
      <c r="AU95" s="201" t="s">
        <v>71</v>
      </c>
      <c r="AY95" s="200" t="s">
        <v>121</v>
      </c>
      <c r="BK95" s="202">
        <f>BK96+BK176+BK184+BK189+BK216</f>
        <v>0</v>
      </c>
    </row>
    <row r="96" s="12" customFormat="1" ht="22.8" customHeight="1">
      <c r="A96" s="12"/>
      <c r="B96" s="189"/>
      <c r="C96" s="190"/>
      <c r="D96" s="191" t="s">
        <v>70</v>
      </c>
      <c r="E96" s="203" t="s">
        <v>14</v>
      </c>
      <c r="F96" s="203" t="s">
        <v>122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SUM(P97:P175)</f>
        <v>0</v>
      </c>
      <c r="Q96" s="197"/>
      <c r="R96" s="198">
        <f>SUM(R97:R175)</f>
        <v>4.5486000000000004</v>
      </c>
      <c r="S96" s="197"/>
      <c r="T96" s="199">
        <f>SUM(T97:T175)</f>
        <v>4.2599999999999998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14</v>
      </c>
      <c r="AT96" s="201" t="s">
        <v>70</v>
      </c>
      <c r="AU96" s="201" t="s">
        <v>14</v>
      </c>
      <c r="AY96" s="200" t="s">
        <v>121</v>
      </c>
      <c r="BK96" s="202">
        <f>SUM(BK97:BK175)</f>
        <v>0</v>
      </c>
    </row>
    <row r="97" s="2" customFormat="1" ht="24.15" customHeight="1">
      <c r="A97" s="39"/>
      <c r="B97" s="40"/>
      <c r="C97" s="205" t="s">
        <v>14</v>
      </c>
      <c r="D97" s="205" t="s">
        <v>123</v>
      </c>
      <c r="E97" s="206" t="s">
        <v>124</v>
      </c>
      <c r="F97" s="207" t="s">
        <v>125</v>
      </c>
      <c r="G97" s="208" t="s">
        <v>126</v>
      </c>
      <c r="H97" s="209">
        <v>12</v>
      </c>
      <c r="I97" s="210"/>
      <c r="J97" s="211">
        <f>ROUND(I97*H97,2)</f>
        <v>0</v>
      </c>
      <c r="K97" s="207" t="s">
        <v>127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0.35499999999999998</v>
      </c>
      <c r="T97" s="215">
        <f>S97*H97</f>
        <v>4.2599999999999998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128</v>
      </c>
      <c r="AT97" s="216" t="s">
        <v>123</v>
      </c>
      <c r="AU97" s="216" t="s">
        <v>80</v>
      </c>
      <c r="AY97" s="18" t="s">
        <v>121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</v>
      </c>
      <c r="BK97" s="217">
        <f>ROUND(I97*H97,2)</f>
        <v>0</v>
      </c>
      <c r="BL97" s="18" t="s">
        <v>128</v>
      </c>
      <c r="BM97" s="216" t="s">
        <v>129</v>
      </c>
    </row>
    <row r="98" s="2" customFormat="1">
      <c r="A98" s="39"/>
      <c r="B98" s="40"/>
      <c r="C98" s="41"/>
      <c r="D98" s="218" t="s">
        <v>130</v>
      </c>
      <c r="E98" s="41"/>
      <c r="F98" s="219" t="s">
        <v>131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130</v>
      </c>
      <c r="AU98" s="18" t="s">
        <v>80</v>
      </c>
    </row>
    <row r="99" s="2" customFormat="1">
      <c r="A99" s="39"/>
      <c r="B99" s="40"/>
      <c r="C99" s="41"/>
      <c r="D99" s="223" t="s">
        <v>132</v>
      </c>
      <c r="E99" s="41"/>
      <c r="F99" s="224" t="s">
        <v>133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132</v>
      </c>
      <c r="AU99" s="18" t="s">
        <v>80</v>
      </c>
    </row>
    <row r="100" s="2" customFormat="1" ht="49.05" customHeight="1">
      <c r="A100" s="39"/>
      <c r="B100" s="40"/>
      <c r="C100" s="205" t="s">
        <v>80</v>
      </c>
      <c r="D100" s="205" t="s">
        <v>123</v>
      </c>
      <c r="E100" s="206" t="s">
        <v>134</v>
      </c>
      <c r="F100" s="207" t="s">
        <v>135</v>
      </c>
      <c r="G100" s="208" t="s">
        <v>136</v>
      </c>
      <c r="H100" s="209">
        <v>14</v>
      </c>
      <c r="I100" s="210"/>
      <c r="J100" s="211">
        <f>ROUND(I100*H100,2)</f>
        <v>0</v>
      </c>
      <c r="K100" s="207" t="s">
        <v>127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0.036900000000000002</v>
      </c>
      <c r="R100" s="214">
        <f>Q100*H100</f>
        <v>0.51660000000000006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128</v>
      </c>
      <c r="AT100" s="216" t="s">
        <v>123</v>
      </c>
      <c r="AU100" s="216" t="s">
        <v>80</v>
      </c>
      <c r="AY100" s="18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</v>
      </c>
      <c r="BK100" s="217">
        <f>ROUND(I100*H100,2)</f>
        <v>0</v>
      </c>
      <c r="BL100" s="18" t="s">
        <v>128</v>
      </c>
      <c r="BM100" s="216" t="s">
        <v>137</v>
      </c>
    </row>
    <row r="101" s="2" customFormat="1">
      <c r="A101" s="39"/>
      <c r="B101" s="40"/>
      <c r="C101" s="41"/>
      <c r="D101" s="218" t="s">
        <v>130</v>
      </c>
      <c r="E101" s="41"/>
      <c r="F101" s="219" t="s">
        <v>138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130</v>
      </c>
      <c r="AU101" s="18" t="s">
        <v>80</v>
      </c>
    </row>
    <row r="102" s="2" customFormat="1">
      <c r="A102" s="39"/>
      <c r="B102" s="40"/>
      <c r="C102" s="41"/>
      <c r="D102" s="223" t="s">
        <v>132</v>
      </c>
      <c r="E102" s="41"/>
      <c r="F102" s="224" t="s">
        <v>139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132</v>
      </c>
      <c r="AU102" s="18" t="s">
        <v>80</v>
      </c>
    </row>
    <row r="103" s="13" customFormat="1">
      <c r="A103" s="13"/>
      <c r="B103" s="225"/>
      <c r="C103" s="226"/>
      <c r="D103" s="223" t="s">
        <v>140</v>
      </c>
      <c r="E103" s="227" t="s">
        <v>19</v>
      </c>
      <c r="F103" s="228" t="s">
        <v>141</v>
      </c>
      <c r="G103" s="226"/>
      <c r="H103" s="229">
        <v>14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140</v>
      </c>
      <c r="AU103" s="235" t="s">
        <v>80</v>
      </c>
      <c r="AV103" s="13" t="s">
        <v>80</v>
      </c>
      <c r="AW103" s="13" t="s">
        <v>33</v>
      </c>
      <c r="AX103" s="13" t="s">
        <v>71</v>
      </c>
      <c r="AY103" s="235" t="s">
        <v>121</v>
      </c>
    </row>
    <row r="104" s="14" customFormat="1">
      <c r="A104" s="14"/>
      <c r="B104" s="236"/>
      <c r="C104" s="237"/>
      <c r="D104" s="223" t="s">
        <v>140</v>
      </c>
      <c r="E104" s="238" t="s">
        <v>19</v>
      </c>
      <c r="F104" s="239" t="s">
        <v>142</v>
      </c>
      <c r="G104" s="237"/>
      <c r="H104" s="240">
        <v>14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140</v>
      </c>
      <c r="AU104" s="246" t="s">
        <v>80</v>
      </c>
      <c r="AV104" s="14" t="s">
        <v>128</v>
      </c>
      <c r="AW104" s="14" t="s">
        <v>33</v>
      </c>
      <c r="AX104" s="14" t="s">
        <v>14</v>
      </c>
      <c r="AY104" s="246" t="s">
        <v>121</v>
      </c>
    </row>
    <row r="105" s="2" customFormat="1" ht="16.5" customHeight="1">
      <c r="A105" s="39"/>
      <c r="B105" s="40"/>
      <c r="C105" s="205" t="s">
        <v>143</v>
      </c>
      <c r="D105" s="205" t="s">
        <v>123</v>
      </c>
      <c r="E105" s="206" t="s">
        <v>144</v>
      </c>
      <c r="F105" s="207" t="s">
        <v>145</v>
      </c>
      <c r="G105" s="208" t="s">
        <v>126</v>
      </c>
      <c r="H105" s="209">
        <v>360.5</v>
      </c>
      <c r="I105" s="210"/>
      <c r="J105" s="211">
        <f>ROUND(I105*H105,2)</f>
        <v>0</v>
      </c>
      <c r="K105" s="207" t="s">
        <v>127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128</v>
      </c>
      <c r="AT105" s="216" t="s">
        <v>123</v>
      </c>
      <c r="AU105" s="216" t="s">
        <v>80</v>
      </c>
      <c r="AY105" s="18" t="s">
        <v>121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14</v>
      </c>
      <c r="BK105" s="217">
        <f>ROUND(I105*H105,2)</f>
        <v>0</v>
      </c>
      <c r="BL105" s="18" t="s">
        <v>128</v>
      </c>
      <c r="BM105" s="216" t="s">
        <v>146</v>
      </c>
    </row>
    <row r="106" s="2" customFormat="1">
      <c r="A106" s="39"/>
      <c r="B106" s="40"/>
      <c r="C106" s="41"/>
      <c r="D106" s="218" t="s">
        <v>130</v>
      </c>
      <c r="E106" s="41"/>
      <c r="F106" s="219" t="s">
        <v>147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130</v>
      </c>
      <c r="AU106" s="18" t="s">
        <v>80</v>
      </c>
    </row>
    <row r="107" s="2" customFormat="1">
      <c r="A107" s="39"/>
      <c r="B107" s="40"/>
      <c r="C107" s="41"/>
      <c r="D107" s="223" t="s">
        <v>132</v>
      </c>
      <c r="E107" s="41"/>
      <c r="F107" s="224" t="s">
        <v>148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132</v>
      </c>
      <c r="AU107" s="18" t="s">
        <v>80</v>
      </c>
    </row>
    <row r="108" s="2" customFormat="1" ht="24.15" customHeight="1">
      <c r="A108" s="39"/>
      <c r="B108" s="40"/>
      <c r="C108" s="205" t="s">
        <v>128</v>
      </c>
      <c r="D108" s="205" t="s">
        <v>123</v>
      </c>
      <c r="E108" s="206" t="s">
        <v>149</v>
      </c>
      <c r="F108" s="207" t="s">
        <v>150</v>
      </c>
      <c r="G108" s="208" t="s">
        <v>151</v>
      </c>
      <c r="H108" s="209">
        <v>71.950000000000003</v>
      </c>
      <c r="I108" s="210"/>
      <c r="J108" s="211">
        <f>ROUND(I108*H108,2)</f>
        <v>0</v>
      </c>
      <c r="K108" s="207" t="s">
        <v>127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128</v>
      </c>
      <c r="AT108" s="216" t="s">
        <v>123</v>
      </c>
      <c r="AU108" s="216" t="s">
        <v>80</v>
      </c>
      <c r="AY108" s="18" t="s">
        <v>121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14</v>
      </c>
      <c r="BK108" s="217">
        <f>ROUND(I108*H108,2)</f>
        <v>0</v>
      </c>
      <c r="BL108" s="18" t="s">
        <v>128</v>
      </c>
      <c r="BM108" s="216" t="s">
        <v>152</v>
      </c>
    </row>
    <row r="109" s="2" customFormat="1">
      <c r="A109" s="39"/>
      <c r="B109" s="40"/>
      <c r="C109" s="41"/>
      <c r="D109" s="218" t="s">
        <v>130</v>
      </c>
      <c r="E109" s="41"/>
      <c r="F109" s="219" t="s">
        <v>153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130</v>
      </c>
      <c r="AU109" s="18" t="s">
        <v>80</v>
      </c>
    </row>
    <row r="110" s="2" customFormat="1">
      <c r="A110" s="39"/>
      <c r="B110" s="40"/>
      <c r="C110" s="41"/>
      <c r="D110" s="223" t="s">
        <v>132</v>
      </c>
      <c r="E110" s="41"/>
      <c r="F110" s="224" t="s">
        <v>154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132</v>
      </c>
      <c r="AU110" s="18" t="s">
        <v>80</v>
      </c>
    </row>
    <row r="111" s="2" customFormat="1" ht="24.15" customHeight="1">
      <c r="A111" s="39"/>
      <c r="B111" s="40"/>
      <c r="C111" s="205" t="s">
        <v>155</v>
      </c>
      <c r="D111" s="205" t="s">
        <v>123</v>
      </c>
      <c r="E111" s="206" t="s">
        <v>149</v>
      </c>
      <c r="F111" s="207" t="s">
        <v>150</v>
      </c>
      <c r="G111" s="208" t="s">
        <v>151</v>
      </c>
      <c r="H111" s="209">
        <v>55.700000000000003</v>
      </c>
      <c r="I111" s="210"/>
      <c r="J111" s="211">
        <f>ROUND(I111*H111,2)</f>
        <v>0</v>
      </c>
      <c r="K111" s="207" t="s">
        <v>127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128</v>
      </c>
      <c r="AT111" s="216" t="s">
        <v>123</v>
      </c>
      <c r="AU111" s="216" t="s">
        <v>80</v>
      </c>
      <c r="AY111" s="18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14</v>
      </c>
      <c r="BK111" s="217">
        <f>ROUND(I111*H111,2)</f>
        <v>0</v>
      </c>
      <c r="BL111" s="18" t="s">
        <v>128</v>
      </c>
      <c r="BM111" s="216" t="s">
        <v>156</v>
      </c>
    </row>
    <row r="112" s="2" customFormat="1">
      <c r="A112" s="39"/>
      <c r="B112" s="40"/>
      <c r="C112" s="41"/>
      <c r="D112" s="218" t="s">
        <v>130</v>
      </c>
      <c r="E112" s="41"/>
      <c r="F112" s="219" t="s">
        <v>153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130</v>
      </c>
      <c r="AU112" s="18" t="s">
        <v>80</v>
      </c>
    </row>
    <row r="113" s="2" customFormat="1">
      <c r="A113" s="39"/>
      <c r="B113" s="40"/>
      <c r="C113" s="41"/>
      <c r="D113" s="223" t="s">
        <v>132</v>
      </c>
      <c r="E113" s="41"/>
      <c r="F113" s="224" t="s">
        <v>157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132</v>
      </c>
      <c r="AU113" s="18" t="s">
        <v>80</v>
      </c>
    </row>
    <row r="114" s="13" customFormat="1">
      <c r="A114" s="13"/>
      <c r="B114" s="225"/>
      <c r="C114" s="226"/>
      <c r="D114" s="223" t="s">
        <v>140</v>
      </c>
      <c r="E114" s="227" t="s">
        <v>19</v>
      </c>
      <c r="F114" s="228" t="s">
        <v>158</v>
      </c>
      <c r="G114" s="226"/>
      <c r="H114" s="229">
        <v>55.700000000000003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140</v>
      </c>
      <c r="AU114" s="235" t="s">
        <v>80</v>
      </c>
      <c r="AV114" s="13" t="s">
        <v>80</v>
      </c>
      <c r="AW114" s="13" t="s">
        <v>33</v>
      </c>
      <c r="AX114" s="13" t="s">
        <v>14</v>
      </c>
      <c r="AY114" s="235" t="s">
        <v>121</v>
      </c>
    </row>
    <row r="115" s="2" customFormat="1" ht="24.15" customHeight="1">
      <c r="A115" s="39"/>
      <c r="B115" s="40"/>
      <c r="C115" s="205" t="s">
        <v>159</v>
      </c>
      <c r="D115" s="205" t="s">
        <v>123</v>
      </c>
      <c r="E115" s="206" t="s">
        <v>160</v>
      </c>
      <c r="F115" s="207" t="s">
        <v>161</v>
      </c>
      <c r="G115" s="208" t="s">
        <v>151</v>
      </c>
      <c r="H115" s="209">
        <v>6.7199999999999998</v>
      </c>
      <c r="I115" s="210"/>
      <c r="J115" s="211">
        <f>ROUND(I115*H115,2)</f>
        <v>0</v>
      </c>
      <c r="K115" s="207" t="s">
        <v>127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128</v>
      </c>
      <c r="AT115" s="216" t="s">
        <v>123</v>
      </c>
      <c r="AU115" s="216" t="s">
        <v>80</v>
      </c>
      <c r="AY115" s="18" t="s">
        <v>121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</v>
      </c>
      <c r="BK115" s="217">
        <f>ROUND(I115*H115,2)</f>
        <v>0</v>
      </c>
      <c r="BL115" s="18" t="s">
        <v>128</v>
      </c>
      <c r="BM115" s="216" t="s">
        <v>162</v>
      </c>
    </row>
    <row r="116" s="2" customFormat="1">
      <c r="A116" s="39"/>
      <c r="B116" s="40"/>
      <c r="C116" s="41"/>
      <c r="D116" s="218" t="s">
        <v>130</v>
      </c>
      <c r="E116" s="41"/>
      <c r="F116" s="219" t="s">
        <v>163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130</v>
      </c>
      <c r="AU116" s="18" t="s">
        <v>80</v>
      </c>
    </row>
    <row r="117" s="2" customFormat="1">
      <c r="A117" s="39"/>
      <c r="B117" s="40"/>
      <c r="C117" s="41"/>
      <c r="D117" s="223" t="s">
        <v>132</v>
      </c>
      <c r="E117" s="41"/>
      <c r="F117" s="224" t="s">
        <v>164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132</v>
      </c>
      <c r="AU117" s="18" t="s">
        <v>80</v>
      </c>
    </row>
    <row r="118" s="13" customFormat="1">
      <c r="A118" s="13"/>
      <c r="B118" s="225"/>
      <c r="C118" s="226"/>
      <c r="D118" s="223" t="s">
        <v>140</v>
      </c>
      <c r="E118" s="227" t="s">
        <v>19</v>
      </c>
      <c r="F118" s="228" t="s">
        <v>165</v>
      </c>
      <c r="G118" s="226"/>
      <c r="H118" s="229">
        <v>6.7199999999999998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140</v>
      </c>
      <c r="AU118" s="235" t="s">
        <v>80</v>
      </c>
      <c r="AV118" s="13" t="s">
        <v>80</v>
      </c>
      <c r="AW118" s="13" t="s">
        <v>33</v>
      </c>
      <c r="AX118" s="13" t="s">
        <v>71</v>
      </c>
      <c r="AY118" s="235" t="s">
        <v>121</v>
      </c>
    </row>
    <row r="119" s="14" customFormat="1">
      <c r="A119" s="14"/>
      <c r="B119" s="236"/>
      <c r="C119" s="237"/>
      <c r="D119" s="223" t="s">
        <v>140</v>
      </c>
      <c r="E119" s="238" t="s">
        <v>19</v>
      </c>
      <c r="F119" s="239" t="s">
        <v>142</v>
      </c>
      <c r="G119" s="237"/>
      <c r="H119" s="240">
        <v>6.7199999999999998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140</v>
      </c>
      <c r="AU119" s="246" t="s">
        <v>80</v>
      </c>
      <c r="AV119" s="14" t="s">
        <v>128</v>
      </c>
      <c r="AW119" s="14" t="s">
        <v>33</v>
      </c>
      <c r="AX119" s="14" t="s">
        <v>14</v>
      </c>
      <c r="AY119" s="246" t="s">
        <v>121</v>
      </c>
    </row>
    <row r="120" s="2" customFormat="1" ht="24.15" customHeight="1">
      <c r="A120" s="39"/>
      <c r="B120" s="40"/>
      <c r="C120" s="205" t="s">
        <v>166</v>
      </c>
      <c r="D120" s="205" t="s">
        <v>123</v>
      </c>
      <c r="E120" s="206" t="s">
        <v>167</v>
      </c>
      <c r="F120" s="207" t="s">
        <v>168</v>
      </c>
      <c r="G120" s="208" t="s">
        <v>151</v>
      </c>
      <c r="H120" s="209">
        <v>6.7199999999999998</v>
      </c>
      <c r="I120" s="210"/>
      <c r="J120" s="211">
        <f>ROUND(I120*H120,2)</f>
        <v>0</v>
      </c>
      <c r="K120" s="207" t="s">
        <v>127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128</v>
      </c>
      <c r="AT120" s="216" t="s">
        <v>123</v>
      </c>
      <c r="AU120" s="216" t="s">
        <v>80</v>
      </c>
      <c r="AY120" s="18" t="s">
        <v>121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14</v>
      </c>
      <c r="BK120" s="217">
        <f>ROUND(I120*H120,2)</f>
        <v>0</v>
      </c>
      <c r="BL120" s="18" t="s">
        <v>128</v>
      </c>
      <c r="BM120" s="216" t="s">
        <v>169</v>
      </c>
    </row>
    <row r="121" s="2" customFormat="1">
      <c r="A121" s="39"/>
      <c r="B121" s="40"/>
      <c r="C121" s="41"/>
      <c r="D121" s="218" t="s">
        <v>130</v>
      </c>
      <c r="E121" s="41"/>
      <c r="F121" s="219" t="s">
        <v>170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130</v>
      </c>
      <c r="AU121" s="18" t="s">
        <v>80</v>
      </c>
    </row>
    <row r="122" s="2" customFormat="1">
      <c r="A122" s="39"/>
      <c r="B122" s="40"/>
      <c r="C122" s="41"/>
      <c r="D122" s="223" t="s">
        <v>132</v>
      </c>
      <c r="E122" s="41"/>
      <c r="F122" s="224" t="s">
        <v>164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132</v>
      </c>
      <c r="AU122" s="18" t="s">
        <v>80</v>
      </c>
    </row>
    <row r="123" s="13" customFormat="1">
      <c r="A123" s="13"/>
      <c r="B123" s="225"/>
      <c r="C123" s="226"/>
      <c r="D123" s="223" t="s">
        <v>140</v>
      </c>
      <c r="E123" s="227" t="s">
        <v>19</v>
      </c>
      <c r="F123" s="228" t="s">
        <v>165</v>
      </c>
      <c r="G123" s="226"/>
      <c r="H123" s="229">
        <v>6.7199999999999998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140</v>
      </c>
      <c r="AU123" s="235" t="s">
        <v>80</v>
      </c>
      <c r="AV123" s="13" t="s">
        <v>80</v>
      </c>
      <c r="AW123" s="13" t="s">
        <v>33</v>
      </c>
      <c r="AX123" s="13" t="s">
        <v>71</v>
      </c>
      <c r="AY123" s="235" t="s">
        <v>121</v>
      </c>
    </row>
    <row r="124" s="14" customFormat="1">
      <c r="A124" s="14"/>
      <c r="B124" s="236"/>
      <c r="C124" s="237"/>
      <c r="D124" s="223" t="s">
        <v>140</v>
      </c>
      <c r="E124" s="238" t="s">
        <v>19</v>
      </c>
      <c r="F124" s="239" t="s">
        <v>142</v>
      </c>
      <c r="G124" s="237"/>
      <c r="H124" s="240">
        <v>6.7199999999999998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140</v>
      </c>
      <c r="AU124" s="246" t="s">
        <v>80</v>
      </c>
      <c r="AV124" s="14" t="s">
        <v>128</v>
      </c>
      <c r="AW124" s="14" t="s">
        <v>33</v>
      </c>
      <c r="AX124" s="14" t="s">
        <v>14</v>
      </c>
      <c r="AY124" s="246" t="s">
        <v>121</v>
      </c>
    </row>
    <row r="125" s="2" customFormat="1" ht="24.15" customHeight="1">
      <c r="A125" s="39"/>
      <c r="B125" s="40"/>
      <c r="C125" s="205" t="s">
        <v>171</v>
      </c>
      <c r="D125" s="205" t="s">
        <v>123</v>
      </c>
      <c r="E125" s="206" t="s">
        <v>172</v>
      </c>
      <c r="F125" s="207" t="s">
        <v>173</v>
      </c>
      <c r="G125" s="208" t="s">
        <v>151</v>
      </c>
      <c r="H125" s="209">
        <v>2.7999999999999998</v>
      </c>
      <c r="I125" s="210"/>
      <c r="J125" s="211">
        <f>ROUND(I125*H125,2)</f>
        <v>0</v>
      </c>
      <c r="K125" s="207" t="s">
        <v>127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128</v>
      </c>
      <c r="AT125" s="216" t="s">
        <v>123</v>
      </c>
      <c r="AU125" s="216" t="s">
        <v>80</v>
      </c>
      <c r="AY125" s="18" t="s">
        <v>121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14</v>
      </c>
      <c r="BK125" s="217">
        <f>ROUND(I125*H125,2)</f>
        <v>0</v>
      </c>
      <c r="BL125" s="18" t="s">
        <v>128</v>
      </c>
      <c r="BM125" s="216" t="s">
        <v>174</v>
      </c>
    </row>
    <row r="126" s="2" customFormat="1">
      <c r="A126" s="39"/>
      <c r="B126" s="40"/>
      <c r="C126" s="41"/>
      <c r="D126" s="218" t="s">
        <v>130</v>
      </c>
      <c r="E126" s="41"/>
      <c r="F126" s="219" t="s">
        <v>175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130</v>
      </c>
      <c r="AU126" s="18" t="s">
        <v>80</v>
      </c>
    </row>
    <row r="127" s="2" customFormat="1">
      <c r="A127" s="39"/>
      <c r="B127" s="40"/>
      <c r="C127" s="41"/>
      <c r="D127" s="223" t="s">
        <v>132</v>
      </c>
      <c r="E127" s="41"/>
      <c r="F127" s="224" t="s">
        <v>176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132</v>
      </c>
      <c r="AU127" s="18" t="s">
        <v>80</v>
      </c>
    </row>
    <row r="128" s="13" customFormat="1">
      <c r="A128" s="13"/>
      <c r="B128" s="225"/>
      <c r="C128" s="226"/>
      <c r="D128" s="223" t="s">
        <v>140</v>
      </c>
      <c r="E128" s="227" t="s">
        <v>19</v>
      </c>
      <c r="F128" s="228" t="s">
        <v>177</v>
      </c>
      <c r="G128" s="226"/>
      <c r="H128" s="229">
        <v>2.7999999999999998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140</v>
      </c>
      <c r="AU128" s="235" t="s">
        <v>80</v>
      </c>
      <c r="AV128" s="13" t="s">
        <v>80</v>
      </c>
      <c r="AW128" s="13" t="s">
        <v>33</v>
      </c>
      <c r="AX128" s="13" t="s">
        <v>71</v>
      </c>
      <c r="AY128" s="235" t="s">
        <v>121</v>
      </c>
    </row>
    <row r="129" s="14" customFormat="1">
      <c r="A129" s="14"/>
      <c r="B129" s="236"/>
      <c r="C129" s="237"/>
      <c r="D129" s="223" t="s">
        <v>140</v>
      </c>
      <c r="E129" s="238" t="s">
        <v>19</v>
      </c>
      <c r="F129" s="239" t="s">
        <v>142</v>
      </c>
      <c r="G129" s="237"/>
      <c r="H129" s="240">
        <v>2.7999999999999998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140</v>
      </c>
      <c r="AU129" s="246" t="s">
        <v>80</v>
      </c>
      <c r="AV129" s="14" t="s">
        <v>128</v>
      </c>
      <c r="AW129" s="14" t="s">
        <v>33</v>
      </c>
      <c r="AX129" s="14" t="s">
        <v>14</v>
      </c>
      <c r="AY129" s="246" t="s">
        <v>121</v>
      </c>
    </row>
    <row r="130" s="2" customFormat="1" ht="37.8" customHeight="1">
      <c r="A130" s="39"/>
      <c r="B130" s="40"/>
      <c r="C130" s="205" t="s">
        <v>178</v>
      </c>
      <c r="D130" s="205" t="s">
        <v>123</v>
      </c>
      <c r="E130" s="206" t="s">
        <v>179</v>
      </c>
      <c r="F130" s="207" t="s">
        <v>180</v>
      </c>
      <c r="G130" s="208" t="s">
        <v>151</v>
      </c>
      <c r="H130" s="209">
        <v>6.0999999999999996</v>
      </c>
      <c r="I130" s="210"/>
      <c r="J130" s="211">
        <f>ROUND(I130*H130,2)</f>
        <v>0</v>
      </c>
      <c r="K130" s="207" t="s">
        <v>127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128</v>
      </c>
      <c r="AT130" s="216" t="s">
        <v>123</v>
      </c>
      <c r="AU130" s="216" t="s">
        <v>80</v>
      </c>
      <c r="AY130" s="18" t="s">
        <v>121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14</v>
      </c>
      <c r="BK130" s="217">
        <f>ROUND(I130*H130,2)</f>
        <v>0</v>
      </c>
      <c r="BL130" s="18" t="s">
        <v>128</v>
      </c>
      <c r="BM130" s="216" t="s">
        <v>181</v>
      </c>
    </row>
    <row r="131" s="2" customFormat="1">
      <c r="A131" s="39"/>
      <c r="B131" s="40"/>
      <c r="C131" s="41"/>
      <c r="D131" s="218" t="s">
        <v>130</v>
      </c>
      <c r="E131" s="41"/>
      <c r="F131" s="219" t="s">
        <v>182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130</v>
      </c>
      <c r="AU131" s="18" t="s">
        <v>80</v>
      </c>
    </row>
    <row r="132" s="2" customFormat="1">
      <c r="A132" s="39"/>
      <c r="B132" s="40"/>
      <c r="C132" s="41"/>
      <c r="D132" s="223" t="s">
        <v>132</v>
      </c>
      <c r="E132" s="41"/>
      <c r="F132" s="224" t="s">
        <v>183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132</v>
      </c>
      <c r="AU132" s="18" t="s">
        <v>80</v>
      </c>
    </row>
    <row r="133" s="13" customFormat="1">
      <c r="A133" s="13"/>
      <c r="B133" s="225"/>
      <c r="C133" s="226"/>
      <c r="D133" s="223" t="s">
        <v>140</v>
      </c>
      <c r="E133" s="227" t="s">
        <v>19</v>
      </c>
      <c r="F133" s="228" t="s">
        <v>184</v>
      </c>
      <c r="G133" s="226"/>
      <c r="H133" s="229">
        <v>6.0999999999999996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140</v>
      </c>
      <c r="AU133" s="235" t="s">
        <v>80</v>
      </c>
      <c r="AV133" s="13" t="s">
        <v>80</v>
      </c>
      <c r="AW133" s="13" t="s">
        <v>33</v>
      </c>
      <c r="AX133" s="13" t="s">
        <v>14</v>
      </c>
      <c r="AY133" s="235" t="s">
        <v>121</v>
      </c>
    </row>
    <row r="134" s="2" customFormat="1" ht="37.8" customHeight="1">
      <c r="A134" s="39"/>
      <c r="B134" s="40"/>
      <c r="C134" s="205" t="s">
        <v>185</v>
      </c>
      <c r="D134" s="205" t="s">
        <v>123</v>
      </c>
      <c r="E134" s="206" t="s">
        <v>186</v>
      </c>
      <c r="F134" s="207" t="s">
        <v>187</v>
      </c>
      <c r="G134" s="208" t="s">
        <v>151</v>
      </c>
      <c r="H134" s="209">
        <v>111.3</v>
      </c>
      <c r="I134" s="210"/>
      <c r="J134" s="211">
        <f>ROUND(I134*H134,2)</f>
        <v>0</v>
      </c>
      <c r="K134" s="207" t="s">
        <v>127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128</v>
      </c>
      <c r="AT134" s="216" t="s">
        <v>123</v>
      </c>
      <c r="AU134" s="216" t="s">
        <v>80</v>
      </c>
      <c r="AY134" s="18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14</v>
      </c>
      <c r="BK134" s="217">
        <f>ROUND(I134*H134,2)</f>
        <v>0</v>
      </c>
      <c r="BL134" s="18" t="s">
        <v>128</v>
      </c>
      <c r="BM134" s="216" t="s">
        <v>188</v>
      </c>
    </row>
    <row r="135" s="2" customFormat="1">
      <c r="A135" s="39"/>
      <c r="B135" s="40"/>
      <c r="C135" s="41"/>
      <c r="D135" s="218" t="s">
        <v>130</v>
      </c>
      <c r="E135" s="41"/>
      <c r="F135" s="219" t="s">
        <v>189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130</v>
      </c>
      <c r="AU135" s="18" t="s">
        <v>80</v>
      </c>
    </row>
    <row r="136" s="2" customFormat="1">
      <c r="A136" s="39"/>
      <c r="B136" s="40"/>
      <c r="C136" s="41"/>
      <c r="D136" s="223" t="s">
        <v>132</v>
      </c>
      <c r="E136" s="41"/>
      <c r="F136" s="224" t="s">
        <v>190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132</v>
      </c>
      <c r="AU136" s="18" t="s">
        <v>80</v>
      </c>
    </row>
    <row r="137" s="13" customFormat="1">
      <c r="A137" s="13"/>
      <c r="B137" s="225"/>
      <c r="C137" s="226"/>
      <c r="D137" s="223" t="s">
        <v>140</v>
      </c>
      <c r="E137" s="227" t="s">
        <v>19</v>
      </c>
      <c r="F137" s="228" t="s">
        <v>191</v>
      </c>
      <c r="G137" s="226"/>
      <c r="H137" s="229">
        <v>111.3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140</v>
      </c>
      <c r="AU137" s="235" t="s">
        <v>80</v>
      </c>
      <c r="AV137" s="13" t="s">
        <v>80</v>
      </c>
      <c r="AW137" s="13" t="s">
        <v>33</v>
      </c>
      <c r="AX137" s="13" t="s">
        <v>71</v>
      </c>
      <c r="AY137" s="235" t="s">
        <v>121</v>
      </c>
    </row>
    <row r="138" s="14" customFormat="1">
      <c r="A138" s="14"/>
      <c r="B138" s="236"/>
      <c r="C138" s="237"/>
      <c r="D138" s="223" t="s">
        <v>140</v>
      </c>
      <c r="E138" s="238" t="s">
        <v>19</v>
      </c>
      <c r="F138" s="239" t="s">
        <v>142</v>
      </c>
      <c r="G138" s="237"/>
      <c r="H138" s="240">
        <v>111.3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140</v>
      </c>
      <c r="AU138" s="246" t="s">
        <v>80</v>
      </c>
      <c r="AV138" s="14" t="s">
        <v>128</v>
      </c>
      <c r="AW138" s="14" t="s">
        <v>33</v>
      </c>
      <c r="AX138" s="14" t="s">
        <v>14</v>
      </c>
      <c r="AY138" s="246" t="s">
        <v>121</v>
      </c>
    </row>
    <row r="139" s="2" customFormat="1" ht="21.75" customHeight="1">
      <c r="A139" s="39"/>
      <c r="B139" s="40"/>
      <c r="C139" s="205" t="s">
        <v>192</v>
      </c>
      <c r="D139" s="205" t="s">
        <v>123</v>
      </c>
      <c r="E139" s="206" t="s">
        <v>193</v>
      </c>
      <c r="F139" s="207" t="s">
        <v>194</v>
      </c>
      <c r="G139" s="208" t="s">
        <v>151</v>
      </c>
      <c r="H139" s="209">
        <v>55.700000000000003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128</v>
      </c>
      <c r="AT139" s="216" t="s">
        <v>123</v>
      </c>
      <c r="AU139" s="216" t="s">
        <v>80</v>
      </c>
      <c r="AY139" s="18" t="s">
        <v>121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14</v>
      </c>
      <c r="BK139" s="217">
        <f>ROUND(I139*H139,2)</f>
        <v>0</v>
      </c>
      <c r="BL139" s="18" t="s">
        <v>128</v>
      </c>
      <c r="BM139" s="216" t="s">
        <v>195</v>
      </c>
    </row>
    <row r="140" s="2" customFormat="1">
      <c r="A140" s="39"/>
      <c r="B140" s="40"/>
      <c r="C140" s="41"/>
      <c r="D140" s="223" t="s">
        <v>132</v>
      </c>
      <c r="E140" s="41"/>
      <c r="F140" s="224" t="s">
        <v>157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132</v>
      </c>
      <c r="AU140" s="18" t="s">
        <v>80</v>
      </c>
    </row>
    <row r="141" s="13" customFormat="1">
      <c r="A141" s="13"/>
      <c r="B141" s="225"/>
      <c r="C141" s="226"/>
      <c r="D141" s="223" t="s">
        <v>140</v>
      </c>
      <c r="E141" s="227" t="s">
        <v>19</v>
      </c>
      <c r="F141" s="228" t="s">
        <v>196</v>
      </c>
      <c r="G141" s="226"/>
      <c r="H141" s="229">
        <v>55.700000000000003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140</v>
      </c>
      <c r="AU141" s="235" t="s">
        <v>80</v>
      </c>
      <c r="AV141" s="13" t="s">
        <v>80</v>
      </c>
      <c r="AW141" s="13" t="s">
        <v>33</v>
      </c>
      <c r="AX141" s="13" t="s">
        <v>14</v>
      </c>
      <c r="AY141" s="235" t="s">
        <v>121</v>
      </c>
    </row>
    <row r="142" s="2" customFormat="1" ht="37.8" customHeight="1">
      <c r="A142" s="39"/>
      <c r="B142" s="40"/>
      <c r="C142" s="205" t="s">
        <v>197</v>
      </c>
      <c r="D142" s="205" t="s">
        <v>123</v>
      </c>
      <c r="E142" s="206" t="s">
        <v>198</v>
      </c>
      <c r="F142" s="207" t="s">
        <v>199</v>
      </c>
      <c r="G142" s="208" t="s">
        <v>151</v>
      </c>
      <c r="H142" s="209">
        <v>55.700000000000003</v>
      </c>
      <c r="I142" s="210"/>
      <c r="J142" s="211">
        <f>ROUND(I142*H142,2)</f>
        <v>0</v>
      </c>
      <c r="K142" s="207" t="s">
        <v>127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128</v>
      </c>
      <c r="AT142" s="216" t="s">
        <v>123</v>
      </c>
      <c r="AU142" s="216" t="s">
        <v>80</v>
      </c>
      <c r="AY142" s="18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</v>
      </c>
      <c r="BK142" s="217">
        <f>ROUND(I142*H142,2)</f>
        <v>0</v>
      </c>
      <c r="BL142" s="18" t="s">
        <v>128</v>
      </c>
      <c r="BM142" s="216" t="s">
        <v>200</v>
      </c>
    </row>
    <row r="143" s="2" customFormat="1">
      <c r="A143" s="39"/>
      <c r="B143" s="40"/>
      <c r="C143" s="41"/>
      <c r="D143" s="218" t="s">
        <v>130</v>
      </c>
      <c r="E143" s="41"/>
      <c r="F143" s="219" t="s">
        <v>201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130</v>
      </c>
      <c r="AU143" s="18" t="s">
        <v>80</v>
      </c>
    </row>
    <row r="144" s="2" customFormat="1">
      <c r="A144" s="39"/>
      <c r="B144" s="40"/>
      <c r="C144" s="41"/>
      <c r="D144" s="223" t="s">
        <v>132</v>
      </c>
      <c r="E144" s="41"/>
      <c r="F144" s="224" t="s">
        <v>202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132</v>
      </c>
      <c r="AU144" s="18" t="s">
        <v>80</v>
      </c>
    </row>
    <row r="145" s="13" customFormat="1">
      <c r="A145" s="13"/>
      <c r="B145" s="225"/>
      <c r="C145" s="226"/>
      <c r="D145" s="223" t="s">
        <v>140</v>
      </c>
      <c r="E145" s="227" t="s">
        <v>19</v>
      </c>
      <c r="F145" s="228" t="s">
        <v>203</v>
      </c>
      <c r="G145" s="226"/>
      <c r="H145" s="229">
        <v>55.700000000000003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140</v>
      </c>
      <c r="AU145" s="235" t="s">
        <v>80</v>
      </c>
      <c r="AV145" s="13" t="s">
        <v>80</v>
      </c>
      <c r="AW145" s="13" t="s">
        <v>33</v>
      </c>
      <c r="AX145" s="13" t="s">
        <v>71</v>
      </c>
      <c r="AY145" s="235" t="s">
        <v>121</v>
      </c>
    </row>
    <row r="146" s="14" customFormat="1">
      <c r="A146" s="14"/>
      <c r="B146" s="236"/>
      <c r="C146" s="237"/>
      <c r="D146" s="223" t="s">
        <v>140</v>
      </c>
      <c r="E146" s="238" t="s">
        <v>19</v>
      </c>
      <c r="F146" s="239" t="s">
        <v>142</v>
      </c>
      <c r="G146" s="237"/>
      <c r="H146" s="240">
        <v>55.700000000000003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140</v>
      </c>
      <c r="AU146" s="246" t="s">
        <v>80</v>
      </c>
      <c r="AV146" s="14" t="s">
        <v>128</v>
      </c>
      <c r="AW146" s="14" t="s">
        <v>33</v>
      </c>
      <c r="AX146" s="14" t="s">
        <v>14</v>
      </c>
      <c r="AY146" s="246" t="s">
        <v>121</v>
      </c>
    </row>
    <row r="147" s="2" customFormat="1" ht="24.15" customHeight="1">
      <c r="A147" s="39"/>
      <c r="B147" s="40"/>
      <c r="C147" s="205" t="s">
        <v>204</v>
      </c>
      <c r="D147" s="205" t="s">
        <v>123</v>
      </c>
      <c r="E147" s="206" t="s">
        <v>205</v>
      </c>
      <c r="F147" s="207" t="s">
        <v>206</v>
      </c>
      <c r="G147" s="208" t="s">
        <v>151</v>
      </c>
      <c r="H147" s="209">
        <v>6.0999999999999996</v>
      </c>
      <c r="I147" s="210"/>
      <c r="J147" s="211">
        <f>ROUND(I147*H147,2)</f>
        <v>0</v>
      </c>
      <c r="K147" s="207" t="s">
        <v>127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128</v>
      </c>
      <c r="AT147" s="216" t="s">
        <v>123</v>
      </c>
      <c r="AU147" s="216" t="s">
        <v>80</v>
      </c>
      <c r="AY147" s="18" t="s">
        <v>121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14</v>
      </c>
      <c r="BK147" s="217">
        <f>ROUND(I147*H147,2)</f>
        <v>0</v>
      </c>
      <c r="BL147" s="18" t="s">
        <v>128</v>
      </c>
      <c r="BM147" s="216" t="s">
        <v>207</v>
      </c>
    </row>
    <row r="148" s="2" customFormat="1">
      <c r="A148" s="39"/>
      <c r="B148" s="40"/>
      <c r="C148" s="41"/>
      <c r="D148" s="218" t="s">
        <v>130</v>
      </c>
      <c r="E148" s="41"/>
      <c r="F148" s="219" t="s">
        <v>208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130</v>
      </c>
      <c r="AU148" s="18" t="s">
        <v>80</v>
      </c>
    </row>
    <row r="149" s="2" customFormat="1">
      <c r="A149" s="39"/>
      <c r="B149" s="40"/>
      <c r="C149" s="41"/>
      <c r="D149" s="223" t="s">
        <v>132</v>
      </c>
      <c r="E149" s="41"/>
      <c r="F149" s="224" t="s">
        <v>209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132</v>
      </c>
      <c r="AU149" s="18" t="s">
        <v>80</v>
      </c>
    </row>
    <row r="150" s="13" customFormat="1">
      <c r="A150" s="13"/>
      <c r="B150" s="225"/>
      <c r="C150" s="226"/>
      <c r="D150" s="223" t="s">
        <v>140</v>
      </c>
      <c r="E150" s="227" t="s">
        <v>19</v>
      </c>
      <c r="F150" s="228" t="s">
        <v>184</v>
      </c>
      <c r="G150" s="226"/>
      <c r="H150" s="229">
        <v>6.0999999999999996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140</v>
      </c>
      <c r="AU150" s="235" t="s">
        <v>80</v>
      </c>
      <c r="AV150" s="13" t="s">
        <v>80</v>
      </c>
      <c r="AW150" s="13" t="s">
        <v>33</v>
      </c>
      <c r="AX150" s="13" t="s">
        <v>71</v>
      </c>
      <c r="AY150" s="235" t="s">
        <v>121</v>
      </c>
    </row>
    <row r="151" s="14" customFormat="1">
      <c r="A151" s="14"/>
      <c r="B151" s="236"/>
      <c r="C151" s="237"/>
      <c r="D151" s="223" t="s">
        <v>140</v>
      </c>
      <c r="E151" s="238" t="s">
        <v>19</v>
      </c>
      <c r="F151" s="239" t="s">
        <v>142</v>
      </c>
      <c r="G151" s="237"/>
      <c r="H151" s="240">
        <v>6.0999999999999996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140</v>
      </c>
      <c r="AU151" s="246" t="s">
        <v>80</v>
      </c>
      <c r="AV151" s="14" t="s">
        <v>128</v>
      </c>
      <c r="AW151" s="14" t="s">
        <v>33</v>
      </c>
      <c r="AX151" s="14" t="s">
        <v>14</v>
      </c>
      <c r="AY151" s="246" t="s">
        <v>121</v>
      </c>
    </row>
    <row r="152" s="2" customFormat="1" ht="33" customHeight="1">
      <c r="A152" s="39"/>
      <c r="B152" s="40"/>
      <c r="C152" s="205" t="s">
        <v>210</v>
      </c>
      <c r="D152" s="205" t="s">
        <v>123</v>
      </c>
      <c r="E152" s="206" t="s">
        <v>211</v>
      </c>
      <c r="F152" s="207" t="s">
        <v>212</v>
      </c>
      <c r="G152" s="208" t="s">
        <v>151</v>
      </c>
      <c r="H152" s="209">
        <v>1.3440000000000001</v>
      </c>
      <c r="I152" s="210"/>
      <c r="J152" s="211">
        <f>ROUND(I152*H152,2)</f>
        <v>0</v>
      </c>
      <c r="K152" s="207" t="s">
        <v>127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128</v>
      </c>
      <c r="AT152" s="216" t="s">
        <v>123</v>
      </c>
      <c r="AU152" s="216" t="s">
        <v>80</v>
      </c>
      <c r="AY152" s="18" t="s">
        <v>121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</v>
      </c>
      <c r="BK152" s="217">
        <f>ROUND(I152*H152,2)</f>
        <v>0</v>
      </c>
      <c r="BL152" s="18" t="s">
        <v>128</v>
      </c>
      <c r="BM152" s="216" t="s">
        <v>213</v>
      </c>
    </row>
    <row r="153" s="2" customFormat="1">
      <c r="A153" s="39"/>
      <c r="B153" s="40"/>
      <c r="C153" s="41"/>
      <c r="D153" s="218" t="s">
        <v>130</v>
      </c>
      <c r="E153" s="41"/>
      <c r="F153" s="219" t="s">
        <v>214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130</v>
      </c>
      <c r="AU153" s="18" t="s">
        <v>80</v>
      </c>
    </row>
    <row r="154" s="2" customFormat="1">
      <c r="A154" s="39"/>
      <c r="B154" s="40"/>
      <c r="C154" s="41"/>
      <c r="D154" s="223" t="s">
        <v>132</v>
      </c>
      <c r="E154" s="41"/>
      <c r="F154" s="224" t="s">
        <v>215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132</v>
      </c>
      <c r="AU154" s="18" t="s">
        <v>80</v>
      </c>
    </row>
    <row r="155" s="13" customFormat="1">
      <c r="A155" s="13"/>
      <c r="B155" s="225"/>
      <c r="C155" s="226"/>
      <c r="D155" s="223" t="s">
        <v>140</v>
      </c>
      <c r="E155" s="227" t="s">
        <v>19</v>
      </c>
      <c r="F155" s="228" t="s">
        <v>216</v>
      </c>
      <c r="G155" s="226"/>
      <c r="H155" s="229">
        <v>1.3440000000000001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140</v>
      </c>
      <c r="AU155" s="235" t="s">
        <v>80</v>
      </c>
      <c r="AV155" s="13" t="s">
        <v>80</v>
      </c>
      <c r="AW155" s="13" t="s">
        <v>33</v>
      </c>
      <c r="AX155" s="13" t="s">
        <v>71</v>
      </c>
      <c r="AY155" s="235" t="s">
        <v>121</v>
      </c>
    </row>
    <row r="156" s="14" customFormat="1">
      <c r="A156" s="14"/>
      <c r="B156" s="236"/>
      <c r="C156" s="237"/>
      <c r="D156" s="223" t="s">
        <v>140</v>
      </c>
      <c r="E156" s="238" t="s">
        <v>19</v>
      </c>
      <c r="F156" s="239" t="s">
        <v>142</v>
      </c>
      <c r="G156" s="237"/>
      <c r="H156" s="240">
        <v>1.3440000000000001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140</v>
      </c>
      <c r="AU156" s="246" t="s">
        <v>80</v>
      </c>
      <c r="AV156" s="14" t="s">
        <v>128</v>
      </c>
      <c r="AW156" s="14" t="s">
        <v>33</v>
      </c>
      <c r="AX156" s="14" t="s">
        <v>14</v>
      </c>
      <c r="AY156" s="246" t="s">
        <v>121</v>
      </c>
    </row>
    <row r="157" s="2" customFormat="1" ht="37.8" customHeight="1">
      <c r="A157" s="39"/>
      <c r="B157" s="40"/>
      <c r="C157" s="205" t="s">
        <v>8</v>
      </c>
      <c r="D157" s="205" t="s">
        <v>123</v>
      </c>
      <c r="E157" s="206" t="s">
        <v>217</v>
      </c>
      <c r="F157" s="207" t="s">
        <v>218</v>
      </c>
      <c r="G157" s="208" t="s">
        <v>151</v>
      </c>
      <c r="H157" s="209">
        <v>2.016</v>
      </c>
      <c r="I157" s="210"/>
      <c r="J157" s="211">
        <f>ROUND(I157*H157,2)</f>
        <v>0</v>
      </c>
      <c r="K157" s="207" t="s">
        <v>127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128</v>
      </c>
      <c r="AT157" s="216" t="s">
        <v>123</v>
      </c>
      <c r="AU157" s="216" t="s">
        <v>80</v>
      </c>
      <c r="AY157" s="18" t="s">
        <v>121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</v>
      </c>
      <c r="BK157" s="217">
        <f>ROUND(I157*H157,2)</f>
        <v>0</v>
      </c>
      <c r="BL157" s="18" t="s">
        <v>128</v>
      </c>
      <c r="BM157" s="216" t="s">
        <v>219</v>
      </c>
    </row>
    <row r="158" s="2" customFormat="1">
      <c r="A158" s="39"/>
      <c r="B158" s="40"/>
      <c r="C158" s="41"/>
      <c r="D158" s="218" t="s">
        <v>130</v>
      </c>
      <c r="E158" s="41"/>
      <c r="F158" s="219" t="s">
        <v>220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130</v>
      </c>
      <c r="AU158" s="18" t="s">
        <v>80</v>
      </c>
    </row>
    <row r="159" s="2" customFormat="1">
      <c r="A159" s="39"/>
      <c r="B159" s="40"/>
      <c r="C159" s="41"/>
      <c r="D159" s="223" t="s">
        <v>132</v>
      </c>
      <c r="E159" s="41"/>
      <c r="F159" s="224" t="s">
        <v>221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132</v>
      </c>
      <c r="AU159" s="18" t="s">
        <v>80</v>
      </c>
    </row>
    <row r="160" s="13" customFormat="1">
      <c r="A160" s="13"/>
      <c r="B160" s="225"/>
      <c r="C160" s="226"/>
      <c r="D160" s="223" t="s">
        <v>140</v>
      </c>
      <c r="E160" s="227" t="s">
        <v>19</v>
      </c>
      <c r="F160" s="228" t="s">
        <v>222</v>
      </c>
      <c r="G160" s="226"/>
      <c r="H160" s="229">
        <v>2.016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140</v>
      </c>
      <c r="AU160" s="235" t="s">
        <v>80</v>
      </c>
      <c r="AV160" s="13" t="s">
        <v>80</v>
      </c>
      <c r="AW160" s="13" t="s">
        <v>33</v>
      </c>
      <c r="AX160" s="13" t="s">
        <v>71</v>
      </c>
      <c r="AY160" s="235" t="s">
        <v>121</v>
      </c>
    </row>
    <row r="161" s="14" customFormat="1">
      <c r="A161" s="14"/>
      <c r="B161" s="236"/>
      <c r="C161" s="237"/>
      <c r="D161" s="223" t="s">
        <v>140</v>
      </c>
      <c r="E161" s="238" t="s">
        <v>19</v>
      </c>
      <c r="F161" s="239" t="s">
        <v>142</v>
      </c>
      <c r="G161" s="237"/>
      <c r="H161" s="240">
        <v>2.016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140</v>
      </c>
      <c r="AU161" s="246" t="s">
        <v>80</v>
      </c>
      <c r="AV161" s="14" t="s">
        <v>128</v>
      </c>
      <c r="AW161" s="14" t="s">
        <v>33</v>
      </c>
      <c r="AX161" s="14" t="s">
        <v>14</v>
      </c>
      <c r="AY161" s="246" t="s">
        <v>121</v>
      </c>
    </row>
    <row r="162" s="2" customFormat="1" ht="16.5" customHeight="1">
      <c r="A162" s="39"/>
      <c r="B162" s="40"/>
      <c r="C162" s="247" t="s">
        <v>223</v>
      </c>
      <c r="D162" s="247" t="s">
        <v>224</v>
      </c>
      <c r="E162" s="248" t="s">
        <v>225</v>
      </c>
      <c r="F162" s="249" t="s">
        <v>226</v>
      </c>
      <c r="G162" s="250" t="s">
        <v>227</v>
      </c>
      <c r="H162" s="251">
        <v>4.032</v>
      </c>
      <c r="I162" s="252"/>
      <c r="J162" s="253">
        <f>ROUND(I162*H162,2)</f>
        <v>0</v>
      </c>
      <c r="K162" s="249" t="s">
        <v>127</v>
      </c>
      <c r="L162" s="254"/>
      <c r="M162" s="255" t="s">
        <v>19</v>
      </c>
      <c r="N162" s="256" t="s">
        <v>42</v>
      </c>
      <c r="O162" s="85"/>
      <c r="P162" s="214">
        <f>O162*H162</f>
        <v>0</v>
      </c>
      <c r="Q162" s="214">
        <v>1</v>
      </c>
      <c r="R162" s="214">
        <f>Q162*H162</f>
        <v>4.032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171</v>
      </c>
      <c r="AT162" s="216" t="s">
        <v>224</v>
      </c>
      <c r="AU162" s="216" t="s">
        <v>80</v>
      </c>
      <c r="AY162" s="18" t="s">
        <v>121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14</v>
      </c>
      <c r="BK162" s="217">
        <f>ROUND(I162*H162,2)</f>
        <v>0</v>
      </c>
      <c r="BL162" s="18" t="s">
        <v>128</v>
      </c>
      <c r="BM162" s="216" t="s">
        <v>228</v>
      </c>
    </row>
    <row r="163" s="2" customFormat="1">
      <c r="A163" s="39"/>
      <c r="B163" s="40"/>
      <c r="C163" s="41"/>
      <c r="D163" s="223" t="s">
        <v>132</v>
      </c>
      <c r="E163" s="41"/>
      <c r="F163" s="224" t="s">
        <v>229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132</v>
      </c>
      <c r="AU163" s="18" t="s">
        <v>80</v>
      </c>
    </row>
    <row r="164" s="2" customFormat="1" ht="24.15" customHeight="1">
      <c r="A164" s="39"/>
      <c r="B164" s="40"/>
      <c r="C164" s="205" t="s">
        <v>230</v>
      </c>
      <c r="D164" s="205" t="s">
        <v>123</v>
      </c>
      <c r="E164" s="206" t="s">
        <v>231</v>
      </c>
      <c r="F164" s="207" t="s">
        <v>232</v>
      </c>
      <c r="G164" s="208" t="s">
        <v>126</v>
      </c>
      <c r="H164" s="209">
        <v>68.900000000000006</v>
      </c>
      <c r="I164" s="210"/>
      <c r="J164" s="211">
        <f>ROUND(I164*H164,2)</f>
        <v>0</v>
      </c>
      <c r="K164" s="207" t="s">
        <v>127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128</v>
      </c>
      <c r="AT164" s="216" t="s">
        <v>123</v>
      </c>
      <c r="AU164" s="216" t="s">
        <v>80</v>
      </c>
      <c r="AY164" s="18" t="s">
        <v>121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</v>
      </c>
      <c r="BK164" s="217">
        <f>ROUND(I164*H164,2)</f>
        <v>0</v>
      </c>
      <c r="BL164" s="18" t="s">
        <v>128</v>
      </c>
      <c r="BM164" s="216" t="s">
        <v>233</v>
      </c>
    </row>
    <row r="165" s="2" customFormat="1">
      <c r="A165" s="39"/>
      <c r="B165" s="40"/>
      <c r="C165" s="41"/>
      <c r="D165" s="218" t="s">
        <v>130</v>
      </c>
      <c r="E165" s="41"/>
      <c r="F165" s="219" t="s">
        <v>234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130</v>
      </c>
      <c r="AU165" s="18" t="s">
        <v>80</v>
      </c>
    </row>
    <row r="166" s="2" customFormat="1">
      <c r="A166" s="39"/>
      <c r="B166" s="40"/>
      <c r="C166" s="41"/>
      <c r="D166" s="223" t="s">
        <v>132</v>
      </c>
      <c r="E166" s="41"/>
      <c r="F166" s="224" t="s">
        <v>235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132</v>
      </c>
      <c r="AU166" s="18" t="s">
        <v>80</v>
      </c>
    </row>
    <row r="167" s="13" customFormat="1">
      <c r="A167" s="13"/>
      <c r="B167" s="225"/>
      <c r="C167" s="226"/>
      <c r="D167" s="223" t="s">
        <v>140</v>
      </c>
      <c r="E167" s="227" t="s">
        <v>19</v>
      </c>
      <c r="F167" s="228" t="s">
        <v>236</v>
      </c>
      <c r="G167" s="226"/>
      <c r="H167" s="229">
        <v>68.900000000000006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140</v>
      </c>
      <c r="AU167" s="235" t="s">
        <v>80</v>
      </c>
      <c r="AV167" s="13" t="s">
        <v>80</v>
      </c>
      <c r="AW167" s="13" t="s">
        <v>33</v>
      </c>
      <c r="AX167" s="13" t="s">
        <v>71</v>
      </c>
      <c r="AY167" s="235" t="s">
        <v>121</v>
      </c>
    </row>
    <row r="168" s="14" customFormat="1">
      <c r="A168" s="14"/>
      <c r="B168" s="236"/>
      <c r="C168" s="237"/>
      <c r="D168" s="223" t="s">
        <v>140</v>
      </c>
      <c r="E168" s="238" t="s">
        <v>19</v>
      </c>
      <c r="F168" s="239" t="s">
        <v>142</v>
      </c>
      <c r="G168" s="237"/>
      <c r="H168" s="240">
        <v>68.900000000000006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140</v>
      </c>
      <c r="AU168" s="246" t="s">
        <v>80</v>
      </c>
      <c r="AV168" s="14" t="s">
        <v>128</v>
      </c>
      <c r="AW168" s="14" t="s">
        <v>33</v>
      </c>
      <c r="AX168" s="14" t="s">
        <v>14</v>
      </c>
      <c r="AY168" s="246" t="s">
        <v>121</v>
      </c>
    </row>
    <row r="169" s="2" customFormat="1" ht="24.15" customHeight="1">
      <c r="A169" s="39"/>
      <c r="B169" s="40"/>
      <c r="C169" s="205" t="s">
        <v>237</v>
      </c>
      <c r="D169" s="205" t="s">
        <v>123</v>
      </c>
      <c r="E169" s="206" t="s">
        <v>238</v>
      </c>
      <c r="F169" s="207" t="s">
        <v>239</v>
      </c>
      <c r="G169" s="208" t="s">
        <v>126</v>
      </c>
      <c r="H169" s="209">
        <v>162.09999999999999</v>
      </c>
      <c r="I169" s="210"/>
      <c r="J169" s="211">
        <f>ROUND(I169*H169,2)</f>
        <v>0</v>
      </c>
      <c r="K169" s="207" t="s">
        <v>127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128</v>
      </c>
      <c r="AT169" s="216" t="s">
        <v>123</v>
      </c>
      <c r="AU169" s="216" t="s">
        <v>80</v>
      </c>
      <c r="AY169" s="18" t="s">
        <v>121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</v>
      </c>
      <c r="BK169" s="217">
        <f>ROUND(I169*H169,2)</f>
        <v>0</v>
      </c>
      <c r="BL169" s="18" t="s">
        <v>128</v>
      </c>
      <c r="BM169" s="216" t="s">
        <v>240</v>
      </c>
    </row>
    <row r="170" s="2" customFormat="1">
      <c r="A170" s="39"/>
      <c r="B170" s="40"/>
      <c r="C170" s="41"/>
      <c r="D170" s="218" t="s">
        <v>130</v>
      </c>
      <c r="E170" s="41"/>
      <c r="F170" s="219" t="s">
        <v>241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130</v>
      </c>
      <c r="AU170" s="18" t="s">
        <v>80</v>
      </c>
    </row>
    <row r="171" s="2" customFormat="1">
      <c r="A171" s="39"/>
      <c r="B171" s="40"/>
      <c r="C171" s="41"/>
      <c r="D171" s="223" t="s">
        <v>132</v>
      </c>
      <c r="E171" s="41"/>
      <c r="F171" s="224" t="s">
        <v>242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132</v>
      </c>
      <c r="AU171" s="18" t="s">
        <v>80</v>
      </c>
    </row>
    <row r="172" s="13" customFormat="1">
      <c r="A172" s="13"/>
      <c r="B172" s="225"/>
      <c r="C172" s="226"/>
      <c r="D172" s="223" t="s">
        <v>140</v>
      </c>
      <c r="E172" s="227" t="s">
        <v>19</v>
      </c>
      <c r="F172" s="228" t="s">
        <v>243</v>
      </c>
      <c r="G172" s="226"/>
      <c r="H172" s="229">
        <v>162.09999999999999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140</v>
      </c>
      <c r="AU172" s="235" t="s">
        <v>80</v>
      </c>
      <c r="AV172" s="13" t="s">
        <v>80</v>
      </c>
      <c r="AW172" s="13" t="s">
        <v>33</v>
      </c>
      <c r="AX172" s="13" t="s">
        <v>71</v>
      </c>
      <c r="AY172" s="235" t="s">
        <v>121</v>
      </c>
    </row>
    <row r="173" s="14" customFormat="1">
      <c r="A173" s="14"/>
      <c r="B173" s="236"/>
      <c r="C173" s="237"/>
      <c r="D173" s="223" t="s">
        <v>140</v>
      </c>
      <c r="E173" s="238" t="s">
        <v>19</v>
      </c>
      <c r="F173" s="239" t="s">
        <v>142</v>
      </c>
      <c r="G173" s="237"/>
      <c r="H173" s="240">
        <v>162.09999999999999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140</v>
      </c>
      <c r="AU173" s="246" t="s">
        <v>80</v>
      </c>
      <c r="AV173" s="14" t="s">
        <v>128</v>
      </c>
      <c r="AW173" s="14" t="s">
        <v>33</v>
      </c>
      <c r="AX173" s="14" t="s">
        <v>14</v>
      </c>
      <c r="AY173" s="246" t="s">
        <v>121</v>
      </c>
    </row>
    <row r="174" s="2" customFormat="1" ht="24.15" customHeight="1">
      <c r="A174" s="39"/>
      <c r="B174" s="40"/>
      <c r="C174" s="205" t="s">
        <v>244</v>
      </c>
      <c r="D174" s="205" t="s">
        <v>123</v>
      </c>
      <c r="E174" s="206" t="s">
        <v>245</v>
      </c>
      <c r="F174" s="207" t="s">
        <v>246</v>
      </c>
      <c r="G174" s="208" t="s">
        <v>227</v>
      </c>
      <c r="H174" s="209">
        <v>57.267000000000003</v>
      </c>
      <c r="I174" s="210"/>
      <c r="J174" s="211">
        <f>ROUND(I174*H174,2)</f>
        <v>0</v>
      </c>
      <c r="K174" s="207" t="s">
        <v>127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128</v>
      </c>
      <c r="AT174" s="216" t="s">
        <v>123</v>
      </c>
      <c r="AU174" s="216" t="s">
        <v>80</v>
      </c>
      <c r="AY174" s="18" t="s">
        <v>121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14</v>
      </c>
      <c r="BK174" s="217">
        <f>ROUND(I174*H174,2)</f>
        <v>0</v>
      </c>
      <c r="BL174" s="18" t="s">
        <v>128</v>
      </c>
      <c r="BM174" s="216" t="s">
        <v>247</v>
      </c>
    </row>
    <row r="175" s="2" customFormat="1">
      <c r="A175" s="39"/>
      <c r="B175" s="40"/>
      <c r="C175" s="41"/>
      <c r="D175" s="218" t="s">
        <v>130</v>
      </c>
      <c r="E175" s="41"/>
      <c r="F175" s="219" t="s">
        <v>248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130</v>
      </c>
      <c r="AU175" s="18" t="s">
        <v>80</v>
      </c>
    </row>
    <row r="176" s="12" customFormat="1" ht="22.8" customHeight="1">
      <c r="A176" s="12"/>
      <c r="B176" s="189"/>
      <c r="C176" s="190"/>
      <c r="D176" s="191" t="s">
        <v>70</v>
      </c>
      <c r="E176" s="203" t="s">
        <v>80</v>
      </c>
      <c r="F176" s="203" t="s">
        <v>249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SUM(P177:P183)</f>
        <v>0</v>
      </c>
      <c r="Q176" s="197"/>
      <c r="R176" s="198">
        <f>SUM(R177:R183)</f>
        <v>7.2993600000000001</v>
      </c>
      <c r="S176" s="197"/>
      <c r="T176" s="199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14</v>
      </c>
      <c r="AT176" s="201" t="s">
        <v>70</v>
      </c>
      <c r="AU176" s="201" t="s">
        <v>14</v>
      </c>
      <c r="AY176" s="200" t="s">
        <v>121</v>
      </c>
      <c r="BK176" s="202">
        <f>SUM(BK177:BK183)</f>
        <v>0</v>
      </c>
    </row>
    <row r="177" s="2" customFormat="1" ht="16.5" customHeight="1">
      <c r="A177" s="39"/>
      <c r="B177" s="40"/>
      <c r="C177" s="205" t="s">
        <v>250</v>
      </c>
      <c r="D177" s="205" t="s">
        <v>123</v>
      </c>
      <c r="E177" s="206" t="s">
        <v>251</v>
      </c>
      <c r="F177" s="207" t="s">
        <v>252</v>
      </c>
      <c r="G177" s="208" t="s">
        <v>126</v>
      </c>
      <c r="H177" s="209">
        <v>12</v>
      </c>
      <c r="I177" s="210"/>
      <c r="J177" s="211">
        <f>ROUND(I177*H177,2)</f>
        <v>0</v>
      </c>
      <c r="K177" s="207" t="s">
        <v>127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0.108</v>
      </c>
      <c r="R177" s="214">
        <f>Q177*H177</f>
        <v>1.296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128</v>
      </c>
      <c r="AT177" s="216" t="s">
        <v>123</v>
      </c>
      <c r="AU177" s="216" t="s">
        <v>80</v>
      </c>
      <c r="AY177" s="18" t="s">
        <v>121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</v>
      </c>
      <c r="BK177" s="217">
        <f>ROUND(I177*H177,2)</f>
        <v>0</v>
      </c>
      <c r="BL177" s="18" t="s">
        <v>128</v>
      </c>
      <c r="BM177" s="216" t="s">
        <v>253</v>
      </c>
    </row>
    <row r="178" s="2" customFormat="1">
      <c r="A178" s="39"/>
      <c r="B178" s="40"/>
      <c r="C178" s="41"/>
      <c r="D178" s="218" t="s">
        <v>130</v>
      </c>
      <c r="E178" s="41"/>
      <c r="F178" s="219" t="s">
        <v>254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130</v>
      </c>
      <c r="AU178" s="18" t="s">
        <v>80</v>
      </c>
    </row>
    <row r="179" s="2" customFormat="1">
      <c r="A179" s="39"/>
      <c r="B179" s="40"/>
      <c r="C179" s="41"/>
      <c r="D179" s="223" t="s">
        <v>132</v>
      </c>
      <c r="E179" s="41"/>
      <c r="F179" s="224" t="s">
        <v>255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132</v>
      </c>
      <c r="AU179" s="18" t="s">
        <v>80</v>
      </c>
    </row>
    <row r="180" s="13" customFormat="1">
      <c r="A180" s="13"/>
      <c r="B180" s="225"/>
      <c r="C180" s="226"/>
      <c r="D180" s="223" t="s">
        <v>140</v>
      </c>
      <c r="E180" s="227" t="s">
        <v>19</v>
      </c>
      <c r="F180" s="228" t="s">
        <v>256</v>
      </c>
      <c r="G180" s="226"/>
      <c r="H180" s="229">
        <v>12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140</v>
      </c>
      <c r="AU180" s="235" t="s">
        <v>80</v>
      </c>
      <c r="AV180" s="13" t="s">
        <v>80</v>
      </c>
      <c r="AW180" s="13" t="s">
        <v>33</v>
      </c>
      <c r="AX180" s="13" t="s">
        <v>71</v>
      </c>
      <c r="AY180" s="235" t="s">
        <v>121</v>
      </c>
    </row>
    <row r="181" s="14" customFormat="1">
      <c r="A181" s="14"/>
      <c r="B181" s="236"/>
      <c r="C181" s="237"/>
      <c r="D181" s="223" t="s">
        <v>140</v>
      </c>
      <c r="E181" s="238" t="s">
        <v>19</v>
      </c>
      <c r="F181" s="239" t="s">
        <v>142</v>
      </c>
      <c r="G181" s="237"/>
      <c r="H181" s="240">
        <v>12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140</v>
      </c>
      <c r="AU181" s="246" t="s">
        <v>80</v>
      </c>
      <c r="AV181" s="14" t="s">
        <v>128</v>
      </c>
      <c r="AW181" s="14" t="s">
        <v>33</v>
      </c>
      <c r="AX181" s="14" t="s">
        <v>14</v>
      </c>
      <c r="AY181" s="246" t="s">
        <v>121</v>
      </c>
    </row>
    <row r="182" s="2" customFormat="1" ht="16.5" customHeight="1">
      <c r="A182" s="39"/>
      <c r="B182" s="40"/>
      <c r="C182" s="247" t="s">
        <v>7</v>
      </c>
      <c r="D182" s="247" t="s">
        <v>224</v>
      </c>
      <c r="E182" s="248" t="s">
        <v>257</v>
      </c>
      <c r="F182" s="249" t="s">
        <v>258</v>
      </c>
      <c r="G182" s="250" t="s">
        <v>259</v>
      </c>
      <c r="H182" s="251">
        <v>3.96</v>
      </c>
      <c r="I182" s="252"/>
      <c r="J182" s="253">
        <f>ROUND(I182*H182,2)</f>
        <v>0</v>
      </c>
      <c r="K182" s="249" t="s">
        <v>127</v>
      </c>
      <c r="L182" s="254"/>
      <c r="M182" s="255" t="s">
        <v>19</v>
      </c>
      <c r="N182" s="256" t="s">
        <v>42</v>
      </c>
      <c r="O182" s="85"/>
      <c r="P182" s="214">
        <f>O182*H182</f>
        <v>0</v>
      </c>
      <c r="Q182" s="214">
        <v>1.516</v>
      </c>
      <c r="R182" s="214">
        <f>Q182*H182</f>
        <v>6.0033599999999998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171</v>
      </c>
      <c r="AT182" s="216" t="s">
        <v>224</v>
      </c>
      <c r="AU182" s="216" t="s">
        <v>80</v>
      </c>
      <c r="AY182" s="18" t="s">
        <v>121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</v>
      </c>
      <c r="BK182" s="217">
        <f>ROUND(I182*H182,2)</f>
        <v>0</v>
      </c>
      <c r="BL182" s="18" t="s">
        <v>128</v>
      </c>
      <c r="BM182" s="216" t="s">
        <v>260</v>
      </c>
    </row>
    <row r="183" s="2" customFormat="1">
      <c r="A183" s="39"/>
      <c r="B183" s="40"/>
      <c r="C183" s="41"/>
      <c r="D183" s="223" t="s">
        <v>132</v>
      </c>
      <c r="E183" s="41"/>
      <c r="F183" s="224" t="s">
        <v>261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132</v>
      </c>
      <c r="AU183" s="18" t="s">
        <v>80</v>
      </c>
    </row>
    <row r="184" s="12" customFormat="1" ht="22.8" customHeight="1">
      <c r="A184" s="12"/>
      <c r="B184" s="189"/>
      <c r="C184" s="190"/>
      <c r="D184" s="191" t="s">
        <v>70</v>
      </c>
      <c r="E184" s="203" t="s">
        <v>128</v>
      </c>
      <c r="F184" s="203" t="s">
        <v>262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SUM(P185:P188)</f>
        <v>0</v>
      </c>
      <c r="Q184" s="197"/>
      <c r="R184" s="198">
        <f>SUM(R185:R188)</f>
        <v>1.086435</v>
      </c>
      <c r="S184" s="197"/>
      <c r="T184" s="199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14</v>
      </c>
      <c r="AT184" s="201" t="s">
        <v>70</v>
      </c>
      <c r="AU184" s="201" t="s">
        <v>14</v>
      </c>
      <c r="AY184" s="200" t="s">
        <v>121</v>
      </c>
      <c r="BK184" s="202">
        <f>SUM(BK185:BK188)</f>
        <v>0</v>
      </c>
    </row>
    <row r="185" s="2" customFormat="1" ht="24.15" customHeight="1">
      <c r="A185" s="39"/>
      <c r="B185" s="40"/>
      <c r="C185" s="205" t="s">
        <v>263</v>
      </c>
      <c r="D185" s="205" t="s">
        <v>123</v>
      </c>
      <c r="E185" s="206" t="s">
        <v>264</v>
      </c>
      <c r="F185" s="207" t="s">
        <v>265</v>
      </c>
      <c r="G185" s="208" t="s">
        <v>151</v>
      </c>
      <c r="H185" s="209">
        <v>0.45000000000000001</v>
      </c>
      <c r="I185" s="210"/>
      <c r="J185" s="211">
        <f>ROUND(I185*H185,2)</f>
        <v>0</v>
      </c>
      <c r="K185" s="207" t="s">
        <v>127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2.4142999999999999</v>
      </c>
      <c r="R185" s="214">
        <f>Q185*H185</f>
        <v>1.086435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128</v>
      </c>
      <c r="AT185" s="216" t="s">
        <v>123</v>
      </c>
      <c r="AU185" s="216" t="s">
        <v>80</v>
      </c>
      <c r="AY185" s="18" t="s">
        <v>121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</v>
      </c>
      <c r="BK185" s="217">
        <f>ROUND(I185*H185,2)</f>
        <v>0</v>
      </c>
      <c r="BL185" s="18" t="s">
        <v>128</v>
      </c>
      <c r="BM185" s="216" t="s">
        <v>266</v>
      </c>
    </row>
    <row r="186" s="2" customFormat="1">
      <c r="A186" s="39"/>
      <c r="B186" s="40"/>
      <c r="C186" s="41"/>
      <c r="D186" s="218" t="s">
        <v>130</v>
      </c>
      <c r="E186" s="41"/>
      <c r="F186" s="219" t="s">
        <v>267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130</v>
      </c>
      <c r="AU186" s="18" t="s">
        <v>80</v>
      </c>
    </row>
    <row r="187" s="2" customFormat="1">
      <c r="A187" s="39"/>
      <c r="B187" s="40"/>
      <c r="C187" s="41"/>
      <c r="D187" s="223" t="s">
        <v>132</v>
      </c>
      <c r="E187" s="41"/>
      <c r="F187" s="224" t="s">
        <v>268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132</v>
      </c>
      <c r="AU187" s="18" t="s">
        <v>80</v>
      </c>
    </row>
    <row r="188" s="13" customFormat="1">
      <c r="A188" s="13"/>
      <c r="B188" s="225"/>
      <c r="C188" s="226"/>
      <c r="D188" s="223" t="s">
        <v>140</v>
      </c>
      <c r="E188" s="227" t="s">
        <v>19</v>
      </c>
      <c r="F188" s="228" t="s">
        <v>269</v>
      </c>
      <c r="G188" s="226"/>
      <c r="H188" s="229">
        <v>0.45000000000000001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140</v>
      </c>
      <c r="AU188" s="235" t="s">
        <v>80</v>
      </c>
      <c r="AV188" s="13" t="s">
        <v>80</v>
      </c>
      <c r="AW188" s="13" t="s">
        <v>33</v>
      </c>
      <c r="AX188" s="13" t="s">
        <v>14</v>
      </c>
      <c r="AY188" s="235" t="s">
        <v>121</v>
      </c>
    </row>
    <row r="189" s="12" customFormat="1" ht="22.8" customHeight="1">
      <c r="A189" s="12"/>
      <c r="B189" s="189"/>
      <c r="C189" s="190"/>
      <c r="D189" s="191" t="s">
        <v>70</v>
      </c>
      <c r="E189" s="203" t="s">
        <v>155</v>
      </c>
      <c r="F189" s="203" t="s">
        <v>270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SUM(P190:P215)</f>
        <v>0</v>
      </c>
      <c r="Q189" s="197"/>
      <c r="R189" s="198">
        <f>SUM(R190:R215)</f>
        <v>404.45633400000003</v>
      </c>
      <c r="S189" s="197"/>
      <c r="T189" s="199">
        <f>SUM(T190:T215)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14</v>
      </c>
      <c r="AT189" s="201" t="s">
        <v>70</v>
      </c>
      <c r="AU189" s="201" t="s">
        <v>14</v>
      </c>
      <c r="AY189" s="200" t="s">
        <v>121</v>
      </c>
      <c r="BK189" s="202">
        <f>SUM(BK190:BK215)</f>
        <v>0</v>
      </c>
    </row>
    <row r="190" s="2" customFormat="1" ht="21.75" customHeight="1">
      <c r="A190" s="39"/>
      <c r="B190" s="40"/>
      <c r="C190" s="205" t="s">
        <v>271</v>
      </c>
      <c r="D190" s="205" t="s">
        <v>123</v>
      </c>
      <c r="E190" s="206" t="s">
        <v>272</v>
      </c>
      <c r="F190" s="207" t="s">
        <v>273</v>
      </c>
      <c r="G190" s="208" t="s">
        <v>126</v>
      </c>
      <c r="H190" s="209">
        <v>233.09999999999999</v>
      </c>
      <c r="I190" s="210"/>
      <c r="J190" s="211">
        <f>ROUND(I190*H190,2)</f>
        <v>0</v>
      </c>
      <c r="K190" s="207" t="s">
        <v>127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0.48574000000000001</v>
      </c>
      <c r="R190" s="214">
        <f>Q190*H190</f>
        <v>113.225994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128</v>
      </c>
      <c r="AT190" s="216" t="s">
        <v>123</v>
      </c>
      <c r="AU190" s="216" t="s">
        <v>80</v>
      </c>
      <c r="AY190" s="18" t="s">
        <v>121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</v>
      </c>
      <c r="BK190" s="217">
        <f>ROUND(I190*H190,2)</f>
        <v>0</v>
      </c>
      <c r="BL190" s="18" t="s">
        <v>128</v>
      </c>
      <c r="BM190" s="216" t="s">
        <v>274</v>
      </c>
    </row>
    <row r="191" s="2" customFormat="1">
      <c r="A191" s="39"/>
      <c r="B191" s="40"/>
      <c r="C191" s="41"/>
      <c r="D191" s="218" t="s">
        <v>130</v>
      </c>
      <c r="E191" s="41"/>
      <c r="F191" s="219" t="s">
        <v>275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130</v>
      </c>
      <c r="AU191" s="18" t="s">
        <v>80</v>
      </c>
    </row>
    <row r="192" s="2" customFormat="1">
      <c r="A192" s="39"/>
      <c r="B192" s="40"/>
      <c r="C192" s="41"/>
      <c r="D192" s="223" t="s">
        <v>132</v>
      </c>
      <c r="E192" s="41"/>
      <c r="F192" s="224" t="s">
        <v>276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132</v>
      </c>
      <c r="AU192" s="18" t="s">
        <v>80</v>
      </c>
    </row>
    <row r="193" s="13" customFormat="1">
      <c r="A193" s="13"/>
      <c r="B193" s="225"/>
      <c r="C193" s="226"/>
      <c r="D193" s="223" t="s">
        <v>140</v>
      </c>
      <c r="E193" s="227" t="s">
        <v>19</v>
      </c>
      <c r="F193" s="228" t="s">
        <v>277</v>
      </c>
      <c r="G193" s="226"/>
      <c r="H193" s="229">
        <v>233.09999999999999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140</v>
      </c>
      <c r="AU193" s="235" t="s">
        <v>80</v>
      </c>
      <c r="AV193" s="13" t="s">
        <v>80</v>
      </c>
      <c r="AW193" s="13" t="s">
        <v>33</v>
      </c>
      <c r="AX193" s="13" t="s">
        <v>14</v>
      </c>
      <c r="AY193" s="235" t="s">
        <v>121</v>
      </c>
    </row>
    <row r="194" s="2" customFormat="1" ht="21.75" customHeight="1">
      <c r="A194" s="39"/>
      <c r="B194" s="40"/>
      <c r="C194" s="205" t="s">
        <v>278</v>
      </c>
      <c r="D194" s="205" t="s">
        <v>123</v>
      </c>
      <c r="E194" s="206" t="s">
        <v>279</v>
      </c>
      <c r="F194" s="207" t="s">
        <v>280</v>
      </c>
      <c r="G194" s="208" t="s">
        <v>126</v>
      </c>
      <c r="H194" s="209">
        <v>68</v>
      </c>
      <c r="I194" s="210"/>
      <c r="J194" s="211">
        <f>ROUND(I194*H194,2)</f>
        <v>0</v>
      </c>
      <c r="K194" s="207" t="s">
        <v>127</v>
      </c>
      <c r="L194" s="45"/>
      <c r="M194" s="212" t="s">
        <v>19</v>
      </c>
      <c r="N194" s="213" t="s">
        <v>42</v>
      </c>
      <c r="O194" s="85"/>
      <c r="P194" s="214">
        <f>O194*H194</f>
        <v>0</v>
      </c>
      <c r="Q194" s="214">
        <v>0.34499999999999997</v>
      </c>
      <c r="R194" s="214">
        <f>Q194*H194</f>
        <v>23.459999999999997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128</v>
      </c>
      <c r="AT194" s="216" t="s">
        <v>123</v>
      </c>
      <c r="AU194" s="216" t="s">
        <v>80</v>
      </c>
      <c r="AY194" s="18" t="s">
        <v>121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14</v>
      </c>
      <c r="BK194" s="217">
        <f>ROUND(I194*H194,2)</f>
        <v>0</v>
      </c>
      <c r="BL194" s="18" t="s">
        <v>128</v>
      </c>
      <c r="BM194" s="216" t="s">
        <v>281</v>
      </c>
    </row>
    <row r="195" s="2" customFormat="1">
      <c r="A195" s="39"/>
      <c r="B195" s="40"/>
      <c r="C195" s="41"/>
      <c r="D195" s="218" t="s">
        <v>130</v>
      </c>
      <c r="E195" s="41"/>
      <c r="F195" s="219" t="s">
        <v>282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130</v>
      </c>
      <c r="AU195" s="18" t="s">
        <v>80</v>
      </c>
    </row>
    <row r="196" s="2" customFormat="1">
      <c r="A196" s="39"/>
      <c r="B196" s="40"/>
      <c r="C196" s="41"/>
      <c r="D196" s="223" t="s">
        <v>132</v>
      </c>
      <c r="E196" s="41"/>
      <c r="F196" s="224" t="s">
        <v>283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132</v>
      </c>
      <c r="AU196" s="18" t="s">
        <v>80</v>
      </c>
    </row>
    <row r="197" s="13" customFormat="1">
      <c r="A197" s="13"/>
      <c r="B197" s="225"/>
      <c r="C197" s="226"/>
      <c r="D197" s="223" t="s">
        <v>140</v>
      </c>
      <c r="E197" s="227" t="s">
        <v>19</v>
      </c>
      <c r="F197" s="228" t="s">
        <v>284</v>
      </c>
      <c r="G197" s="226"/>
      <c r="H197" s="229">
        <v>68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140</v>
      </c>
      <c r="AU197" s="235" t="s">
        <v>80</v>
      </c>
      <c r="AV197" s="13" t="s">
        <v>80</v>
      </c>
      <c r="AW197" s="13" t="s">
        <v>33</v>
      </c>
      <c r="AX197" s="13" t="s">
        <v>71</v>
      </c>
      <c r="AY197" s="235" t="s">
        <v>121</v>
      </c>
    </row>
    <row r="198" s="14" customFormat="1">
      <c r="A198" s="14"/>
      <c r="B198" s="236"/>
      <c r="C198" s="237"/>
      <c r="D198" s="223" t="s">
        <v>140</v>
      </c>
      <c r="E198" s="238" t="s">
        <v>19</v>
      </c>
      <c r="F198" s="239" t="s">
        <v>142</v>
      </c>
      <c r="G198" s="237"/>
      <c r="H198" s="240">
        <v>68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140</v>
      </c>
      <c r="AU198" s="246" t="s">
        <v>80</v>
      </c>
      <c r="AV198" s="14" t="s">
        <v>128</v>
      </c>
      <c r="AW198" s="14" t="s">
        <v>33</v>
      </c>
      <c r="AX198" s="14" t="s">
        <v>14</v>
      </c>
      <c r="AY198" s="246" t="s">
        <v>121</v>
      </c>
    </row>
    <row r="199" s="2" customFormat="1" ht="21.75" customHeight="1">
      <c r="A199" s="39"/>
      <c r="B199" s="40"/>
      <c r="C199" s="205" t="s">
        <v>285</v>
      </c>
      <c r="D199" s="205" t="s">
        <v>123</v>
      </c>
      <c r="E199" s="206" t="s">
        <v>286</v>
      </c>
      <c r="F199" s="207" t="s">
        <v>287</v>
      </c>
      <c r="G199" s="208" t="s">
        <v>126</v>
      </c>
      <c r="H199" s="209">
        <v>291.5</v>
      </c>
      <c r="I199" s="210"/>
      <c r="J199" s="211">
        <f>ROUND(I199*H199,2)</f>
        <v>0</v>
      </c>
      <c r="K199" s="207" t="s">
        <v>127</v>
      </c>
      <c r="L199" s="45"/>
      <c r="M199" s="212" t="s">
        <v>19</v>
      </c>
      <c r="N199" s="213" t="s">
        <v>42</v>
      </c>
      <c r="O199" s="85"/>
      <c r="P199" s="214">
        <f>O199*H199</f>
        <v>0</v>
      </c>
      <c r="Q199" s="214">
        <v>0.46000000000000002</v>
      </c>
      <c r="R199" s="214">
        <f>Q199*H199</f>
        <v>134.09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128</v>
      </c>
      <c r="AT199" s="216" t="s">
        <v>123</v>
      </c>
      <c r="AU199" s="216" t="s">
        <v>80</v>
      </c>
      <c r="AY199" s="18" t="s">
        <v>121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</v>
      </c>
      <c r="BK199" s="217">
        <f>ROUND(I199*H199,2)</f>
        <v>0</v>
      </c>
      <c r="BL199" s="18" t="s">
        <v>128</v>
      </c>
      <c r="BM199" s="216" t="s">
        <v>288</v>
      </c>
    </row>
    <row r="200" s="2" customFormat="1">
      <c r="A200" s="39"/>
      <c r="B200" s="40"/>
      <c r="C200" s="41"/>
      <c r="D200" s="218" t="s">
        <v>130</v>
      </c>
      <c r="E200" s="41"/>
      <c r="F200" s="219" t="s">
        <v>289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130</v>
      </c>
      <c r="AU200" s="18" t="s">
        <v>80</v>
      </c>
    </row>
    <row r="201" s="2" customFormat="1">
      <c r="A201" s="39"/>
      <c r="B201" s="40"/>
      <c r="C201" s="41"/>
      <c r="D201" s="223" t="s">
        <v>132</v>
      </c>
      <c r="E201" s="41"/>
      <c r="F201" s="224" t="s">
        <v>290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132</v>
      </c>
      <c r="AU201" s="18" t="s">
        <v>80</v>
      </c>
    </row>
    <row r="202" s="13" customFormat="1">
      <c r="A202" s="13"/>
      <c r="B202" s="225"/>
      <c r="C202" s="226"/>
      <c r="D202" s="223" t="s">
        <v>140</v>
      </c>
      <c r="E202" s="227" t="s">
        <v>19</v>
      </c>
      <c r="F202" s="228" t="s">
        <v>291</v>
      </c>
      <c r="G202" s="226"/>
      <c r="H202" s="229">
        <v>291.5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140</v>
      </c>
      <c r="AU202" s="235" t="s">
        <v>80</v>
      </c>
      <c r="AV202" s="13" t="s">
        <v>80</v>
      </c>
      <c r="AW202" s="13" t="s">
        <v>33</v>
      </c>
      <c r="AX202" s="13" t="s">
        <v>71</v>
      </c>
      <c r="AY202" s="235" t="s">
        <v>121</v>
      </c>
    </row>
    <row r="203" s="14" customFormat="1">
      <c r="A203" s="14"/>
      <c r="B203" s="236"/>
      <c r="C203" s="237"/>
      <c r="D203" s="223" t="s">
        <v>140</v>
      </c>
      <c r="E203" s="238" t="s">
        <v>19</v>
      </c>
      <c r="F203" s="239" t="s">
        <v>142</v>
      </c>
      <c r="G203" s="237"/>
      <c r="H203" s="240">
        <v>291.5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140</v>
      </c>
      <c r="AU203" s="246" t="s">
        <v>80</v>
      </c>
      <c r="AV203" s="14" t="s">
        <v>128</v>
      </c>
      <c r="AW203" s="14" t="s">
        <v>33</v>
      </c>
      <c r="AX203" s="14" t="s">
        <v>14</v>
      </c>
      <c r="AY203" s="246" t="s">
        <v>121</v>
      </c>
    </row>
    <row r="204" s="2" customFormat="1" ht="21.75" customHeight="1">
      <c r="A204" s="39"/>
      <c r="B204" s="40"/>
      <c r="C204" s="205" t="s">
        <v>292</v>
      </c>
      <c r="D204" s="205" t="s">
        <v>123</v>
      </c>
      <c r="E204" s="206" t="s">
        <v>286</v>
      </c>
      <c r="F204" s="207" t="s">
        <v>287</v>
      </c>
      <c r="G204" s="208" t="s">
        <v>126</v>
      </c>
      <c r="H204" s="209">
        <v>278.5</v>
      </c>
      <c r="I204" s="210"/>
      <c r="J204" s="211">
        <f>ROUND(I204*H204,2)</f>
        <v>0</v>
      </c>
      <c r="K204" s="207" t="s">
        <v>127</v>
      </c>
      <c r="L204" s="45"/>
      <c r="M204" s="212" t="s">
        <v>19</v>
      </c>
      <c r="N204" s="213" t="s">
        <v>42</v>
      </c>
      <c r="O204" s="85"/>
      <c r="P204" s="214">
        <f>O204*H204</f>
        <v>0</v>
      </c>
      <c r="Q204" s="214">
        <v>0.46000000000000002</v>
      </c>
      <c r="R204" s="214">
        <f>Q204*H204</f>
        <v>128.11000000000001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128</v>
      </c>
      <c r="AT204" s="216" t="s">
        <v>123</v>
      </c>
      <c r="AU204" s="216" t="s">
        <v>80</v>
      </c>
      <c r="AY204" s="18" t="s">
        <v>121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14</v>
      </c>
      <c r="BK204" s="217">
        <f>ROUND(I204*H204,2)</f>
        <v>0</v>
      </c>
      <c r="BL204" s="18" t="s">
        <v>128</v>
      </c>
      <c r="BM204" s="216" t="s">
        <v>293</v>
      </c>
    </row>
    <row r="205" s="2" customFormat="1">
      <c r="A205" s="39"/>
      <c r="B205" s="40"/>
      <c r="C205" s="41"/>
      <c r="D205" s="218" t="s">
        <v>130</v>
      </c>
      <c r="E205" s="41"/>
      <c r="F205" s="219" t="s">
        <v>289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130</v>
      </c>
      <c r="AU205" s="18" t="s">
        <v>80</v>
      </c>
    </row>
    <row r="206" s="2" customFormat="1">
      <c r="A206" s="39"/>
      <c r="B206" s="40"/>
      <c r="C206" s="41"/>
      <c r="D206" s="223" t="s">
        <v>132</v>
      </c>
      <c r="E206" s="41"/>
      <c r="F206" s="224" t="s">
        <v>294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132</v>
      </c>
      <c r="AU206" s="18" t="s">
        <v>80</v>
      </c>
    </row>
    <row r="207" s="13" customFormat="1">
      <c r="A207" s="13"/>
      <c r="B207" s="225"/>
      <c r="C207" s="226"/>
      <c r="D207" s="223" t="s">
        <v>140</v>
      </c>
      <c r="E207" s="227" t="s">
        <v>19</v>
      </c>
      <c r="F207" s="228" t="s">
        <v>295</v>
      </c>
      <c r="G207" s="226"/>
      <c r="H207" s="229">
        <v>278.5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140</v>
      </c>
      <c r="AU207" s="235" t="s">
        <v>80</v>
      </c>
      <c r="AV207" s="13" t="s">
        <v>80</v>
      </c>
      <c r="AW207" s="13" t="s">
        <v>33</v>
      </c>
      <c r="AX207" s="13" t="s">
        <v>14</v>
      </c>
      <c r="AY207" s="235" t="s">
        <v>121</v>
      </c>
    </row>
    <row r="208" s="2" customFormat="1" ht="24.15" customHeight="1">
      <c r="A208" s="39"/>
      <c r="B208" s="40"/>
      <c r="C208" s="205" t="s">
        <v>296</v>
      </c>
      <c r="D208" s="205" t="s">
        <v>123</v>
      </c>
      <c r="E208" s="206" t="s">
        <v>297</v>
      </c>
      <c r="F208" s="207" t="s">
        <v>298</v>
      </c>
      <c r="G208" s="208" t="s">
        <v>126</v>
      </c>
      <c r="H208" s="209">
        <v>32</v>
      </c>
      <c r="I208" s="210"/>
      <c r="J208" s="211">
        <f>ROUND(I208*H208,2)</f>
        <v>0</v>
      </c>
      <c r="K208" s="207" t="s">
        <v>127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0.15559000000000001</v>
      </c>
      <c r="R208" s="214">
        <f>Q208*H208</f>
        <v>4.9788800000000002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128</v>
      </c>
      <c r="AT208" s="216" t="s">
        <v>123</v>
      </c>
      <c r="AU208" s="216" t="s">
        <v>80</v>
      </c>
      <c r="AY208" s="18" t="s">
        <v>121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14</v>
      </c>
      <c r="BK208" s="217">
        <f>ROUND(I208*H208,2)</f>
        <v>0</v>
      </c>
      <c r="BL208" s="18" t="s">
        <v>128</v>
      </c>
      <c r="BM208" s="216" t="s">
        <v>299</v>
      </c>
    </row>
    <row r="209" s="2" customFormat="1">
      <c r="A209" s="39"/>
      <c r="B209" s="40"/>
      <c r="C209" s="41"/>
      <c r="D209" s="218" t="s">
        <v>130</v>
      </c>
      <c r="E209" s="41"/>
      <c r="F209" s="219" t="s">
        <v>300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130</v>
      </c>
      <c r="AU209" s="18" t="s">
        <v>80</v>
      </c>
    </row>
    <row r="210" s="2" customFormat="1" ht="16.5" customHeight="1">
      <c r="A210" s="39"/>
      <c r="B210" s="40"/>
      <c r="C210" s="205" t="s">
        <v>301</v>
      </c>
      <c r="D210" s="205" t="s">
        <v>123</v>
      </c>
      <c r="E210" s="206" t="s">
        <v>302</v>
      </c>
      <c r="F210" s="207" t="s">
        <v>303</v>
      </c>
      <c r="G210" s="208" t="s">
        <v>136</v>
      </c>
      <c r="H210" s="209">
        <v>10</v>
      </c>
      <c r="I210" s="210"/>
      <c r="J210" s="211">
        <f>ROUND(I210*H210,2)</f>
        <v>0</v>
      </c>
      <c r="K210" s="207" t="s">
        <v>127</v>
      </c>
      <c r="L210" s="45"/>
      <c r="M210" s="212" t="s">
        <v>19</v>
      </c>
      <c r="N210" s="213" t="s">
        <v>42</v>
      </c>
      <c r="O210" s="85"/>
      <c r="P210" s="214">
        <f>O210*H210</f>
        <v>0</v>
      </c>
      <c r="Q210" s="214">
        <v>0.056500000000000002</v>
      </c>
      <c r="R210" s="214">
        <f>Q210*H210</f>
        <v>0.56500000000000006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128</v>
      </c>
      <c r="AT210" s="216" t="s">
        <v>123</v>
      </c>
      <c r="AU210" s="216" t="s">
        <v>80</v>
      </c>
      <c r="AY210" s="18" t="s">
        <v>121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</v>
      </c>
      <c r="BK210" s="217">
        <f>ROUND(I210*H210,2)</f>
        <v>0</v>
      </c>
      <c r="BL210" s="18" t="s">
        <v>128</v>
      </c>
      <c r="BM210" s="216" t="s">
        <v>304</v>
      </c>
    </row>
    <row r="211" s="2" customFormat="1">
      <c r="A211" s="39"/>
      <c r="B211" s="40"/>
      <c r="C211" s="41"/>
      <c r="D211" s="218" t="s">
        <v>130</v>
      </c>
      <c r="E211" s="41"/>
      <c r="F211" s="219" t="s">
        <v>305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130</v>
      </c>
      <c r="AU211" s="18" t="s">
        <v>80</v>
      </c>
    </row>
    <row r="212" s="13" customFormat="1">
      <c r="A212" s="13"/>
      <c r="B212" s="225"/>
      <c r="C212" s="226"/>
      <c r="D212" s="223" t="s">
        <v>140</v>
      </c>
      <c r="E212" s="227" t="s">
        <v>19</v>
      </c>
      <c r="F212" s="228" t="s">
        <v>306</v>
      </c>
      <c r="G212" s="226"/>
      <c r="H212" s="229">
        <v>10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140</v>
      </c>
      <c r="AU212" s="235" t="s">
        <v>80</v>
      </c>
      <c r="AV212" s="13" t="s">
        <v>80</v>
      </c>
      <c r="AW212" s="13" t="s">
        <v>33</v>
      </c>
      <c r="AX212" s="13" t="s">
        <v>71</v>
      </c>
      <c r="AY212" s="235" t="s">
        <v>121</v>
      </c>
    </row>
    <row r="213" s="14" customFormat="1">
      <c r="A213" s="14"/>
      <c r="B213" s="236"/>
      <c r="C213" s="237"/>
      <c r="D213" s="223" t="s">
        <v>140</v>
      </c>
      <c r="E213" s="238" t="s">
        <v>19</v>
      </c>
      <c r="F213" s="239" t="s">
        <v>142</v>
      </c>
      <c r="G213" s="237"/>
      <c r="H213" s="240">
        <v>10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140</v>
      </c>
      <c r="AU213" s="246" t="s">
        <v>80</v>
      </c>
      <c r="AV213" s="14" t="s">
        <v>128</v>
      </c>
      <c r="AW213" s="14" t="s">
        <v>33</v>
      </c>
      <c r="AX213" s="14" t="s">
        <v>14</v>
      </c>
      <c r="AY213" s="246" t="s">
        <v>121</v>
      </c>
    </row>
    <row r="214" s="2" customFormat="1" ht="16.5" customHeight="1">
      <c r="A214" s="39"/>
      <c r="B214" s="40"/>
      <c r="C214" s="205" t="s">
        <v>307</v>
      </c>
      <c r="D214" s="205" t="s">
        <v>123</v>
      </c>
      <c r="E214" s="206" t="s">
        <v>308</v>
      </c>
      <c r="F214" s="207" t="s">
        <v>309</v>
      </c>
      <c r="G214" s="208" t="s">
        <v>136</v>
      </c>
      <c r="H214" s="209">
        <v>7.3499999999999996</v>
      </c>
      <c r="I214" s="210"/>
      <c r="J214" s="211">
        <f>ROUND(I214*H214,2)</f>
        <v>0</v>
      </c>
      <c r="K214" s="207" t="s">
        <v>127</v>
      </c>
      <c r="L214" s="45"/>
      <c r="M214" s="212" t="s">
        <v>19</v>
      </c>
      <c r="N214" s="213" t="s">
        <v>42</v>
      </c>
      <c r="O214" s="85"/>
      <c r="P214" s="214">
        <f>O214*H214</f>
        <v>0</v>
      </c>
      <c r="Q214" s="214">
        <v>0.0035999999999999999</v>
      </c>
      <c r="R214" s="214">
        <f>Q214*H214</f>
        <v>0.026459999999999997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128</v>
      </c>
      <c r="AT214" s="216" t="s">
        <v>123</v>
      </c>
      <c r="AU214" s="216" t="s">
        <v>80</v>
      </c>
      <c r="AY214" s="18" t="s">
        <v>121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</v>
      </c>
      <c r="BK214" s="217">
        <f>ROUND(I214*H214,2)</f>
        <v>0</v>
      </c>
      <c r="BL214" s="18" t="s">
        <v>128</v>
      </c>
      <c r="BM214" s="216" t="s">
        <v>310</v>
      </c>
    </row>
    <row r="215" s="2" customFormat="1">
      <c r="A215" s="39"/>
      <c r="B215" s="40"/>
      <c r="C215" s="41"/>
      <c r="D215" s="218" t="s">
        <v>130</v>
      </c>
      <c r="E215" s="41"/>
      <c r="F215" s="219" t="s">
        <v>311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130</v>
      </c>
      <c r="AU215" s="18" t="s">
        <v>80</v>
      </c>
    </row>
    <row r="216" s="12" customFormat="1" ht="22.8" customHeight="1">
      <c r="A216" s="12"/>
      <c r="B216" s="189"/>
      <c r="C216" s="190"/>
      <c r="D216" s="191" t="s">
        <v>70</v>
      </c>
      <c r="E216" s="203" t="s">
        <v>178</v>
      </c>
      <c r="F216" s="203" t="s">
        <v>312</v>
      </c>
      <c r="G216" s="190"/>
      <c r="H216" s="190"/>
      <c r="I216" s="193"/>
      <c r="J216" s="204">
        <f>BK216</f>
        <v>0</v>
      </c>
      <c r="K216" s="190"/>
      <c r="L216" s="195"/>
      <c r="M216" s="196"/>
      <c r="N216" s="197"/>
      <c r="O216" s="197"/>
      <c r="P216" s="198">
        <f>SUM(P217:P237)</f>
        <v>0</v>
      </c>
      <c r="Q216" s="197"/>
      <c r="R216" s="198">
        <f>SUM(R217:R237)</f>
        <v>38.756124999999997</v>
      </c>
      <c r="S216" s="197"/>
      <c r="T216" s="199">
        <f>SUM(T217:T237)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0" t="s">
        <v>14</v>
      </c>
      <c r="AT216" s="201" t="s">
        <v>70</v>
      </c>
      <c r="AU216" s="201" t="s">
        <v>14</v>
      </c>
      <c r="AY216" s="200" t="s">
        <v>121</v>
      </c>
      <c r="BK216" s="202">
        <f>SUM(BK217:BK237)</f>
        <v>0</v>
      </c>
    </row>
    <row r="217" s="2" customFormat="1" ht="21.75" customHeight="1">
      <c r="A217" s="39"/>
      <c r="B217" s="40"/>
      <c r="C217" s="205" t="s">
        <v>313</v>
      </c>
      <c r="D217" s="205" t="s">
        <v>123</v>
      </c>
      <c r="E217" s="206" t="s">
        <v>314</v>
      </c>
      <c r="F217" s="207" t="s">
        <v>315</v>
      </c>
      <c r="G217" s="208" t="s">
        <v>259</v>
      </c>
      <c r="H217" s="209">
        <v>2</v>
      </c>
      <c r="I217" s="210"/>
      <c r="J217" s="211">
        <f>ROUND(I217*H217,2)</f>
        <v>0</v>
      </c>
      <c r="K217" s="207" t="s">
        <v>127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128</v>
      </c>
      <c r="AT217" s="216" t="s">
        <v>123</v>
      </c>
      <c r="AU217" s="216" t="s">
        <v>80</v>
      </c>
      <c r="AY217" s="18" t="s">
        <v>121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</v>
      </c>
      <c r="BK217" s="217">
        <f>ROUND(I217*H217,2)</f>
        <v>0</v>
      </c>
      <c r="BL217" s="18" t="s">
        <v>128</v>
      </c>
      <c r="BM217" s="216" t="s">
        <v>316</v>
      </c>
    </row>
    <row r="218" s="2" customFormat="1">
      <c r="A218" s="39"/>
      <c r="B218" s="40"/>
      <c r="C218" s="41"/>
      <c r="D218" s="218" t="s">
        <v>130</v>
      </c>
      <c r="E218" s="41"/>
      <c r="F218" s="219" t="s">
        <v>317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130</v>
      </c>
      <c r="AU218" s="18" t="s">
        <v>80</v>
      </c>
    </row>
    <row r="219" s="2" customFormat="1" ht="16.5" customHeight="1">
      <c r="A219" s="39"/>
      <c r="B219" s="40"/>
      <c r="C219" s="247" t="s">
        <v>318</v>
      </c>
      <c r="D219" s="247" t="s">
        <v>224</v>
      </c>
      <c r="E219" s="248" t="s">
        <v>319</v>
      </c>
      <c r="F219" s="249" t="s">
        <v>320</v>
      </c>
      <c r="G219" s="250" t="s">
        <v>259</v>
      </c>
      <c r="H219" s="251">
        <v>2</v>
      </c>
      <c r="I219" s="252"/>
      <c r="J219" s="253">
        <f>ROUND(I219*H219,2)</f>
        <v>0</v>
      </c>
      <c r="K219" s="249" t="s">
        <v>127</v>
      </c>
      <c r="L219" s="254"/>
      <c r="M219" s="255" t="s">
        <v>19</v>
      </c>
      <c r="N219" s="256" t="s">
        <v>42</v>
      </c>
      <c r="O219" s="85"/>
      <c r="P219" s="214">
        <f>O219*H219</f>
        <v>0</v>
      </c>
      <c r="Q219" s="214">
        <v>0.0020999999999999999</v>
      </c>
      <c r="R219" s="214">
        <f>Q219*H219</f>
        <v>0.0041999999999999997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171</v>
      </c>
      <c r="AT219" s="216" t="s">
        <v>224</v>
      </c>
      <c r="AU219" s="216" t="s">
        <v>80</v>
      </c>
      <c r="AY219" s="18" t="s">
        <v>121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14</v>
      </c>
      <c r="BK219" s="217">
        <f>ROUND(I219*H219,2)</f>
        <v>0</v>
      </c>
      <c r="BL219" s="18" t="s">
        <v>128</v>
      </c>
      <c r="BM219" s="216" t="s">
        <v>321</v>
      </c>
    </row>
    <row r="220" s="2" customFormat="1" ht="16.5" customHeight="1">
      <c r="A220" s="39"/>
      <c r="B220" s="40"/>
      <c r="C220" s="247" t="s">
        <v>322</v>
      </c>
      <c r="D220" s="247" t="s">
        <v>224</v>
      </c>
      <c r="E220" s="248" t="s">
        <v>323</v>
      </c>
      <c r="F220" s="249" t="s">
        <v>324</v>
      </c>
      <c r="G220" s="250" t="s">
        <v>325</v>
      </c>
      <c r="H220" s="251">
        <v>3.6749999999999998</v>
      </c>
      <c r="I220" s="252"/>
      <c r="J220" s="253">
        <f>ROUND(I220*H220,2)</f>
        <v>0</v>
      </c>
      <c r="K220" s="249" t="s">
        <v>127</v>
      </c>
      <c r="L220" s="254"/>
      <c r="M220" s="255" t="s">
        <v>19</v>
      </c>
      <c r="N220" s="256" t="s">
        <v>42</v>
      </c>
      <c r="O220" s="85"/>
      <c r="P220" s="214">
        <f>O220*H220</f>
        <v>0</v>
      </c>
      <c r="Q220" s="214">
        <v>0.001</v>
      </c>
      <c r="R220" s="214">
        <f>Q220*H220</f>
        <v>0.0036749999999999999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171</v>
      </c>
      <c r="AT220" s="216" t="s">
        <v>224</v>
      </c>
      <c r="AU220" s="216" t="s">
        <v>80</v>
      </c>
      <c r="AY220" s="18" t="s">
        <v>121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</v>
      </c>
      <c r="BK220" s="217">
        <f>ROUND(I220*H220,2)</f>
        <v>0</v>
      </c>
      <c r="BL220" s="18" t="s">
        <v>128</v>
      </c>
      <c r="BM220" s="216" t="s">
        <v>326</v>
      </c>
    </row>
    <row r="221" s="13" customFormat="1">
      <c r="A221" s="13"/>
      <c r="B221" s="225"/>
      <c r="C221" s="226"/>
      <c r="D221" s="223" t="s">
        <v>140</v>
      </c>
      <c r="E221" s="227" t="s">
        <v>19</v>
      </c>
      <c r="F221" s="228" t="s">
        <v>327</v>
      </c>
      <c r="G221" s="226"/>
      <c r="H221" s="229">
        <v>3.6749999999999998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140</v>
      </c>
      <c r="AU221" s="235" t="s">
        <v>80</v>
      </c>
      <c r="AV221" s="13" t="s">
        <v>80</v>
      </c>
      <c r="AW221" s="13" t="s">
        <v>33</v>
      </c>
      <c r="AX221" s="13" t="s">
        <v>71</v>
      </c>
      <c r="AY221" s="235" t="s">
        <v>121</v>
      </c>
    </row>
    <row r="222" s="14" customFormat="1">
      <c r="A222" s="14"/>
      <c r="B222" s="236"/>
      <c r="C222" s="237"/>
      <c r="D222" s="223" t="s">
        <v>140</v>
      </c>
      <c r="E222" s="238" t="s">
        <v>19</v>
      </c>
      <c r="F222" s="239" t="s">
        <v>142</v>
      </c>
      <c r="G222" s="237"/>
      <c r="H222" s="240">
        <v>3.6749999999999998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140</v>
      </c>
      <c r="AU222" s="246" t="s">
        <v>80</v>
      </c>
      <c r="AV222" s="14" t="s">
        <v>128</v>
      </c>
      <c r="AW222" s="14" t="s">
        <v>33</v>
      </c>
      <c r="AX222" s="14" t="s">
        <v>14</v>
      </c>
      <c r="AY222" s="246" t="s">
        <v>121</v>
      </c>
    </row>
    <row r="223" s="2" customFormat="1" ht="16.5" customHeight="1">
      <c r="A223" s="39"/>
      <c r="B223" s="40"/>
      <c r="C223" s="205" t="s">
        <v>328</v>
      </c>
      <c r="D223" s="205" t="s">
        <v>123</v>
      </c>
      <c r="E223" s="206" t="s">
        <v>329</v>
      </c>
      <c r="F223" s="207" t="s">
        <v>330</v>
      </c>
      <c r="G223" s="208" t="s">
        <v>259</v>
      </c>
      <c r="H223" s="209">
        <v>1</v>
      </c>
      <c r="I223" s="210"/>
      <c r="J223" s="211">
        <f>ROUND(I223*H223,2)</f>
        <v>0</v>
      </c>
      <c r="K223" s="207" t="s">
        <v>127</v>
      </c>
      <c r="L223" s="45"/>
      <c r="M223" s="212" t="s">
        <v>19</v>
      </c>
      <c r="N223" s="213" t="s">
        <v>42</v>
      </c>
      <c r="O223" s="85"/>
      <c r="P223" s="214">
        <f>O223*H223</f>
        <v>0</v>
      </c>
      <c r="Q223" s="214">
        <v>0.11241</v>
      </c>
      <c r="R223" s="214">
        <f>Q223*H223</f>
        <v>0.11241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128</v>
      </c>
      <c r="AT223" s="216" t="s">
        <v>123</v>
      </c>
      <c r="AU223" s="216" t="s">
        <v>80</v>
      </c>
      <c r="AY223" s="18" t="s">
        <v>121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14</v>
      </c>
      <c r="BK223" s="217">
        <f>ROUND(I223*H223,2)</f>
        <v>0</v>
      </c>
      <c r="BL223" s="18" t="s">
        <v>128</v>
      </c>
      <c r="BM223" s="216" t="s">
        <v>331</v>
      </c>
    </row>
    <row r="224" s="2" customFormat="1">
      <c r="A224" s="39"/>
      <c r="B224" s="40"/>
      <c r="C224" s="41"/>
      <c r="D224" s="218" t="s">
        <v>130</v>
      </c>
      <c r="E224" s="41"/>
      <c r="F224" s="219" t="s">
        <v>332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130</v>
      </c>
      <c r="AU224" s="18" t="s">
        <v>80</v>
      </c>
    </row>
    <row r="225" s="2" customFormat="1">
      <c r="A225" s="39"/>
      <c r="B225" s="40"/>
      <c r="C225" s="41"/>
      <c r="D225" s="223" t="s">
        <v>132</v>
      </c>
      <c r="E225" s="41"/>
      <c r="F225" s="224" t="s">
        <v>333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132</v>
      </c>
      <c r="AU225" s="18" t="s">
        <v>80</v>
      </c>
    </row>
    <row r="226" s="2" customFormat="1" ht="24.15" customHeight="1">
      <c r="A226" s="39"/>
      <c r="B226" s="40"/>
      <c r="C226" s="205" t="s">
        <v>334</v>
      </c>
      <c r="D226" s="205" t="s">
        <v>123</v>
      </c>
      <c r="E226" s="206" t="s">
        <v>335</v>
      </c>
      <c r="F226" s="207" t="s">
        <v>336</v>
      </c>
      <c r="G226" s="208" t="s">
        <v>259</v>
      </c>
      <c r="H226" s="209">
        <v>2</v>
      </c>
      <c r="I226" s="210"/>
      <c r="J226" s="211">
        <f>ROUND(I226*H226,2)</f>
        <v>0</v>
      </c>
      <c r="K226" s="207" t="s">
        <v>127</v>
      </c>
      <c r="L226" s="45"/>
      <c r="M226" s="212" t="s">
        <v>19</v>
      </c>
      <c r="N226" s="213" t="s">
        <v>42</v>
      </c>
      <c r="O226" s="85"/>
      <c r="P226" s="214">
        <f>O226*H226</f>
        <v>0</v>
      </c>
      <c r="Q226" s="214">
        <v>6.2615499999999997</v>
      </c>
      <c r="R226" s="214">
        <f>Q226*H226</f>
        <v>12.5231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128</v>
      </c>
      <c r="AT226" s="216" t="s">
        <v>123</v>
      </c>
      <c r="AU226" s="216" t="s">
        <v>80</v>
      </c>
      <c r="AY226" s="18" t="s">
        <v>121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14</v>
      </c>
      <c r="BK226" s="217">
        <f>ROUND(I226*H226,2)</f>
        <v>0</v>
      </c>
      <c r="BL226" s="18" t="s">
        <v>128</v>
      </c>
      <c r="BM226" s="216" t="s">
        <v>337</v>
      </c>
    </row>
    <row r="227" s="2" customFormat="1">
      <c r="A227" s="39"/>
      <c r="B227" s="40"/>
      <c r="C227" s="41"/>
      <c r="D227" s="218" t="s">
        <v>130</v>
      </c>
      <c r="E227" s="41"/>
      <c r="F227" s="219" t="s">
        <v>338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130</v>
      </c>
      <c r="AU227" s="18" t="s">
        <v>80</v>
      </c>
    </row>
    <row r="228" s="2" customFormat="1" ht="24.15" customHeight="1">
      <c r="A228" s="39"/>
      <c r="B228" s="40"/>
      <c r="C228" s="205" t="s">
        <v>339</v>
      </c>
      <c r="D228" s="205" t="s">
        <v>123</v>
      </c>
      <c r="E228" s="206" t="s">
        <v>340</v>
      </c>
      <c r="F228" s="207" t="s">
        <v>341</v>
      </c>
      <c r="G228" s="208" t="s">
        <v>259</v>
      </c>
      <c r="H228" s="209">
        <v>2</v>
      </c>
      <c r="I228" s="210"/>
      <c r="J228" s="211">
        <f>ROUND(I228*H228,2)</f>
        <v>0</v>
      </c>
      <c r="K228" s="207" t="s">
        <v>127</v>
      </c>
      <c r="L228" s="45"/>
      <c r="M228" s="212" t="s">
        <v>19</v>
      </c>
      <c r="N228" s="213" t="s">
        <v>42</v>
      </c>
      <c r="O228" s="85"/>
      <c r="P228" s="214">
        <f>O228*H228</f>
        <v>0</v>
      </c>
      <c r="Q228" s="214">
        <v>9.8949999999999996</v>
      </c>
      <c r="R228" s="214">
        <f>Q228*H228</f>
        <v>19.789999999999999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128</v>
      </c>
      <c r="AT228" s="216" t="s">
        <v>123</v>
      </c>
      <c r="AU228" s="216" t="s">
        <v>80</v>
      </c>
      <c r="AY228" s="18" t="s">
        <v>121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</v>
      </c>
      <c r="BK228" s="217">
        <f>ROUND(I228*H228,2)</f>
        <v>0</v>
      </c>
      <c r="BL228" s="18" t="s">
        <v>128</v>
      </c>
      <c r="BM228" s="216" t="s">
        <v>342</v>
      </c>
    </row>
    <row r="229" s="2" customFormat="1">
      <c r="A229" s="39"/>
      <c r="B229" s="40"/>
      <c r="C229" s="41"/>
      <c r="D229" s="218" t="s">
        <v>130</v>
      </c>
      <c r="E229" s="41"/>
      <c r="F229" s="219" t="s">
        <v>343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130</v>
      </c>
      <c r="AU229" s="18" t="s">
        <v>80</v>
      </c>
    </row>
    <row r="230" s="2" customFormat="1">
      <c r="A230" s="39"/>
      <c r="B230" s="40"/>
      <c r="C230" s="41"/>
      <c r="D230" s="223" t="s">
        <v>132</v>
      </c>
      <c r="E230" s="41"/>
      <c r="F230" s="224" t="s">
        <v>344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132</v>
      </c>
      <c r="AU230" s="18" t="s">
        <v>80</v>
      </c>
    </row>
    <row r="231" s="2" customFormat="1" ht="16.5" customHeight="1">
      <c r="A231" s="39"/>
      <c r="B231" s="40"/>
      <c r="C231" s="205" t="s">
        <v>345</v>
      </c>
      <c r="D231" s="205" t="s">
        <v>123</v>
      </c>
      <c r="E231" s="206" t="s">
        <v>346</v>
      </c>
      <c r="F231" s="207" t="s">
        <v>347</v>
      </c>
      <c r="G231" s="208" t="s">
        <v>136</v>
      </c>
      <c r="H231" s="209">
        <v>6</v>
      </c>
      <c r="I231" s="210"/>
      <c r="J231" s="211">
        <f>ROUND(I231*H231,2)</f>
        <v>0</v>
      </c>
      <c r="K231" s="207" t="s">
        <v>127</v>
      </c>
      <c r="L231" s="45"/>
      <c r="M231" s="212" t="s">
        <v>19</v>
      </c>
      <c r="N231" s="213" t="s">
        <v>42</v>
      </c>
      <c r="O231" s="85"/>
      <c r="P231" s="214">
        <f>O231*H231</f>
        <v>0</v>
      </c>
      <c r="Q231" s="214">
        <v>1.0456099999999999</v>
      </c>
      <c r="R231" s="214">
        <f>Q231*H231</f>
        <v>6.2736599999999996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128</v>
      </c>
      <c r="AT231" s="216" t="s">
        <v>123</v>
      </c>
      <c r="AU231" s="216" t="s">
        <v>80</v>
      </c>
      <c r="AY231" s="18" t="s">
        <v>121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14</v>
      </c>
      <c r="BK231" s="217">
        <f>ROUND(I231*H231,2)</f>
        <v>0</v>
      </c>
      <c r="BL231" s="18" t="s">
        <v>128</v>
      </c>
      <c r="BM231" s="216" t="s">
        <v>348</v>
      </c>
    </row>
    <row r="232" s="2" customFormat="1">
      <c r="A232" s="39"/>
      <c r="B232" s="40"/>
      <c r="C232" s="41"/>
      <c r="D232" s="218" t="s">
        <v>130</v>
      </c>
      <c r="E232" s="41"/>
      <c r="F232" s="219" t="s">
        <v>349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130</v>
      </c>
      <c r="AU232" s="18" t="s">
        <v>80</v>
      </c>
    </row>
    <row r="233" s="13" customFormat="1">
      <c r="A233" s="13"/>
      <c r="B233" s="225"/>
      <c r="C233" s="226"/>
      <c r="D233" s="223" t="s">
        <v>140</v>
      </c>
      <c r="E233" s="227" t="s">
        <v>19</v>
      </c>
      <c r="F233" s="228" t="s">
        <v>159</v>
      </c>
      <c r="G233" s="226"/>
      <c r="H233" s="229">
        <v>6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140</v>
      </c>
      <c r="AU233" s="235" t="s">
        <v>80</v>
      </c>
      <c r="AV233" s="13" t="s">
        <v>80</v>
      </c>
      <c r="AW233" s="13" t="s">
        <v>33</v>
      </c>
      <c r="AX233" s="13" t="s">
        <v>71</v>
      </c>
      <c r="AY233" s="235" t="s">
        <v>121</v>
      </c>
    </row>
    <row r="234" s="14" customFormat="1">
      <c r="A234" s="14"/>
      <c r="B234" s="236"/>
      <c r="C234" s="237"/>
      <c r="D234" s="223" t="s">
        <v>140</v>
      </c>
      <c r="E234" s="238" t="s">
        <v>19</v>
      </c>
      <c r="F234" s="239" t="s">
        <v>142</v>
      </c>
      <c r="G234" s="237"/>
      <c r="H234" s="240">
        <v>6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140</v>
      </c>
      <c r="AU234" s="246" t="s">
        <v>80</v>
      </c>
      <c r="AV234" s="14" t="s">
        <v>128</v>
      </c>
      <c r="AW234" s="14" t="s">
        <v>33</v>
      </c>
      <c r="AX234" s="14" t="s">
        <v>14</v>
      </c>
      <c r="AY234" s="246" t="s">
        <v>121</v>
      </c>
    </row>
    <row r="235" s="2" customFormat="1" ht="16.5" customHeight="1">
      <c r="A235" s="39"/>
      <c r="B235" s="40"/>
      <c r="C235" s="247" t="s">
        <v>350</v>
      </c>
      <c r="D235" s="247" t="s">
        <v>224</v>
      </c>
      <c r="E235" s="248" t="s">
        <v>351</v>
      </c>
      <c r="F235" s="249" t="s">
        <v>352</v>
      </c>
      <c r="G235" s="250" t="s">
        <v>136</v>
      </c>
      <c r="H235" s="251">
        <v>6</v>
      </c>
      <c r="I235" s="252"/>
      <c r="J235" s="253">
        <f>ROUND(I235*H235,2)</f>
        <v>0</v>
      </c>
      <c r="K235" s="249" t="s">
        <v>127</v>
      </c>
      <c r="L235" s="254"/>
      <c r="M235" s="255" t="s">
        <v>19</v>
      </c>
      <c r="N235" s="256" t="s">
        <v>42</v>
      </c>
      <c r="O235" s="85"/>
      <c r="P235" s="214">
        <f>O235*H235</f>
        <v>0</v>
      </c>
      <c r="Q235" s="214">
        <v>0.0081799999999999998</v>
      </c>
      <c r="R235" s="214">
        <f>Q235*H235</f>
        <v>0.049079999999999999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171</v>
      </c>
      <c r="AT235" s="216" t="s">
        <v>224</v>
      </c>
      <c r="AU235" s="216" t="s">
        <v>80</v>
      </c>
      <c r="AY235" s="18" t="s">
        <v>121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14</v>
      </c>
      <c r="BK235" s="217">
        <f>ROUND(I235*H235,2)</f>
        <v>0</v>
      </c>
      <c r="BL235" s="18" t="s">
        <v>128</v>
      </c>
      <c r="BM235" s="216" t="s">
        <v>353</v>
      </c>
    </row>
    <row r="236" s="13" customFormat="1">
      <c r="A236" s="13"/>
      <c r="B236" s="225"/>
      <c r="C236" s="226"/>
      <c r="D236" s="223" t="s">
        <v>140</v>
      </c>
      <c r="E236" s="227" t="s">
        <v>19</v>
      </c>
      <c r="F236" s="228" t="s">
        <v>159</v>
      </c>
      <c r="G236" s="226"/>
      <c r="H236" s="229">
        <v>6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140</v>
      </c>
      <c r="AU236" s="235" t="s">
        <v>80</v>
      </c>
      <c r="AV236" s="13" t="s">
        <v>80</v>
      </c>
      <c r="AW236" s="13" t="s">
        <v>33</v>
      </c>
      <c r="AX236" s="13" t="s">
        <v>71</v>
      </c>
      <c r="AY236" s="235" t="s">
        <v>121</v>
      </c>
    </row>
    <row r="237" s="14" customFormat="1">
      <c r="A237" s="14"/>
      <c r="B237" s="236"/>
      <c r="C237" s="237"/>
      <c r="D237" s="223" t="s">
        <v>140</v>
      </c>
      <c r="E237" s="238" t="s">
        <v>19</v>
      </c>
      <c r="F237" s="239" t="s">
        <v>142</v>
      </c>
      <c r="G237" s="237"/>
      <c r="H237" s="240">
        <v>6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140</v>
      </c>
      <c r="AU237" s="246" t="s">
        <v>80</v>
      </c>
      <c r="AV237" s="14" t="s">
        <v>128</v>
      </c>
      <c r="AW237" s="14" t="s">
        <v>33</v>
      </c>
      <c r="AX237" s="14" t="s">
        <v>14</v>
      </c>
      <c r="AY237" s="246" t="s">
        <v>121</v>
      </c>
    </row>
    <row r="238" s="12" customFormat="1" ht="25.92" customHeight="1">
      <c r="A238" s="12"/>
      <c r="B238" s="189"/>
      <c r="C238" s="190"/>
      <c r="D238" s="191" t="s">
        <v>70</v>
      </c>
      <c r="E238" s="192" t="s">
        <v>224</v>
      </c>
      <c r="F238" s="192" t="s">
        <v>354</v>
      </c>
      <c r="G238" s="190"/>
      <c r="H238" s="190"/>
      <c r="I238" s="193"/>
      <c r="J238" s="194">
        <f>BK238</f>
        <v>0</v>
      </c>
      <c r="K238" s="190"/>
      <c r="L238" s="195"/>
      <c r="M238" s="196"/>
      <c r="N238" s="197"/>
      <c r="O238" s="197"/>
      <c r="P238" s="198">
        <f>P239</f>
        <v>0</v>
      </c>
      <c r="Q238" s="197"/>
      <c r="R238" s="198">
        <f>R239</f>
        <v>0.0060060000000000001</v>
      </c>
      <c r="S238" s="197"/>
      <c r="T238" s="199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143</v>
      </c>
      <c r="AT238" s="201" t="s">
        <v>70</v>
      </c>
      <c r="AU238" s="201" t="s">
        <v>71</v>
      </c>
      <c r="AY238" s="200" t="s">
        <v>121</v>
      </c>
      <c r="BK238" s="202">
        <f>BK239</f>
        <v>0</v>
      </c>
    </row>
    <row r="239" s="12" customFormat="1" ht="22.8" customHeight="1">
      <c r="A239" s="12"/>
      <c r="B239" s="189"/>
      <c r="C239" s="190"/>
      <c r="D239" s="191" t="s">
        <v>70</v>
      </c>
      <c r="E239" s="203" t="s">
        <v>355</v>
      </c>
      <c r="F239" s="203" t="s">
        <v>356</v>
      </c>
      <c r="G239" s="190"/>
      <c r="H239" s="190"/>
      <c r="I239" s="193"/>
      <c r="J239" s="204">
        <f>BK239</f>
        <v>0</v>
      </c>
      <c r="K239" s="190"/>
      <c r="L239" s="195"/>
      <c r="M239" s="196"/>
      <c r="N239" s="197"/>
      <c r="O239" s="197"/>
      <c r="P239" s="198">
        <f>SUM(P240:P244)</f>
        <v>0</v>
      </c>
      <c r="Q239" s="197"/>
      <c r="R239" s="198">
        <f>SUM(R240:R244)</f>
        <v>0.0060060000000000001</v>
      </c>
      <c r="S239" s="197"/>
      <c r="T239" s="199">
        <f>SUM(T240:T244)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0" t="s">
        <v>143</v>
      </c>
      <c r="AT239" s="201" t="s">
        <v>70</v>
      </c>
      <c r="AU239" s="201" t="s">
        <v>14</v>
      </c>
      <c r="AY239" s="200" t="s">
        <v>121</v>
      </c>
      <c r="BK239" s="202">
        <f>SUM(BK240:BK244)</f>
        <v>0</v>
      </c>
    </row>
    <row r="240" s="2" customFormat="1" ht="21.75" customHeight="1">
      <c r="A240" s="39"/>
      <c r="B240" s="40"/>
      <c r="C240" s="205" t="s">
        <v>357</v>
      </c>
      <c r="D240" s="205" t="s">
        <v>123</v>
      </c>
      <c r="E240" s="206" t="s">
        <v>358</v>
      </c>
      <c r="F240" s="207" t="s">
        <v>359</v>
      </c>
      <c r="G240" s="208" t="s">
        <v>136</v>
      </c>
      <c r="H240" s="209">
        <v>7</v>
      </c>
      <c r="I240" s="210"/>
      <c r="J240" s="211">
        <f>ROUND(I240*H240,2)</f>
        <v>0</v>
      </c>
      <c r="K240" s="207" t="s">
        <v>127</v>
      </c>
      <c r="L240" s="45"/>
      <c r="M240" s="212" t="s">
        <v>19</v>
      </c>
      <c r="N240" s="213" t="s">
        <v>42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128</v>
      </c>
      <c r="AT240" s="216" t="s">
        <v>123</v>
      </c>
      <c r="AU240" s="216" t="s">
        <v>80</v>
      </c>
      <c r="AY240" s="18" t="s">
        <v>121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14</v>
      </c>
      <c r="BK240" s="217">
        <f>ROUND(I240*H240,2)</f>
        <v>0</v>
      </c>
      <c r="BL240" s="18" t="s">
        <v>128</v>
      </c>
      <c r="BM240" s="216" t="s">
        <v>360</v>
      </c>
    </row>
    <row r="241" s="2" customFormat="1">
      <c r="A241" s="39"/>
      <c r="B241" s="40"/>
      <c r="C241" s="41"/>
      <c r="D241" s="218" t="s">
        <v>130</v>
      </c>
      <c r="E241" s="41"/>
      <c r="F241" s="219" t="s">
        <v>361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130</v>
      </c>
      <c r="AU241" s="18" t="s">
        <v>80</v>
      </c>
    </row>
    <row r="242" s="2" customFormat="1">
      <c r="A242" s="39"/>
      <c r="B242" s="40"/>
      <c r="C242" s="41"/>
      <c r="D242" s="223" t="s">
        <v>132</v>
      </c>
      <c r="E242" s="41"/>
      <c r="F242" s="224" t="s">
        <v>362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132</v>
      </c>
      <c r="AU242" s="18" t="s">
        <v>80</v>
      </c>
    </row>
    <row r="243" s="2" customFormat="1" ht="16.5" customHeight="1">
      <c r="A243" s="39"/>
      <c r="B243" s="40"/>
      <c r="C243" s="247" t="s">
        <v>363</v>
      </c>
      <c r="D243" s="247" t="s">
        <v>224</v>
      </c>
      <c r="E243" s="248" t="s">
        <v>364</v>
      </c>
      <c r="F243" s="249" t="s">
        <v>365</v>
      </c>
      <c r="G243" s="250" t="s">
        <v>136</v>
      </c>
      <c r="H243" s="251">
        <v>7.7000000000000002</v>
      </c>
      <c r="I243" s="252"/>
      <c r="J243" s="253">
        <f>ROUND(I243*H243,2)</f>
        <v>0</v>
      </c>
      <c r="K243" s="249" t="s">
        <v>127</v>
      </c>
      <c r="L243" s="254"/>
      <c r="M243" s="255" t="s">
        <v>19</v>
      </c>
      <c r="N243" s="256" t="s">
        <v>42</v>
      </c>
      <c r="O243" s="85"/>
      <c r="P243" s="214">
        <f>O243*H243</f>
        <v>0</v>
      </c>
      <c r="Q243" s="214">
        <v>0.00077999999999999999</v>
      </c>
      <c r="R243" s="214">
        <f>Q243*H243</f>
        <v>0.0060060000000000001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171</v>
      </c>
      <c r="AT243" s="216" t="s">
        <v>224</v>
      </c>
      <c r="AU243" s="216" t="s">
        <v>80</v>
      </c>
      <c r="AY243" s="18" t="s">
        <v>121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14</v>
      </c>
      <c r="BK243" s="217">
        <f>ROUND(I243*H243,2)</f>
        <v>0</v>
      </c>
      <c r="BL243" s="18" t="s">
        <v>128</v>
      </c>
      <c r="BM243" s="216" t="s">
        <v>366</v>
      </c>
    </row>
    <row r="244" s="2" customFormat="1">
      <c r="A244" s="39"/>
      <c r="B244" s="40"/>
      <c r="C244" s="41"/>
      <c r="D244" s="223" t="s">
        <v>132</v>
      </c>
      <c r="E244" s="41"/>
      <c r="F244" s="224" t="s">
        <v>362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132</v>
      </c>
      <c r="AU244" s="18" t="s">
        <v>80</v>
      </c>
    </row>
    <row r="245" s="12" customFormat="1" ht="25.92" customHeight="1">
      <c r="A245" s="12"/>
      <c r="B245" s="189"/>
      <c r="C245" s="190"/>
      <c r="D245" s="191" t="s">
        <v>70</v>
      </c>
      <c r="E245" s="192" t="s">
        <v>367</v>
      </c>
      <c r="F245" s="192" t="s">
        <v>368</v>
      </c>
      <c r="G245" s="190"/>
      <c r="H245" s="190"/>
      <c r="I245" s="193"/>
      <c r="J245" s="194">
        <f>BK245</f>
        <v>0</v>
      </c>
      <c r="K245" s="190"/>
      <c r="L245" s="195"/>
      <c r="M245" s="196"/>
      <c r="N245" s="197"/>
      <c r="O245" s="197"/>
      <c r="P245" s="198">
        <f>P246+P251+P253+P255+P258+P260</f>
        <v>0</v>
      </c>
      <c r="Q245" s="197"/>
      <c r="R245" s="198">
        <f>R246+R251+R253+R255+R258+R260</f>
        <v>0</v>
      </c>
      <c r="S245" s="197"/>
      <c r="T245" s="199">
        <f>T246+T251+T253+T255+T258+T260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155</v>
      </c>
      <c r="AT245" s="201" t="s">
        <v>70</v>
      </c>
      <c r="AU245" s="201" t="s">
        <v>71</v>
      </c>
      <c r="AY245" s="200" t="s">
        <v>121</v>
      </c>
      <c r="BK245" s="202">
        <f>BK246+BK251+BK253+BK255+BK258+BK260</f>
        <v>0</v>
      </c>
    </row>
    <row r="246" s="12" customFormat="1" ht="22.8" customHeight="1">
      <c r="A246" s="12"/>
      <c r="B246" s="189"/>
      <c r="C246" s="190"/>
      <c r="D246" s="191" t="s">
        <v>70</v>
      </c>
      <c r="E246" s="203" t="s">
        <v>369</v>
      </c>
      <c r="F246" s="203" t="s">
        <v>370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SUM(P247:P250)</f>
        <v>0</v>
      </c>
      <c r="Q246" s="197"/>
      <c r="R246" s="198">
        <f>SUM(R247:R250)</f>
        <v>0</v>
      </c>
      <c r="S246" s="197"/>
      <c r="T246" s="199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155</v>
      </c>
      <c r="AT246" s="201" t="s">
        <v>70</v>
      </c>
      <c r="AU246" s="201" t="s">
        <v>14</v>
      </c>
      <c r="AY246" s="200" t="s">
        <v>121</v>
      </c>
      <c r="BK246" s="202">
        <f>SUM(BK247:BK250)</f>
        <v>0</v>
      </c>
    </row>
    <row r="247" s="2" customFormat="1" ht="16.5" customHeight="1">
      <c r="A247" s="39"/>
      <c r="B247" s="40"/>
      <c r="C247" s="247" t="s">
        <v>371</v>
      </c>
      <c r="D247" s="247" t="s">
        <v>224</v>
      </c>
      <c r="E247" s="248" t="s">
        <v>372</v>
      </c>
      <c r="F247" s="249" t="s">
        <v>373</v>
      </c>
      <c r="G247" s="250" t="s">
        <v>374</v>
      </c>
      <c r="H247" s="251">
        <v>3</v>
      </c>
      <c r="I247" s="252"/>
      <c r="J247" s="253">
        <f>ROUND(I247*H247,2)</f>
        <v>0</v>
      </c>
      <c r="K247" s="249" t="s">
        <v>19</v>
      </c>
      <c r="L247" s="254"/>
      <c r="M247" s="255" t="s">
        <v>19</v>
      </c>
      <c r="N247" s="256" t="s">
        <v>42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171</v>
      </c>
      <c r="AT247" s="216" t="s">
        <v>224</v>
      </c>
      <c r="AU247" s="216" t="s">
        <v>80</v>
      </c>
      <c r="AY247" s="18" t="s">
        <v>121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14</v>
      </c>
      <c r="BK247" s="217">
        <f>ROUND(I247*H247,2)</f>
        <v>0</v>
      </c>
      <c r="BL247" s="18" t="s">
        <v>128</v>
      </c>
      <c r="BM247" s="216" t="s">
        <v>375</v>
      </c>
    </row>
    <row r="248" s="2" customFormat="1">
      <c r="A248" s="39"/>
      <c r="B248" s="40"/>
      <c r="C248" s="41"/>
      <c r="D248" s="223" t="s">
        <v>132</v>
      </c>
      <c r="E248" s="41"/>
      <c r="F248" s="224" t="s">
        <v>376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132</v>
      </c>
      <c r="AU248" s="18" t="s">
        <v>80</v>
      </c>
    </row>
    <row r="249" s="2" customFormat="1" ht="16.5" customHeight="1">
      <c r="A249" s="39"/>
      <c r="B249" s="40"/>
      <c r="C249" s="247" t="s">
        <v>377</v>
      </c>
      <c r="D249" s="247" t="s">
        <v>224</v>
      </c>
      <c r="E249" s="248" t="s">
        <v>378</v>
      </c>
      <c r="F249" s="249" t="s">
        <v>379</v>
      </c>
      <c r="G249" s="250" t="s">
        <v>374</v>
      </c>
      <c r="H249" s="251">
        <v>1</v>
      </c>
      <c r="I249" s="252"/>
      <c r="J249" s="253">
        <f>ROUND(I249*H249,2)</f>
        <v>0</v>
      </c>
      <c r="K249" s="249" t="s">
        <v>19</v>
      </c>
      <c r="L249" s="254"/>
      <c r="M249" s="255" t="s">
        <v>19</v>
      </c>
      <c r="N249" s="256" t="s">
        <v>42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171</v>
      </c>
      <c r="AT249" s="216" t="s">
        <v>224</v>
      </c>
      <c r="AU249" s="216" t="s">
        <v>80</v>
      </c>
      <c r="AY249" s="18" t="s">
        <v>121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</v>
      </c>
      <c r="BK249" s="217">
        <f>ROUND(I249*H249,2)</f>
        <v>0</v>
      </c>
      <c r="BL249" s="18" t="s">
        <v>128</v>
      </c>
      <c r="BM249" s="216" t="s">
        <v>380</v>
      </c>
    </row>
    <row r="250" s="2" customFormat="1" ht="16.5" customHeight="1">
      <c r="A250" s="39"/>
      <c r="B250" s="40"/>
      <c r="C250" s="247" t="s">
        <v>381</v>
      </c>
      <c r="D250" s="247" t="s">
        <v>224</v>
      </c>
      <c r="E250" s="248" t="s">
        <v>382</v>
      </c>
      <c r="F250" s="249" t="s">
        <v>383</v>
      </c>
      <c r="G250" s="250" t="s">
        <v>374</v>
      </c>
      <c r="H250" s="251">
        <v>1</v>
      </c>
      <c r="I250" s="252"/>
      <c r="J250" s="253">
        <f>ROUND(I250*H250,2)</f>
        <v>0</v>
      </c>
      <c r="K250" s="249" t="s">
        <v>19</v>
      </c>
      <c r="L250" s="254"/>
      <c r="M250" s="255" t="s">
        <v>19</v>
      </c>
      <c r="N250" s="256" t="s">
        <v>42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171</v>
      </c>
      <c r="AT250" s="216" t="s">
        <v>224</v>
      </c>
      <c r="AU250" s="216" t="s">
        <v>80</v>
      </c>
      <c r="AY250" s="18" t="s">
        <v>121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14</v>
      </c>
      <c r="BK250" s="217">
        <f>ROUND(I250*H250,2)</f>
        <v>0</v>
      </c>
      <c r="BL250" s="18" t="s">
        <v>128</v>
      </c>
      <c r="BM250" s="216" t="s">
        <v>384</v>
      </c>
    </row>
    <row r="251" s="12" customFormat="1" ht="22.8" customHeight="1">
      <c r="A251" s="12"/>
      <c r="B251" s="189"/>
      <c r="C251" s="190"/>
      <c r="D251" s="191" t="s">
        <v>70</v>
      </c>
      <c r="E251" s="203" t="s">
        <v>385</v>
      </c>
      <c r="F251" s="203" t="s">
        <v>386</v>
      </c>
      <c r="G251" s="190"/>
      <c r="H251" s="190"/>
      <c r="I251" s="193"/>
      <c r="J251" s="204">
        <f>BK251</f>
        <v>0</v>
      </c>
      <c r="K251" s="190"/>
      <c r="L251" s="195"/>
      <c r="M251" s="196"/>
      <c r="N251" s="197"/>
      <c r="O251" s="197"/>
      <c r="P251" s="198">
        <f>P252</f>
        <v>0</v>
      </c>
      <c r="Q251" s="197"/>
      <c r="R251" s="198">
        <f>R252</f>
        <v>0</v>
      </c>
      <c r="S251" s="197"/>
      <c r="T251" s="199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0" t="s">
        <v>155</v>
      </c>
      <c r="AT251" s="201" t="s">
        <v>70</v>
      </c>
      <c r="AU251" s="201" t="s">
        <v>14</v>
      </c>
      <c r="AY251" s="200" t="s">
        <v>121</v>
      </c>
      <c r="BK251" s="202">
        <f>BK252</f>
        <v>0</v>
      </c>
    </row>
    <row r="252" s="2" customFormat="1" ht="16.5" customHeight="1">
      <c r="A252" s="39"/>
      <c r="B252" s="40"/>
      <c r="C252" s="247" t="s">
        <v>387</v>
      </c>
      <c r="D252" s="247" t="s">
        <v>224</v>
      </c>
      <c r="E252" s="248" t="s">
        <v>388</v>
      </c>
      <c r="F252" s="249" t="s">
        <v>386</v>
      </c>
      <c r="G252" s="250" t="s">
        <v>374</v>
      </c>
      <c r="H252" s="251">
        <v>1</v>
      </c>
      <c r="I252" s="252"/>
      <c r="J252" s="253">
        <f>ROUND(I252*H252,2)</f>
        <v>0</v>
      </c>
      <c r="K252" s="249" t="s">
        <v>19</v>
      </c>
      <c r="L252" s="254"/>
      <c r="M252" s="255" t="s">
        <v>19</v>
      </c>
      <c r="N252" s="256" t="s">
        <v>42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171</v>
      </c>
      <c r="AT252" s="216" t="s">
        <v>224</v>
      </c>
      <c r="AU252" s="216" t="s">
        <v>80</v>
      </c>
      <c r="AY252" s="18" t="s">
        <v>121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14</v>
      </c>
      <c r="BK252" s="217">
        <f>ROUND(I252*H252,2)</f>
        <v>0</v>
      </c>
      <c r="BL252" s="18" t="s">
        <v>128</v>
      </c>
      <c r="BM252" s="216" t="s">
        <v>389</v>
      </c>
    </row>
    <row r="253" s="12" customFormat="1" ht="22.8" customHeight="1">
      <c r="A253" s="12"/>
      <c r="B253" s="189"/>
      <c r="C253" s="190"/>
      <c r="D253" s="191" t="s">
        <v>70</v>
      </c>
      <c r="E253" s="203" t="s">
        <v>390</v>
      </c>
      <c r="F253" s="203" t="s">
        <v>391</v>
      </c>
      <c r="G253" s="190"/>
      <c r="H253" s="190"/>
      <c r="I253" s="193"/>
      <c r="J253" s="204">
        <f>BK253</f>
        <v>0</v>
      </c>
      <c r="K253" s="190"/>
      <c r="L253" s="195"/>
      <c r="M253" s="196"/>
      <c r="N253" s="197"/>
      <c r="O253" s="197"/>
      <c r="P253" s="198">
        <f>P254</f>
        <v>0</v>
      </c>
      <c r="Q253" s="197"/>
      <c r="R253" s="198">
        <f>R254</f>
        <v>0</v>
      </c>
      <c r="S253" s="197"/>
      <c r="T253" s="199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0" t="s">
        <v>155</v>
      </c>
      <c r="AT253" s="201" t="s">
        <v>70</v>
      </c>
      <c r="AU253" s="201" t="s">
        <v>14</v>
      </c>
      <c r="AY253" s="200" t="s">
        <v>121</v>
      </c>
      <c r="BK253" s="202">
        <f>BK254</f>
        <v>0</v>
      </c>
    </row>
    <row r="254" s="2" customFormat="1" ht="16.5" customHeight="1">
      <c r="A254" s="39"/>
      <c r="B254" s="40"/>
      <c r="C254" s="247" t="s">
        <v>392</v>
      </c>
      <c r="D254" s="247" t="s">
        <v>224</v>
      </c>
      <c r="E254" s="248" t="s">
        <v>393</v>
      </c>
      <c r="F254" s="249" t="s">
        <v>391</v>
      </c>
      <c r="G254" s="250" t="s">
        <v>374</v>
      </c>
      <c r="H254" s="251">
        <v>1</v>
      </c>
      <c r="I254" s="252"/>
      <c r="J254" s="253">
        <f>ROUND(I254*H254,2)</f>
        <v>0</v>
      </c>
      <c r="K254" s="249" t="s">
        <v>19</v>
      </c>
      <c r="L254" s="254"/>
      <c r="M254" s="255" t="s">
        <v>19</v>
      </c>
      <c r="N254" s="256" t="s">
        <v>42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171</v>
      </c>
      <c r="AT254" s="216" t="s">
        <v>224</v>
      </c>
      <c r="AU254" s="216" t="s">
        <v>80</v>
      </c>
      <c r="AY254" s="18" t="s">
        <v>121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14</v>
      </c>
      <c r="BK254" s="217">
        <f>ROUND(I254*H254,2)</f>
        <v>0</v>
      </c>
      <c r="BL254" s="18" t="s">
        <v>128</v>
      </c>
      <c r="BM254" s="216" t="s">
        <v>394</v>
      </c>
    </row>
    <row r="255" s="12" customFormat="1" ht="22.8" customHeight="1">
      <c r="A255" s="12"/>
      <c r="B255" s="189"/>
      <c r="C255" s="190"/>
      <c r="D255" s="191" t="s">
        <v>70</v>
      </c>
      <c r="E255" s="203" t="s">
        <v>395</v>
      </c>
      <c r="F255" s="203" t="s">
        <v>396</v>
      </c>
      <c r="G255" s="190"/>
      <c r="H255" s="190"/>
      <c r="I255" s="193"/>
      <c r="J255" s="204">
        <f>BK255</f>
        <v>0</v>
      </c>
      <c r="K255" s="190"/>
      <c r="L255" s="195"/>
      <c r="M255" s="196"/>
      <c r="N255" s="197"/>
      <c r="O255" s="197"/>
      <c r="P255" s="198">
        <f>SUM(P256:P257)</f>
        <v>0</v>
      </c>
      <c r="Q255" s="197"/>
      <c r="R255" s="198">
        <f>SUM(R256:R257)</f>
        <v>0</v>
      </c>
      <c r="S255" s="197"/>
      <c r="T255" s="199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0" t="s">
        <v>155</v>
      </c>
      <c r="AT255" s="201" t="s">
        <v>70</v>
      </c>
      <c r="AU255" s="201" t="s">
        <v>14</v>
      </c>
      <c r="AY255" s="200" t="s">
        <v>121</v>
      </c>
      <c r="BK255" s="202">
        <f>SUM(BK256:BK257)</f>
        <v>0</v>
      </c>
    </row>
    <row r="256" s="2" customFormat="1" ht="16.5" customHeight="1">
      <c r="A256" s="39"/>
      <c r="B256" s="40"/>
      <c r="C256" s="247" t="s">
        <v>397</v>
      </c>
      <c r="D256" s="247" t="s">
        <v>224</v>
      </c>
      <c r="E256" s="248" t="s">
        <v>398</v>
      </c>
      <c r="F256" s="249" t="s">
        <v>399</v>
      </c>
      <c r="G256" s="250" t="s">
        <v>374</v>
      </c>
      <c r="H256" s="251">
        <v>1</v>
      </c>
      <c r="I256" s="252"/>
      <c r="J256" s="253">
        <f>ROUND(I256*H256,2)</f>
        <v>0</v>
      </c>
      <c r="K256" s="249" t="s">
        <v>19</v>
      </c>
      <c r="L256" s="254"/>
      <c r="M256" s="255" t="s">
        <v>19</v>
      </c>
      <c r="N256" s="256" t="s">
        <v>42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171</v>
      </c>
      <c r="AT256" s="216" t="s">
        <v>224</v>
      </c>
      <c r="AU256" s="216" t="s">
        <v>80</v>
      </c>
      <c r="AY256" s="18" t="s">
        <v>121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</v>
      </c>
      <c r="BK256" s="217">
        <f>ROUND(I256*H256,2)</f>
        <v>0</v>
      </c>
      <c r="BL256" s="18" t="s">
        <v>128</v>
      </c>
      <c r="BM256" s="216" t="s">
        <v>400</v>
      </c>
    </row>
    <row r="257" s="2" customFormat="1">
      <c r="A257" s="39"/>
      <c r="B257" s="40"/>
      <c r="C257" s="41"/>
      <c r="D257" s="223" t="s">
        <v>132</v>
      </c>
      <c r="E257" s="41"/>
      <c r="F257" s="224" t="s">
        <v>401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132</v>
      </c>
      <c r="AU257" s="18" t="s">
        <v>80</v>
      </c>
    </row>
    <row r="258" s="12" customFormat="1" ht="22.8" customHeight="1">
      <c r="A258" s="12"/>
      <c r="B258" s="189"/>
      <c r="C258" s="190"/>
      <c r="D258" s="191" t="s">
        <v>70</v>
      </c>
      <c r="E258" s="203" t="s">
        <v>402</v>
      </c>
      <c r="F258" s="203" t="s">
        <v>403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P259</f>
        <v>0</v>
      </c>
      <c r="Q258" s="197"/>
      <c r="R258" s="198">
        <f>R259</f>
        <v>0</v>
      </c>
      <c r="S258" s="197"/>
      <c r="T258" s="199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155</v>
      </c>
      <c r="AT258" s="201" t="s">
        <v>70</v>
      </c>
      <c r="AU258" s="201" t="s">
        <v>14</v>
      </c>
      <c r="AY258" s="200" t="s">
        <v>121</v>
      </c>
      <c r="BK258" s="202">
        <f>BK259</f>
        <v>0</v>
      </c>
    </row>
    <row r="259" s="2" customFormat="1" ht="16.5" customHeight="1">
      <c r="A259" s="39"/>
      <c r="B259" s="40"/>
      <c r="C259" s="247" t="s">
        <v>404</v>
      </c>
      <c r="D259" s="247" t="s">
        <v>224</v>
      </c>
      <c r="E259" s="248" t="s">
        <v>405</v>
      </c>
      <c r="F259" s="249" t="s">
        <v>406</v>
      </c>
      <c r="G259" s="250" t="s">
        <v>374</v>
      </c>
      <c r="H259" s="251">
        <v>1</v>
      </c>
      <c r="I259" s="252"/>
      <c r="J259" s="253">
        <f>ROUND(I259*H259,2)</f>
        <v>0</v>
      </c>
      <c r="K259" s="249" t="s">
        <v>19</v>
      </c>
      <c r="L259" s="254"/>
      <c r="M259" s="255" t="s">
        <v>19</v>
      </c>
      <c r="N259" s="256" t="s">
        <v>42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171</v>
      </c>
      <c r="AT259" s="216" t="s">
        <v>224</v>
      </c>
      <c r="AU259" s="216" t="s">
        <v>80</v>
      </c>
      <c r="AY259" s="18" t="s">
        <v>121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</v>
      </c>
      <c r="BK259" s="217">
        <f>ROUND(I259*H259,2)</f>
        <v>0</v>
      </c>
      <c r="BL259" s="18" t="s">
        <v>128</v>
      </c>
      <c r="BM259" s="216" t="s">
        <v>407</v>
      </c>
    </row>
    <row r="260" s="12" customFormat="1" ht="22.8" customHeight="1">
      <c r="A260" s="12"/>
      <c r="B260" s="189"/>
      <c r="C260" s="190"/>
      <c r="D260" s="191" t="s">
        <v>70</v>
      </c>
      <c r="E260" s="203" t="s">
        <v>408</v>
      </c>
      <c r="F260" s="203" t="s">
        <v>409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SUM(P261:P263)</f>
        <v>0</v>
      </c>
      <c r="Q260" s="197"/>
      <c r="R260" s="198">
        <f>SUM(R261:R263)</f>
        <v>0</v>
      </c>
      <c r="S260" s="197"/>
      <c r="T260" s="199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155</v>
      </c>
      <c r="AT260" s="201" t="s">
        <v>70</v>
      </c>
      <c r="AU260" s="201" t="s">
        <v>14</v>
      </c>
      <c r="AY260" s="200" t="s">
        <v>121</v>
      </c>
      <c r="BK260" s="202">
        <f>SUM(BK261:BK263)</f>
        <v>0</v>
      </c>
    </row>
    <row r="261" s="2" customFormat="1" ht="16.5" customHeight="1">
      <c r="A261" s="39"/>
      <c r="B261" s="40"/>
      <c r="C261" s="205" t="s">
        <v>410</v>
      </c>
      <c r="D261" s="205" t="s">
        <v>123</v>
      </c>
      <c r="E261" s="206" t="s">
        <v>411</v>
      </c>
      <c r="F261" s="207" t="s">
        <v>412</v>
      </c>
      <c r="G261" s="208" t="s">
        <v>374</v>
      </c>
      <c r="H261" s="209">
        <v>1</v>
      </c>
      <c r="I261" s="210"/>
      <c r="J261" s="211">
        <f>ROUND(I261*H261,2)</f>
        <v>0</v>
      </c>
      <c r="K261" s="207" t="s">
        <v>127</v>
      </c>
      <c r="L261" s="45"/>
      <c r="M261" s="212" t="s">
        <v>19</v>
      </c>
      <c r="N261" s="213" t="s">
        <v>42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413</v>
      </c>
      <c r="AT261" s="216" t="s">
        <v>123</v>
      </c>
      <c r="AU261" s="216" t="s">
        <v>80</v>
      </c>
      <c r="AY261" s="18" t="s">
        <v>121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</v>
      </c>
      <c r="BK261" s="217">
        <f>ROUND(I261*H261,2)</f>
        <v>0</v>
      </c>
      <c r="BL261" s="18" t="s">
        <v>413</v>
      </c>
      <c r="BM261" s="216" t="s">
        <v>414</v>
      </c>
    </row>
    <row r="262" s="2" customFormat="1">
      <c r="A262" s="39"/>
      <c r="B262" s="40"/>
      <c r="C262" s="41"/>
      <c r="D262" s="218" t="s">
        <v>130</v>
      </c>
      <c r="E262" s="41"/>
      <c r="F262" s="219" t="s">
        <v>415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130</v>
      </c>
      <c r="AU262" s="18" t="s">
        <v>80</v>
      </c>
    </row>
    <row r="263" s="2" customFormat="1">
      <c r="A263" s="39"/>
      <c r="B263" s="40"/>
      <c r="C263" s="41"/>
      <c r="D263" s="223" t="s">
        <v>132</v>
      </c>
      <c r="E263" s="41"/>
      <c r="F263" s="224" t="s">
        <v>416</v>
      </c>
      <c r="G263" s="41"/>
      <c r="H263" s="41"/>
      <c r="I263" s="220"/>
      <c r="J263" s="41"/>
      <c r="K263" s="41"/>
      <c r="L263" s="45"/>
      <c r="M263" s="257"/>
      <c r="N263" s="258"/>
      <c r="O263" s="259"/>
      <c r="P263" s="259"/>
      <c r="Q263" s="259"/>
      <c r="R263" s="259"/>
      <c r="S263" s="259"/>
      <c r="T263" s="260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132</v>
      </c>
      <c r="AU263" s="18" t="s">
        <v>80</v>
      </c>
    </row>
    <row r="264" s="2" customFormat="1" ht="6.96" customHeight="1">
      <c r="A264" s="39"/>
      <c r="B264" s="60"/>
      <c r="C264" s="61"/>
      <c r="D264" s="61"/>
      <c r="E264" s="61"/>
      <c r="F264" s="61"/>
      <c r="G264" s="61"/>
      <c r="H264" s="61"/>
      <c r="I264" s="61"/>
      <c r="J264" s="61"/>
      <c r="K264" s="61"/>
      <c r="L264" s="45"/>
      <c r="M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</row>
  </sheetData>
  <sheetProtection sheet="1" autoFilter="0" formatColumns="0" formatRows="0" objects="1" scenarios="1" spinCount="100000" saltValue="s8iQ/lhoxB2dsZr7sCOKdBSrrCn/sGd4zMusmkObOSZiM/HzW/2FX8wUU0YZQglNgjqRjwozdusGS8SaTh5zXQ==" hashValue="dFD7BJBrVT8cuf/tKrNqcytiWOBAeqNnSE73oLc6oCOUTcHnTKORUAyxr7Z4BT/euqpXlk7z8TZRCLyZkn2ZfA==" algorithmName="SHA-512" password="CC35"/>
  <autoFilter ref="C93:K26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113151111"/>
    <hyperlink ref="F101" r:id="rId2" display="https://podminky.urs.cz/item/CS_URS_2024_01/119001405"/>
    <hyperlink ref="F106" r:id="rId3" display="https://podminky.urs.cz/item/CS_URS_2024_01/121151114"/>
    <hyperlink ref="F109" r:id="rId4" display="https://podminky.urs.cz/item/CS_URS_2024_01/122252204"/>
    <hyperlink ref="F112" r:id="rId5" display="https://podminky.urs.cz/item/CS_URS_2024_01/122252204"/>
    <hyperlink ref="F116" r:id="rId6" display="https://podminky.urs.cz/item/CS_URS_2024_01/129001101"/>
    <hyperlink ref="F121" r:id="rId7" display="https://podminky.urs.cz/item/CS_URS_2024_01/132212131"/>
    <hyperlink ref="F126" r:id="rId8" display="https://podminky.urs.cz/item/CS_URS_2024_01/132251251"/>
    <hyperlink ref="F131" r:id="rId9" display="https://podminky.urs.cz/item/CS_URS_2024_01/162251102"/>
    <hyperlink ref="F135" r:id="rId10" display="https://podminky.urs.cz/item/CS_URS_2024_01/162351103"/>
    <hyperlink ref="F143" r:id="rId11" display="https://podminky.urs.cz/item/CS_URS_2024_01/162651112"/>
    <hyperlink ref="F148" r:id="rId12" display="https://podminky.urs.cz/item/CS_URS_2024_01/171152101"/>
    <hyperlink ref="F153" r:id="rId13" display="https://podminky.urs.cz/item/CS_URS_2024_01/174152101"/>
    <hyperlink ref="F158" r:id="rId14" display="https://podminky.urs.cz/item/CS_URS_2024_01/175151101"/>
    <hyperlink ref="F165" r:id="rId15" display="https://podminky.urs.cz/item/CS_URS_2024_01/182151111"/>
    <hyperlink ref="F170" r:id="rId16" display="https://podminky.urs.cz/item/CS_URS_2024_01/182351023"/>
    <hyperlink ref="F175" r:id="rId17" display="https://podminky.urs.cz/item/CS_URS_2024_01/998225111"/>
    <hyperlink ref="F178" r:id="rId18" display="https://podminky.urs.cz/item/CS_URS_2024_01/291211111"/>
    <hyperlink ref="F186" r:id="rId19" display="https://podminky.urs.cz/item/CS_URS_2024_01/463212121"/>
    <hyperlink ref="F191" r:id="rId20" display="https://podminky.urs.cz/item/CS_URS_2024_01/564762111"/>
    <hyperlink ref="F195" r:id="rId21" display="https://podminky.urs.cz/item/CS_URS_2024_01/564851011"/>
    <hyperlink ref="F200" r:id="rId22" display="https://podminky.urs.cz/item/CS_URS_2024_01/564861111"/>
    <hyperlink ref="F205" r:id="rId23" display="https://podminky.urs.cz/item/CS_URS_2024_01/564861111"/>
    <hyperlink ref="F209" r:id="rId24" display="https://podminky.urs.cz/item/CS_URS_2024_01/577155141"/>
    <hyperlink ref="F211" r:id="rId25" display="https://podminky.urs.cz/item/CS_URS_2024_01/597311121"/>
    <hyperlink ref="F215" r:id="rId26" display="https://podminky.urs.cz/item/CS_URS_2024_01/599141111"/>
    <hyperlink ref="F218" r:id="rId27" display="https://podminky.urs.cz/item/CS_URS_2024_01/912211111"/>
    <hyperlink ref="F224" r:id="rId28" display="https://podminky.urs.cz/item/CS_URS_2024_01/914511112"/>
    <hyperlink ref="F227" r:id="rId29" display="https://podminky.urs.cz/item/CS_URS_2024_01/919411131"/>
    <hyperlink ref="F229" r:id="rId30" display="https://podminky.urs.cz/item/CS_URS_2024_01/919413121"/>
    <hyperlink ref="F232" r:id="rId31" display="https://podminky.urs.cz/item/CS_URS_2024_01/919551012"/>
    <hyperlink ref="F241" r:id="rId32" display="https://podminky.urs.cz/item/CS_URS_2024_01/460791114"/>
    <hyperlink ref="F262" r:id="rId33" display="https://podminky.urs.cz/item/CS_URS_2024_01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84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VC13-N v k.ú. 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ROUND((SUM(BE94:BE229)),  2)</f>
        <v>0</v>
      </c>
      <c r="G33" s="39"/>
      <c r="H33" s="39"/>
      <c r="I33" s="149">
        <v>0.20999999999999999</v>
      </c>
      <c r="J33" s="148">
        <f>ROUND(((SUM(BE94:BE229))*I33),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ROUND((SUM(BF94:BF229)),  2)</f>
        <v>0</v>
      </c>
      <c r="G34" s="39"/>
      <c r="H34" s="39"/>
      <c r="I34" s="149">
        <v>0.14999999999999999</v>
      </c>
      <c r="J34" s="148">
        <f>ROUND(((SUM(BF94:BF229))*I34),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ROUND((SUM(BG94:BG229)),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ROUND((SUM(BH94:BH229)),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ROUND((SUM(BI94:BI229)),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VC13-N v k.ú. 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1B - Polní cesta VC13-N v k. ú. Kozlov u Ledče nad Sázavou B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 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88</v>
      </c>
      <c r="D57" s="163"/>
      <c r="E57" s="163"/>
      <c r="F57" s="163"/>
      <c r="G57" s="163"/>
      <c r="H57" s="163"/>
      <c r="I57" s="163"/>
      <c r="J57" s="164" t="s">
        <v>89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66"/>
      <c r="C60" s="167"/>
      <c r="D60" s="168" t="s">
        <v>91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92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93</v>
      </c>
      <c r="E62" s="175"/>
      <c r="F62" s="175"/>
      <c r="G62" s="175"/>
      <c r="H62" s="175"/>
      <c r="I62" s="175"/>
      <c r="J62" s="176">
        <f>J178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94</v>
      </c>
      <c r="E63" s="175"/>
      <c r="F63" s="175"/>
      <c r="G63" s="175"/>
      <c r="H63" s="175"/>
      <c r="I63" s="175"/>
      <c r="J63" s="176">
        <f>J179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95</v>
      </c>
      <c r="E64" s="175"/>
      <c r="F64" s="175"/>
      <c r="G64" s="175"/>
      <c r="H64" s="175"/>
      <c r="I64" s="175"/>
      <c r="J64" s="176">
        <f>J184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96</v>
      </c>
      <c r="E65" s="175"/>
      <c r="F65" s="175"/>
      <c r="G65" s="175"/>
      <c r="H65" s="175"/>
      <c r="I65" s="175"/>
      <c r="J65" s="176">
        <f>J201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97</v>
      </c>
      <c r="E66" s="169"/>
      <c r="F66" s="169"/>
      <c r="G66" s="169"/>
      <c r="H66" s="169"/>
      <c r="I66" s="169"/>
      <c r="J66" s="170">
        <f>J213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98</v>
      </c>
      <c r="E67" s="175"/>
      <c r="F67" s="175"/>
      <c r="G67" s="175"/>
      <c r="H67" s="175"/>
      <c r="I67" s="175"/>
      <c r="J67" s="176">
        <f>J214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99</v>
      </c>
      <c r="E68" s="169"/>
      <c r="F68" s="169"/>
      <c r="G68" s="169"/>
      <c r="H68" s="169"/>
      <c r="I68" s="169"/>
      <c r="J68" s="170">
        <f>J215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100</v>
      </c>
      <c r="E69" s="175"/>
      <c r="F69" s="175"/>
      <c r="G69" s="175"/>
      <c r="H69" s="175"/>
      <c r="I69" s="175"/>
      <c r="J69" s="176">
        <f>J216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101</v>
      </c>
      <c r="E70" s="175"/>
      <c r="F70" s="175"/>
      <c r="G70" s="175"/>
      <c r="H70" s="175"/>
      <c r="I70" s="175"/>
      <c r="J70" s="176">
        <f>J221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102</v>
      </c>
      <c r="E71" s="175"/>
      <c r="F71" s="175"/>
      <c r="G71" s="175"/>
      <c r="H71" s="175"/>
      <c r="I71" s="175"/>
      <c r="J71" s="176">
        <f>J223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103</v>
      </c>
      <c r="E72" s="175"/>
      <c r="F72" s="175"/>
      <c r="G72" s="175"/>
      <c r="H72" s="175"/>
      <c r="I72" s="175"/>
      <c r="J72" s="176">
        <f>J225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104</v>
      </c>
      <c r="E73" s="175"/>
      <c r="F73" s="175"/>
      <c r="G73" s="175"/>
      <c r="H73" s="175"/>
      <c r="I73" s="175"/>
      <c r="J73" s="176">
        <f>J228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105</v>
      </c>
      <c r="E74" s="175"/>
      <c r="F74" s="175"/>
      <c r="G74" s="175"/>
      <c r="H74" s="175"/>
      <c r="I74" s="175"/>
      <c r="J74" s="176">
        <f>J229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106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Polní cesta VC13-N v k.ú. Kozlov u Ledče nad Sázavou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85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1B - Polní cesta VC13-N v k. ú. Kozlov u Ledče nad Sázavou B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Kozlov u Ledče nad Sázavou</v>
      </c>
      <c r="G88" s="41"/>
      <c r="H88" s="41"/>
      <c r="I88" s="33" t="s">
        <v>23</v>
      </c>
      <c r="J88" s="73" t="str">
        <f>IF(J12="","",J12)</f>
        <v>27. 4. 2024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Česká republika - Státní pozemkový úřad</v>
      </c>
      <c r="G90" s="41"/>
      <c r="H90" s="41"/>
      <c r="I90" s="33" t="s">
        <v>31</v>
      </c>
      <c r="J90" s="37" t="str">
        <f>E21</f>
        <v>Ing. Karel Barták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33" t="s">
        <v>34</v>
      </c>
      <c r="J91" s="37" t="str">
        <f>E24</f>
        <v>Ing. Karel Barták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107</v>
      </c>
      <c r="D93" s="181" t="s">
        <v>56</v>
      </c>
      <c r="E93" s="181" t="s">
        <v>52</v>
      </c>
      <c r="F93" s="181" t="s">
        <v>53</v>
      </c>
      <c r="G93" s="181" t="s">
        <v>108</v>
      </c>
      <c r="H93" s="181" t="s">
        <v>109</v>
      </c>
      <c r="I93" s="181" t="s">
        <v>110</v>
      </c>
      <c r="J93" s="181" t="s">
        <v>89</v>
      </c>
      <c r="K93" s="182" t="s">
        <v>111</v>
      </c>
      <c r="L93" s="183"/>
      <c r="M93" s="93" t="s">
        <v>19</v>
      </c>
      <c r="N93" s="94" t="s">
        <v>41</v>
      </c>
      <c r="O93" s="94" t="s">
        <v>112</v>
      </c>
      <c r="P93" s="94" t="s">
        <v>113</v>
      </c>
      <c r="Q93" s="94" t="s">
        <v>114</v>
      </c>
      <c r="R93" s="94" t="s">
        <v>115</v>
      </c>
      <c r="S93" s="94" t="s">
        <v>116</v>
      </c>
      <c r="T93" s="95" t="s">
        <v>117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118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P95+P213+P215</f>
        <v>0</v>
      </c>
      <c r="Q94" s="97"/>
      <c r="R94" s="186">
        <f>R95+R213+R215</f>
        <v>1235.3868004999999</v>
      </c>
      <c r="S94" s="97"/>
      <c r="T94" s="187">
        <f>T95+T213+T215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70</v>
      </c>
      <c r="AU94" s="18" t="s">
        <v>90</v>
      </c>
      <c r="BK94" s="188">
        <f>BK95+BK213+BK215</f>
        <v>0</v>
      </c>
    </row>
    <row r="95" s="12" customFormat="1" ht="25.92" customHeight="1">
      <c r="A95" s="12"/>
      <c r="B95" s="189"/>
      <c r="C95" s="190"/>
      <c r="D95" s="191" t="s">
        <v>70</v>
      </c>
      <c r="E95" s="192" t="s">
        <v>119</v>
      </c>
      <c r="F95" s="192" t="s">
        <v>120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P96+P178+P179+P184+P201</f>
        <v>0</v>
      </c>
      <c r="Q95" s="197"/>
      <c r="R95" s="198">
        <f>R96+R178+R179+R184+R201</f>
        <v>1235.3868004999999</v>
      </c>
      <c r="S95" s="197"/>
      <c r="T95" s="199">
        <f>T96+T178+T179+T184+T201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14</v>
      </c>
      <c r="AT95" s="201" t="s">
        <v>70</v>
      </c>
      <c r="AU95" s="201" t="s">
        <v>71</v>
      </c>
      <c r="AY95" s="200" t="s">
        <v>121</v>
      </c>
      <c r="BK95" s="202">
        <f>BK96+BK178+BK179+BK184+BK201</f>
        <v>0</v>
      </c>
    </row>
    <row r="96" s="12" customFormat="1" ht="22.8" customHeight="1">
      <c r="A96" s="12"/>
      <c r="B96" s="189"/>
      <c r="C96" s="190"/>
      <c r="D96" s="191" t="s">
        <v>70</v>
      </c>
      <c r="E96" s="203" t="s">
        <v>14</v>
      </c>
      <c r="F96" s="203" t="s">
        <v>122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SUM(P97:P177)</f>
        <v>0</v>
      </c>
      <c r="Q96" s="197"/>
      <c r="R96" s="198">
        <f>SUM(R97:R177)</f>
        <v>0</v>
      </c>
      <c r="S96" s="197"/>
      <c r="T96" s="199">
        <f>SUM(T97:T177)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14</v>
      </c>
      <c r="AT96" s="201" t="s">
        <v>70</v>
      </c>
      <c r="AU96" s="201" t="s">
        <v>14</v>
      </c>
      <c r="AY96" s="200" t="s">
        <v>121</v>
      </c>
      <c r="BK96" s="202">
        <f>SUM(BK97:BK177)</f>
        <v>0</v>
      </c>
    </row>
    <row r="97" s="2" customFormat="1" ht="24.15" customHeight="1">
      <c r="A97" s="39"/>
      <c r="B97" s="40"/>
      <c r="C97" s="205" t="s">
        <v>14</v>
      </c>
      <c r="D97" s="205" t="s">
        <v>123</v>
      </c>
      <c r="E97" s="206" t="s">
        <v>418</v>
      </c>
      <c r="F97" s="207" t="s">
        <v>419</v>
      </c>
      <c r="G97" s="208" t="s">
        <v>126</v>
      </c>
      <c r="H97" s="209">
        <v>25</v>
      </c>
      <c r="I97" s="210"/>
      <c r="J97" s="211">
        <f>ROUND(I97*H97,2)</f>
        <v>0</v>
      </c>
      <c r="K97" s="207" t="s">
        <v>127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128</v>
      </c>
      <c r="AT97" s="216" t="s">
        <v>123</v>
      </c>
      <c r="AU97" s="216" t="s">
        <v>80</v>
      </c>
      <c r="AY97" s="18" t="s">
        <v>121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14</v>
      </c>
      <c r="BK97" s="217">
        <f>ROUND(I97*H97,2)</f>
        <v>0</v>
      </c>
      <c r="BL97" s="18" t="s">
        <v>128</v>
      </c>
      <c r="BM97" s="216" t="s">
        <v>420</v>
      </c>
    </row>
    <row r="98" s="2" customFormat="1">
      <c r="A98" s="39"/>
      <c r="B98" s="40"/>
      <c r="C98" s="41"/>
      <c r="D98" s="218" t="s">
        <v>130</v>
      </c>
      <c r="E98" s="41"/>
      <c r="F98" s="219" t="s">
        <v>421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130</v>
      </c>
      <c r="AU98" s="18" t="s">
        <v>80</v>
      </c>
    </row>
    <row r="99" s="2" customFormat="1">
      <c r="A99" s="39"/>
      <c r="B99" s="40"/>
      <c r="C99" s="41"/>
      <c r="D99" s="223" t="s">
        <v>132</v>
      </c>
      <c r="E99" s="41"/>
      <c r="F99" s="224" t="s">
        <v>422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132</v>
      </c>
      <c r="AU99" s="18" t="s">
        <v>80</v>
      </c>
    </row>
    <row r="100" s="2" customFormat="1" ht="21.75" customHeight="1">
      <c r="A100" s="39"/>
      <c r="B100" s="40"/>
      <c r="C100" s="205" t="s">
        <v>80</v>
      </c>
      <c r="D100" s="205" t="s">
        <v>123</v>
      </c>
      <c r="E100" s="206" t="s">
        <v>423</v>
      </c>
      <c r="F100" s="207" t="s">
        <v>424</v>
      </c>
      <c r="G100" s="208" t="s">
        <v>259</v>
      </c>
      <c r="H100" s="209">
        <v>3</v>
      </c>
      <c r="I100" s="210"/>
      <c r="J100" s="211">
        <f>ROUND(I100*H100,2)</f>
        <v>0</v>
      </c>
      <c r="K100" s="207" t="s">
        <v>127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128</v>
      </c>
      <c r="AT100" s="216" t="s">
        <v>123</v>
      </c>
      <c r="AU100" s="216" t="s">
        <v>80</v>
      </c>
      <c r="AY100" s="18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14</v>
      </c>
      <c r="BK100" s="217">
        <f>ROUND(I100*H100,2)</f>
        <v>0</v>
      </c>
      <c r="BL100" s="18" t="s">
        <v>128</v>
      </c>
      <c r="BM100" s="216" t="s">
        <v>425</v>
      </c>
    </row>
    <row r="101" s="2" customFormat="1">
      <c r="A101" s="39"/>
      <c r="B101" s="40"/>
      <c r="C101" s="41"/>
      <c r="D101" s="218" t="s">
        <v>130</v>
      </c>
      <c r="E101" s="41"/>
      <c r="F101" s="219" t="s">
        <v>426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130</v>
      </c>
      <c r="AU101" s="18" t="s">
        <v>80</v>
      </c>
    </row>
    <row r="102" s="2" customFormat="1">
      <c r="A102" s="39"/>
      <c r="B102" s="40"/>
      <c r="C102" s="41"/>
      <c r="D102" s="223" t="s">
        <v>132</v>
      </c>
      <c r="E102" s="41"/>
      <c r="F102" s="224" t="s">
        <v>427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132</v>
      </c>
      <c r="AU102" s="18" t="s">
        <v>80</v>
      </c>
    </row>
    <row r="103" s="2" customFormat="1" ht="16.5" customHeight="1">
      <c r="A103" s="39"/>
      <c r="B103" s="40"/>
      <c r="C103" s="205" t="s">
        <v>143</v>
      </c>
      <c r="D103" s="205" t="s">
        <v>123</v>
      </c>
      <c r="E103" s="206" t="s">
        <v>428</v>
      </c>
      <c r="F103" s="207" t="s">
        <v>429</v>
      </c>
      <c r="G103" s="208" t="s">
        <v>259</v>
      </c>
      <c r="H103" s="209">
        <v>4</v>
      </c>
      <c r="I103" s="210"/>
      <c r="J103" s="211">
        <f>ROUND(I103*H103,2)</f>
        <v>0</v>
      </c>
      <c r="K103" s="207" t="s">
        <v>127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128</v>
      </c>
      <c r="AT103" s="216" t="s">
        <v>123</v>
      </c>
      <c r="AU103" s="216" t="s">
        <v>80</v>
      </c>
      <c r="AY103" s="18" t="s">
        <v>121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14</v>
      </c>
      <c r="BK103" s="217">
        <f>ROUND(I103*H103,2)</f>
        <v>0</v>
      </c>
      <c r="BL103" s="18" t="s">
        <v>128</v>
      </c>
      <c r="BM103" s="216" t="s">
        <v>430</v>
      </c>
    </row>
    <row r="104" s="2" customFormat="1">
      <c r="A104" s="39"/>
      <c r="B104" s="40"/>
      <c r="C104" s="41"/>
      <c r="D104" s="218" t="s">
        <v>130</v>
      </c>
      <c r="E104" s="41"/>
      <c r="F104" s="219" t="s">
        <v>431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130</v>
      </c>
      <c r="AU104" s="18" t="s">
        <v>80</v>
      </c>
    </row>
    <row r="105" s="2" customFormat="1">
      <c r="A105" s="39"/>
      <c r="B105" s="40"/>
      <c r="C105" s="41"/>
      <c r="D105" s="223" t="s">
        <v>132</v>
      </c>
      <c r="E105" s="41"/>
      <c r="F105" s="224" t="s">
        <v>432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132</v>
      </c>
      <c r="AU105" s="18" t="s">
        <v>80</v>
      </c>
    </row>
    <row r="106" s="2" customFormat="1" ht="21.75" customHeight="1">
      <c r="A106" s="39"/>
      <c r="B106" s="40"/>
      <c r="C106" s="205" t="s">
        <v>128</v>
      </c>
      <c r="D106" s="205" t="s">
        <v>123</v>
      </c>
      <c r="E106" s="206" t="s">
        <v>433</v>
      </c>
      <c r="F106" s="207" t="s">
        <v>434</v>
      </c>
      <c r="G106" s="208" t="s">
        <v>259</v>
      </c>
      <c r="H106" s="209">
        <v>3</v>
      </c>
      <c r="I106" s="210"/>
      <c r="J106" s="211">
        <f>ROUND(I106*H106,2)</f>
        <v>0</v>
      </c>
      <c r="K106" s="207" t="s">
        <v>127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128</v>
      </c>
      <c r="AT106" s="216" t="s">
        <v>123</v>
      </c>
      <c r="AU106" s="216" t="s">
        <v>80</v>
      </c>
      <c r="AY106" s="18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14</v>
      </c>
      <c r="BK106" s="217">
        <f>ROUND(I106*H106,2)</f>
        <v>0</v>
      </c>
      <c r="BL106" s="18" t="s">
        <v>128</v>
      </c>
      <c r="BM106" s="216" t="s">
        <v>435</v>
      </c>
    </row>
    <row r="107" s="2" customFormat="1">
      <c r="A107" s="39"/>
      <c r="B107" s="40"/>
      <c r="C107" s="41"/>
      <c r="D107" s="218" t="s">
        <v>130</v>
      </c>
      <c r="E107" s="41"/>
      <c r="F107" s="219" t="s">
        <v>436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130</v>
      </c>
      <c r="AU107" s="18" t="s">
        <v>80</v>
      </c>
    </row>
    <row r="108" s="2" customFormat="1">
      <c r="A108" s="39"/>
      <c r="B108" s="40"/>
      <c r="C108" s="41"/>
      <c r="D108" s="223" t="s">
        <v>132</v>
      </c>
      <c r="E108" s="41"/>
      <c r="F108" s="224" t="s">
        <v>427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132</v>
      </c>
      <c r="AU108" s="18" t="s">
        <v>80</v>
      </c>
    </row>
    <row r="109" s="2" customFormat="1" ht="21.75" customHeight="1">
      <c r="A109" s="39"/>
      <c r="B109" s="40"/>
      <c r="C109" s="205" t="s">
        <v>155</v>
      </c>
      <c r="D109" s="205" t="s">
        <v>123</v>
      </c>
      <c r="E109" s="206" t="s">
        <v>437</v>
      </c>
      <c r="F109" s="207" t="s">
        <v>438</v>
      </c>
      <c r="G109" s="208" t="s">
        <v>259</v>
      </c>
      <c r="H109" s="209">
        <v>1</v>
      </c>
      <c r="I109" s="210"/>
      <c r="J109" s="211">
        <f>ROUND(I109*H109,2)</f>
        <v>0</v>
      </c>
      <c r="K109" s="207" t="s">
        <v>127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128</v>
      </c>
      <c r="AT109" s="216" t="s">
        <v>123</v>
      </c>
      <c r="AU109" s="216" t="s">
        <v>80</v>
      </c>
      <c r="AY109" s="18" t="s">
        <v>121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14</v>
      </c>
      <c r="BK109" s="217">
        <f>ROUND(I109*H109,2)</f>
        <v>0</v>
      </c>
      <c r="BL109" s="18" t="s">
        <v>128</v>
      </c>
      <c r="BM109" s="216" t="s">
        <v>439</v>
      </c>
    </row>
    <row r="110" s="2" customFormat="1">
      <c r="A110" s="39"/>
      <c r="B110" s="40"/>
      <c r="C110" s="41"/>
      <c r="D110" s="218" t="s">
        <v>130</v>
      </c>
      <c r="E110" s="41"/>
      <c r="F110" s="219" t="s">
        <v>440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130</v>
      </c>
      <c r="AU110" s="18" t="s">
        <v>80</v>
      </c>
    </row>
    <row r="111" s="2" customFormat="1">
      <c r="A111" s="39"/>
      <c r="B111" s="40"/>
      <c r="C111" s="41"/>
      <c r="D111" s="223" t="s">
        <v>132</v>
      </c>
      <c r="E111" s="41"/>
      <c r="F111" s="224" t="s">
        <v>441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132</v>
      </c>
      <c r="AU111" s="18" t="s">
        <v>80</v>
      </c>
    </row>
    <row r="112" s="2" customFormat="1" ht="21.75" customHeight="1">
      <c r="A112" s="39"/>
      <c r="B112" s="40"/>
      <c r="C112" s="205" t="s">
        <v>159</v>
      </c>
      <c r="D112" s="205" t="s">
        <v>123</v>
      </c>
      <c r="E112" s="206" t="s">
        <v>442</v>
      </c>
      <c r="F112" s="207" t="s">
        <v>443</v>
      </c>
      <c r="G112" s="208" t="s">
        <v>259</v>
      </c>
      <c r="H112" s="209">
        <v>1</v>
      </c>
      <c r="I112" s="210"/>
      <c r="J112" s="211">
        <f>ROUND(I112*H112,2)</f>
        <v>0</v>
      </c>
      <c r="K112" s="207" t="s">
        <v>127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128</v>
      </c>
      <c r="AT112" s="216" t="s">
        <v>123</v>
      </c>
      <c r="AU112" s="216" t="s">
        <v>80</v>
      </c>
      <c r="AY112" s="18" t="s">
        <v>121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</v>
      </c>
      <c r="BK112" s="217">
        <f>ROUND(I112*H112,2)</f>
        <v>0</v>
      </c>
      <c r="BL112" s="18" t="s">
        <v>128</v>
      </c>
      <c r="BM112" s="216" t="s">
        <v>444</v>
      </c>
    </row>
    <row r="113" s="2" customFormat="1">
      <c r="A113" s="39"/>
      <c r="B113" s="40"/>
      <c r="C113" s="41"/>
      <c r="D113" s="218" t="s">
        <v>130</v>
      </c>
      <c r="E113" s="41"/>
      <c r="F113" s="219" t="s">
        <v>445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130</v>
      </c>
      <c r="AU113" s="18" t="s">
        <v>80</v>
      </c>
    </row>
    <row r="114" s="2" customFormat="1">
      <c r="A114" s="39"/>
      <c r="B114" s="40"/>
      <c r="C114" s="41"/>
      <c r="D114" s="223" t="s">
        <v>132</v>
      </c>
      <c r="E114" s="41"/>
      <c r="F114" s="224" t="s">
        <v>446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132</v>
      </c>
      <c r="AU114" s="18" t="s">
        <v>80</v>
      </c>
    </row>
    <row r="115" s="2" customFormat="1" ht="16.5" customHeight="1">
      <c r="A115" s="39"/>
      <c r="B115" s="40"/>
      <c r="C115" s="205" t="s">
        <v>166</v>
      </c>
      <c r="D115" s="205" t="s">
        <v>123</v>
      </c>
      <c r="E115" s="206" t="s">
        <v>144</v>
      </c>
      <c r="F115" s="207" t="s">
        <v>145</v>
      </c>
      <c r="G115" s="208" t="s">
        <v>126</v>
      </c>
      <c r="H115" s="209">
        <v>1122.5</v>
      </c>
      <c r="I115" s="210"/>
      <c r="J115" s="211">
        <f>ROUND(I115*H115,2)</f>
        <v>0</v>
      </c>
      <c r="K115" s="207" t="s">
        <v>127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128</v>
      </c>
      <c r="AT115" s="216" t="s">
        <v>123</v>
      </c>
      <c r="AU115" s="216" t="s">
        <v>80</v>
      </c>
      <c r="AY115" s="18" t="s">
        <v>121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</v>
      </c>
      <c r="BK115" s="217">
        <f>ROUND(I115*H115,2)</f>
        <v>0</v>
      </c>
      <c r="BL115" s="18" t="s">
        <v>128</v>
      </c>
      <c r="BM115" s="216" t="s">
        <v>447</v>
      </c>
    </row>
    <row r="116" s="2" customFormat="1">
      <c r="A116" s="39"/>
      <c r="B116" s="40"/>
      <c r="C116" s="41"/>
      <c r="D116" s="218" t="s">
        <v>130</v>
      </c>
      <c r="E116" s="41"/>
      <c r="F116" s="219" t="s">
        <v>147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130</v>
      </c>
      <c r="AU116" s="18" t="s">
        <v>80</v>
      </c>
    </row>
    <row r="117" s="2" customFormat="1">
      <c r="A117" s="39"/>
      <c r="B117" s="40"/>
      <c r="C117" s="41"/>
      <c r="D117" s="223" t="s">
        <v>132</v>
      </c>
      <c r="E117" s="41"/>
      <c r="F117" s="224" t="s">
        <v>448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132</v>
      </c>
      <c r="AU117" s="18" t="s">
        <v>80</v>
      </c>
    </row>
    <row r="118" s="13" customFormat="1">
      <c r="A118" s="13"/>
      <c r="B118" s="225"/>
      <c r="C118" s="226"/>
      <c r="D118" s="223" t="s">
        <v>140</v>
      </c>
      <c r="E118" s="227" t="s">
        <v>19</v>
      </c>
      <c r="F118" s="228" t="s">
        <v>449</v>
      </c>
      <c r="G118" s="226"/>
      <c r="H118" s="229">
        <v>1122.5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140</v>
      </c>
      <c r="AU118" s="235" t="s">
        <v>80</v>
      </c>
      <c r="AV118" s="13" t="s">
        <v>80</v>
      </c>
      <c r="AW118" s="13" t="s">
        <v>33</v>
      </c>
      <c r="AX118" s="13" t="s">
        <v>14</v>
      </c>
      <c r="AY118" s="235" t="s">
        <v>121</v>
      </c>
    </row>
    <row r="119" s="2" customFormat="1" ht="24.15" customHeight="1">
      <c r="A119" s="39"/>
      <c r="B119" s="40"/>
      <c r="C119" s="205" t="s">
        <v>171</v>
      </c>
      <c r="D119" s="205" t="s">
        <v>123</v>
      </c>
      <c r="E119" s="206" t="s">
        <v>149</v>
      </c>
      <c r="F119" s="207" t="s">
        <v>150</v>
      </c>
      <c r="G119" s="208" t="s">
        <v>151</v>
      </c>
      <c r="H119" s="209">
        <v>185.09999999999999</v>
      </c>
      <c r="I119" s="210"/>
      <c r="J119" s="211">
        <f>ROUND(I119*H119,2)</f>
        <v>0</v>
      </c>
      <c r="K119" s="207" t="s">
        <v>127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128</v>
      </c>
      <c r="AT119" s="216" t="s">
        <v>123</v>
      </c>
      <c r="AU119" s="216" t="s">
        <v>80</v>
      </c>
      <c r="AY119" s="18" t="s">
        <v>121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14</v>
      </c>
      <c r="BK119" s="217">
        <f>ROUND(I119*H119,2)</f>
        <v>0</v>
      </c>
      <c r="BL119" s="18" t="s">
        <v>128</v>
      </c>
      <c r="BM119" s="216" t="s">
        <v>450</v>
      </c>
    </row>
    <row r="120" s="2" customFormat="1">
      <c r="A120" s="39"/>
      <c r="B120" s="40"/>
      <c r="C120" s="41"/>
      <c r="D120" s="218" t="s">
        <v>130</v>
      </c>
      <c r="E120" s="41"/>
      <c r="F120" s="219" t="s">
        <v>153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130</v>
      </c>
      <c r="AU120" s="18" t="s">
        <v>80</v>
      </c>
    </row>
    <row r="121" s="2" customFormat="1">
      <c r="A121" s="39"/>
      <c r="B121" s="40"/>
      <c r="C121" s="41"/>
      <c r="D121" s="223" t="s">
        <v>132</v>
      </c>
      <c r="E121" s="41"/>
      <c r="F121" s="224" t="s">
        <v>451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132</v>
      </c>
      <c r="AU121" s="18" t="s">
        <v>80</v>
      </c>
    </row>
    <row r="122" s="13" customFormat="1">
      <c r="A122" s="13"/>
      <c r="B122" s="225"/>
      <c r="C122" s="226"/>
      <c r="D122" s="223" t="s">
        <v>140</v>
      </c>
      <c r="E122" s="227" t="s">
        <v>19</v>
      </c>
      <c r="F122" s="228" t="s">
        <v>452</v>
      </c>
      <c r="G122" s="226"/>
      <c r="H122" s="229">
        <v>185.09999999999999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140</v>
      </c>
      <c r="AU122" s="235" t="s">
        <v>80</v>
      </c>
      <c r="AV122" s="13" t="s">
        <v>80</v>
      </c>
      <c r="AW122" s="13" t="s">
        <v>33</v>
      </c>
      <c r="AX122" s="13" t="s">
        <v>14</v>
      </c>
      <c r="AY122" s="235" t="s">
        <v>121</v>
      </c>
    </row>
    <row r="123" s="2" customFormat="1" ht="24.15" customHeight="1">
      <c r="A123" s="39"/>
      <c r="B123" s="40"/>
      <c r="C123" s="205" t="s">
        <v>178</v>
      </c>
      <c r="D123" s="205" t="s">
        <v>123</v>
      </c>
      <c r="E123" s="206" t="s">
        <v>149</v>
      </c>
      <c r="F123" s="207" t="s">
        <v>150</v>
      </c>
      <c r="G123" s="208" t="s">
        <v>151</v>
      </c>
      <c r="H123" s="209">
        <v>184.69999999999999</v>
      </c>
      <c r="I123" s="210"/>
      <c r="J123" s="211">
        <f>ROUND(I123*H123,2)</f>
        <v>0</v>
      </c>
      <c r="K123" s="207" t="s">
        <v>127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128</v>
      </c>
      <c r="AT123" s="216" t="s">
        <v>123</v>
      </c>
      <c r="AU123" s="216" t="s">
        <v>80</v>
      </c>
      <c r="AY123" s="18" t="s">
        <v>121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14</v>
      </c>
      <c r="BK123" s="217">
        <f>ROUND(I123*H123,2)</f>
        <v>0</v>
      </c>
      <c r="BL123" s="18" t="s">
        <v>128</v>
      </c>
      <c r="BM123" s="216" t="s">
        <v>453</v>
      </c>
    </row>
    <row r="124" s="2" customFormat="1">
      <c r="A124" s="39"/>
      <c r="B124" s="40"/>
      <c r="C124" s="41"/>
      <c r="D124" s="218" t="s">
        <v>130</v>
      </c>
      <c r="E124" s="41"/>
      <c r="F124" s="219" t="s">
        <v>153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130</v>
      </c>
      <c r="AU124" s="18" t="s">
        <v>80</v>
      </c>
    </row>
    <row r="125" s="2" customFormat="1">
      <c r="A125" s="39"/>
      <c r="B125" s="40"/>
      <c r="C125" s="41"/>
      <c r="D125" s="223" t="s">
        <v>132</v>
      </c>
      <c r="E125" s="41"/>
      <c r="F125" s="224" t="s">
        <v>454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132</v>
      </c>
      <c r="AU125" s="18" t="s">
        <v>80</v>
      </c>
    </row>
    <row r="126" s="13" customFormat="1">
      <c r="A126" s="13"/>
      <c r="B126" s="225"/>
      <c r="C126" s="226"/>
      <c r="D126" s="223" t="s">
        <v>140</v>
      </c>
      <c r="E126" s="227" t="s">
        <v>19</v>
      </c>
      <c r="F126" s="228" t="s">
        <v>455</v>
      </c>
      <c r="G126" s="226"/>
      <c r="H126" s="229">
        <v>184.69999999999999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140</v>
      </c>
      <c r="AU126" s="235" t="s">
        <v>80</v>
      </c>
      <c r="AV126" s="13" t="s">
        <v>80</v>
      </c>
      <c r="AW126" s="13" t="s">
        <v>33</v>
      </c>
      <c r="AX126" s="13" t="s">
        <v>14</v>
      </c>
      <c r="AY126" s="235" t="s">
        <v>121</v>
      </c>
    </row>
    <row r="127" s="2" customFormat="1" ht="24.15" customHeight="1">
      <c r="A127" s="39"/>
      <c r="B127" s="40"/>
      <c r="C127" s="205" t="s">
        <v>185</v>
      </c>
      <c r="D127" s="205" t="s">
        <v>123</v>
      </c>
      <c r="E127" s="206" t="s">
        <v>172</v>
      </c>
      <c r="F127" s="207" t="s">
        <v>173</v>
      </c>
      <c r="G127" s="208" t="s">
        <v>151</v>
      </c>
      <c r="H127" s="209">
        <v>13.699999999999999</v>
      </c>
      <c r="I127" s="210"/>
      <c r="J127" s="211">
        <f>ROUND(I127*H127,2)</f>
        <v>0</v>
      </c>
      <c r="K127" s="207" t="s">
        <v>127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128</v>
      </c>
      <c r="AT127" s="216" t="s">
        <v>123</v>
      </c>
      <c r="AU127" s="216" t="s">
        <v>80</v>
      </c>
      <c r="AY127" s="18" t="s">
        <v>121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14</v>
      </c>
      <c r="BK127" s="217">
        <f>ROUND(I127*H127,2)</f>
        <v>0</v>
      </c>
      <c r="BL127" s="18" t="s">
        <v>128</v>
      </c>
      <c r="BM127" s="216" t="s">
        <v>456</v>
      </c>
    </row>
    <row r="128" s="2" customFormat="1">
      <c r="A128" s="39"/>
      <c r="B128" s="40"/>
      <c r="C128" s="41"/>
      <c r="D128" s="218" t="s">
        <v>130</v>
      </c>
      <c r="E128" s="41"/>
      <c r="F128" s="219" t="s">
        <v>175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130</v>
      </c>
      <c r="AU128" s="18" t="s">
        <v>80</v>
      </c>
    </row>
    <row r="129" s="2" customFormat="1">
      <c r="A129" s="39"/>
      <c r="B129" s="40"/>
      <c r="C129" s="41"/>
      <c r="D129" s="223" t="s">
        <v>132</v>
      </c>
      <c r="E129" s="41"/>
      <c r="F129" s="224" t="s">
        <v>457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132</v>
      </c>
      <c r="AU129" s="18" t="s">
        <v>80</v>
      </c>
    </row>
    <row r="130" s="13" customFormat="1">
      <c r="A130" s="13"/>
      <c r="B130" s="225"/>
      <c r="C130" s="226"/>
      <c r="D130" s="223" t="s">
        <v>140</v>
      </c>
      <c r="E130" s="227" t="s">
        <v>19</v>
      </c>
      <c r="F130" s="228" t="s">
        <v>458</v>
      </c>
      <c r="G130" s="226"/>
      <c r="H130" s="229">
        <v>13.699999999999999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140</v>
      </c>
      <c r="AU130" s="235" t="s">
        <v>80</v>
      </c>
      <c r="AV130" s="13" t="s">
        <v>80</v>
      </c>
      <c r="AW130" s="13" t="s">
        <v>33</v>
      </c>
      <c r="AX130" s="13" t="s">
        <v>71</v>
      </c>
      <c r="AY130" s="235" t="s">
        <v>121</v>
      </c>
    </row>
    <row r="131" s="14" customFormat="1">
      <c r="A131" s="14"/>
      <c r="B131" s="236"/>
      <c r="C131" s="237"/>
      <c r="D131" s="223" t="s">
        <v>140</v>
      </c>
      <c r="E131" s="238" t="s">
        <v>19</v>
      </c>
      <c r="F131" s="239" t="s">
        <v>142</v>
      </c>
      <c r="G131" s="237"/>
      <c r="H131" s="240">
        <v>13.699999999999999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140</v>
      </c>
      <c r="AU131" s="246" t="s">
        <v>80</v>
      </c>
      <c r="AV131" s="14" t="s">
        <v>128</v>
      </c>
      <c r="AW131" s="14" t="s">
        <v>33</v>
      </c>
      <c r="AX131" s="14" t="s">
        <v>14</v>
      </c>
      <c r="AY131" s="246" t="s">
        <v>121</v>
      </c>
    </row>
    <row r="132" s="2" customFormat="1" ht="24.15" customHeight="1">
      <c r="A132" s="39"/>
      <c r="B132" s="40"/>
      <c r="C132" s="205" t="s">
        <v>192</v>
      </c>
      <c r="D132" s="205" t="s">
        <v>123</v>
      </c>
      <c r="E132" s="206" t="s">
        <v>459</v>
      </c>
      <c r="F132" s="207" t="s">
        <v>460</v>
      </c>
      <c r="G132" s="208" t="s">
        <v>259</v>
      </c>
      <c r="H132" s="209">
        <v>3</v>
      </c>
      <c r="I132" s="210"/>
      <c r="J132" s="211">
        <f>ROUND(I132*H132,2)</f>
        <v>0</v>
      </c>
      <c r="K132" s="207" t="s">
        <v>127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128</v>
      </c>
      <c r="AT132" s="216" t="s">
        <v>123</v>
      </c>
      <c r="AU132" s="216" t="s">
        <v>80</v>
      </c>
      <c r="AY132" s="18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</v>
      </c>
      <c r="BK132" s="217">
        <f>ROUND(I132*H132,2)</f>
        <v>0</v>
      </c>
      <c r="BL132" s="18" t="s">
        <v>128</v>
      </c>
      <c r="BM132" s="216" t="s">
        <v>461</v>
      </c>
    </row>
    <row r="133" s="2" customFormat="1">
      <c r="A133" s="39"/>
      <c r="B133" s="40"/>
      <c r="C133" s="41"/>
      <c r="D133" s="218" t="s">
        <v>130</v>
      </c>
      <c r="E133" s="41"/>
      <c r="F133" s="219" t="s">
        <v>462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130</v>
      </c>
      <c r="AU133" s="18" t="s">
        <v>80</v>
      </c>
    </row>
    <row r="134" s="2" customFormat="1">
      <c r="A134" s="39"/>
      <c r="B134" s="40"/>
      <c r="C134" s="41"/>
      <c r="D134" s="223" t="s">
        <v>132</v>
      </c>
      <c r="E134" s="41"/>
      <c r="F134" s="224" t="s">
        <v>427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132</v>
      </c>
      <c r="AU134" s="18" t="s">
        <v>80</v>
      </c>
    </row>
    <row r="135" s="2" customFormat="1" ht="24.15" customHeight="1">
      <c r="A135" s="39"/>
      <c r="B135" s="40"/>
      <c r="C135" s="205" t="s">
        <v>197</v>
      </c>
      <c r="D135" s="205" t="s">
        <v>123</v>
      </c>
      <c r="E135" s="206" t="s">
        <v>463</v>
      </c>
      <c r="F135" s="207" t="s">
        <v>464</v>
      </c>
      <c r="G135" s="208" t="s">
        <v>259</v>
      </c>
      <c r="H135" s="209">
        <v>1</v>
      </c>
      <c r="I135" s="210"/>
      <c r="J135" s="211">
        <f>ROUND(I135*H135,2)</f>
        <v>0</v>
      </c>
      <c r="K135" s="207" t="s">
        <v>127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128</v>
      </c>
      <c r="AT135" s="216" t="s">
        <v>123</v>
      </c>
      <c r="AU135" s="216" t="s">
        <v>80</v>
      </c>
      <c r="AY135" s="18" t="s">
        <v>121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14</v>
      </c>
      <c r="BK135" s="217">
        <f>ROUND(I135*H135,2)</f>
        <v>0</v>
      </c>
      <c r="BL135" s="18" t="s">
        <v>128</v>
      </c>
      <c r="BM135" s="216" t="s">
        <v>465</v>
      </c>
    </row>
    <row r="136" s="2" customFormat="1">
      <c r="A136" s="39"/>
      <c r="B136" s="40"/>
      <c r="C136" s="41"/>
      <c r="D136" s="218" t="s">
        <v>130</v>
      </c>
      <c r="E136" s="41"/>
      <c r="F136" s="219" t="s">
        <v>466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130</v>
      </c>
      <c r="AU136" s="18" t="s">
        <v>80</v>
      </c>
    </row>
    <row r="137" s="2" customFormat="1">
      <c r="A137" s="39"/>
      <c r="B137" s="40"/>
      <c r="C137" s="41"/>
      <c r="D137" s="223" t="s">
        <v>132</v>
      </c>
      <c r="E137" s="41"/>
      <c r="F137" s="224" t="s">
        <v>441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132</v>
      </c>
      <c r="AU137" s="18" t="s">
        <v>80</v>
      </c>
    </row>
    <row r="138" s="2" customFormat="1" ht="24.15" customHeight="1">
      <c r="A138" s="39"/>
      <c r="B138" s="40"/>
      <c r="C138" s="205" t="s">
        <v>204</v>
      </c>
      <c r="D138" s="205" t="s">
        <v>123</v>
      </c>
      <c r="E138" s="206" t="s">
        <v>467</v>
      </c>
      <c r="F138" s="207" t="s">
        <v>468</v>
      </c>
      <c r="G138" s="208" t="s">
        <v>259</v>
      </c>
      <c r="H138" s="209">
        <v>1</v>
      </c>
      <c r="I138" s="210"/>
      <c r="J138" s="211">
        <f>ROUND(I138*H138,2)</f>
        <v>0</v>
      </c>
      <c r="K138" s="207" t="s">
        <v>127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128</v>
      </c>
      <c r="AT138" s="216" t="s">
        <v>123</v>
      </c>
      <c r="AU138" s="216" t="s">
        <v>80</v>
      </c>
      <c r="AY138" s="18" t="s">
        <v>121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14</v>
      </c>
      <c r="BK138" s="217">
        <f>ROUND(I138*H138,2)</f>
        <v>0</v>
      </c>
      <c r="BL138" s="18" t="s">
        <v>128</v>
      </c>
      <c r="BM138" s="216" t="s">
        <v>469</v>
      </c>
    </row>
    <row r="139" s="2" customFormat="1">
      <c r="A139" s="39"/>
      <c r="B139" s="40"/>
      <c r="C139" s="41"/>
      <c r="D139" s="218" t="s">
        <v>130</v>
      </c>
      <c r="E139" s="41"/>
      <c r="F139" s="219" t="s">
        <v>470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130</v>
      </c>
      <c r="AU139" s="18" t="s">
        <v>80</v>
      </c>
    </row>
    <row r="140" s="2" customFormat="1">
      <c r="A140" s="39"/>
      <c r="B140" s="40"/>
      <c r="C140" s="41"/>
      <c r="D140" s="223" t="s">
        <v>132</v>
      </c>
      <c r="E140" s="41"/>
      <c r="F140" s="224" t="s">
        <v>471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132</v>
      </c>
      <c r="AU140" s="18" t="s">
        <v>80</v>
      </c>
    </row>
    <row r="141" s="2" customFormat="1" ht="37.8" customHeight="1">
      <c r="A141" s="39"/>
      <c r="B141" s="40"/>
      <c r="C141" s="205" t="s">
        <v>210</v>
      </c>
      <c r="D141" s="205" t="s">
        <v>123</v>
      </c>
      <c r="E141" s="206" t="s">
        <v>179</v>
      </c>
      <c r="F141" s="207" t="s">
        <v>180</v>
      </c>
      <c r="G141" s="208" t="s">
        <v>151</v>
      </c>
      <c r="H141" s="209">
        <v>80.200000000000003</v>
      </c>
      <c r="I141" s="210"/>
      <c r="J141" s="211">
        <f>ROUND(I141*H141,2)</f>
        <v>0</v>
      </c>
      <c r="K141" s="207" t="s">
        <v>127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128</v>
      </c>
      <c r="AT141" s="216" t="s">
        <v>123</v>
      </c>
      <c r="AU141" s="216" t="s">
        <v>80</v>
      </c>
      <c r="AY141" s="18" t="s">
        <v>121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</v>
      </c>
      <c r="BK141" s="217">
        <f>ROUND(I141*H141,2)</f>
        <v>0</v>
      </c>
      <c r="BL141" s="18" t="s">
        <v>128</v>
      </c>
      <c r="BM141" s="216" t="s">
        <v>472</v>
      </c>
    </row>
    <row r="142" s="2" customFormat="1">
      <c r="A142" s="39"/>
      <c r="B142" s="40"/>
      <c r="C142" s="41"/>
      <c r="D142" s="218" t="s">
        <v>130</v>
      </c>
      <c r="E142" s="41"/>
      <c r="F142" s="219" t="s">
        <v>182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130</v>
      </c>
      <c r="AU142" s="18" t="s">
        <v>80</v>
      </c>
    </row>
    <row r="143" s="2" customFormat="1">
      <c r="A143" s="39"/>
      <c r="B143" s="40"/>
      <c r="C143" s="41"/>
      <c r="D143" s="223" t="s">
        <v>132</v>
      </c>
      <c r="E143" s="41"/>
      <c r="F143" s="224" t="s">
        <v>473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132</v>
      </c>
      <c r="AU143" s="18" t="s">
        <v>80</v>
      </c>
    </row>
    <row r="144" s="13" customFormat="1">
      <c r="A144" s="13"/>
      <c r="B144" s="225"/>
      <c r="C144" s="226"/>
      <c r="D144" s="223" t="s">
        <v>140</v>
      </c>
      <c r="E144" s="227" t="s">
        <v>19</v>
      </c>
      <c r="F144" s="228" t="s">
        <v>474</v>
      </c>
      <c r="G144" s="226"/>
      <c r="H144" s="229">
        <v>80.200000000000003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140</v>
      </c>
      <c r="AU144" s="235" t="s">
        <v>80</v>
      </c>
      <c r="AV144" s="13" t="s">
        <v>80</v>
      </c>
      <c r="AW144" s="13" t="s">
        <v>33</v>
      </c>
      <c r="AX144" s="13" t="s">
        <v>14</v>
      </c>
      <c r="AY144" s="235" t="s">
        <v>121</v>
      </c>
    </row>
    <row r="145" s="2" customFormat="1" ht="37.8" customHeight="1">
      <c r="A145" s="39"/>
      <c r="B145" s="40"/>
      <c r="C145" s="205" t="s">
        <v>8</v>
      </c>
      <c r="D145" s="205" t="s">
        <v>123</v>
      </c>
      <c r="E145" s="206" t="s">
        <v>186</v>
      </c>
      <c r="F145" s="207" t="s">
        <v>187</v>
      </c>
      <c r="G145" s="208" t="s">
        <v>151</v>
      </c>
      <c r="H145" s="209">
        <v>226.65000000000001</v>
      </c>
      <c r="I145" s="210"/>
      <c r="J145" s="211">
        <f>ROUND(I145*H145,2)</f>
        <v>0</v>
      </c>
      <c r="K145" s="207" t="s">
        <v>127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128</v>
      </c>
      <c r="AT145" s="216" t="s">
        <v>123</v>
      </c>
      <c r="AU145" s="216" t="s">
        <v>80</v>
      </c>
      <c r="AY145" s="18" t="s">
        <v>121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</v>
      </c>
      <c r="BK145" s="217">
        <f>ROUND(I145*H145,2)</f>
        <v>0</v>
      </c>
      <c r="BL145" s="18" t="s">
        <v>128</v>
      </c>
      <c r="BM145" s="216" t="s">
        <v>475</v>
      </c>
    </row>
    <row r="146" s="2" customFormat="1">
      <c r="A146" s="39"/>
      <c r="B146" s="40"/>
      <c r="C146" s="41"/>
      <c r="D146" s="218" t="s">
        <v>130</v>
      </c>
      <c r="E146" s="41"/>
      <c r="F146" s="219" t="s">
        <v>189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130</v>
      </c>
      <c r="AU146" s="18" t="s">
        <v>80</v>
      </c>
    </row>
    <row r="147" s="2" customFormat="1">
      <c r="A147" s="39"/>
      <c r="B147" s="40"/>
      <c r="C147" s="41"/>
      <c r="D147" s="223" t="s">
        <v>132</v>
      </c>
      <c r="E147" s="41"/>
      <c r="F147" s="224" t="s">
        <v>476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132</v>
      </c>
      <c r="AU147" s="18" t="s">
        <v>80</v>
      </c>
    </row>
    <row r="148" s="13" customFormat="1">
      <c r="A148" s="13"/>
      <c r="B148" s="225"/>
      <c r="C148" s="226"/>
      <c r="D148" s="223" t="s">
        <v>140</v>
      </c>
      <c r="E148" s="227" t="s">
        <v>19</v>
      </c>
      <c r="F148" s="228" t="s">
        <v>477</v>
      </c>
      <c r="G148" s="226"/>
      <c r="H148" s="229">
        <v>226.65000000000001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140</v>
      </c>
      <c r="AU148" s="235" t="s">
        <v>80</v>
      </c>
      <c r="AV148" s="13" t="s">
        <v>80</v>
      </c>
      <c r="AW148" s="13" t="s">
        <v>33</v>
      </c>
      <c r="AX148" s="13" t="s">
        <v>71</v>
      </c>
      <c r="AY148" s="235" t="s">
        <v>121</v>
      </c>
    </row>
    <row r="149" s="14" customFormat="1">
      <c r="A149" s="14"/>
      <c r="B149" s="236"/>
      <c r="C149" s="237"/>
      <c r="D149" s="223" t="s">
        <v>140</v>
      </c>
      <c r="E149" s="238" t="s">
        <v>19</v>
      </c>
      <c r="F149" s="239" t="s">
        <v>142</v>
      </c>
      <c r="G149" s="237"/>
      <c r="H149" s="240">
        <v>226.65000000000001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140</v>
      </c>
      <c r="AU149" s="246" t="s">
        <v>80</v>
      </c>
      <c r="AV149" s="14" t="s">
        <v>128</v>
      </c>
      <c r="AW149" s="14" t="s">
        <v>33</v>
      </c>
      <c r="AX149" s="14" t="s">
        <v>14</v>
      </c>
      <c r="AY149" s="246" t="s">
        <v>121</v>
      </c>
    </row>
    <row r="150" s="2" customFormat="1" ht="21.75" customHeight="1">
      <c r="A150" s="39"/>
      <c r="B150" s="40"/>
      <c r="C150" s="205" t="s">
        <v>223</v>
      </c>
      <c r="D150" s="205" t="s">
        <v>123</v>
      </c>
      <c r="E150" s="206" t="s">
        <v>193</v>
      </c>
      <c r="F150" s="207" t="s">
        <v>194</v>
      </c>
      <c r="G150" s="208" t="s">
        <v>151</v>
      </c>
      <c r="H150" s="209">
        <v>184.69999999999999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128</v>
      </c>
      <c r="AT150" s="216" t="s">
        <v>123</v>
      </c>
      <c r="AU150" s="216" t="s">
        <v>80</v>
      </c>
      <c r="AY150" s="18" t="s">
        <v>121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14</v>
      </c>
      <c r="BK150" s="217">
        <f>ROUND(I150*H150,2)</f>
        <v>0</v>
      </c>
      <c r="BL150" s="18" t="s">
        <v>128</v>
      </c>
      <c r="BM150" s="216" t="s">
        <v>478</v>
      </c>
    </row>
    <row r="151" s="2" customFormat="1">
      <c r="A151" s="39"/>
      <c r="B151" s="40"/>
      <c r="C151" s="41"/>
      <c r="D151" s="223" t="s">
        <v>132</v>
      </c>
      <c r="E151" s="41"/>
      <c r="F151" s="224" t="s">
        <v>479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132</v>
      </c>
      <c r="AU151" s="18" t="s">
        <v>80</v>
      </c>
    </row>
    <row r="152" s="13" customFormat="1">
      <c r="A152" s="13"/>
      <c r="B152" s="225"/>
      <c r="C152" s="226"/>
      <c r="D152" s="223" t="s">
        <v>140</v>
      </c>
      <c r="E152" s="227" t="s">
        <v>19</v>
      </c>
      <c r="F152" s="228" t="s">
        <v>480</v>
      </c>
      <c r="G152" s="226"/>
      <c r="H152" s="229">
        <v>184.69999999999999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140</v>
      </c>
      <c r="AU152" s="235" t="s">
        <v>80</v>
      </c>
      <c r="AV152" s="13" t="s">
        <v>80</v>
      </c>
      <c r="AW152" s="13" t="s">
        <v>33</v>
      </c>
      <c r="AX152" s="13" t="s">
        <v>14</v>
      </c>
      <c r="AY152" s="235" t="s">
        <v>121</v>
      </c>
    </row>
    <row r="153" s="2" customFormat="1" ht="37.8" customHeight="1">
      <c r="A153" s="39"/>
      <c r="B153" s="40"/>
      <c r="C153" s="205" t="s">
        <v>230</v>
      </c>
      <c r="D153" s="205" t="s">
        <v>123</v>
      </c>
      <c r="E153" s="206" t="s">
        <v>198</v>
      </c>
      <c r="F153" s="207" t="s">
        <v>199</v>
      </c>
      <c r="G153" s="208" t="s">
        <v>151</v>
      </c>
      <c r="H153" s="209">
        <v>167.19999999999999</v>
      </c>
      <c r="I153" s="210"/>
      <c r="J153" s="211">
        <f>ROUND(I153*H153,2)</f>
        <v>0</v>
      </c>
      <c r="K153" s="207" t="s">
        <v>127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128</v>
      </c>
      <c r="AT153" s="216" t="s">
        <v>123</v>
      </c>
      <c r="AU153" s="216" t="s">
        <v>80</v>
      </c>
      <c r="AY153" s="18" t="s">
        <v>121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14</v>
      </c>
      <c r="BK153" s="217">
        <f>ROUND(I153*H153,2)</f>
        <v>0</v>
      </c>
      <c r="BL153" s="18" t="s">
        <v>128</v>
      </c>
      <c r="BM153" s="216" t="s">
        <v>481</v>
      </c>
    </row>
    <row r="154" s="2" customFormat="1">
      <c r="A154" s="39"/>
      <c r="B154" s="40"/>
      <c r="C154" s="41"/>
      <c r="D154" s="218" t="s">
        <v>130</v>
      </c>
      <c r="E154" s="41"/>
      <c r="F154" s="219" t="s">
        <v>201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130</v>
      </c>
      <c r="AU154" s="18" t="s">
        <v>80</v>
      </c>
    </row>
    <row r="155" s="2" customFormat="1">
      <c r="A155" s="39"/>
      <c r="B155" s="40"/>
      <c r="C155" s="41"/>
      <c r="D155" s="223" t="s">
        <v>132</v>
      </c>
      <c r="E155" s="41"/>
      <c r="F155" s="224" t="s">
        <v>202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132</v>
      </c>
      <c r="AU155" s="18" t="s">
        <v>80</v>
      </c>
    </row>
    <row r="156" s="13" customFormat="1">
      <c r="A156" s="13"/>
      <c r="B156" s="225"/>
      <c r="C156" s="226"/>
      <c r="D156" s="223" t="s">
        <v>140</v>
      </c>
      <c r="E156" s="227" t="s">
        <v>19</v>
      </c>
      <c r="F156" s="228" t="s">
        <v>482</v>
      </c>
      <c r="G156" s="226"/>
      <c r="H156" s="229">
        <v>167.19999999999999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140</v>
      </c>
      <c r="AU156" s="235" t="s">
        <v>80</v>
      </c>
      <c r="AV156" s="13" t="s">
        <v>80</v>
      </c>
      <c r="AW156" s="13" t="s">
        <v>33</v>
      </c>
      <c r="AX156" s="13" t="s">
        <v>71</v>
      </c>
      <c r="AY156" s="235" t="s">
        <v>121</v>
      </c>
    </row>
    <row r="157" s="14" customFormat="1">
      <c r="A157" s="14"/>
      <c r="B157" s="236"/>
      <c r="C157" s="237"/>
      <c r="D157" s="223" t="s">
        <v>140</v>
      </c>
      <c r="E157" s="238" t="s">
        <v>19</v>
      </c>
      <c r="F157" s="239" t="s">
        <v>142</v>
      </c>
      <c r="G157" s="237"/>
      <c r="H157" s="240">
        <v>167.19999999999999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140</v>
      </c>
      <c r="AU157" s="246" t="s">
        <v>80</v>
      </c>
      <c r="AV157" s="14" t="s">
        <v>128</v>
      </c>
      <c r="AW157" s="14" t="s">
        <v>33</v>
      </c>
      <c r="AX157" s="14" t="s">
        <v>14</v>
      </c>
      <c r="AY157" s="246" t="s">
        <v>121</v>
      </c>
    </row>
    <row r="158" s="2" customFormat="1" ht="24.15" customHeight="1">
      <c r="A158" s="39"/>
      <c r="B158" s="40"/>
      <c r="C158" s="205" t="s">
        <v>237</v>
      </c>
      <c r="D158" s="205" t="s">
        <v>123</v>
      </c>
      <c r="E158" s="206" t="s">
        <v>205</v>
      </c>
      <c r="F158" s="207" t="s">
        <v>206</v>
      </c>
      <c r="G158" s="208" t="s">
        <v>151</v>
      </c>
      <c r="H158" s="209">
        <v>80.200000000000003</v>
      </c>
      <c r="I158" s="210"/>
      <c r="J158" s="211">
        <f>ROUND(I158*H158,2)</f>
        <v>0</v>
      </c>
      <c r="K158" s="207" t="s">
        <v>127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128</v>
      </c>
      <c r="AT158" s="216" t="s">
        <v>123</v>
      </c>
      <c r="AU158" s="216" t="s">
        <v>80</v>
      </c>
      <c r="AY158" s="18" t="s">
        <v>121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14</v>
      </c>
      <c r="BK158" s="217">
        <f>ROUND(I158*H158,2)</f>
        <v>0</v>
      </c>
      <c r="BL158" s="18" t="s">
        <v>128</v>
      </c>
      <c r="BM158" s="216" t="s">
        <v>483</v>
      </c>
    </row>
    <row r="159" s="2" customFormat="1">
      <c r="A159" s="39"/>
      <c r="B159" s="40"/>
      <c r="C159" s="41"/>
      <c r="D159" s="218" t="s">
        <v>130</v>
      </c>
      <c r="E159" s="41"/>
      <c r="F159" s="219" t="s">
        <v>208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130</v>
      </c>
      <c r="AU159" s="18" t="s">
        <v>80</v>
      </c>
    </row>
    <row r="160" s="2" customFormat="1">
      <c r="A160" s="39"/>
      <c r="B160" s="40"/>
      <c r="C160" s="41"/>
      <c r="D160" s="223" t="s">
        <v>132</v>
      </c>
      <c r="E160" s="41"/>
      <c r="F160" s="224" t="s">
        <v>484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132</v>
      </c>
      <c r="AU160" s="18" t="s">
        <v>80</v>
      </c>
    </row>
    <row r="161" s="13" customFormat="1">
      <c r="A161" s="13"/>
      <c r="B161" s="225"/>
      <c r="C161" s="226"/>
      <c r="D161" s="223" t="s">
        <v>140</v>
      </c>
      <c r="E161" s="227" t="s">
        <v>19</v>
      </c>
      <c r="F161" s="228" t="s">
        <v>474</v>
      </c>
      <c r="G161" s="226"/>
      <c r="H161" s="229">
        <v>80.200000000000003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140</v>
      </c>
      <c r="AU161" s="235" t="s">
        <v>80</v>
      </c>
      <c r="AV161" s="13" t="s">
        <v>80</v>
      </c>
      <c r="AW161" s="13" t="s">
        <v>33</v>
      </c>
      <c r="AX161" s="13" t="s">
        <v>71</v>
      </c>
      <c r="AY161" s="235" t="s">
        <v>121</v>
      </c>
    </row>
    <row r="162" s="14" customFormat="1">
      <c r="A162" s="14"/>
      <c r="B162" s="236"/>
      <c r="C162" s="237"/>
      <c r="D162" s="223" t="s">
        <v>140</v>
      </c>
      <c r="E162" s="238" t="s">
        <v>19</v>
      </c>
      <c r="F162" s="239" t="s">
        <v>142</v>
      </c>
      <c r="G162" s="237"/>
      <c r="H162" s="240">
        <v>80.200000000000003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140</v>
      </c>
      <c r="AU162" s="246" t="s">
        <v>80</v>
      </c>
      <c r="AV162" s="14" t="s">
        <v>128</v>
      </c>
      <c r="AW162" s="14" t="s">
        <v>33</v>
      </c>
      <c r="AX162" s="14" t="s">
        <v>14</v>
      </c>
      <c r="AY162" s="246" t="s">
        <v>121</v>
      </c>
    </row>
    <row r="163" s="2" customFormat="1" ht="24.15" customHeight="1">
      <c r="A163" s="39"/>
      <c r="B163" s="40"/>
      <c r="C163" s="205" t="s">
        <v>244</v>
      </c>
      <c r="D163" s="205" t="s">
        <v>123</v>
      </c>
      <c r="E163" s="206" t="s">
        <v>231</v>
      </c>
      <c r="F163" s="207" t="s">
        <v>232</v>
      </c>
      <c r="G163" s="208" t="s">
        <v>126</v>
      </c>
      <c r="H163" s="209">
        <v>132.59999999999999</v>
      </c>
      <c r="I163" s="210"/>
      <c r="J163" s="211">
        <f>ROUND(I163*H163,2)</f>
        <v>0</v>
      </c>
      <c r="K163" s="207" t="s">
        <v>127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128</v>
      </c>
      <c r="AT163" s="216" t="s">
        <v>123</v>
      </c>
      <c r="AU163" s="216" t="s">
        <v>80</v>
      </c>
      <c r="AY163" s="18" t="s">
        <v>121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14</v>
      </c>
      <c r="BK163" s="217">
        <f>ROUND(I163*H163,2)</f>
        <v>0</v>
      </c>
      <c r="BL163" s="18" t="s">
        <v>128</v>
      </c>
      <c r="BM163" s="216" t="s">
        <v>485</v>
      </c>
    </row>
    <row r="164" s="2" customFormat="1">
      <c r="A164" s="39"/>
      <c r="B164" s="40"/>
      <c r="C164" s="41"/>
      <c r="D164" s="218" t="s">
        <v>130</v>
      </c>
      <c r="E164" s="41"/>
      <c r="F164" s="219" t="s">
        <v>234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130</v>
      </c>
      <c r="AU164" s="18" t="s">
        <v>80</v>
      </c>
    </row>
    <row r="165" s="2" customFormat="1">
      <c r="A165" s="39"/>
      <c r="B165" s="40"/>
      <c r="C165" s="41"/>
      <c r="D165" s="223" t="s">
        <v>132</v>
      </c>
      <c r="E165" s="41"/>
      <c r="F165" s="224" t="s">
        <v>486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132</v>
      </c>
      <c r="AU165" s="18" t="s">
        <v>80</v>
      </c>
    </row>
    <row r="166" s="13" customFormat="1">
      <c r="A166" s="13"/>
      <c r="B166" s="225"/>
      <c r="C166" s="226"/>
      <c r="D166" s="223" t="s">
        <v>140</v>
      </c>
      <c r="E166" s="227" t="s">
        <v>19</v>
      </c>
      <c r="F166" s="228" t="s">
        <v>487</v>
      </c>
      <c r="G166" s="226"/>
      <c r="H166" s="229">
        <v>132.59999999999999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140</v>
      </c>
      <c r="AU166" s="235" t="s">
        <v>80</v>
      </c>
      <c r="AV166" s="13" t="s">
        <v>80</v>
      </c>
      <c r="AW166" s="13" t="s">
        <v>33</v>
      </c>
      <c r="AX166" s="13" t="s">
        <v>71</v>
      </c>
      <c r="AY166" s="235" t="s">
        <v>121</v>
      </c>
    </row>
    <row r="167" s="14" customFormat="1">
      <c r="A167" s="14"/>
      <c r="B167" s="236"/>
      <c r="C167" s="237"/>
      <c r="D167" s="223" t="s">
        <v>140</v>
      </c>
      <c r="E167" s="238" t="s">
        <v>19</v>
      </c>
      <c r="F167" s="239" t="s">
        <v>142</v>
      </c>
      <c r="G167" s="237"/>
      <c r="H167" s="240">
        <v>132.59999999999999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140</v>
      </c>
      <c r="AU167" s="246" t="s">
        <v>80</v>
      </c>
      <c r="AV167" s="14" t="s">
        <v>128</v>
      </c>
      <c r="AW167" s="14" t="s">
        <v>33</v>
      </c>
      <c r="AX167" s="14" t="s">
        <v>14</v>
      </c>
      <c r="AY167" s="246" t="s">
        <v>121</v>
      </c>
    </row>
    <row r="168" s="2" customFormat="1" ht="24.15" customHeight="1">
      <c r="A168" s="39"/>
      <c r="B168" s="40"/>
      <c r="C168" s="205" t="s">
        <v>250</v>
      </c>
      <c r="D168" s="205" t="s">
        <v>123</v>
      </c>
      <c r="E168" s="206" t="s">
        <v>488</v>
      </c>
      <c r="F168" s="207" t="s">
        <v>489</v>
      </c>
      <c r="G168" s="208" t="s">
        <v>126</v>
      </c>
      <c r="H168" s="209">
        <v>95</v>
      </c>
      <c r="I168" s="210"/>
      <c r="J168" s="211">
        <f>ROUND(I168*H168,2)</f>
        <v>0</v>
      </c>
      <c r="K168" s="207" t="s">
        <v>127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128</v>
      </c>
      <c r="AT168" s="216" t="s">
        <v>123</v>
      </c>
      <c r="AU168" s="216" t="s">
        <v>80</v>
      </c>
      <c r="AY168" s="18" t="s">
        <v>121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14</v>
      </c>
      <c r="BK168" s="217">
        <f>ROUND(I168*H168,2)</f>
        <v>0</v>
      </c>
      <c r="BL168" s="18" t="s">
        <v>128</v>
      </c>
      <c r="BM168" s="216" t="s">
        <v>490</v>
      </c>
    </row>
    <row r="169" s="2" customFormat="1">
      <c r="A169" s="39"/>
      <c r="B169" s="40"/>
      <c r="C169" s="41"/>
      <c r="D169" s="218" t="s">
        <v>130</v>
      </c>
      <c r="E169" s="41"/>
      <c r="F169" s="219" t="s">
        <v>491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130</v>
      </c>
      <c r="AU169" s="18" t="s">
        <v>80</v>
      </c>
    </row>
    <row r="170" s="2" customFormat="1">
      <c r="A170" s="39"/>
      <c r="B170" s="40"/>
      <c r="C170" s="41"/>
      <c r="D170" s="223" t="s">
        <v>132</v>
      </c>
      <c r="E170" s="41"/>
      <c r="F170" s="224" t="s">
        <v>492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132</v>
      </c>
      <c r="AU170" s="18" t="s">
        <v>80</v>
      </c>
    </row>
    <row r="171" s="2" customFormat="1" ht="24.15" customHeight="1">
      <c r="A171" s="39"/>
      <c r="B171" s="40"/>
      <c r="C171" s="205" t="s">
        <v>7</v>
      </c>
      <c r="D171" s="205" t="s">
        <v>123</v>
      </c>
      <c r="E171" s="206" t="s">
        <v>238</v>
      </c>
      <c r="F171" s="207" t="s">
        <v>239</v>
      </c>
      <c r="G171" s="208" t="s">
        <v>126</v>
      </c>
      <c r="H171" s="209">
        <v>426.39999999999998</v>
      </c>
      <c r="I171" s="210"/>
      <c r="J171" s="211">
        <f>ROUND(I171*H171,2)</f>
        <v>0</v>
      </c>
      <c r="K171" s="207" t="s">
        <v>127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128</v>
      </c>
      <c r="AT171" s="216" t="s">
        <v>123</v>
      </c>
      <c r="AU171" s="216" t="s">
        <v>80</v>
      </c>
      <c r="AY171" s="18" t="s">
        <v>121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14</v>
      </c>
      <c r="BK171" s="217">
        <f>ROUND(I171*H171,2)</f>
        <v>0</v>
      </c>
      <c r="BL171" s="18" t="s">
        <v>128</v>
      </c>
      <c r="BM171" s="216" t="s">
        <v>493</v>
      </c>
    </row>
    <row r="172" s="2" customFormat="1">
      <c r="A172" s="39"/>
      <c r="B172" s="40"/>
      <c r="C172" s="41"/>
      <c r="D172" s="218" t="s">
        <v>130</v>
      </c>
      <c r="E172" s="41"/>
      <c r="F172" s="219" t="s">
        <v>241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130</v>
      </c>
      <c r="AU172" s="18" t="s">
        <v>80</v>
      </c>
    </row>
    <row r="173" s="2" customFormat="1">
      <c r="A173" s="39"/>
      <c r="B173" s="40"/>
      <c r="C173" s="41"/>
      <c r="D173" s="223" t="s">
        <v>132</v>
      </c>
      <c r="E173" s="41"/>
      <c r="F173" s="224" t="s">
        <v>494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132</v>
      </c>
      <c r="AU173" s="18" t="s">
        <v>80</v>
      </c>
    </row>
    <row r="174" s="13" customFormat="1">
      <c r="A174" s="13"/>
      <c r="B174" s="225"/>
      <c r="C174" s="226"/>
      <c r="D174" s="223" t="s">
        <v>140</v>
      </c>
      <c r="E174" s="227" t="s">
        <v>19</v>
      </c>
      <c r="F174" s="228" t="s">
        <v>495</v>
      </c>
      <c r="G174" s="226"/>
      <c r="H174" s="229">
        <v>426.39999999999998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140</v>
      </c>
      <c r="AU174" s="235" t="s">
        <v>80</v>
      </c>
      <c r="AV174" s="13" t="s">
        <v>80</v>
      </c>
      <c r="AW174" s="13" t="s">
        <v>33</v>
      </c>
      <c r="AX174" s="13" t="s">
        <v>71</v>
      </c>
      <c r="AY174" s="235" t="s">
        <v>121</v>
      </c>
    </row>
    <row r="175" s="14" customFormat="1">
      <c r="A175" s="14"/>
      <c r="B175" s="236"/>
      <c r="C175" s="237"/>
      <c r="D175" s="223" t="s">
        <v>140</v>
      </c>
      <c r="E175" s="238" t="s">
        <v>19</v>
      </c>
      <c r="F175" s="239" t="s">
        <v>142</v>
      </c>
      <c r="G175" s="237"/>
      <c r="H175" s="240">
        <v>426.39999999999998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140</v>
      </c>
      <c r="AU175" s="246" t="s">
        <v>80</v>
      </c>
      <c r="AV175" s="14" t="s">
        <v>128</v>
      </c>
      <c r="AW175" s="14" t="s">
        <v>33</v>
      </c>
      <c r="AX175" s="14" t="s">
        <v>14</v>
      </c>
      <c r="AY175" s="246" t="s">
        <v>121</v>
      </c>
    </row>
    <row r="176" s="2" customFormat="1" ht="24.15" customHeight="1">
      <c r="A176" s="39"/>
      <c r="B176" s="40"/>
      <c r="C176" s="205" t="s">
        <v>263</v>
      </c>
      <c r="D176" s="205" t="s">
        <v>123</v>
      </c>
      <c r="E176" s="206" t="s">
        <v>245</v>
      </c>
      <c r="F176" s="207" t="s">
        <v>246</v>
      </c>
      <c r="G176" s="208" t="s">
        <v>227</v>
      </c>
      <c r="H176" s="209">
        <v>28.672000000000001</v>
      </c>
      <c r="I176" s="210"/>
      <c r="J176" s="211">
        <f>ROUND(I176*H176,2)</f>
        <v>0</v>
      </c>
      <c r="K176" s="207" t="s">
        <v>127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128</v>
      </c>
      <c r="AT176" s="216" t="s">
        <v>123</v>
      </c>
      <c r="AU176" s="216" t="s">
        <v>80</v>
      </c>
      <c r="AY176" s="18" t="s">
        <v>121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14</v>
      </c>
      <c r="BK176" s="217">
        <f>ROUND(I176*H176,2)</f>
        <v>0</v>
      </c>
      <c r="BL176" s="18" t="s">
        <v>128</v>
      </c>
      <c r="BM176" s="216" t="s">
        <v>496</v>
      </c>
    </row>
    <row r="177" s="2" customFormat="1">
      <c r="A177" s="39"/>
      <c r="B177" s="40"/>
      <c r="C177" s="41"/>
      <c r="D177" s="218" t="s">
        <v>130</v>
      </c>
      <c r="E177" s="41"/>
      <c r="F177" s="219" t="s">
        <v>248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130</v>
      </c>
      <c r="AU177" s="18" t="s">
        <v>80</v>
      </c>
    </row>
    <row r="178" s="12" customFormat="1" ht="22.8" customHeight="1">
      <c r="A178" s="12"/>
      <c r="B178" s="189"/>
      <c r="C178" s="190"/>
      <c r="D178" s="191" t="s">
        <v>70</v>
      </c>
      <c r="E178" s="203" t="s">
        <v>80</v>
      </c>
      <c r="F178" s="203" t="s">
        <v>249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v>0</v>
      </c>
      <c r="Q178" s="197"/>
      <c r="R178" s="198">
        <v>0</v>
      </c>
      <c r="S178" s="197"/>
      <c r="T178" s="199"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14</v>
      </c>
      <c r="AT178" s="201" t="s">
        <v>70</v>
      </c>
      <c r="AU178" s="201" t="s">
        <v>14</v>
      </c>
      <c r="AY178" s="200" t="s">
        <v>121</v>
      </c>
      <c r="BK178" s="202">
        <v>0</v>
      </c>
    </row>
    <row r="179" s="12" customFormat="1" ht="22.8" customHeight="1">
      <c r="A179" s="12"/>
      <c r="B179" s="189"/>
      <c r="C179" s="190"/>
      <c r="D179" s="191" t="s">
        <v>70</v>
      </c>
      <c r="E179" s="203" t="s">
        <v>128</v>
      </c>
      <c r="F179" s="203" t="s">
        <v>262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SUM(P180:P183)</f>
        <v>0</v>
      </c>
      <c r="Q179" s="197"/>
      <c r="R179" s="198">
        <f>SUM(R180:R183)</f>
        <v>3.6576644999999997</v>
      </c>
      <c r="S179" s="197"/>
      <c r="T179" s="199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14</v>
      </c>
      <c r="AT179" s="201" t="s">
        <v>70</v>
      </c>
      <c r="AU179" s="201" t="s">
        <v>14</v>
      </c>
      <c r="AY179" s="200" t="s">
        <v>121</v>
      </c>
      <c r="BK179" s="202">
        <f>SUM(BK180:BK183)</f>
        <v>0</v>
      </c>
    </row>
    <row r="180" s="2" customFormat="1" ht="24.15" customHeight="1">
      <c r="A180" s="39"/>
      <c r="B180" s="40"/>
      <c r="C180" s="205" t="s">
        <v>271</v>
      </c>
      <c r="D180" s="205" t="s">
        <v>123</v>
      </c>
      <c r="E180" s="206" t="s">
        <v>264</v>
      </c>
      <c r="F180" s="207" t="s">
        <v>265</v>
      </c>
      <c r="G180" s="208" t="s">
        <v>151</v>
      </c>
      <c r="H180" s="209">
        <v>1.5149999999999999</v>
      </c>
      <c r="I180" s="210"/>
      <c r="J180" s="211">
        <f>ROUND(I180*H180,2)</f>
        <v>0</v>
      </c>
      <c r="K180" s="207" t="s">
        <v>127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2.4142999999999999</v>
      </c>
      <c r="R180" s="214">
        <f>Q180*H180</f>
        <v>3.6576644999999997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128</v>
      </c>
      <c r="AT180" s="216" t="s">
        <v>123</v>
      </c>
      <c r="AU180" s="216" t="s">
        <v>80</v>
      </c>
      <c r="AY180" s="18" t="s">
        <v>121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14</v>
      </c>
      <c r="BK180" s="217">
        <f>ROUND(I180*H180,2)</f>
        <v>0</v>
      </c>
      <c r="BL180" s="18" t="s">
        <v>128</v>
      </c>
      <c r="BM180" s="216" t="s">
        <v>497</v>
      </c>
    </row>
    <row r="181" s="2" customFormat="1">
      <c r="A181" s="39"/>
      <c r="B181" s="40"/>
      <c r="C181" s="41"/>
      <c r="D181" s="218" t="s">
        <v>130</v>
      </c>
      <c r="E181" s="41"/>
      <c r="F181" s="219" t="s">
        <v>267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130</v>
      </c>
      <c r="AU181" s="18" t="s">
        <v>80</v>
      </c>
    </row>
    <row r="182" s="2" customFormat="1">
      <c r="A182" s="39"/>
      <c r="B182" s="40"/>
      <c r="C182" s="41"/>
      <c r="D182" s="223" t="s">
        <v>132</v>
      </c>
      <c r="E182" s="41"/>
      <c r="F182" s="224" t="s">
        <v>498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132</v>
      </c>
      <c r="AU182" s="18" t="s">
        <v>80</v>
      </c>
    </row>
    <row r="183" s="13" customFormat="1">
      <c r="A183" s="13"/>
      <c r="B183" s="225"/>
      <c r="C183" s="226"/>
      <c r="D183" s="223" t="s">
        <v>140</v>
      </c>
      <c r="E183" s="227" t="s">
        <v>19</v>
      </c>
      <c r="F183" s="228" t="s">
        <v>499</v>
      </c>
      <c r="G183" s="226"/>
      <c r="H183" s="229">
        <v>1.5149999999999999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140</v>
      </c>
      <c r="AU183" s="235" t="s">
        <v>80</v>
      </c>
      <c r="AV183" s="13" t="s">
        <v>80</v>
      </c>
      <c r="AW183" s="13" t="s">
        <v>33</v>
      </c>
      <c r="AX183" s="13" t="s">
        <v>14</v>
      </c>
      <c r="AY183" s="235" t="s">
        <v>121</v>
      </c>
    </row>
    <row r="184" s="12" customFormat="1" ht="22.8" customHeight="1">
      <c r="A184" s="12"/>
      <c r="B184" s="189"/>
      <c r="C184" s="190"/>
      <c r="D184" s="191" t="s">
        <v>70</v>
      </c>
      <c r="E184" s="203" t="s">
        <v>155</v>
      </c>
      <c r="F184" s="203" t="s">
        <v>270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SUM(P185:P200)</f>
        <v>0</v>
      </c>
      <c r="Q184" s="197"/>
      <c r="R184" s="198">
        <f>SUM(R185:R200)</f>
        <v>1195.3590859999999</v>
      </c>
      <c r="S184" s="197"/>
      <c r="T184" s="199">
        <f>SUM(T185:T200)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14</v>
      </c>
      <c r="AT184" s="201" t="s">
        <v>70</v>
      </c>
      <c r="AU184" s="201" t="s">
        <v>14</v>
      </c>
      <c r="AY184" s="200" t="s">
        <v>121</v>
      </c>
      <c r="BK184" s="202">
        <f>SUM(BK185:BK200)</f>
        <v>0</v>
      </c>
    </row>
    <row r="185" s="2" customFormat="1" ht="21.75" customHeight="1">
      <c r="A185" s="39"/>
      <c r="B185" s="40"/>
      <c r="C185" s="205" t="s">
        <v>278</v>
      </c>
      <c r="D185" s="205" t="s">
        <v>123</v>
      </c>
      <c r="E185" s="206" t="s">
        <v>272</v>
      </c>
      <c r="F185" s="207" t="s">
        <v>273</v>
      </c>
      <c r="G185" s="208" t="s">
        <v>126</v>
      </c>
      <c r="H185" s="209">
        <v>783.89999999999998</v>
      </c>
      <c r="I185" s="210"/>
      <c r="J185" s="211">
        <f>ROUND(I185*H185,2)</f>
        <v>0</v>
      </c>
      <c r="K185" s="207" t="s">
        <v>127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0.48574000000000001</v>
      </c>
      <c r="R185" s="214">
        <f>Q185*H185</f>
        <v>380.77158600000001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128</v>
      </c>
      <c r="AT185" s="216" t="s">
        <v>123</v>
      </c>
      <c r="AU185" s="216" t="s">
        <v>80</v>
      </c>
      <c r="AY185" s="18" t="s">
        <v>121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14</v>
      </c>
      <c r="BK185" s="217">
        <f>ROUND(I185*H185,2)</f>
        <v>0</v>
      </c>
      <c r="BL185" s="18" t="s">
        <v>128</v>
      </c>
      <c r="BM185" s="216" t="s">
        <v>500</v>
      </c>
    </row>
    <row r="186" s="2" customFormat="1">
      <c r="A186" s="39"/>
      <c r="B186" s="40"/>
      <c r="C186" s="41"/>
      <c r="D186" s="218" t="s">
        <v>130</v>
      </c>
      <c r="E186" s="41"/>
      <c r="F186" s="219" t="s">
        <v>275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130</v>
      </c>
      <c r="AU186" s="18" t="s">
        <v>80</v>
      </c>
    </row>
    <row r="187" s="13" customFormat="1">
      <c r="A187" s="13"/>
      <c r="B187" s="225"/>
      <c r="C187" s="226"/>
      <c r="D187" s="223" t="s">
        <v>140</v>
      </c>
      <c r="E187" s="227" t="s">
        <v>19</v>
      </c>
      <c r="F187" s="228" t="s">
        <v>501</v>
      </c>
      <c r="G187" s="226"/>
      <c r="H187" s="229">
        <v>783.89999999999998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140</v>
      </c>
      <c r="AU187" s="235" t="s">
        <v>80</v>
      </c>
      <c r="AV187" s="13" t="s">
        <v>80</v>
      </c>
      <c r="AW187" s="13" t="s">
        <v>33</v>
      </c>
      <c r="AX187" s="13" t="s">
        <v>14</v>
      </c>
      <c r="AY187" s="235" t="s">
        <v>121</v>
      </c>
    </row>
    <row r="188" s="2" customFormat="1" ht="21.75" customHeight="1">
      <c r="A188" s="39"/>
      <c r="B188" s="40"/>
      <c r="C188" s="205" t="s">
        <v>285</v>
      </c>
      <c r="D188" s="205" t="s">
        <v>123</v>
      </c>
      <c r="E188" s="206" t="s">
        <v>286</v>
      </c>
      <c r="F188" s="207" t="s">
        <v>287</v>
      </c>
      <c r="G188" s="208" t="s">
        <v>126</v>
      </c>
      <c r="H188" s="209">
        <v>845.5</v>
      </c>
      <c r="I188" s="210"/>
      <c r="J188" s="211">
        <f>ROUND(I188*H188,2)</f>
        <v>0</v>
      </c>
      <c r="K188" s="207" t="s">
        <v>127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0.46000000000000002</v>
      </c>
      <c r="R188" s="214">
        <f>Q188*H188</f>
        <v>388.93000000000001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128</v>
      </c>
      <c r="AT188" s="216" t="s">
        <v>123</v>
      </c>
      <c r="AU188" s="216" t="s">
        <v>80</v>
      </c>
      <c r="AY188" s="18" t="s">
        <v>121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14</v>
      </c>
      <c r="BK188" s="217">
        <f>ROUND(I188*H188,2)</f>
        <v>0</v>
      </c>
      <c r="BL188" s="18" t="s">
        <v>128</v>
      </c>
      <c r="BM188" s="216" t="s">
        <v>502</v>
      </c>
    </row>
    <row r="189" s="2" customFormat="1">
      <c r="A189" s="39"/>
      <c r="B189" s="40"/>
      <c r="C189" s="41"/>
      <c r="D189" s="218" t="s">
        <v>130</v>
      </c>
      <c r="E189" s="41"/>
      <c r="F189" s="219" t="s">
        <v>289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130</v>
      </c>
      <c r="AU189" s="18" t="s">
        <v>80</v>
      </c>
    </row>
    <row r="190" s="2" customFormat="1">
      <c r="A190" s="39"/>
      <c r="B190" s="40"/>
      <c r="C190" s="41"/>
      <c r="D190" s="223" t="s">
        <v>132</v>
      </c>
      <c r="E190" s="41"/>
      <c r="F190" s="224" t="s">
        <v>503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132</v>
      </c>
      <c r="AU190" s="18" t="s">
        <v>80</v>
      </c>
    </row>
    <row r="191" s="13" customFormat="1">
      <c r="A191" s="13"/>
      <c r="B191" s="225"/>
      <c r="C191" s="226"/>
      <c r="D191" s="223" t="s">
        <v>140</v>
      </c>
      <c r="E191" s="227" t="s">
        <v>19</v>
      </c>
      <c r="F191" s="228" t="s">
        <v>504</v>
      </c>
      <c r="G191" s="226"/>
      <c r="H191" s="229">
        <v>845.5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140</v>
      </c>
      <c r="AU191" s="235" t="s">
        <v>80</v>
      </c>
      <c r="AV191" s="13" t="s">
        <v>80</v>
      </c>
      <c r="AW191" s="13" t="s">
        <v>33</v>
      </c>
      <c r="AX191" s="13" t="s">
        <v>71</v>
      </c>
      <c r="AY191" s="235" t="s">
        <v>121</v>
      </c>
    </row>
    <row r="192" s="14" customFormat="1">
      <c r="A192" s="14"/>
      <c r="B192" s="236"/>
      <c r="C192" s="237"/>
      <c r="D192" s="223" t="s">
        <v>140</v>
      </c>
      <c r="E192" s="238" t="s">
        <v>19</v>
      </c>
      <c r="F192" s="239" t="s">
        <v>142</v>
      </c>
      <c r="G192" s="237"/>
      <c r="H192" s="240">
        <v>845.5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140</v>
      </c>
      <c r="AU192" s="246" t="s">
        <v>80</v>
      </c>
      <c r="AV192" s="14" t="s">
        <v>128</v>
      </c>
      <c r="AW192" s="14" t="s">
        <v>33</v>
      </c>
      <c r="AX192" s="14" t="s">
        <v>14</v>
      </c>
      <c r="AY192" s="246" t="s">
        <v>121</v>
      </c>
    </row>
    <row r="193" s="2" customFormat="1" ht="21.75" customHeight="1">
      <c r="A193" s="39"/>
      <c r="B193" s="40"/>
      <c r="C193" s="205" t="s">
        <v>292</v>
      </c>
      <c r="D193" s="205" t="s">
        <v>123</v>
      </c>
      <c r="E193" s="206" t="s">
        <v>286</v>
      </c>
      <c r="F193" s="207" t="s">
        <v>287</v>
      </c>
      <c r="G193" s="208" t="s">
        <v>126</v>
      </c>
      <c r="H193" s="209">
        <v>923.5</v>
      </c>
      <c r="I193" s="210"/>
      <c r="J193" s="211">
        <f>ROUND(I193*H193,2)</f>
        <v>0</v>
      </c>
      <c r="K193" s="207" t="s">
        <v>127</v>
      </c>
      <c r="L193" s="45"/>
      <c r="M193" s="212" t="s">
        <v>19</v>
      </c>
      <c r="N193" s="213" t="s">
        <v>42</v>
      </c>
      <c r="O193" s="85"/>
      <c r="P193" s="214">
        <f>O193*H193</f>
        <v>0</v>
      </c>
      <c r="Q193" s="214">
        <v>0.46000000000000002</v>
      </c>
      <c r="R193" s="214">
        <f>Q193*H193</f>
        <v>424.81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128</v>
      </c>
      <c r="AT193" s="216" t="s">
        <v>123</v>
      </c>
      <c r="AU193" s="216" t="s">
        <v>80</v>
      </c>
      <c r="AY193" s="18" t="s">
        <v>121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</v>
      </c>
      <c r="BK193" s="217">
        <f>ROUND(I193*H193,2)</f>
        <v>0</v>
      </c>
      <c r="BL193" s="18" t="s">
        <v>128</v>
      </c>
      <c r="BM193" s="216" t="s">
        <v>505</v>
      </c>
    </row>
    <row r="194" s="2" customFormat="1">
      <c r="A194" s="39"/>
      <c r="B194" s="40"/>
      <c r="C194" s="41"/>
      <c r="D194" s="218" t="s">
        <v>130</v>
      </c>
      <c r="E194" s="41"/>
      <c r="F194" s="219" t="s">
        <v>289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130</v>
      </c>
      <c r="AU194" s="18" t="s">
        <v>80</v>
      </c>
    </row>
    <row r="195" s="2" customFormat="1">
      <c r="A195" s="39"/>
      <c r="B195" s="40"/>
      <c r="C195" s="41"/>
      <c r="D195" s="223" t="s">
        <v>132</v>
      </c>
      <c r="E195" s="41"/>
      <c r="F195" s="224" t="s">
        <v>506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132</v>
      </c>
      <c r="AU195" s="18" t="s">
        <v>80</v>
      </c>
    </row>
    <row r="196" s="13" customFormat="1">
      <c r="A196" s="13"/>
      <c r="B196" s="225"/>
      <c r="C196" s="226"/>
      <c r="D196" s="223" t="s">
        <v>140</v>
      </c>
      <c r="E196" s="227" t="s">
        <v>19</v>
      </c>
      <c r="F196" s="228" t="s">
        <v>507</v>
      </c>
      <c r="G196" s="226"/>
      <c r="H196" s="229">
        <v>923.5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140</v>
      </c>
      <c r="AU196" s="235" t="s">
        <v>80</v>
      </c>
      <c r="AV196" s="13" t="s">
        <v>80</v>
      </c>
      <c r="AW196" s="13" t="s">
        <v>33</v>
      </c>
      <c r="AX196" s="13" t="s">
        <v>14</v>
      </c>
      <c r="AY196" s="235" t="s">
        <v>121</v>
      </c>
    </row>
    <row r="197" s="2" customFormat="1" ht="16.5" customHeight="1">
      <c r="A197" s="39"/>
      <c r="B197" s="40"/>
      <c r="C197" s="205" t="s">
        <v>296</v>
      </c>
      <c r="D197" s="205" t="s">
        <v>123</v>
      </c>
      <c r="E197" s="206" t="s">
        <v>302</v>
      </c>
      <c r="F197" s="207" t="s">
        <v>303</v>
      </c>
      <c r="G197" s="208" t="s">
        <v>136</v>
      </c>
      <c r="H197" s="209">
        <v>15</v>
      </c>
      <c r="I197" s="210"/>
      <c r="J197" s="211">
        <f>ROUND(I197*H197,2)</f>
        <v>0</v>
      </c>
      <c r="K197" s="207" t="s">
        <v>127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0.056500000000000002</v>
      </c>
      <c r="R197" s="214">
        <f>Q197*H197</f>
        <v>0.84750000000000003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128</v>
      </c>
      <c r="AT197" s="216" t="s">
        <v>123</v>
      </c>
      <c r="AU197" s="216" t="s">
        <v>80</v>
      </c>
      <c r="AY197" s="18" t="s">
        <v>121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14</v>
      </c>
      <c r="BK197" s="217">
        <f>ROUND(I197*H197,2)</f>
        <v>0</v>
      </c>
      <c r="BL197" s="18" t="s">
        <v>128</v>
      </c>
      <c r="BM197" s="216" t="s">
        <v>508</v>
      </c>
    </row>
    <row r="198" s="2" customFormat="1">
      <c r="A198" s="39"/>
      <c r="B198" s="40"/>
      <c r="C198" s="41"/>
      <c r="D198" s="218" t="s">
        <v>130</v>
      </c>
      <c r="E198" s="41"/>
      <c r="F198" s="219" t="s">
        <v>305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130</v>
      </c>
      <c r="AU198" s="18" t="s">
        <v>80</v>
      </c>
    </row>
    <row r="199" s="13" customFormat="1">
      <c r="A199" s="13"/>
      <c r="B199" s="225"/>
      <c r="C199" s="226"/>
      <c r="D199" s="223" t="s">
        <v>140</v>
      </c>
      <c r="E199" s="227" t="s">
        <v>19</v>
      </c>
      <c r="F199" s="228" t="s">
        <v>509</v>
      </c>
      <c r="G199" s="226"/>
      <c r="H199" s="229">
        <v>15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140</v>
      </c>
      <c r="AU199" s="235" t="s">
        <v>80</v>
      </c>
      <c r="AV199" s="13" t="s">
        <v>80</v>
      </c>
      <c r="AW199" s="13" t="s">
        <v>33</v>
      </c>
      <c r="AX199" s="13" t="s">
        <v>71</v>
      </c>
      <c r="AY199" s="235" t="s">
        <v>121</v>
      </c>
    </row>
    <row r="200" s="14" customFormat="1">
      <c r="A200" s="14"/>
      <c r="B200" s="236"/>
      <c r="C200" s="237"/>
      <c r="D200" s="223" t="s">
        <v>140</v>
      </c>
      <c r="E200" s="238" t="s">
        <v>19</v>
      </c>
      <c r="F200" s="239" t="s">
        <v>142</v>
      </c>
      <c r="G200" s="237"/>
      <c r="H200" s="240">
        <v>15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140</v>
      </c>
      <c r="AU200" s="246" t="s">
        <v>80</v>
      </c>
      <c r="AV200" s="14" t="s">
        <v>128</v>
      </c>
      <c r="AW200" s="14" t="s">
        <v>33</v>
      </c>
      <c r="AX200" s="14" t="s">
        <v>14</v>
      </c>
      <c r="AY200" s="246" t="s">
        <v>121</v>
      </c>
    </row>
    <row r="201" s="12" customFormat="1" ht="22.8" customHeight="1">
      <c r="A201" s="12"/>
      <c r="B201" s="189"/>
      <c r="C201" s="190"/>
      <c r="D201" s="191" t="s">
        <v>70</v>
      </c>
      <c r="E201" s="203" t="s">
        <v>178</v>
      </c>
      <c r="F201" s="203" t="s">
        <v>312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SUM(P202:P212)</f>
        <v>0</v>
      </c>
      <c r="Q201" s="197"/>
      <c r="R201" s="198">
        <f>SUM(R202:R212)</f>
        <v>36.370049999999999</v>
      </c>
      <c r="S201" s="197"/>
      <c r="T201" s="199">
        <f>SUM(T202:T212)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14</v>
      </c>
      <c r="AT201" s="201" t="s">
        <v>70</v>
      </c>
      <c r="AU201" s="201" t="s">
        <v>14</v>
      </c>
      <c r="AY201" s="200" t="s">
        <v>121</v>
      </c>
      <c r="BK201" s="202">
        <f>SUM(BK202:BK212)</f>
        <v>0</v>
      </c>
    </row>
    <row r="202" s="2" customFormat="1" ht="21.75" customHeight="1">
      <c r="A202" s="39"/>
      <c r="B202" s="40"/>
      <c r="C202" s="205" t="s">
        <v>301</v>
      </c>
      <c r="D202" s="205" t="s">
        <v>123</v>
      </c>
      <c r="E202" s="206" t="s">
        <v>510</v>
      </c>
      <c r="F202" s="207" t="s">
        <v>511</v>
      </c>
      <c r="G202" s="208" t="s">
        <v>259</v>
      </c>
      <c r="H202" s="209">
        <v>2</v>
      </c>
      <c r="I202" s="210"/>
      <c r="J202" s="211">
        <f>ROUND(I202*H202,2)</f>
        <v>0</v>
      </c>
      <c r="K202" s="207" t="s">
        <v>127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7.0056599999999998</v>
      </c>
      <c r="R202" s="214">
        <f>Q202*H202</f>
        <v>14.01132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128</v>
      </c>
      <c r="AT202" s="216" t="s">
        <v>123</v>
      </c>
      <c r="AU202" s="216" t="s">
        <v>80</v>
      </c>
      <c r="AY202" s="18" t="s">
        <v>121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</v>
      </c>
      <c r="BK202" s="217">
        <f>ROUND(I202*H202,2)</f>
        <v>0</v>
      </c>
      <c r="BL202" s="18" t="s">
        <v>128</v>
      </c>
      <c r="BM202" s="216" t="s">
        <v>512</v>
      </c>
    </row>
    <row r="203" s="2" customFormat="1">
      <c r="A203" s="39"/>
      <c r="B203" s="40"/>
      <c r="C203" s="41"/>
      <c r="D203" s="218" t="s">
        <v>130</v>
      </c>
      <c r="E203" s="41"/>
      <c r="F203" s="219" t="s">
        <v>513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130</v>
      </c>
      <c r="AU203" s="18" t="s">
        <v>80</v>
      </c>
    </row>
    <row r="204" s="2" customFormat="1" ht="21.75" customHeight="1">
      <c r="A204" s="39"/>
      <c r="B204" s="40"/>
      <c r="C204" s="205" t="s">
        <v>307</v>
      </c>
      <c r="D204" s="205" t="s">
        <v>123</v>
      </c>
      <c r="E204" s="206" t="s">
        <v>514</v>
      </c>
      <c r="F204" s="207" t="s">
        <v>515</v>
      </c>
      <c r="G204" s="208" t="s">
        <v>259</v>
      </c>
      <c r="H204" s="209">
        <v>1</v>
      </c>
      <c r="I204" s="210"/>
      <c r="J204" s="211">
        <f>ROUND(I204*H204,2)</f>
        <v>0</v>
      </c>
      <c r="K204" s="207" t="s">
        <v>127</v>
      </c>
      <c r="L204" s="45"/>
      <c r="M204" s="212" t="s">
        <v>19</v>
      </c>
      <c r="N204" s="213" t="s">
        <v>42</v>
      </c>
      <c r="O204" s="85"/>
      <c r="P204" s="214">
        <f>O204*H204</f>
        <v>0</v>
      </c>
      <c r="Q204" s="214">
        <v>16.035990000000002</v>
      </c>
      <c r="R204" s="214">
        <f>Q204*H204</f>
        <v>16.035990000000002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128</v>
      </c>
      <c r="AT204" s="216" t="s">
        <v>123</v>
      </c>
      <c r="AU204" s="216" t="s">
        <v>80</v>
      </c>
      <c r="AY204" s="18" t="s">
        <v>121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14</v>
      </c>
      <c r="BK204" s="217">
        <f>ROUND(I204*H204,2)</f>
        <v>0</v>
      </c>
      <c r="BL204" s="18" t="s">
        <v>128</v>
      </c>
      <c r="BM204" s="216" t="s">
        <v>516</v>
      </c>
    </row>
    <row r="205" s="2" customFormat="1">
      <c r="A205" s="39"/>
      <c r="B205" s="40"/>
      <c r="C205" s="41"/>
      <c r="D205" s="218" t="s">
        <v>130</v>
      </c>
      <c r="E205" s="41"/>
      <c r="F205" s="219" t="s">
        <v>517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130</v>
      </c>
      <c r="AU205" s="18" t="s">
        <v>80</v>
      </c>
    </row>
    <row r="206" s="2" customFormat="1" ht="16.5" customHeight="1">
      <c r="A206" s="39"/>
      <c r="B206" s="40"/>
      <c r="C206" s="205" t="s">
        <v>313</v>
      </c>
      <c r="D206" s="205" t="s">
        <v>123</v>
      </c>
      <c r="E206" s="206" t="s">
        <v>346</v>
      </c>
      <c r="F206" s="207" t="s">
        <v>347</v>
      </c>
      <c r="G206" s="208" t="s">
        <v>136</v>
      </c>
      <c r="H206" s="209">
        <v>6</v>
      </c>
      <c r="I206" s="210"/>
      <c r="J206" s="211">
        <f>ROUND(I206*H206,2)</f>
        <v>0</v>
      </c>
      <c r="K206" s="207" t="s">
        <v>127</v>
      </c>
      <c r="L206" s="45"/>
      <c r="M206" s="212" t="s">
        <v>19</v>
      </c>
      <c r="N206" s="213" t="s">
        <v>42</v>
      </c>
      <c r="O206" s="85"/>
      <c r="P206" s="214">
        <f>O206*H206</f>
        <v>0</v>
      </c>
      <c r="Q206" s="214">
        <v>1.0456099999999999</v>
      </c>
      <c r="R206" s="214">
        <f>Q206*H206</f>
        <v>6.2736599999999996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128</v>
      </c>
      <c r="AT206" s="216" t="s">
        <v>123</v>
      </c>
      <c r="AU206" s="216" t="s">
        <v>80</v>
      </c>
      <c r="AY206" s="18" t="s">
        <v>121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14</v>
      </c>
      <c r="BK206" s="217">
        <f>ROUND(I206*H206,2)</f>
        <v>0</v>
      </c>
      <c r="BL206" s="18" t="s">
        <v>128</v>
      </c>
      <c r="BM206" s="216" t="s">
        <v>518</v>
      </c>
    </row>
    <row r="207" s="2" customFormat="1">
      <c r="A207" s="39"/>
      <c r="B207" s="40"/>
      <c r="C207" s="41"/>
      <c r="D207" s="218" t="s">
        <v>130</v>
      </c>
      <c r="E207" s="41"/>
      <c r="F207" s="219" t="s">
        <v>349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130</v>
      </c>
      <c r="AU207" s="18" t="s">
        <v>80</v>
      </c>
    </row>
    <row r="208" s="13" customFormat="1">
      <c r="A208" s="13"/>
      <c r="B208" s="225"/>
      <c r="C208" s="226"/>
      <c r="D208" s="223" t="s">
        <v>140</v>
      </c>
      <c r="E208" s="227" t="s">
        <v>19</v>
      </c>
      <c r="F208" s="228" t="s">
        <v>159</v>
      </c>
      <c r="G208" s="226"/>
      <c r="H208" s="229">
        <v>6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140</v>
      </c>
      <c r="AU208" s="235" t="s">
        <v>80</v>
      </c>
      <c r="AV208" s="13" t="s">
        <v>80</v>
      </c>
      <c r="AW208" s="13" t="s">
        <v>33</v>
      </c>
      <c r="AX208" s="13" t="s">
        <v>71</v>
      </c>
      <c r="AY208" s="235" t="s">
        <v>121</v>
      </c>
    </row>
    <row r="209" s="14" customFormat="1">
      <c r="A209" s="14"/>
      <c r="B209" s="236"/>
      <c r="C209" s="237"/>
      <c r="D209" s="223" t="s">
        <v>140</v>
      </c>
      <c r="E209" s="238" t="s">
        <v>19</v>
      </c>
      <c r="F209" s="239" t="s">
        <v>142</v>
      </c>
      <c r="G209" s="237"/>
      <c r="H209" s="240">
        <v>6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140</v>
      </c>
      <c r="AU209" s="246" t="s">
        <v>80</v>
      </c>
      <c r="AV209" s="14" t="s">
        <v>128</v>
      </c>
      <c r="AW209" s="14" t="s">
        <v>33</v>
      </c>
      <c r="AX209" s="14" t="s">
        <v>14</v>
      </c>
      <c r="AY209" s="246" t="s">
        <v>121</v>
      </c>
    </row>
    <row r="210" s="2" customFormat="1" ht="16.5" customHeight="1">
      <c r="A210" s="39"/>
      <c r="B210" s="40"/>
      <c r="C210" s="247" t="s">
        <v>318</v>
      </c>
      <c r="D210" s="247" t="s">
        <v>224</v>
      </c>
      <c r="E210" s="248" t="s">
        <v>351</v>
      </c>
      <c r="F210" s="249" t="s">
        <v>352</v>
      </c>
      <c r="G210" s="250" t="s">
        <v>136</v>
      </c>
      <c r="H210" s="251">
        <v>6</v>
      </c>
      <c r="I210" s="252"/>
      <c r="J210" s="253">
        <f>ROUND(I210*H210,2)</f>
        <v>0</v>
      </c>
      <c r="K210" s="249" t="s">
        <v>127</v>
      </c>
      <c r="L210" s="254"/>
      <c r="M210" s="255" t="s">
        <v>19</v>
      </c>
      <c r="N210" s="256" t="s">
        <v>42</v>
      </c>
      <c r="O210" s="85"/>
      <c r="P210" s="214">
        <f>O210*H210</f>
        <v>0</v>
      </c>
      <c r="Q210" s="214">
        <v>0.0081799999999999998</v>
      </c>
      <c r="R210" s="214">
        <f>Q210*H210</f>
        <v>0.049079999999999999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171</v>
      </c>
      <c r="AT210" s="216" t="s">
        <v>224</v>
      </c>
      <c r="AU210" s="216" t="s">
        <v>80</v>
      </c>
      <c r="AY210" s="18" t="s">
        <v>121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</v>
      </c>
      <c r="BK210" s="217">
        <f>ROUND(I210*H210,2)</f>
        <v>0</v>
      </c>
      <c r="BL210" s="18" t="s">
        <v>128</v>
      </c>
      <c r="BM210" s="216" t="s">
        <v>519</v>
      </c>
    </row>
    <row r="211" s="13" customFormat="1">
      <c r="A211" s="13"/>
      <c r="B211" s="225"/>
      <c r="C211" s="226"/>
      <c r="D211" s="223" t="s">
        <v>140</v>
      </c>
      <c r="E211" s="227" t="s">
        <v>19</v>
      </c>
      <c r="F211" s="228" t="s">
        <v>159</v>
      </c>
      <c r="G211" s="226"/>
      <c r="H211" s="229">
        <v>6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140</v>
      </c>
      <c r="AU211" s="235" t="s">
        <v>80</v>
      </c>
      <c r="AV211" s="13" t="s">
        <v>80</v>
      </c>
      <c r="AW211" s="13" t="s">
        <v>33</v>
      </c>
      <c r="AX211" s="13" t="s">
        <v>71</v>
      </c>
      <c r="AY211" s="235" t="s">
        <v>121</v>
      </c>
    </row>
    <row r="212" s="14" customFormat="1">
      <c r="A212" s="14"/>
      <c r="B212" s="236"/>
      <c r="C212" s="237"/>
      <c r="D212" s="223" t="s">
        <v>140</v>
      </c>
      <c r="E212" s="238" t="s">
        <v>19</v>
      </c>
      <c r="F212" s="239" t="s">
        <v>142</v>
      </c>
      <c r="G212" s="237"/>
      <c r="H212" s="240">
        <v>6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140</v>
      </c>
      <c r="AU212" s="246" t="s">
        <v>80</v>
      </c>
      <c r="AV212" s="14" t="s">
        <v>128</v>
      </c>
      <c r="AW212" s="14" t="s">
        <v>33</v>
      </c>
      <c r="AX212" s="14" t="s">
        <v>14</v>
      </c>
      <c r="AY212" s="246" t="s">
        <v>121</v>
      </c>
    </row>
    <row r="213" s="12" customFormat="1" ht="25.92" customHeight="1">
      <c r="A213" s="12"/>
      <c r="B213" s="189"/>
      <c r="C213" s="190"/>
      <c r="D213" s="191" t="s">
        <v>70</v>
      </c>
      <c r="E213" s="192" t="s">
        <v>224</v>
      </c>
      <c r="F213" s="192" t="s">
        <v>354</v>
      </c>
      <c r="G213" s="190"/>
      <c r="H213" s="190"/>
      <c r="I213" s="193"/>
      <c r="J213" s="194">
        <f>BK213</f>
        <v>0</v>
      </c>
      <c r="K213" s="190"/>
      <c r="L213" s="195"/>
      <c r="M213" s="196"/>
      <c r="N213" s="197"/>
      <c r="O213" s="197"/>
      <c r="P213" s="198">
        <f>P214</f>
        <v>0</v>
      </c>
      <c r="Q213" s="197"/>
      <c r="R213" s="198">
        <f>R214</f>
        <v>0</v>
      </c>
      <c r="S213" s="197"/>
      <c r="T213" s="199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143</v>
      </c>
      <c r="AT213" s="201" t="s">
        <v>70</v>
      </c>
      <c r="AU213" s="201" t="s">
        <v>71</v>
      </c>
      <c r="AY213" s="200" t="s">
        <v>121</v>
      </c>
      <c r="BK213" s="202">
        <f>BK214</f>
        <v>0</v>
      </c>
    </row>
    <row r="214" s="12" customFormat="1" ht="22.8" customHeight="1">
      <c r="A214" s="12"/>
      <c r="B214" s="189"/>
      <c r="C214" s="190"/>
      <c r="D214" s="191" t="s">
        <v>70</v>
      </c>
      <c r="E214" s="203" t="s">
        <v>355</v>
      </c>
      <c r="F214" s="203" t="s">
        <v>356</v>
      </c>
      <c r="G214" s="190"/>
      <c r="H214" s="190"/>
      <c r="I214" s="193"/>
      <c r="J214" s="204">
        <f>BK214</f>
        <v>0</v>
      </c>
      <c r="K214" s="190"/>
      <c r="L214" s="195"/>
      <c r="M214" s="196"/>
      <c r="N214" s="197"/>
      <c r="O214" s="197"/>
      <c r="P214" s="198">
        <v>0</v>
      </c>
      <c r="Q214" s="197"/>
      <c r="R214" s="198">
        <v>0</v>
      </c>
      <c r="S214" s="197"/>
      <c r="T214" s="199"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0" t="s">
        <v>143</v>
      </c>
      <c r="AT214" s="201" t="s">
        <v>70</v>
      </c>
      <c r="AU214" s="201" t="s">
        <v>14</v>
      </c>
      <c r="AY214" s="200" t="s">
        <v>121</v>
      </c>
      <c r="BK214" s="202">
        <v>0</v>
      </c>
    </row>
    <row r="215" s="12" customFormat="1" ht="25.92" customHeight="1">
      <c r="A215" s="12"/>
      <c r="B215" s="189"/>
      <c r="C215" s="190"/>
      <c r="D215" s="191" t="s">
        <v>70</v>
      </c>
      <c r="E215" s="192" t="s">
        <v>367</v>
      </c>
      <c r="F215" s="192" t="s">
        <v>368</v>
      </c>
      <c r="G215" s="190"/>
      <c r="H215" s="190"/>
      <c r="I215" s="193"/>
      <c r="J215" s="194">
        <f>BK215</f>
        <v>0</v>
      </c>
      <c r="K215" s="190"/>
      <c r="L215" s="195"/>
      <c r="M215" s="196"/>
      <c r="N215" s="197"/>
      <c r="O215" s="197"/>
      <c r="P215" s="198">
        <f>P216+P221+P223+P225+P228+P229</f>
        <v>0</v>
      </c>
      <c r="Q215" s="197"/>
      <c r="R215" s="198">
        <f>R216+R221+R223+R225+R228+R229</f>
        <v>0</v>
      </c>
      <c r="S215" s="197"/>
      <c r="T215" s="199">
        <f>T216+T221+T223+T225+T228+T229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155</v>
      </c>
      <c r="AT215" s="201" t="s">
        <v>70</v>
      </c>
      <c r="AU215" s="201" t="s">
        <v>71</v>
      </c>
      <c r="AY215" s="200" t="s">
        <v>121</v>
      </c>
      <c r="BK215" s="202">
        <f>BK216+BK221+BK223+BK225+BK228+BK229</f>
        <v>0</v>
      </c>
    </row>
    <row r="216" s="12" customFormat="1" ht="22.8" customHeight="1">
      <c r="A216" s="12"/>
      <c r="B216" s="189"/>
      <c r="C216" s="190"/>
      <c r="D216" s="191" t="s">
        <v>70</v>
      </c>
      <c r="E216" s="203" t="s">
        <v>369</v>
      </c>
      <c r="F216" s="203" t="s">
        <v>370</v>
      </c>
      <c r="G216" s="190"/>
      <c r="H216" s="190"/>
      <c r="I216" s="193"/>
      <c r="J216" s="204">
        <f>BK216</f>
        <v>0</v>
      </c>
      <c r="K216" s="190"/>
      <c r="L216" s="195"/>
      <c r="M216" s="196"/>
      <c r="N216" s="197"/>
      <c r="O216" s="197"/>
      <c r="P216" s="198">
        <f>SUM(P217:P220)</f>
        <v>0</v>
      </c>
      <c r="Q216" s="197"/>
      <c r="R216" s="198">
        <f>SUM(R217:R220)</f>
        <v>0</v>
      </c>
      <c r="S216" s="197"/>
      <c r="T216" s="199">
        <f>SUM(T217:T220)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0" t="s">
        <v>155</v>
      </c>
      <c r="AT216" s="201" t="s">
        <v>70</v>
      </c>
      <c r="AU216" s="201" t="s">
        <v>14</v>
      </c>
      <c r="AY216" s="200" t="s">
        <v>121</v>
      </c>
      <c r="BK216" s="202">
        <f>SUM(BK217:BK220)</f>
        <v>0</v>
      </c>
    </row>
    <row r="217" s="2" customFormat="1" ht="16.5" customHeight="1">
      <c r="A217" s="39"/>
      <c r="B217" s="40"/>
      <c r="C217" s="247" t="s">
        <v>322</v>
      </c>
      <c r="D217" s="247" t="s">
        <v>224</v>
      </c>
      <c r="E217" s="248" t="s">
        <v>372</v>
      </c>
      <c r="F217" s="249" t="s">
        <v>373</v>
      </c>
      <c r="G217" s="250" t="s">
        <v>374</v>
      </c>
      <c r="H217" s="251">
        <v>3</v>
      </c>
      <c r="I217" s="252"/>
      <c r="J217" s="253">
        <f>ROUND(I217*H217,2)</f>
        <v>0</v>
      </c>
      <c r="K217" s="249" t="s">
        <v>19</v>
      </c>
      <c r="L217" s="254"/>
      <c r="M217" s="255" t="s">
        <v>19</v>
      </c>
      <c r="N217" s="256" t="s">
        <v>42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171</v>
      </c>
      <c r="AT217" s="216" t="s">
        <v>224</v>
      </c>
      <c r="AU217" s="216" t="s">
        <v>80</v>
      </c>
      <c r="AY217" s="18" t="s">
        <v>121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</v>
      </c>
      <c r="BK217" s="217">
        <f>ROUND(I217*H217,2)</f>
        <v>0</v>
      </c>
      <c r="BL217" s="18" t="s">
        <v>128</v>
      </c>
      <c r="BM217" s="216" t="s">
        <v>520</v>
      </c>
    </row>
    <row r="218" s="2" customFormat="1">
      <c r="A218" s="39"/>
      <c r="B218" s="40"/>
      <c r="C218" s="41"/>
      <c r="D218" s="223" t="s">
        <v>132</v>
      </c>
      <c r="E218" s="41"/>
      <c r="F218" s="224" t="s">
        <v>376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132</v>
      </c>
      <c r="AU218" s="18" t="s">
        <v>80</v>
      </c>
    </row>
    <row r="219" s="2" customFormat="1" ht="16.5" customHeight="1">
      <c r="A219" s="39"/>
      <c r="B219" s="40"/>
      <c r="C219" s="247" t="s">
        <v>328</v>
      </c>
      <c r="D219" s="247" t="s">
        <v>224</v>
      </c>
      <c r="E219" s="248" t="s">
        <v>378</v>
      </c>
      <c r="F219" s="249" t="s">
        <v>379</v>
      </c>
      <c r="G219" s="250" t="s">
        <v>374</v>
      </c>
      <c r="H219" s="251">
        <v>1</v>
      </c>
      <c r="I219" s="252"/>
      <c r="J219" s="253">
        <f>ROUND(I219*H219,2)</f>
        <v>0</v>
      </c>
      <c r="K219" s="249" t="s">
        <v>19</v>
      </c>
      <c r="L219" s="254"/>
      <c r="M219" s="255" t="s">
        <v>19</v>
      </c>
      <c r="N219" s="256" t="s">
        <v>42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171</v>
      </c>
      <c r="AT219" s="216" t="s">
        <v>224</v>
      </c>
      <c r="AU219" s="216" t="s">
        <v>80</v>
      </c>
      <c r="AY219" s="18" t="s">
        <v>121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14</v>
      </c>
      <c r="BK219" s="217">
        <f>ROUND(I219*H219,2)</f>
        <v>0</v>
      </c>
      <c r="BL219" s="18" t="s">
        <v>128</v>
      </c>
      <c r="BM219" s="216" t="s">
        <v>521</v>
      </c>
    </row>
    <row r="220" s="2" customFormat="1" ht="16.5" customHeight="1">
      <c r="A220" s="39"/>
      <c r="B220" s="40"/>
      <c r="C220" s="247" t="s">
        <v>334</v>
      </c>
      <c r="D220" s="247" t="s">
        <v>224</v>
      </c>
      <c r="E220" s="248" t="s">
        <v>382</v>
      </c>
      <c r="F220" s="249" t="s">
        <v>383</v>
      </c>
      <c r="G220" s="250" t="s">
        <v>374</v>
      </c>
      <c r="H220" s="251">
        <v>1</v>
      </c>
      <c r="I220" s="252"/>
      <c r="J220" s="253">
        <f>ROUND(I220*H220,2)</f>
        <v>0</v>
      </c>
      <c r="K220" s="249" t="s">
        <v>19</v>
      </c>
      <c r="L220" s="254"/>
      <c r="M220" s="255" t="s">
        <v>19</v>
      </c>
      <c r="N220" s="256" t="s">
        <v>42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171</v>
      </c>
      <c r="AT220" s="216" t="s">
        <v>224</v>
      </c>
      <c r="AU220" s="216" t="s">
        <v>80</v>
      </c>
      <c r="AY220" s="18" t="s">
        <v>121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14</v>
      </c>
      <c r="BK220" s="217">
        <f>ROUND(I220*H220,2)</f>
        <v>0</v>
      </c>
      <c r="BL220" s="18" t="s">
        <v>128</v>
      </c>
      <c r="BM220" s="216" t="s">
        <v>522</v>
      </c>
    </row>
    <row r="221" s="12" customFormat="1" ht="22.8" customHeight="1">
      <c r="A221" s="12"/>
      <c r="B221" s="189"/>
      <c r="C221" s="190"/>
      <c r="D221" s="191" t="s">
        <v>70</v>
      </c>
      <c r="E221" s="203" t="s">
        <v>385</v>
      </c>
      <c r="F221" s="203" t="s">
        <v>386</v>
      </c>
      <c r="G221" s="190"/>
      <c r="H221" s="190"/>
      <c r="I221" s="193"/>
      <c r="J221" s="204">
        <f>BK221</f>
        <v>0</v>
      </c>
      <c r="K221" s="190"/>
      <c r="L221" s="195"/>
      <c r="M221" s="196"/>
      <c r="N221" s="197"/>
      <c r="O221" s="197"/>
      <c r="P221" s="198">
        <f>P222</f>
        <v>0</v>
      </c>
      <c r="Q221" s="197"/>
      <c r="R221" s="198">
        <f>R222</f>
        <v>0</v>
      </c>
      <c r="S221" s="197"/>
      <c r="T221" s="199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0" t="s">
        <v>155</v>
      </c>
      <c r="AT221" s="201" t="s">
        <v>70</v>
      </c>
      <c r="AU221" s="201" t="s">
        <v>14</v>
      </c>
      <c r="AY221" s="200" t="s">
        <v>121</v>
      </c>
      <c r="BK221" s="202">
        <f>BK222</f>
        <v>0</v>
      </c>
    </row>
    <row r="222" s="2" customFormat="1" ht="16.5" customHeight="1">
      <c r="A222" s="39"/>
      <c r="B222" s="40"/>
      <c r="C222" s="247" t="s">
        <v>339</v>
      </c>
      <c r="D222" s="247" t="s">
        <v>224</v>
      </c>
      <c r="E222" s="248" t="s">
        <v>388</v>
      </c>
      <c r="F222" s="249" t="s">
        <v>386</v>
      </c>
      <c r="G222" s="250" t="s">
        <v>374</v>
      </c>
      <c r="H222" s="251">
        <v>1</v>
      </c>
      <c r="I222" s="252"/>
      <c r="J222" s="253">
        <f>ROUND(I222*H222,2)</f>
        <v>0</v>
      </c>
      <c r="K222" s="249" t="s">
        <v>19</v>
      </c>
      <c r="L222" s="254"/>
      <c r="M222" s="255" t="s">
        <v>19</v>
      </c>
      <c r="N222" s="256" t="s">
        <v>42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171</v>
      </c>
      <c r="AT222" s="216" t="s">
        <v>224</v>
      </c>
      <c r="AU222" s="216" t="s">
        <v>80</v>
      </c>
      <c r="AY222" s="18" t="s">
        <v>121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</v>
      </c>
      <c r="BK222" s="217">
        <f>ROUND(I222*H222,2)</f>
        <v>0</v>
      </c>
      <c r="BL222" s="18" t="s">
        <v>128</v>
      </c>
      <c r="BM222" s="216" t="s">
        <v>523</v>
      </c>
    </row>
    <row r="223" s="12" customFormat="1" ht="22.8" customHeight="1">
      <c r="A223" s="12"/>
      <c r="B223" s="189"/>
      <c r="C223" s="190"/>
      <c r="D223" s="191" t="s">
        <v>70</v>
      </c>
      <c r="E223" s="203" t="s">
        <v>390</v>
      </c>
      <c r="F223" s="203" t="s">
        <v>391</v>
      </c>
      <c r="G223" s="190"/>
      <c r="H223" s="190"/>
      <c r="I223" s="193"/>
      <c r="J223" s="204">
        <f>BK223</f>
        <v>0</v>
      </c>
      <c r="K223" s="190"/>
      <c r="L223" s="195"/>
      <c r="M223" s="196"/>
      <c r="N223" s="197"/>
      <c r="O223" s="197"/>
      <c r="P223" s="198">
        <f>P224</f>
        <v>0</v>
      </c>
      <c r="Q223" s="197"/>
      <c r="R223" s="198">
        <f>R224</f>
        <v>0</v>
      </c>
      <c r="S223" s="197"/>
      <c r="T223" s="199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155</v>
      </c>
      <c r="AT223" s="201" t="s">
        <v>70</v>
      </c>
      <c r="AU223" s="201" t="s">
        <v>14</v>
      </c>
      <c r="AY223" s="200" t="s">
        <v>121</v>
      </c>
      <c r="BK223" s="202">
        <f>BK224</f>
        <v>0</v>
      </c>
    </row>
    <row r="224" s="2" customFormat="1" ht="16.5" customHeight="1">
      <c r="A224" s="39"/>
      <c r="B224" s="40"/>
      <c r="C224" s="247" t="s">
        <v>345</v>
      </c>
      <c r="D224" s="247" t="s">
        <v>224</v>
      </c>
      <c r="E224" s="248" t="s">
        <v>393</v>
      </c>
      <c r="F224" s="249" t="s">
        <v>391</v>
      </c>
      <c r="G224" s="250" t="s">
        <v>374</v>
      </c>
      <c r="H224" s="251">
        <v>1</v>
      </c>
      <c r="I224" s="252"/>
      <c r="J224" s="253">
        <f>ROUND(I224*H224,2)</f>
        <v>0</v>
      </c>
      <c r="K224" s="249" t="s">
        <v>19</v>
      </c>
      <c r="L224" s="254"/>
      <c r="M224" s="255" t="s">
        <v>19</v>
      </c>
      <c r="N224" s="256" t="s">
        <v>42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171</v>
      </c>
      <c r="AT224" s="216" t="s">
        <v>224</v>
      </c>
      <c r="AU224" s="216" t="s">
        <v>80</v>
      </c>
      <c r="AY224" s="18" t="s">
        <v>121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14</v>
      </c>
      <c r="BK224" s="217">
        <f>ROUND(I224*H224,2)</f>
        <v>0</v>
      </c>
      <c r="BL224" s="18" t="s">
        <v>128</v>
      </c>
      <c r="BM224" s="216" t="s">
        <v>524</v>
      </c>
    </row>
    <row r="225" s="12" customFormat="1" ht="22.8" customHeight="1">
      <c r="A225" s="12"/>
      <c r="B225" s="189"/>
      <c r="C225" s="190"/>
      <c r="D225" s="191" t="s">
        <v>70</v>
      </c>
      <c r="E225" s="203" t="s">
        <v>395</v>
      </c>
      <c r="F225" s="203" t="s">
        <v>396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SUM(P226:P227)</f>
        <v>0</v>
      </c>
      <c r="Q225" s="197"/>
      <c r="R225" s="198">
        <f>SUM(R226:R227)</f>
        <v>0</v>
      </c>
      <c r="S225" s="197"/>
      <c r="T225" s="199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155</v>
      </c>
      <c r="AT225" s="201" t="s">
        <v>70</v>
      </c>
      <c r="AU225" s="201" t="s">
        <v>14</v>
      </c>
      <c r="AY225" s="200" t="s">
        <v>121</v>
      </c>
      <c r="BK225" s="202">
        <f>SUM(BK226:BK227)</f>
        <v>0</v>
      </c>
    </row>
    <row r="226" s="2" customFormat="1" ht="16.5" customHeight="1">
      <c r="A226" s="39"/>
      <c r="B226" s="40"/>
      <c r="C226" s="247" t="s">
        <v>350</v>
      </c>
      <c r="D226" s="247" t="s">
        <v>224</v>
      </c>
      <c r="E226" s="248" t="s">
        <v>398</v>
      </c>
      <c r="F226" s="249" t="s">
        <v>399</v>
      </c>
      <c r="G226" s="250" t="s">
        <v>374</v>
      </c>
      <c r="H226" s="251">
        <v>2</v>
      </c>
      <c r="I226" s="252"/>
      <c r="J226" s="253">
        <f>ROUND(I226*H226,2)</f>
        <v>0</v>
      </c>
      <c r="K226" s="249" t="s">
        <v>19</v>
      </c>
      <c r="L226" s="254"/>
      <c r="M226" s="255" t="s">
        <v>19</v>
      </c>
      <c r="N226" s="256" t="s">
        <v>42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171</v>
      </c>
      <c r="AT226" s="216" t="s">
        <v>224</v>
      </c>
      <c r="AU226" s="216" t="s">
        <v>80</v>
      </c>
      <c r="AY226" s="18" t="s">
        <v>121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14</v>
      </c>
      <c r="BK226" s="217">
        <f>ROUND(I226*H226,2)</f>
        <v>0</v>
      </c>
      <c r="BL226" s="18" t="s">
        <v>128</v>
      </c>
      <c r="BM226" s="216" t="s">
        <v>525</v>
      </c>
    </row>
    <row r="227" s="2" customFormat="1">
      <c r="A227" s="39"/>
      <c r="B227" s="40"/>
      <c r="C227" s="41"/>
      <c r="D227" s="223" t="s">
        <v>132</v>
      </c>
      <c r="E227" s="41"/>
      <c r="F227" s="224" t="s">
        <v>526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132</v>
      </c>
      <c r="AU227" s="18" t="s">
        <v>80</v>
      </c>
    </row>
    <row r="228" s="12" customFormat="1" ht="22.8" customHeight="1">
      <c r="A228" s="12"/>
      <c r="B228" s="189"/>
      <c r="C228" s="190"/>
      <c r="D228" s="191" t="s">
        <v>70</v>
      </c>
      <c r="E228" s="203" t="s">
        <v>402</v>
      </c>
      <c r="F228" s="203" t="s">
        <v>403</v>
      </c>
      <c r="G228" s="190"/>
      <c r="H228" s="190"/>
      <c r="I228" s="193"/>
      <c r="J228" s="204">
        <f>BK228</f>
        <v>0</v>
      </c>
      <c r="K228" s="190"/>
      <c r="L228" s="195"/>
      <c r="M228" s="196"/>
      <c r="N228" s="197"/>
      <c r="O228" s="197"/>
      <c r="P228" s="198">
        <v>0</v>
      </c>
      <c r="Q228" s="197"/>
      <c r="R228" s="198">
        <v>0</v>
      </c>
      <c r="S228" s="197"/>
      <c r="T228" s="199"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0" t="s">
        <v>155</v>
      </c>
      <c r="AT228" s="201" t="s">
        <v>70</v>
      </c>
      <c r="AU228" s="201" t="s">
        <v>14</v>
      </c>
      <c r="AY228" s="200" t="s">
        <v>121</v>
      </c>
      <c r="BK228" s="202">
        <v>0</v>
      </c>
    </row>
    <row r="229" s="12" customFormat="1" ht="22.8" customHeight="1">
      <c r="A229" s="12"/>
      <c r="B229" s="189"/>
      <c r="C229" s="190"/>
      <c r="D229" s="191" t="s">
        <v>70</v>
      </c>
      <c r="E229" s="203" t="s">
        <v>408</v>
      </c>
      <c r="F229" s="203" t="s">
        <v>409</v>
      </c>
      <c r="G229" s="190"/>
      <c r="H229" s="190"/>
      <c r="I229" s="193"/>
      <c r="J229" s="204">
        <f>BK229</f>
        <v>0</v>
      </c>
      <c r="K229" s="190"/>
      <c r="L229" s="195"/>
      <c r="M229" s="261"/>
      <c r="N229" s="262"/>
      <c r="O229" s="262"/>
      <c r="P229" s="263">
        <v>0</v>
      </c>
      <c r="Q229" s="262"/>
      <c r="R229" s="263">
        <v>0</v>
      </c>
      <c r="S229" s="262"/>
      <c r="T229" s="264"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0" t="s">
        <v>155</v>
      </c>
      <c r="AT229" s="201" t="s">
        <v>70</v>
      </c>
      <c r="AU229" s="201" t="s">
        <v>14</v>
      </c>
      <c r="AY229" s="200" t="s">
        <v>121</v>
      </c>
      <c r="BK229" s="202">
        <v>0</v>
      </c>
    </row>
    <row r="230" s="2" customFormat="1" ht="6.96" customHeight="1">
      <c r="A230" s="39"/>
      <c r="B230" s="60"/>
      <c r="C230" s="61"/>
      <c r="D230" s="61"/>
      <c r="E230" s="61"/>
      <c r="F230" s="61"/>
      <c r="G230" s="61"/>
      <c r="H230" s="61"/>
      <c r="I230" s="61"/>
      <c r="J230" s="61"/>
      <c r="K230" s="61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w19xJv+iVAUzFNeqls//WFV13kmrevRtnbIUO9vZeE4b8bau8BveDHJYcPfKYgYfPqYw2kRfqnCOayRqWkNhwA==" hashValue="5Bx3UahxJC46pVTX0W38CHY0wBOUlIsqc6mmhaQEkS1e79eyQdvzEclRUMEvjvYFcrxnmaKN6gLjYXTUoXU7Pg==" algorithmName="SHA-512" password="CC35"/>
  <autoFilter ref="C93:K229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111251101"/>
    <hyperlink ref="F101" r:id="rId2" display="https://podminky.urs.cz/item/CS_URS_2024_01/112101101"/>
    <hyperlink ref="F104" r:id="rId3" display="https://podminky.urs.cz/item/CS_URS_2024_01/112111111"/>
    <hyperlink ref="F107" r:id="rId4" display="https://podminky.urs.cz/item/CS_URS_2024_01/112201112"/>
    <hyperlink ref="F110" r:id="rId5" display="https://podminky.urs.cz/item/CS_URS_2024_01/112201113"/>
    <hyperlink ref="F113" r:id="rId6" display="https://podminky.urs.cz/item/CS_URS_2024_01/112201138"/>
    <hyperlink ref="F116" r:id="rId7" display="https://podminky.urs.cz/item/CS_URS_2024_01/121151114"/>
    <hyperlink ref="F120" r:id="rId8" display="https://podminky.urs.cz/item/CS_URS_2024_01/122252204"/>
    <hyperlink ref="F124" r:id="rId9" display="https://podminky.urs.cz/item/CS_URS_2024_01/122252204"/>
    <hyperlink ref="F128" r:id="rId10" display="https://podminky.urs.cz/item/CS_URS_2024_01/132251251"/>
    <hyperlink ref="F133" r:id="rId11" display="https://podminky.urs.cz/item/CS_URS_2024_01/162201421"/>
    <hyperlink ref="F136" r:id="rId12" display="https://podminky.urs.cz/item/CS_URS_2024_01/162201422"/>
    <hyperlink ref="F139" r:id="rId13" display="https://podminky.urs.cz/item/CS_URS_2024_01/162201424"/>
    <hyperlink ref="F142" r:id="rId14" display="https://podminky.urs.cz/item/CS_URS_2024_01/162251102"/>
    <hyperlink ref="F146" r:id="rId15" display="https://podminky.urs.cz/item/CS_URS_2024_01/162351103"/>
    <hyperlink ref="F154" r:id="rId16" display="https://podminky.urs.cz/item/CS_URS_2024_01/162651112"/>
    <hyperlink ref="F159" r:id="rId17" display="https://podminky.urs.cz/item/CS_URS_2024_01/171152101"/>
    <hyperlink ref="F164" r:id="rId18" display="https://podminky.urs.cz/item/CS_URS_2024_01/182151111"/>
    <hyperlink ref="F169" r:id="rId19" display="https://podminky.urs.cz/item/CS_URS_2024_01/182251101"/>
    <hyperlink ref="F172" r:id="rId20" display="https://podminky.urs.cz/item/CS_URS_2024_01/182351023"/>
    <hyperlink ref="F177" r:id="rId21" display="https://podminky.urs.cz/item/CS_URS_2024_01/998225111"/>
    <hyperlink ref="F181" r:id="rId22" display="https://podminky.urs.cz/item/CS_URS_2024_01/463212121"/>
    <hyperlink ref="F186" r:id="rId23" display="https://podminky.urs.cz/item/CS_URS_2024_01/564762111"/>
    <hyperlink ref="F189" r:id="rId24" display="https://podminky.urs.cz/item/CS_URS_2024_01/564861111"/>
    <hyperlink ref="F194" r:id="rId25" display="https://podminky.urs.cz/item/CS_URS_2024_01/564861111"/>
    <hyperlink ref="F198" r:id="rId26" display="https://podminky.urs.cz/item/CS_URS_2024_01/597311121"/>
    <hyperlink ref="F203" r:id="rId27" display="https://podminky.urs.cz/item/CS_URS_2024_01/919441211"/>
    <hyperlink ref="F205" r:id="rId28" display="https://podminky.urs.cz/item/CS_URS_2024_01/919443111"/>
    <hyperlink ref="F207" r:id="rId29" display="https://podminky.urs.cz/item/CS_URS_2024_01/9195510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527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528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529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530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531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532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533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534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535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536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537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78</v>
      </c>
      <c r="F18" s="276" t="s">
        <v>538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539</v>
      </c>
      <c r="F19" s="276" t="s">
        <v>540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541</v>
      </c>
      <c r="F20" s="276" t="s">
        <v>542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543</v>
      </c>
      <c r="F21" s="276" t="s">
        <v>544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545</v>
      </c>
      <c r="F22" s="276" t="s">
        <v>546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547</v>
      </c>
      <c r="F23" s="276" t="s">
        <v>548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549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550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551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552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553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554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555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556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557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107</v>
      </c>
      <c r="F36" s="276"/>
      <c r="G36" s="276" t="s">
        <v>558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559</v>
      </c>
      <c r="F37" s="276"/>
      <c r="G37" s="276" t="s">
        <v>560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52</v>
      </c>
      <c r="F38" s="276"/>
      <c r="G38" s="276" t="s">
        <v>561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53</v>
      </c>
      <c r="F39" s="276"/>
      <c r="G39" s="276" t="s">
        <v>562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108</v>
      </c>
      <c r="F40" s="276"/>
      <c r="G40" s="276" t="s">
        <v>563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109</v>
      </c>
      <c r="F41" s="276"/>
      <c r="G41" s="276" t="s">
        <v>564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565</v>
      </c>
      <c r="F42" s="276"/>
      <c r="G42" s="276" t="s">
        <v>566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567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568</v>
      </c>
      <c r="F44" s="276"/>
      <c r="G44" s="276" t="s">
        <v>569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111</v>
      </c>
      <c r="F45" s="276"/>
      <c r="G45" s="276" t="s">
        <v>570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571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572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573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574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575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576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577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578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579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580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581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582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583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584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585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586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587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588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589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590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591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592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593</v>
      </c>
      <c r="D76" s="294"/>
      <c r="E76" s="294"/>
      <c r="F76" s="294" t="s">
        <v>594</v>
      </c>
      <c r="G76" s="295"/>
      <c r="H76" s="294" t="s">
        <v>53</v>
      </c>
      <c r="I76" s="294" t="s">
        <v>56</v>
      </c>
      <c r="J76" s="294" t="s">
        <v>595</v>
      </c>
      <c r="K76" s="293"/>
    </row>
    <row r="77" s="1" customFormat="1" ht="17.25" customHeight="1">
      <c r="B77" s="291"/>
      <c r="C77" s="296" t="s">
        <v>596</v>
      </c>
      <c r="D77" s="296"/>
      <c r="E77" s="296"/>
      <c r="F77" s="297" t="s">
        <v>597</v>
      </c>
      <c r="G77" s="298"/>
      <c r="H77" s="296"/>
      <c r="I77" s="296"/>
      <c r="J77" s="296" t="s">
        <v>598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52</v>
      </c>
      <c r="D79" s="301"/>
      <c r="E79" s="301"/>
      <c r="F79" s="302" t="s">
        <v>599</v>
      </c>
      <c r="G79" s="303"/>
      <c r="H79" s="279" t="s">
        <v>600</v>
      </c>
      <c r="I79" s="279" t="s">
        <v>601</v>
      </c>
      <c r="J79" s="279">
        <v>20</v>
      </c>
      <c r="K79" s="293"/>
    </row>
    <row r="80" s="1" customFormat="1" ht="15" customHeight="1">
      <c r="B80" s="291"/>
      <c r="C80" s="279" t="s">
        <v>602</v>
      </c>
      <c r="D80" s="279"/>
      <c r="E80" s="279"/>
      <c r="F80" s="302" t="s">
        <v>599</v>
      </c>
      <c r="G80" s="303"/>
      <c r="H80" s="279" t="s">
        <v>603</v>
      </c>
      <c r="I80" s="279" t="s">
        <v>601</v>
      </c>
      <c r="J80" s="279">
        <v>120</v>
      </c>
      <c r="K80" s="293"/>
    </row>
    <row r="81" s="1" customFormat="1" ht="15" customHeight="1">
      <c r="B81" s="304"/>
      <c r="C81" s="279" t="s">
        <v>604</v>
      </c>
      <c r="D81" s="279"/>
      <c r="E81" s="279"/>
      <c r="F81" s="302" t="s">
        <v>605</v>
      </c>
      <c r="G81" s="303"/>
      <c r="H81" s="279" t="s">
        <v>606</v>
      </c>
      <c r="I81" s="279" t="s">
        <v>601</v>
      </c>
      <c r="J81" s="279">
        <v>50</v>
      </c>
      <c r="K81" s="293"/>
    </row>
    <row r="82" s="1" customFormat="1" ht="15" customHeight="1">
      <c r="B82" s="304"/>
      <c r="C82" s="279" t="s">
        <v>607</v>
      </c>
      <c r="D82" s="279"/>
      <c r="E82" s="279"/>
      <c r="F82" s="302" t="s">
        <v>599</v>
      </c>
      <c r="G82" s="303"/>
      <c r="H82" s="279" t="s">
        <v>608</v>
      </c>
      <c r="I82" s="279" t="s">
        <v>609</v>
      </c>
      <c r="J82" s="279"/>
      <c r="K82" s="293"/>
    </row>
    <row r="83" s="1" customFormat="1" ht="15" customHeight="1">
      <c r="B83" s="304"/>
      <c r="C83" s="305" t="s">
        <v>610</v>
      </c>
      <c r="D83" s="305"/>
      <c r="E83" s="305"/>
      <c r="F83" s="306" t="s">
        <v>605</v>
      </c>
      <c r="G83" s="305"/>
      <c r="H83" s="305" t="s">
        <v>611</v>
      </c>
      <c r="I83" s="305" t="s">
        <v>601</v>
      </c>
      <c r="J83" s="305">
        <v>15</v>
      </c>
      <c r="K83" s="293"/>
    </row>
    <row r="84" s="1" customFormat="1" ht="15" customHeight="1">
      <c r="B84" s="304"/>
      <c r="C84" s="305" t="s">
        <v>612</v>
      </c>
      <c r="D84" s="305"/>
      <c r="E84" s="305"/>
      <c r="F84" s="306" t="s">
        <v>605</v>
      </c>
      <c r="G84" s="305"/>
      <c r="H84" s="305" t="s">
        <v>613</v>
      </c>
      <c r="I84" s="305" t="s">
        <v>601</v>
      </c>
      <c r="J84" s="305">
        <v>15</v>
      </c>
      <c r="K84" s="293"/>
    </row>
    <row r="85" s="1" customFormat="1" ht="15" customHeight="1">
      <c r="B85" s="304"/>
      <c r="C85" s="305" t="s">
        <v>614</v>
      </c>
      <c r="D85" s="305"/>
      <c r="E85" s="305"/>
      <c r="F85" s="306" t="s">
        <v>605</v>
      </c>
      <c r="G85" s="305"/>
      <c r="H85" s="305" t="s">
        <v>615</v>
      </c>
      <c r="I85" s="305" t="s">
        <v>601</v>
      </c>
      <c r="J85" s="305">
        <v>20</v>
      </c>
      <c r="K85" s="293"/>
    </row>
    <row r="86" s="1" customFormat="1" ht="15" customHeight="1">
      <c r="B86" s="304"/>
      <c r="C86" s="305" t="s">
        <v>616</v>
      </c>
      <c r="D86" s="305"/>
      <c r="E86" s="305"/>
      <c r="F86" s="306" t="s">
        <v>605</v>
      </c>
      <c r="G86" s="305"/>
      <c r="H86" s="305" t="s">
        <v>617</v>
      </c>
      <c r="I86" s="305" t="s">
        <v>601</v>
      </c>
      <c r="J86" s="305">
        <v>20</v>
      </c>
      <c r="K86" s="293"/>
    </row>
    <row r="87" s="1" customFormat="1" ht="15" customHeight="1">
      <c r="B87" s="304"/>
      <c r="C87" s="279" t="s">
        <v>618</v>
      </c>
      <c r="D87" s="279"/>
      <c r="E87" s="279"/>
      <c r="F87" s="302" t="s">
        <v>605</v>
      </c>
      <c r="G87" s="303"/>
      <c r="H87" s="279" t="s">
        <v>619</v>
      </c>
      <c r="I87" s="279" t="s">
        <v>601</v>
      </c>
      <c r="J87" s="279">
        <v>50</v>
      </c>
      <c r="K87" s="293"/>
    </row>
    <row r="88" s="1" customFormat="1" ht="15" customHeight="1">
      <c r="B88" s="304"/>
      <c r="C88" s="279" t="s">
        <v>620</v>
      </c>
      <c r="D88" s="279"/>
      <c r="E88" s="279"/>
      <c r="F88" s="302" t="s">
        <v>605</v>
      </c>
      <c r="G88" s="303"/>
      <c r="H88" s="279" t="s">
        <v>621</v>
      </c>
      <c r="I88" s="279" t="s">
        <v>601</v>
      </c>
      <c r="J88" s="279">
        <v>20</v>
      </c>
      <c r="K88" s="293"/>
    </row>
    <row r="89" s="1" customFormat="1" ht="15" customHeight="1">
      <c r="B89" s="304"/>
      <c r="C89" s="279" t="s">
        <v>622</v>
      </c>
      <c r="D89" s="279"/>
      <c r="E89" s="279"/>
      <c r="F89" s="302" t="s">
        <v>605</v>
      </c>
      <c r="G89" s="303"/>
      <c r="H89" s="279" t="s">
        <v>623</v>
      </c>
      <c r="I89" s="279" t="s">
        <v>601</v>
      </c>
      <c r="J89" s="279">
        <v>20</v>
      </c>
      <c r="K89" s="293"/>
    </row>
    <row r="90" s="1" customFormat="1" ht="15" customHeight="1">
      <c r="B90" s="304"/>
      <c r="C90" s="279" t="s">
        <v>624</v>
      </c>
      <c r="D90" s="279"/>
      <c r="E90" s="279"/>
      <c r="F90" s="302" t="s">
        <v>605</v>
      </c>
      <c r="G90" s="303"/>
      <c r="H90" s="279" t="s">
        <v>625</v>
      </c>
      <c r="I90" s="279" t="s">
        <v>601</v>
      </c>
      <c r="J90" s="279">
        <v>50</v>
      </c>
      <c r="K90" s="293"/>
    </row>
    <row r="91" s="1" customFormat="1" ht="15" customHeight="1">
      <c r="B91" s="304"/>
      <c r="C91" s="279" t="s">
        <v>626</v>
      </c>
      <c r="D91" s="279"/>
      <c r="E91" s="279"/>
      <c r="F91" s="302" t="s">
        <v>605</v>
      </c>
      <c r="G91" s="303"/>
      <c r="H91" s="279" t="s">
        <v>626</v>
      </c>
      <c r="I91" s="279" t="s">
        <v>601</v>
      </c>
      <c r="J91" s="279">
        <v>50</v>
      </c>
      <c r="K91" s="293"/>
    </row>
    <row r="92" s="1" customFormat="1" ht="15" customHeight="1">
      <c r="B92" s="304"/>
      <c r="C92" s="279" t="s">
        <v>627</v>
      </c>
      <c r="D92" s="279"/>
      <c r="E92" s="279"/>
      <c r="F92" s="302" t="s">
        <v>605</v>
      </c>
      <c r="G92" s="303"/>
      <c r="H92" s="279" t="s">
        <v>628</v>
      </c>
      <c r="I92" s="279" t="s">
        <v>601</v>
      </c>
      <c r="J92" s="279">
        <v>255</v>
      </c>
      <c r="K92" s="293"/>
    </row>
    <row r="93" s="1" customFormat="1" ht="15" customHeight="1">
      <c r="B93" s="304"/>
      <c r="C93" s="279" t="s">
        <v>629</v>
      </c>
      <c r="D93" s="279"/>
      <c r="E93" s="279"/>
      <c r="F93" s="302" t="s">
        <v>599</v>
      </c>
      <c r="G93" s="303"/>
      <c r="H93" s="279" t="s">
        <v>630</v>
      </c>
      <c r="I93" s="279" t="s">
        <v>631</v>
      </c>
      <c r="J93" s="279"/>
      <c r="K93" s="293"/>
    </row>
    <row r="94" s="1" customFormat="1" ht="15" customHeight="1">
      <c r="B94" s="304"/>
      <c r="C94" s="279" t="s">
        <v>632</v>
      </c>
      <c r="D94" s="279"/>
      <c r="E94" s="279"/>
      <c r="F94" s="302" t="s">
        <v>599</v>
      </c>
      <c r="G94" s="303"/>
      <c r="H94" s="279" t="s">
        <v>633</v>
      </c>
      <c r="I94" s="279" t="s">
        <v>634</v>
      </c>
      <c r="J94" s="279"/>
      <c r="K94" s="293"/>
    </row>
    <row r="95" s="1" customFormat="1" ht="15" customHeight="1">
      <c r="B95" s="304"/>
      <c r="C95" s="279" t="s">
        <v>635</v>
      </c>
      <c r="D95" s="279"/>
      <c r="E95" s="279"/>
      <c r="F95" s="302" t="s">
        <v>599</v>
      </c>
      <c r="G95" s="303"/>
      <c r="H95" s="279" t="s">
        <v>635</v>
      </c>
      <c r="I95" s="279" t="s">
        <v>634</v>
      </c>
      <c r="J95" s="279"/>
      <c r="K95" s="293"/>
    </row>
    <row r="96" s="1" customFormat="1" ht="15" customHeight="1">
      <c r="B96" s="304"/>
      <c r="C96" s="279" t="s">
        <v>37</v>
      </c>
      <c r="D96" s="279"/>
      <c r="E96" s="279"/>
      <c r="F96" s="302" t="s">
        <v>599</v>
      </c>
      <c r="G96" s="303"/>
      <c r="H96" s="279" t="s">
        <v>636</v>
      </c>
      <c r="I96" s="279" t="s">
        <v>634</v>
      </c>
      <c r="J96" s="279"/>
      <c r="K96" s="293"/>
    </row>
    <row r="97" s="1" customFormat="1" ht="15" customHeight="1">
      <c r="B97" s="304"/>
      <c r="C97" s="279" t="s">
        <v>47</v>
      </c>
      <c r="D97" s="279"/>
      <c r="E97" s="279"/>
      <c r="F97" s="302" t="s">
        <v>599</v>
      </c>
      <c r="G97" s="303"/>
      <c r="H97" s="279" t="s">
        <v>637</v>
      </c>
      <c r="I97" s="279" t="s">
        <v>634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638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593</v>
      </c>
      <c r="D103" s="294"/>
      <c r="E103" s="294"/>
      <c r="F103" s="294" t="s">
        <v>594</v>
      </c>
      <c r="G103" s="295"/>
      <c r="H103" s="294" t="s">
        <v>53</v>
      </c>
      <c r="I103" s="294" t="s">
        <v>56</v>
      </c>
      <c r="J103" s="294" t="s">
        <v>595</v>
      </c>
      <c r="K103" s="293"/>
    </row>
    <row r="104" s="1" customFormat="1" ht="17.25" customHeight="1">
      <c r="B104" s="291"/>
      <c r="C104" s="296" t="s">
        <v>596</v>
      </c>
      <c r="D104" s="296"/>
      <c r="E104" s="296"/>
      <c r="F104" s="297" t="s">
        <v>597</v>
      </c>
      <c r="G104" s="298"/>
      <c r="H104" s="296"/>
      <c r="I104" s="296"/>
      <c r="J104" s="296" t="s">
        <v>598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52</v>
      </c>
      <c r="D106" s="301"/>
      <c r="E106" s="301"/>
      <c r="F106" s="302" t="s">
        <v>599</v>
      </c>
      <c r="G106" s="279"/>
      <c r="H106" s="279" t="s">
        <v>639</v>
      </c>
      <c r="I106" s="279" t="s">
        <v>601</v>
      </c>
      <c r="J106" s="279">
        <v>20</v>
      </c>
      <c r="K106" s="293"/>
    </row>
    <row r="107" s="1" customFormat="1" ht="15" customHeight="1">
      <c r="B107" s="291"/>
      <c r="C107" s="279" t="s">
        <v>602</v>
      </c>
      <c r="D107" s="279"/>
      <c r="E107" s="279"/>
      <c r="F107" s="302" t="s">
        <v>599</v>
      </c>
      <c r="G107" s="279"/>
      <c r="H107" s="279" t="s">
        <v>639</v>
      </c>
      <c r="I107" s="279" t="s">
        <v>601</v>
      </c>
      <c r="J107" s="279">
        <v>120</v>
      </c>
      <c r="K107" s="293"/>
    </row>
    <row r="108" s="1" customFormat="1" ht="15" customHeight="1">
      <c r="B108" s="304"/>
      <c r="C108" s="279" t="s">
        <v>604</v>
      </c>
      <c r="D108" s="279"/>
      <c r="E108" s="279"/>
      <c r="F108" s="302" t="s">
        <v>605</v>
      </c>
      <c r="G108" s="279"/>
      <c r="H108" s="279" t="s">
        <v>639</v>
      </c>
      <c r="I108" s="279" t="s">
        <v>601</v>
      </c>
      <c r="J108" s="279">
        <v>50</v>
      </c>
      <c r="K108" s="293"/>
    </row>
    <row r="109" s="1" customFormat="1" ht="15" customHeight="1">
      <c r="B109" s="304"/>
      <c r="C109" s="279" t="s">
        <v>607</v>
      </c>
      <c r="D109" s="279"/>
      <c r="E109" s="279"/>
      <c r="F109" s="302" t="s">
        <v>599</v>
      </c>
      <c r="G109" s="279"/>
      <c r="H109" s="279" t="s">
        <v>639</v>
      </c>
      <c r="I109" s="279" t="s">
        <v>609</v>
      </c>
      <c r="J109" s="279"/>
      <c r="K109" s="293"/>
    </row>
    <row r="110" s="1" customFormat="1" ht="15" customHeight="1">
      <c r="B110" s="304"/>
      <c r="C110" s="279" t="s">
        <v>618</v>
      </c>
      <c r="D110" s="279"/>
      <c r="E110" s="279"/>
      <c r="F110" s="302" t="s">
        <v>605</v>
      </c>
      <c r="G110" s="279"/>
      <c r="H110" s="279" t="s">
        <v>639</v>
      </c>
      <c r="I110" s="279" t="s">
        <v>601</v>
      </c>
      <c r="J110" s="279">
        <v>50</v>
      </c>
      <c r="K110" s="293"/>
    </row>
    <row r="111" s="1" customFormat="1" ht="15" customHeight="1">
      <c r="B111" s="304"/>
      <c r="C111" s="279" t="s">
        <v>626</v>
      </c>
      <c r="D111" s="279"/>
      <c r="E111" s="279"/>
      <c r="F111" s="302" t="s">
        <v>605</v>
      </c>
      <c r="G111" s="279"/>
      <c r="H111" s="279" t="s">
        <v>639</v>
      </c>
      <c r="I111" s="279" t="s">
        <v>601</v>
      </c>
      <c r="J111" s="279">
        <v>50</v>
      </c>
      <c r="K111" s="293"/>
    </row>
    <row r="112" s="1" customFormat="1" ht="15" customHeight="1">
      <c r="B112" s="304"/>
      <c r="C112" s="279" t="s">
        <v>624</v>
      </c>
      <c r="D112" s="279"/>
      <c r="E112" s="279"/>
      <c r="F112" s="302" t="s">
        <v>605</v>
      </c>
      <c r="G112" s="279"/>
      <c r="H112" s="279" t="s">
        <v>639</v>
      </c>
      <c r="I112" s="279" t="s">
        <v>601</v>
      </c>
      <c r="J112" s="279">
        <v>50</v>
      </c>
      <c r="K112" s="293"/>
    </row>
    <row r="113" s="1" customFormat="1" ht="15" customHeight="1">
      <c r="B113" s="304"/>
      <c r="C113" s="279" t="s">
        <v>52</v>
      </c>
      <c r="D113" s="279"/>
      <c r="E113" s="279"/>
      <c r="F113" s="302" t="s">
        <v>599</v>
      </c>
      <c r="G113" s="279"/>
      <c r="H113" s="279" t="s">
        <v>640</v>
      </c>
      <c r="I113" s="279" t="s">
        <v>601</v>
      </c>
      <c r="J113" s="279">
        <v>20</v>
      </c>
      <c r="K113" s="293"/>
    </row>
    <row r="114" s="1" customFormat="1" ht="15" customHeight="1">
      <c r="B114" s="304"/>
      <c r="C114" s="279" t="s">
        <v>641</v>
      </c>
      <c r="D114" s="279"/>
      <c r="E114" s="279"/>
      <c r="F114" s="302" t="s">
        <v>599</v>
      </c>
      <c r="G114" s="279"/>
      <c r="H114" s="279" t="s">
        <v>642</v>
      </c>
      <c r="I114" s="279" t="s">
        <v>601</v>
      </c>
      <c r="J114" s="279">
        <v>120</v>
      </c>
      <c r="K114" s="293"/>
    </row>
    <row r="115" s="1" customFormat="1" ht="15" customHeight="1">
      <c r="B115" s="304"/>
      <c r="C115" s="279" t="s">
        <v>37</v>
      </c>
      <c r="D115" s="279"/>
      <c r="E115" s="279"/>
      <c r="F115" s="302" t="s">
        <v>599</v>
      </c>
      <c r="G115" s="279"/>
      <c r="H115" s="279" t="s">
        <v>643</v>
      </c>
      <c r="I115" s="279" t="s">
        <v>634</v>
      </c>
      <c r="J115" s="279"/>
      <c r="K115" s="293"/>
    </row>
    <row r="116" s="1" customFormat="1" ht="15" customHeight="1">
      <c r="B116" s="304"/>
      <c r="C116" s="279" t="s">
        <v>47</v>
      </c>
      <c r="D116" s="279"/>
      <c r="E116" s="279"/>
      <c r="F116" s="302" t="s">
        <v>599</v>
      </c>
      <c r="G116" s="279"/>
      <c r="H116" s="279" t="s">
        <v>644</v>
      </c>
      <c r="I116" s="279" t="s">
        <v>634</v>
      </c>
      <c r="J116" s="279"/>
      <c r="K116" s="293"/>
    </row>
    <row r="117" s="1" customFormat="1" ht="15" customHeight="1">
      <c r="B117" s="304"/>
      <c r="C117" s="279" t="s">
        <v>56</v>
      </c>
      <c r="D117" s="279"/>
      <c r="E117" s="279"/>
      <c r="F117" s="302" t="s">
        <v>599</v>
      </c>
      <c r="G117" s="279"/>
      <c r="H117" s="279" t="s">
        <v>645</v>
      </c>
      <c r="I117" s="279" t="s">
        <v>646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647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593</v>
      </c>
      <c r="D123" s="294"/>
      <c r="E123" s="294"/>
      <c r="F123" s="294" t="s">
        <v>594</v>
      </c>
      <c r="G123" s="295"/>
      <c r="H123" s="294" t="s">
        <v>53</v>
      </c>
      <c r="I123" s="294" t="s">
        <v>56</v>
      </c>
      <c r="J123" s="294" t="s">
        <v>595</v>
      </c>
      <c r="K123" s="323"/>
    </row>
    <row r="124" s="1" customFormat="1" ht="17.25" customHeight="1">
      <c r="B124" s="322"/>
      <c r="C124" s="296" t="s">
        <v>596</v>
      </c>
      <c r="D124" s="296"/>
      <c r="E124" s="296"/>
      <c r="F124" s="297" t="s">
        <v>597</v>
      </c>
      <c r="G124" s="298"/>
      <c r="H124" s="296"/>
      <c r="I124" s="296"/>
      <c r="J124" s="296" t="s">
        <v>598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602</v>
      </c>
      <c r="D126" s="301"/>
      <c r="E126" s="301"/>
      <c r="F126" s="302" t="s">
        <v>599</v>
      </c>
      <c r="G126" s="279"/>
      <c r="H126" s="279" t="s">
        <v>639</v>
      </c>
      <c r="I126" s="279" t="s">
        <v>601</v>
      </c>
      <c r="J126" s="279">
        <v>120</v>
      </c>
      <c r="K126" s="327"/>
    </row>
    <row r="127" s="1" customFormat="1" ht="15" customHeight="1">
      <c r="B127" s="324"/>
      <c r="C127" s="279" t="s">
        <v>648</v>
      </c>
      <c r="D127" s="279"/>
      <c r="E127" s="279"/>
      <c r="F127" s="302" t="s">
        <v>599</v>
      </c>
      <c r="G127" s="279"/>
      <c r="H127" s="279" t="s">
        <v>649</v>
      </c>
      <c r="I127" s="279" t="s">
        <v>601</v>
      </c>
      <c r="J127" s="279" t="s">
        <v>650</v>
      </c>
      <c r="K127" s="327"/>
    </row>
    <row r="128" s="1" customFormat="1" ht="15" customHeight="1">
      <c r="B128" s="324"/>
      <c r="C128" s="279" t="s">
        <v>547</v>
      </c>
      <c r="D128" s="279"/>
      <c r="E128" s="279"/>
      <c r="F128" s="302" t="s">
        <v>599</v>
      </c>
      <c r="G128" s="279"/>
      <c r="H128" s="279" t="s">
        <v>651</v>
      </c>
      <c r="I128" s="279" t="s">
        <v>601</v>
      </c>
      <c r="J128" s="279" t="s">
        <v>650</v>
      </c>
      <c r="K128" s="327"/>
    </row>
    <row r="129" s="1" customFormat="1" ht="15" customHeight="1">
      <c r="B129" s="324"/>
      <c r="C129" s="279" t="s">
        <v>610</v>
      </c>
      <c r="D129" s="279"/>
      <c r="E129" s="279"/>
      <c r="F129" s="302" t="s">
        <v>605</v>
      </c>
      <c r="G129" s="279"/>
      <c r="H129" s="279" t="s">
        <v>611</v>
      </c>
      <c r="I129" s="279" t="s">
        <v>601</v>
      </c>
      <c r="J129" s="279">
        <v>15</v>
      </c>
      <c r="K129" s="327"/>
    </row>
    <row r="130" s="1" customFormat="1" ht="15" customHeight="1">
      <c r="B130" s="324"/>
      <c r="C130" s="305" t="s">
        <v>612</v>
      </c>
      <c r="D130" s="305"/>
      <c r="E130" s="305"/>
      <c r="F130" s="306" t="s">
        <v>605</v>
      </c>
      <c r="G130" s="305"/>
      <c r="H130" s="305" t="s">
        <v>613</v>
      </c>
      <c r="I130" s="305" t="s">
        <v>601</v>
      </c>
      <c r="J130" s="305">
        <v>15</v>
      </c>
      <c r="K130" s="327"/>
    </row>
    <row r="131" s="1" customFormat="1" ht="15" customHeight="1">
      <c r="B131" s="324"/>
      <c r="C131" s="305" t="s">
        <v>614</v>
      </c>
      <c r="D131" s="305"/>
      <c r="E131" s="305"/>
      <c r="F131" s="306" t="s">
        <v>605</v>
      </c>
      <c r="G131" s="305"/>
      <c r="H131" s="305" t="s">
        <v>615</v>
      </c>
      <c r="I131" s="305" t="s">
        <v>601</v>
      </c>
      <c r="J131" s="305">
        <v>20</v>
      </c>
      <c r="K131" s="327"/>
    </row>
    <row r="132" s="1" customFormat="1" ht="15" customHeight="1">
      <c r="B132" s="324"/>
      <c r="C132" s="305" t="s">
        <v>616</v>
      </c>
      <c r="D132" s="305"/>
      <c r="E132" s="305"/>
      <c r="F132" s="306" t="s">
        <v>605</v>
      </c>
      <c r="G132" s="305"/>
      <c r="H132" s="305" t="s">
        <v>617</v>
      </c>
      <c r="I132" s="305" t="s">
        <v>601</v>
      </c>
      <c r="J132" s="305">
        <v>20</v>
      </c>
      <c r="K132" s="327"/>
    </row>
    <row r="133" s="1" customFormat="1" ht="15" customHeight="1">
      <c r="B133" s="324"/>
      <c r="C133" s="279" t="s">
        <v>604</v>
      </c>
      <c r="D133" s="279"/>
      <c r="E133" s="279"/>
      <c r="F133" s="302" t="s">
        <v>605</v>
      </c>
      <c r="G133" s="279"/>
      <c r="H133" s="279" t="s">
        <v>639</v>
      </c>
      <c r="I133" s="279" t="s">
        <v>601</v>
      </c>
      <c r="J133" s="279">
        <v>50</v>
      </c>
      <c r="K133" s="327"/>
    </row>
    <row r="134" s="1" customFormat="1" ht="15" customHeight="1">
      <c r="B134" s="324"/>
      <c r="C134" s="279" t="s">
        <v>618</v>
      </c>
      <c r="D134" s="279"/>
      <c r="E134" s="279"/>
      <c r="F134" s="302" t="s">
        <v>605</v>
      </c>
      <c r="G134" s="279"/>
      <c r="H134" s="279" t="s">
        <v>639</v>
      </c>
      <c r="I134" s="279" t="s">
        <v>601</v>
      </c>
      <c r="J134" s="279">
        <v>50</v>
      </c>
      <c r="K134" s="327"/>
    </row>
    <row r="135" s="1" customFormat="1" ht="15" customHeight="1">
      <c r="B135" s="324"/>
      <c r="C135" s="279" t="s">
        <v>624</v>
      </c>
      <c r="D135" s="279"/>
      <c r="E135" s="279"/>
      <c r="F135" s="302" t="s">
        <v>605</v>
      </c>
      <c r="G135" s="279"/>
      <c r="H135" s="279" t="s">
        <v>639</v>
      </c>
      <c r="I135" s="279" t="s">
        <v>601</v>
      </c>
      <c r="J135" s="279">
        <v>50</v>
      </c>
      <c r="K135" s="327"/>
    </row>
    <row r="136" s="1" customFormat="1" ht="15" customHeight="1">
      <c r="B136" s="324"/>
      <c r="C136" s="279" t="s">
        <v>626</v>
      </c>
      <c r="D136" s="279"/>
      <c r="E136" s="279"/>
      <c r="F136" s="302" t="s">
        <v>605</v>
      </c>
      <c r="G136" s="279"/>
      <c r="H136" s="279" t="s">
        <v>639</v>
      </c>
      <c r="I136" s="279" t="s">
        <v>601</v>
      </c>
      <c r="J136" s="279">
        <v>50</v>
      </c>
      <c r="K136" s="327"/>
    </row>
    <row r="137" s="1" customFormat="1" ht="15" customHeight="1">
      <c r="B137" s="324"/>
      <c r="C137" s="279" t="s">
        <v>627</v>
      </c>
      <c r="D137" s="279"/>
      <c r="E137" s="279"/>
      <c r="F137" s="302" t="s">
        <v>605</v>
      </c>
      <c r="G137" s="279"/>
      <c r="H137" s="279" t="s">
        <v>652</v>
      </c>
      <c r="I137" s="279" t="s">
        <v>601</v>
      </c>
      <c r="J137" s="279">
        <v>255</v>
      </c>
      <c r="K137" s="327"/>
    </row>
    <row r="138" s="1" customFormat="1" ht="15" customHeight="1">
      <c r="B138" s="324"/>
      <c r="C138" s="279" t="s">
        <v>629</v>
      </c>
      <c r="D138" s="279"/>
      <c r="E138" s="279"/>
      <c r="F138" s="302" t="s">
        <v>599</v>
      </c>
      <c r="G138" s="279"/>
      <c r="H138" s="279" t="s">
        <v>653</v>
      </c>
      <c r="I138" s="279" t="s">
        <v>631</v>
      </c>
      <c r="J138" s="279"/>
      <c r="K138" s="327"/>
    </row>
    <row r="139" s="1" customFormat="1" ht="15" customHeight="1">
      <c r="B139" s="324"/>
      <c r="C139" s="279" t="s">
        <v>632</v>
      </c>
      <c r="D139" s="279"/>
      <c r="E139" s="279"/>
      <c r="F139" s="302" t="s">
        <v>599</v>
      </c>
      <c r="G139" s="279"/>
      <c r="H139" s="279" t="s">
        <v>654</v>
      </c>
      <c r="I139" s="279" t="s">
        <v>634</v>
      </c>
      <c r="J139" s="279"/>
      <c r="K139" s="327"/>
    </row>
    <row r="140" s="1" customFormat="1" ht="15" customHeight="1">
      <c r="B140" s="324"/>
      <c r="C140" s="279" t="s">
        <v>635</v>
      </c>
      <c r="D140" s="279"/>
      <c r="E140" s="279"/>
      <c r="F140" s="302" t="s">
        <v>599</v>
      </c>
      <c r="G140" s="279"/>
      <c r="H140" s="279" t="s">
        <v>635</v>
      </c>
      <c r="I140" s="279" t="s">
        <v>634</v>
      </c>
      <c r="J140" s="279"/>
      <c r="K140" s="327"/>
    </row>
    <row r="141" s="1" customFormat="1" ht="15" customHeight="1">
      <c r="B141" s="324"/>
      <c r="C141" s="279" t="s">
        <v>37</v>
      </c>
      <c r="D141" s="279"/>
      <c r="E141" s="279"/>
      <c r="F141" s="302" t="s">
        <v>599</v>
      </c>
      <c r="G141" s="279"/>
      <c r="H141" s="279" t="s">
        <v>655</v>
      </c>
      <c r="I141" s="279" t="s">
        <v>634</v>
      </c>
      <c r="J141" s="279"/>
      <c r="K141" s="327"/>
    </row>
    <row r="142" s="1" customFormat="1" ht="15" customHeight="1">
      <c r="B142" s="324"/>
      <c r="C142" s="279" t="s">
        <v>656</v>
      </c>
      <c r="D142" s="279"/>
      <c r="E142" s="279"/>
      <c r="F142" s="302" t="s">
        <v>599</v>
      </c>
      <c r="G142" s="279"/>
      <c r="H142" s="279" t="s">
        <v>657</v>
      </c>
      <c r="I142" s="279" t="s">
        <v>634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658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593</v>
      </c>
      <c r="D148" s="294"/>
      <c r="E148" s="294"/>
      <c r="F148" s="294" t="s">
        <v>594</v>
      </c>
      <c r="G148" s="295"/>
      <c r="H148" s="294" t="s">
        <v>53</v>
      </c>
      <c r="I148" s="294" t="s">
        <v>56</v>
      </c>
      <c r="J148" s="294" t="s">
        <v>595</v>
      </c>
      <c r="K148" s="293"/>
    </row>
    <row r="149" s="1" customFormat="1" ht="17.25" customHeight="1">
      <c r="B149" s="291"/>
      <c r="C149" s="296" t="s">
        <v>596</v>
      </c>
      <c r="D149" s="296"/>
      <c r="E149" s="296"/>
      <c r="F149" s="297" t="s">
        <v>597</v>
      </c>
      <c r="G149" s="298"/>
      <c r="H149" s="296"/>
      <c r="I149" s="296"/>
      <c r="J149" s="296" t="s">
        <v>598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602</v>
      </c>
      <c r="D151" s="279"/>
      <c r="E151" s="279"/>
      <c r="F151" s="332" t="s">
        <v>599</v>
      </c>
      <c r="G151" s="279"/>
      <c r="H151" s="331" t="s">
        <v>639</v>
      </c>
      <c r="I151" s="331" t="s">
        <v>601</v>
      </c>
      <c r="J151" s="331">
        <v>120</v>
      </c>
      <c r="K151" s="327"/>
    </row>
    <row r="152" s="1" customFormat="1" ht="15" customHeight="1">
      <c r="B152" s="304"/>
      <c r="C152" s="331" t="s">
        <v>648</v>
      </c>
      <c r="D152" s="279"/>
      <c r="E152" s="279"/>
      <c r="F152" s="332" t="s">
        <v>599</v>
      </c>
      <c r="G152" s="279"/>
      <c r="H152" s="331" t="s">
        <v>659</v>
      </c>
      <c r="I152" s="331" t="s">
        <v>601</v>
      </c>
      <c r="J152" s="331" t="s">
        <v>650</v>
      </c>
      <c r="K152" s="327"/>
    </row>
    <row r="153" s="1" customFormat="1" ht="15" customHeight="1">
      <c r="B153" s="304"/>
      <c r="C153" s="331" t="s">
        <v>547</v>
      </c>
      <c r="D153" s="279"/>
      <c r="E153" s="279"/>
      <c r="F153" s="332" t="s">
        <v>599</v>
      </c>
      <c r="G153" s="279"/>
      <c r="H153" s="331" t="s">
        <v>660</v>
      </c>
      <c r="I153" s="331" t="s">
        <v>601</v>
      </c>
      <c r="J153" s="331" t="s">
        <v>650</v>
      </c>
      <c r="K153" s="327"/>
    </row>
    <row r="154" s="1" customFormat="1" ht="15" customHeight="1">
      <c r="B154" s="304"/>
      <c r="C154" s="331" t="s">
        <v>604</v>
      </c>
      <c r="D154" s="279"/>
      <c r="E154" s="279"/>
      <c r="F154" s="332" t="s">
        <v>605</v>
      </c>
      <c r="G154" s="279"/>
      <c r="H154" s="331" t="s">
        <v>639</v>
      </c>
      <c r="I154" s="331" t="s">
        <v>601</v>
      </c>
      <c r="J154" s="331">
        <v>50</v>
      </c>
      <c r="K154" s="327"/>
    </row>
    <row r="155" s="1" customFormat="1" ht="15" customHeight="1">
      <c r="B155" s="304"/>
      <c r="C155" s="331" t="s">
        <v>607</v>
      </c>
      <c r="D155" s="279"/>
      <c r="E155" s="279"/>
      <c r="F155" s="332" t="s">
        <v>599</v>
      </c>
      <c r="G155" s="279"/>
      <c r="H155" s="331" t="s">
        <v>639</v>
      </c>
      <c r="I155" s="331" t="s">
        <v>609</v>
      </c>
      <c r="J155" s="331"/>
      <c r="K155" s="327"/>
    </row>
    <row r="156" s="1" customFormat="1" ht="15" customHeight="1">
      <c r="B156" s="304"/>
      <c r="C156" s="331" t="s">
        <v>618</v>
      </c>
      <c r="D156" s="279"/>
      <c r="E156" s="279"/>
      <c r="F156" s="332" t="s">
        <v>605</v>
      </c>
      <c r="G156" s="279"/>
      <c r="H156" s="331" t="s">
        <v>639</v>
      </c>
      <c r="I156" s="331" t="s">
        <v>601</v>
      </c>
      <c r="J156" s="331">
        <v>50</v>
      </c>
      <c r="K156" s="327"/>
    </row>
    <row r="157" s="1" customFormat="1" ht="15" customHeight="1">
      <c r="B157" s="304"/>
      <c r="C157" s="331" t="s">
        <v>626</v>
      </c>
      <c r="D157" s="279"/>
      <c r="E157" s="279"/>
      <c r="F157" s="332" t="s">
        <v>605</v>
      </c>
      <c r="G157" s="279"/>
      <c r="H157" s="331" t="s">
        <v>639</v>
      </c>
      <c r="I157" s="331" t="s">
        <v>601</v>
      </c>
      <c r="J157" s="331">
        <v>50</v>
      </c>
      <c r="K157" s="327"/>
    </row>
    <row r="158" s="1" customFormat="1" ht="15" customHeight="1">
      <c r="B158" s="304"/>
      <c r="C158" s="331" t="s">
        <v>624</v>
      </c>
      <c r="D158" s="279"/>
      <c r="E158" s="279"/>
      <c r="F158" s="332" t="s">
        <v>605</v>
      </c>
      <c r="G158" s="279"/>
      <c r="H158" s="331" t="s">
        <v>639</v>
      </c>
      <c r="I158" s="331" t="s">
        <v>601</v>
      </c>
      <c r="J158" s="331">
        <v>50</v>
      </c>
      <c r="K158" s="327"/>
    </row>
    <row r="159" s="1" customFormat="1" ht="15" customHeight="1">
      <c r="B159" s="304"/>
      <c r="C159" s="331" t="s">
        <v>88</v>
      </c>
      <c r="D159" s="279"/>
      <c r="E159" s="279"/>
      <c r="F159" s="332" t="s">
        <v>599</v>
      </c>
      <c r="G159" s="279"/>
      <c r="H159" s="331" t="s">
        <v>661</v>
      </c>
      <c r="I159" s="331" t="s">
        <v>601</v>
      </c>
      <c r="J159" s="331" t="s">
        <v>662</v>
      </c>
      <c r="K159" s="327"/>
    </row>
    <row r="160" s="1" customFormat="1" ht="15" customHeight="1">
      <c r="B160" s="304"/>
      <c r="C160" s="331" t="s">
        <v>663</v>
      </c>
      <c r="D160" s="279"/>
      <c r="E160" s="279"/>
      <c r="F160" s="332" t="s">
        <v>599</v>
      </c>
      <c r="G160" s="279"/>
      <c r="H160" s="331" t="s">
        <v>664</v>
      </c>
      <c r="I160" s="331" t="s">
        <v>634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665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593</v>
      </c>
      <c r="D166" s="294"/>
      <c r="E166" s="294"/>
      <c r="F166" s="294" t="s">
        <v>594</v>
      </c>
      <c r="G166" s="336"/>
      <c r="H166" s="337" t="s">
        <v>53</v>
      </c>
      <c r="I166" s="337" t="s">
        <v>56</v>
      </c>
      <c r="J166" s="294" t="s">
        <v>595</v>
      </c>
      <c r="K166" s="271"/>
    </row>
    <row r="167" s="1" customFormat="1" ht="17.25" customHeight="1">
      <c r="B167" s="272"/>
      <c r="C167" s="296" t="s">
        <v>596</v>
      </c>
      <c r="D167" s="296"/>
      <c r="E167" s="296"/>
      <c r="F167" s="297" t="s">
        <v>597</v>
      </c>
      <c r="G167" s="338"/>
      <c r="H167" s="339"/>
      <c r="I167" s="339"/>
      <c r="J167" s="296" t="s">
        <v>598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602</v>
      </c>
      <c r="D169" s="279"/>
      <c r="E169" s="279"/>
      <c r="F169" s="302" t="s">
        <v>599</v>
      </c>
      <c r="G169" s="279"/>
      <c r="H169" s="279" t="s">
        <v>639</v>
      </c>
      <c r="I169" s="279" t="s">
        <v>601</v>
      </c>
      <c r="J169" s="279">
        <v>120</v>
      </c>
      <c r="K169" s="327"/>
    </row>
    <row r="170" s="1" customFormat="1" ht="15" customHeight="1">
      <c r="B170" s="304"/>
      <c r="C170" s="279" t="s">
        <v>648</v>
      </c>
      <c r="D170" s="279"/>
      <c r="E170" s="279"/>
      <c r="F170" s="302" t="s">
        <v>599</v>
      </c>
      <c r="G170" s="279"/>
      <c r="H170" s="279" t="s">
        <v>649</v>
      </c>
      <c r="I170" s="279" t="s">
        <v>601</v>
      </c>
      <c r="J170" s="279" t="s">
        <v>650</v>
      </c>
      <c r="K170" s="327"/>
    </row>
    <row r="171" s="1" customFormat="1" ht="15" customHeight="1">
      <c r="B171" s="304"/>
      <c r="C171" s="279" t="s">
        <v>547</v>
      </c>
      <c r="D171" s="279"/>
      <c r="E171" s="279"/>
      <c r="F171" s="302" t="s">
        <v>599</v>
      </c>
      <c r="G171" s="279"/>
      <c r="H171" s="279" t="s">
        <v>666</v>
      </c>
      <c r="I171" s="279" t="s">
        <v>601</v>
      </c>
      <c r="J171" s="279" t="s">
        <v>650</v>
      </c>
      <c r="K171" s="327"/>
    </row>
    <row r="172" s="1" customFormat="1" ht="15" customHeight="1">
      <c r="B172" s="304"/>
      <c r="C172" s="279" t="s">
        <v>604</v>
      </c>
      <c r="D172" s="279"/>
      <c r="E172" s="279"/>
      <c r="F172" s="302" t="s">
        <v>605</v>
      </c>
      <c r="G172" s="279"/>
      <c r="H172" s="279" t="s">
        <v>666</v>
      </c>
      <c r="I172" s="279" t="s">
        <v>601</v>
      </c>
      <c r="J172" s="279">
        <v>50</v>
      </c>
      <c r="K172" s="327"/>
    </row>
    <row r="173" s="1" customFormat="1" ht="15" customHeight="1">
      <c r="B173" s="304"/>
      <c r="C173" s="279" t="s">
        <v>607</v>
      </c>
      <c r="D173" s="279"/>
      <c r="E173" s="279"/>
      <c r="F173" s="302" t="s">
        <v>599</v>
      </c>
      <c r="G173" s="279"/>
      <c r="H173" s="279" t="s">
        <v>666</v>
      </c>
      <c r="I173" s="279" t="s">
        <v>609</v>
      </c>
      <c r="J173" s="279"/>
      <c r="K173" s="327"/>
    </row>
    <row r="174" s="1" customFormat="1" ht="15" customHeight="1">
      <c r="B174" s="304"/>
      <c r="C174" s="279" t="s">
        <v>618</v>
      </c>
      <c r="D174" s="279"/>
      <c r="E174" s="279"/>
      <c r="F174" s="302" t="s">
        <v>605</v>
      </c>
      <c r="G174" s="279"/>
      <c r="H174" s="279" t="s">
        <v>666</v>
      </c>
      <c r="I174" s="279" t="s">
        <v>601</v>
      </c>
      <c r="J174" s="279">
        <v>50</v>
      </c>
      <c r="K174" s="327"/>
    </row>
    <row r="175" s="1" customFormat="1" ht="15" customHeight="1">
      <c r="B175" s="304"/>
      <c r="C175" s="279" t="s">
        <v>626</v>
      </c>
      <c r="D175" s="279"/>
      <c r="E175" s="279"/>
      <c r="F175" s="302" t="s">
        <v>605</v>
      </c>
      <c r="G175" s="279"/>
      <c r="H175" s="279" t="s">
        <v>666</v>
      </c>
      <c r="I175" s="279" t="s">
        <v>601</v>
      </c>
      <c r="J175" s="279">
        <v>50</v>
      </c>
      <c r="K175" s="327"/>
    </row>
    <row r="176" s="1" customFormat="1" ht="15" customHeight="1">
      <c r="B176" s="304"/>
      <c r="C176" s="279" t="s">
        <v>624</v>
      </c>
      <c r="D176" s="279"/>
      <c r="E176" s="279"/>
      <c r="F176" s="302" t="s">
        <v>605</v>
      </c>
      <c r="G176" s="279"/>
      <c r="H176" s="279" t="s">
        <v>666</v>
      </c>
      <c r="I176" s="279" t="s">
        <v>601</v>
      </c>
      <c r="J176" s="279">
        <v>50</v>
      </c>
      <c r="K176" s="327"/>
    </row>
    <row r="177" s="1" customFormat="1" ht="15" customHeight="1">
      <c r="B177" s="304"/>
      <c r="C177" s="279" t="s">
        <v>107</v>
      </c>
      <c r="D177" s="279"/>
      <c r="E177" s="279"/>
      <c r="F177" s="302" t="s">
        <v>599</v>
      </c>
      <c r="G177" s="279"/>
      <c r="H177" s="279" t="s">
        <v>667</v>
      </c>
      <c r="I177" s="279" t="s">
        <v>668</v>
      </c>
      <c r="J177" s="279"/>
      <c r="K177" s="327"/>
    </row>
    <row r="178" s="1" customFormat="1" ht="15" customHeight="1">
      <c r="B178" s="304"/>
      <c r="C178" s="279" t="s">
        <v>56</v>
      </c>
      <c r="D178" s="279"/>
      <c r="E178" s="279"/>
      <c r="F178" s="302" t="s">
        <v>599</v>
      </c>
      <c r="G178" s="279"/>
      <c r="H178" s="279" t="s">
        <v>669</v>
      </c>
      <c r="I178" s="279" t="s">
        <v>670</v>
      </c>
      <c r="J178" s="279">
        <v>1</v>
      </c>
      <c r="K178" s="327"/>
    </row>
    <row r="179" s="1" customFormat="1" ht="15" customHeight="1">
      <c r="B179" s="304"/>
      <c r="C179" s="279" t="s">
        <v>52</v>
      </c>
      <c r="D179" s="279"/>
      <c r="E179" s="279"/>
      <c r="F179" s="302" t="s">
        <v>599</v>
      </c>
      <c r="G179" s="279"/>
      <c r="H179" s="279" t="s">
        <v>671</v>
      </c>
      <c r="I179" s="279" t="s">
        <v>601</v>
      </c>
      <c r="J179" s="279">
        <v>20</v>
      </c>
      <c r="K179" s="327"/>
    </row>
    <row r="180" s="1" customFormat="1" ht="15" customHeight="1">
      <c r="B180" s="304"/>
      <c r="C180" s="279" t="s">
        <v>53</v>
      </c>
      <c r="D180" s="279"/>
      <c r="E180" s="279"/>
      <c r="F180" s="302" t="s">
        <v>599</v>
      </c>
      <c r="G180" s="279"/>
      <c r="H180" s="279" t="s">
        <v>672</v>
      </c>
      <c r="I180" s="279" t="s">
        <v>601</v>
      </c>
      <c r="J180" s="279">
        <v>255</v>
      </c>
      <c r="K180" s="327"/>
    </row>
    <row r="181" s="1" customFormat="1" ht="15" customHeight="1">
      <c r="B181" s="304"/>
      <c r="C181" s="279" t="s">
        <v>108</v>
      </c>
      <c r="D181" s="279"/>
      <c r="E181" s="279"/>
      <c r="F181" s="302" t="s">
        <v>599</v>
      </c>
      <c r="G181" s="279"/>
      <c r="H181" s="279" t="s">
        <v>563</v>
      </c>
      <c r="I181" s="279" t="s">
        <v>601</v>
      </c>
      <c r="J181" s="279">
        <v>10</v>
      </c>
      <c r="K181" s="327"/>
    </row>
    <row r="182" s="1" customFormat="1" ht="15" customHeight="1">
      <c r="B182" s="304"/>
      <c r="C182" s="279" t="s">
        <v>109</v>
      </c>
      <c r="D182" s="279"/>
      <c r="E182" s="279"/>
      <c r="F182" s="302" t="s">
        <v>599</v>
      </c>
      <c r="G182" s="279"/>
      <c r="H182" s="279" t="s">
        <v>673</v>
      </c>
      <c r="I182" s="279" t="s">
        <v>634</v>
      </c>
      <c r="J182" s="279"/>
      <c r="K182" s="327"/>
    </row>
    <row r="183" s="1" customFormat="1" ht="15" customHeight="1">
      <c r="B183" s="304"/>
      <c r="C183" s="279" t="s">
        <v>674</v>
      </c>
      <c r="D183" s="279"/>
      <c r="E183" s="279"/>
      <c r="F183" s="302" t="s">
        <v>599</v>
      </c>
      <c r="G183" s="279"/>
      <c r="H183" s="279" t="s">
        <v>675</v>
      </c>
      <c r="I183" s="279" t="s">
        <v>634</v>
      </c>
      <c r="J183" s="279"/>
      <c r="K183" s="327"/>
    </row>
    <row r="184" s="1" customFormat="1" ht="15" customHeight="1">
      <c r="B184" s="304"/>
      <c r="C184" s="279" t="s">
        <v>663</v>
      </c>
      <c r="D184" s="279"/>
      <c r="E184" s="279"/>
      <c r="F184" s="302" t="s">
        <v>599</v>
      </c>
      <c r="G184" s="279"/>
      <c r="H184" s="279" t="s">
        <v>676</v>
      </c>
      <c r="I184" s="279" t="s">
        <v>634</v>
      </c>
      <c r="J184" s="279"/>
      <c r="K184" s="327"/>
    </row>
    <row r="185" s="1" customFormat="1" ht="15" customHeight="1">
      <c r="B185" s="304"/>
      <c r="C185" s="279" t="s">
        <v>111</v>
      </c>
      <c r="D185" s="279"/>
      <c r="E185" s="279"/>
      <c r="F185" s="302" t="s">
        <v>605</v>
      </c>
      <c r="G185" s="279"/>
      <c r="H185" s="279" t="s">
        <v>677</v>
      </c>
      <c r="I185" s="279" t="s">
        <v>601</v>
      </c>
      <c r="J185" s="279">
        <v>50</v>
      </c>
      <c r="K185" s="327"/>
    </row>
    <row r="186" s="1" customFormat="1" ht="15" customHeight="1">
      <c r="B186" s="304"/>
      <c r="C186" s="279" t="s">
        <v>678</v>
      </c>
      <c r="D186" s="279"/>
      <c r="E186" s="279"/>
      <c r="F186" s="302" t="s">
        <v>605</v>
      </c>
      <c r="G186" s="279"/>
      <c r="H186" s="279" t="s">
        <v>679</v>
      </c>
      <c r="I186" s="279" t="s">
        <v>680</v>
      </c>
      <c r="J186" s="279"/>
      <c r="K186" s="327"/>
    </row>
    <row r="187" s="1" customFormat="1" ht="15" customHeight="1">
      <c r="B187" s="304"/>
      <c r="C187" s="279" t="s">
        <v>681</v>
      </c>
      <c r="D187" s="279"/>
      <c r="E187" s="279"/>
      <c r="F187" s="302" t="s">
        <v>605</v>
      </c>
      <c r="G187" s="279"/>
      <c r="H187" s="279" t="s">
        <v>682</v>
      </c>
      <c r="I187" s="279" t="s">
        <v>680</v>
      </c>
      <c r="J187" s="279"/>
      <c r="K187" s="327"/>
    </row>
    <row r="188" s="1" customFormat="1" ht="15" customHeight="1">
      <c r="B188" s="304"/>
      <c r="C188" s="279" t="s">
        <v>683</v>
      </c>
      <c r="D188" s="279"/>
      <c r="E188" s="279"/>
      <c r="F188" s="302" t="s">
        <v>605</v>
      </c>
      <c r="G188" s="279"/>
      <c r="H188" s="279" t="s">
        <v>684</v>
      </c>
      <c r="I188" s="279" t="s">
        <v>680</v>
      </c>
      <c r="J188" s="279"/>
      <c r="K188" s="327"/>
    </row>
    <row r="189" s="1" customFormat="1" ht="15" customHeight="1">
      <c r="B189" s="304"/>
      <c r="C189" s="340" t="s">
        <v>685</v>
      </c>
      <c r="D189" s="279"/>
      <c r="E189" s="279"/>
      <c r="F189" s="302" t="s">
        <v>605</v>
      </c>
      <c r="G189" s="279"/>
      <c r="H189" s="279" t="s">
        <v>686</v>
      </c>
      <c r="I189" s="279" t="s">
        <v>687</v>
      </c>
      <c r="J189" s="341" t="s">
        <v>688</v>
      </c>
      <c r="K189" s="327"/>
    </row>
    <row r="190" s="16" customFormat="1" ht="15" customHeight="1">
      <c r="B190" s="342"/>
      <c r="C190" s="343" t="s">
        <v>689</v>
      </c>
      <c r="D190" s="344"/>
      <c r="E190" s="344"/>
      <c r="F190" s="345" t="s">
        <v>605</v>
      </c>
      <c r="G190" s="344"/>
      <c r="H190" s="344" t="s">
        <v>690</v>
      </c>
      <c r="I190" s="344" t="s">
        <v>687</v>
      </c>
      <c r="J190" s="346" t="s">
        <v>688</v>
      </c>
      <c r="K190" s="347"/>
    </row>
    <row r="191" s="1" customFormat="1" ht="15" customHeight="1">
      <c r="B191" s="304"/>
      <c r="C191" s="340" t="s">
        <v>41</v>
      </c>
      <c r="D191" s="279"/>
      <c r="E191" s="279"/>
      <c r="F191" s="302" t="s">
        <v>599</v>
      </c>
      <c r="G191" s="279"/>
      <c r="H191" s="276" t="s">
        <v>691</v>
      </c>
      <c r="I191" s="279" t="s">
        <v>692</v>
      </c>
      <c r="J191" s="279"/>
      <c r="K191" s="327"/>
    </row>
    <row r="192" s="1" customFormat="1" ht="15" customHeight="1">
      <c r="B192" s="304"/>
      <c r="C192" s="340" t="s">
        <v>693</v>
      </c>
      <c r="D192" s="279"/>
      <c r="E192" s="279"/>
      <c r="F192" s="302" t="s">
        <v>599</v>
      </c>
      <c r="G192" s="279"/>
      <c r="H192" s="279" t="s">
        <v>694</v>
      </c>
      <c r="I192" s="279" t="s">
        <v>634</v>
      </c>
      <c r="J192" s="279"/>
      <c r="K192" s="327"/>
    </row>
    <row r="193" s="1" customFormat="1" ht="15" customHeight="1">
      <c r="B193" s="304"/>
      <c r="C193" s="340" t="s">
        <v>695</v>
      </c>
      <c r="D193" s="279"/>
      <c r="E193" s="279"/>
      <c r="F193" s="302" t="s">
        <v>599</v>
      </c>
      <c r="G193" s="279"/>
      <c r="H193" s="279" t="s">
        <v>696</v>
      </c>
      <c r="I193" s="279" t="s">
        <v>634</v>
      </c>
      <c r="J193" s="279"/>
      <c r="K193" s="327"/>
    </row>
    <row r="194" s="1" customFormat="1" ht="15" customHeight="1">
      <c r="B194" s="304"/>
      <c r="C194" s="340" t="s">
        <v>697</v>
      </c>
      <c r="D194" s="279"/>
      <c r="E194" s="279"/>
      <c r="F194" s="302" t="s">
        <v>605</v>
      </c>
      <c r="G194" s="279"/>
      <c r="H194" s="279" t="s">
        <v>698</v>
      </c>
      <c r="I194" s="279" t="s">
        <v>634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699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700</v>
      </c>
      <c r="D201" s="349"/>
      <c r="E201" s="349"/>
      <c r="F201" s="349" t="s">
        <v>701</v>
      </c>
      <c r="G201" s="350"/>
      <c r="H201" s="349" t="s">
        <v>702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692</v>
      </c>
      <c r="D203" s="279"/>
      <c r="E203" s="279"/>
      <c r="F203" s="302" t="s">
        <v>42</v>
      </c>
      <c r="G203" s="279"/>
      <c r="H203" s="279" t="s">
        <v>703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43</v>
      </c>
      <c r="G204" s="279"/>
      <c r="H204" s="279" t="s">
        <v>704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46</v>
      </c>
      <c r="G205" s="279"/>
      <c r="H205" s="279" t="s">
        <v>705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44</v>
      </c>
      <c r="G206" s="279"/>
      <c r="H206" s="279" t="s">
        <v>706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45</v>
      </c>
      <c r="G207" s="279"/>
      <c r="H207" s="279" t="s">
        <v>707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646</v>
      </c>
      <c r="D209" s="279"/>
      <c r="E209" s="279"/>
      <c r="F209" s="302" t="s">
        <v>78</v>
      </c>
      <c r="G209" s="279"/>
      <c r="H209" s="279" t="s">
        <v>708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541</v>
      </c>
      <c r="G210" s="279"/>
      <c r="H210" s="279" t="s">
        <v>542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539</v>
      </c>
      <c r="G211" s="279"/>
      <c r="H211" s="279" t="s">
        <v>709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543</v>
      </c>
      <c r="G212" s="340"/>
      <c r="H212" s="331" t="s">
        <v>544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545</v>
      </c>
      <c r="G213" s="340"/>
      <c r="H213" s="331" t="s">
        <v>409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670</v>
      </c>
      <c r="D215" s="279"/>
      <c r="E215" s="279"/>
      <c r="F215" s="302">
        <v>1</v>
      </c>
      <c r="G215" s="340"/>
      <c r="H215" s="331" t="s">
        <v>710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711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712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713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Barták</dc:creator>
  <cp:lastModifiedBy>Karel Barták</cp:lastModifiedBy>
  <dcterms:created xsi:type="dcterms:W3CDTF">2024-07-25T11:39:30Z</dcterms:created>
  <dcterms:modified xsi:type="dcterms:W3CDTF">2024-07-25T11:39:35Z</dcterms:modified>
</cp:coreProperties>
</file>