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4-04-17_PC Světlík\ROZPOČET\24-04-17\"/>
    </mc:Choice>
  </mc:AlternateContent>
  <bookViews>
    <workbookView xWindow="0" yWindow="0" windowWidth="0" windowHeight="0"/>
  </bookViews>
  <sheets>
    <sheet name="Rekapitulace stavby" sheetId="1" r:id="rId1"/>
    <sheet name="C1-1 - POLNÍ CESTA C1 - S..." sheetId="2" r:id="rId2"/>
    <sheet name="C2-1 - POLNÍ CESTA C2 - S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'C1-1 - POLNÍ CESTA C1 - S...'!$C$95:$K$439</definedName>
    <definedName name="_xlnm.Print_Area" localSheetId="1">'C1-1 - POLNÍ CESTA C1 - S...'!$C$4:$J$41,'C1-1 - POLNÍ CESTA C1 - S...'!$C$47:$J$75,'C1-1 - POLNÍ CESTA C1 - S...'!$C$81:$J$439</definedName>
    <definedName name="_xlnm.Print_Titles" localSheetId="1">'C1-1 - POLNÍ CESTA C1 - S...'!$95:$95</definedName>
    <definedName name="_xlnm._FilterDatabase" localSheetId="2" hidden="1">'C2-1 - POLNÍ CESTA C2 - S...'!$C$94:$K$571</definedName>
    <definedName name="_xlnm.Print_Area" localSheetId="2">'C2-1 - POLNÍ CESTA C2 - S...'!$C$4:$J$41,'C2-1 - POLNÍ CESTA C2 - S...'!$C$47:$J$74,'C2-1 - POLNÍ CESTA C2 - S...'!$C$80:$J$571</definedName>
    <definedName name="_xlnm.Print_Titles" localSheetId="2">'C2-1 - POLNÍ CESTA C2 - S...'!$94:$94</definedName>
    <definedName name="_xlnm._FilterDatabase" localSheetId="3" hidden="1">'VRN - VEDLEJŠÍ ROZPOČTOVÉ...'!$C$87:$K$125</definedName>
    <definedName name="_xlnm.Print_Area" localSheetId="3">'VRN - VEDLEJŠÍ ROZPOČTOVÉ...'!$C$4:$J$39,'VRN - VEDLEJŠÍ ROZPOČTOVÉ...'!$C$45:$J$69,'VRN - VEDLEJŠÍ ROZPOČTOVÉ...'!$C$75:$J$125</definedName>
    <definedName name="_xlnm.Print_Titles" localSheetId="3">'VRN - VEDLEJŠÍ ROZPOČTOVÉ...'!$87:$87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9"/>
  <c i="4" r="J35"/>
  <c i="1" r="AX59"/>
  <c i="4" r="BI123"/>
  <c r="BH123"/>
  <c r="BG123"/>
  <c r="BF123"/>
  <c r="T123"/>
  <c r="T122"/>
  <c r="R123"/>
  <c r="R122"/>
  <c r="P123"/>
  <c r="P122"/>
  <c r="BI119"/>
  <c r="BH119"/>
  <c r="BG119"/>
  <c r="BF119"/>
  <c r="T119"/>
  <c r="T118"/>
  <c r="R119"/>
  <c r="R118"/>
  <c r="P119"/>
  <c r="P118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R92"/>
  <c r="P92"/>
  <c r="BI90"/>
  <c r="BH90"/>
  <c r="BG90"/>
  <c r="BF90"/>
  <c r="T90"/>
  <c r="R90"/>
  <c r="P90"/>
  <c r="J84"/>
  <c r="F84"/>
  <c r="F82"/>
  <c r="E80"/>
  <c r="J54"/>
  <c r="F54"/>
  <c r="F52"/>
  <c r="E50"/>
  <c r="J24"/>
  <c r="E24"/>
  <c r="J85"/>
  <c r="J23"/>
  <c r="J18"/>
  <c r="E18"/>
  <c r="F55"/>
  <c r="J17"/>
  <c r="J12"/>
  <c r="J52"/>
  <c r="E7"/>
  <c r="E48"/>
  <c i="3" r="J39"/>
  <c r="J38"/>
  <c i="1" r="AY58"/>
  <c i="3" r="J37"/>
  <c i="1" r="AX58"/>
  <c i="3" r="BI569"/>
  <c r="BH569"/>
  <c r="BG569"/>
  <c r="BF569"/>
  <c r="T569"/>
  <c r="R569"/>
  <c r="P569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9"/>
  <c r="BH549"/>
  <c r="BG549"/>
  <c r="BF549"/>
  <c r="T549"/>
  <c r="R549"/>
  <c r="P549"/>
  <c r="BI546"/>
  <c r="BH546"/>
  <c r="BG546"/>
  <c r="BF546"/>
  <c r="T546"/>
  <c r="R546"/>
  <c r="P546"/>
  <c r="BI540"/>
  <c r="BH540"/>
  <c r="BG540"/>
  <c r="BF540"/>
  <c r="T540"/>
  <c r="R540"/>
  <c r="P540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5"/>
  <c r="BH475"/>
  <c r="BG475"/>
  <c r="BF475"/>
  <c r="T475"/>
  <c r="T474"/>
  <c r="R475"/>
  <c r="R474"/>
  <c r="P475"/>
  <c r="P474"/>
  <c r="BI470"/>
  <c r="BH470"/>
  <c r="BG470"/>
  <c r="BF470"/>
  <c r="T470"/>
  <c r="R470"/>
  <c r="P470"/>
  <c r="BI467"/>
  <c r="BH467"/>
  <c r="BG467"/>
  <c r="BF467"/>
  <c r="T467"/>
  <c r="R467"/>
  <c r="P467"/>
  <c r="BI458"/>
  <c r="BH458"/>
  <c r="BG458"/>
  <c r="BF458"/>
  <c r="T458"/>
  <c r="R458"/>
  <c r="P458"/>
  <c r="BI452"/>
  <c r="BH452"/>
  <c r="BG452"/>
  <c r="BF452"/>
  <c r="T452"/>
  <c r="R452"/>
  <c r="P452"/>
  <c r="BI448"/>
  <c r="BH448"/>
  <c r="BG448"/>
  <c r="BF448"/>
  <c r="T448"/>
  <c r="R448"/>
  <c r="P448"/>
  <c r="BI434"/>
  <c r="BH434"/>
  <c r="BG434"/>
  <c r="BF434"/>
  <c r="T434"/>
  <c r="R434"/>
  <c r="P434"/>
  <c r="BI430"/>
  <c r="BH430"/>
  <c r="BG430"/>
  <c r="BF430"/>
  <c r="T430"/>
  <c r="R430"/>
  <c r="P430"/>
  <c r="BI421"/>
  <c r="BH421"/>
  <c r="BG421"/>
  <c r="BF421"/>
  <c r="T421"/>
  <c r="R421"/>
  <c r="P421"/>
  <c r="BI417"/>
  <c r="BH417"/>
  <c r="BG417"/>
  <c r="BF417"/>
  <c r="T417"/>
  <c r="R417"/>
  <c r="P41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17"/>
  <c r="BH317"/>
  <c r="BG317"/>
  <c r="BF317"/>
  <c r="T317"/>
  <c r="R317"/>
  <c r="P317"/>
  <c r="BI308"/>
  <c r="BH308"/>
  <c r="BG308"/>
  <c r="BF308"/>
  <c r="T308"/>
  <c r="R308"/>
  <c r="P308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50"/>
  <c i="2" r="J360"/>
  <c r="J39"/>
  <c r="J38"/>
  <c i="1" r="AY56"/>
  <c i="2" r="J37"/>
  <c i="1" r="AX56"/>
  <c i="2"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23"/>
  <c r="BH423"/>
  <c r="BG423"/>
  <c r="BF423"/>
  <c r="T423"/>
  <c r="R423"/>
  <c r="P423"/>
  <c r="BI418"/>
  <c r="BH418"/>
  <c r="BG418"/>
  <c r="BF418"/>
  <c r="T418"/>
  <c r="R418"/>
  <c r="P418"/>
  <c r="BI412"/>
  <c r="BH412"/>
  <c r="BG412"/>
  <c r="BF412"/>
  <c r="T412"/>
  <c r="R412"/>
  <c r="P412"/>
  <c r="BI409"/>
  <c r="BH409"/>
  <c r="BG409"/>
  <c r="BF409"/>
  <c r="T409"/>
  <c r="R409"/>
  <c r="P409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J71"/>
  <c r="BI356"/>
  <c r="BH356"/>
  <c r="BG356"/>
  <c r="BF356"/>
  <c r="T356"/>
  <c r="T355"/>
  <c r="R356"/>
  <c r="R355"/>
  <c r="P356"/>
  <c r="P355"/>
  <c r="BI351"/>
  <c r="BH351"/>
  <c r="BG351"/>
  <c r="BF351"/>
  <c r="T351"/>
  <c r="R351"/>
  <c r="P351"/>
  <c r="BI348"/>
  <c r="BH348"/>
  <c r="BG348"/>
  <c r="BF348"/>
  <c r="T348"/>
  <c r="R348"/>
  <c r="P348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1"/>
  <c r="BH321"/>
  <c r="BG321"/>
  <c r="BF321"/>
  <c r="T321"/>
  <c r="R321"/>
  <c r="P321"/>
  <c r="BI317"/>
  <c r="BH317"/>
  <c r="BG317"/>
  <c r="BF317"/>
  <c r="T317"/>
  <c r="R317"/>
  <c r="P317"/>
  <c r="BI309"/>
  <c r="BH309"/>
  <c r="BG309"/>
  <c r="BF309"/>
  <c r="T309"/>
  <c r="R309"/>
  <c r="P309"/>
  <c r="BI305"/>
  <c r="BH305"/>
  <c r="BG305"/>
  <c r="BF305"/>
  <c r="T305"/>
  <c r="R305"/>
  <c r="P305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0"/>
  <c r="BH250"/>
  <c r="BG250"/>
  <c r="BF250"/>
  <c r="T250"/>
  <c r="R250"/>
  <c r="P250"/>
  <c r="BI242"/>
  <c r="BH242"/>
  <c r="BG242"/>
  <c r="BF242"/>
  <c r="T242"/>
  <c r="R242"/>
  <c r="P242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197"/>
  <c r="BH197"/>
  <c r="BG197"/>
  <c r="BF197"/>
  <c r="T197"/>
  <c r="R197"/>
  <c r="P19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37"/>
  <c r="BH137"/>
  <c r="BG137"/>
  <c r="BF137"/>
  <c r="T137"/>
  <c r="R137"/>
  <c r="P137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2"/>
  <c r="F92"/>
  <c r="F90"/>
  <c r="E88"/>
  <c r="J58"/>
  <c r="F58"/>
  <c r="F56"/>
  <c r="E54"/>
  <c r="J26"/>
  <c r="E26"/>
  <c r="J59"/>
  <c r="J25"/>
  <c r="J20"/>
  <c r="E20"/>
  <c r="F93"/>
  <c r="J19"/>
  <c r="J14"/>
  <c r="J56"/>
  <c r="E7"/>
  <c r="E50"/>
  <c i="1" r="L50"/>
  <c r="AM50"/>
  <c r="AM49"/>
  <c r="L49"/>
  <c r="AM47"/>
  <c r="L47"/>
  <c r="L45"/>
  <c r="L44"/>
  <c i="2" r="J225"/>
  <c r="BK365"/>
  <c i="3" r="BK230"/>
  <c r="J362"/>
  <c r="BK254"/>
  <c i="4" r="BK119"/>
  <c i="2" r="J183"/>
  <c r="J321"/>
  <c i="3" r="J365"/>
  <c r="J246"/>
  <c r="BK107"/>
  <c i="2" r="BK321"/>
  <c r="BK400"/>
  <c i="3" r="BK546"/>
  <c r="J218"/>
  <c r="BK246"/>
  <c r="BK421"/>
  <c i="2" r="BK250"/>
  <c r="BK418"/>
  <c r="J211"/>
  <c i="3" r="BK126"/>
  <c r="J230"/>
  <c r="J540"/>
  <c i="2" r="BK384"/>
  <c r="BK175"/>
  <c r="J250"/>
  <c i="3" r="BK566"/>
  <c r="BK458"/>
  <c r="J214"/>
  <c r="J154"/>
  <c i="2" r="J290"/>
  <c r="BK233"/>
  <c i="3" r="J126"/>
  <c r="BK430"/>
  <c r="BK250"/>
  <c i="4" r="BK108"/>
  <c i="2" r="J242"/>
  <c r="BK286"/>
  <c i="3" r="BK142"/>
  <c r="J519"/>
  <c r="BK535"/>
  <c r="BK218"/>
  <c i="2" r="BK99"/>
  <c r="J146"/>
  <c i="3" r="BK362"/>
  <c r="J504"/>
  <c r="J458"/>
  <c i="4" r="BK115"/>
  <c i="2" r="J233"/>
  <c r="J216"/>
  <c i="3" r="BK214"/>
  <c r="BK286"/>
  <c r="BK276"/>
  <c r="BK113"/>
  <c i="2" r="J99"/>
  <c r="J356"/>
  <c i="3" r="J501"/>
  <c r="J293"/>
  <c r="BK184"/>
  <c r="J345"/>
  <c i="4" r="J108"/>
  <c i="2" r="BK171"/>
  <c r="BK263"/>
  <c i="3" r="BK523"/>
  <c r="J146"/>
  <c r="BK119"/>
  <c i="2" r="J365"/>
  <c r="J276"/>
  <c i="3" r="J342"/>
  <c r="BK330"/>
  <c r="J483"/>
  <c r="BK104"/>
  <c i="2" r="J124"/>
  <c r="J400"/>
  <c i="3" r="J336"/>
  <c r="BK178"/>
  <c r="J107"/>
  <c r="J250"/>
  <c i="2" r="BK197"/>
  <c r="BK242"/>
  <c i="3" r="BK394"/>
  <c r="BK531"/>
  <c r="BK495"/>
  <c i="2" r="J112"/>
  <c r="BK356"/>
  <c i="3" r="J300"/>
  <c r="J403"/>
  <c r="BK373"/>
  <c r="BK345"/>
  <c i="2" r="BK351"/>
  <c r="J179"/>
  <c r="J158"/>
  <c i="3" r="BK138"/>
  <c r="J98"/>
  <c r="BK132"/>
  <c i="2" r="J267"/>
  <c r="J392"/>
  <c i="3" r="BK480"/>
  <c r="BK510"/>
  <c r="BK513"/>
  <c r="J382"/>
  <c i="2" r="J348"/>
  <c r="J404"/>
  <c i="3" r="BK549"/>
  <c r="J492"/>
  <c r="BK238"/>
  <c r="J138"/>
  <c r="BK98"/>
  <c i="2" r="J437"/>
  <c r="J374"/>
  <c i="3" r="J119"/>
  <c r="J184"/>
  <c i="4" r="BK96"/>
  <c i="2" r="BK437"/>
  <c i="3" r="J480"/>
  <c r="BK501"/>
  <c r="BK485"/>
  <c r="J193"/>
  <c i="4" r="BK100"/>
  <c i="2" r="BK412"/>
  <c r="BK295"/>
  <c i="3" r="J369"/>
  <c r="J326"/>
  <c r="J356"/>
  <c r="BK492"/>
  <c i="2" r="J351"/>
  <c r="J409"/>
  <c r="J332"/>
  <c i="3" r="BK356"/>
  <c r="J222"/>
  <c r="BK122"/>
  <c i="2" r="J305"/>
  <c r="J108"/>
  <c r="J154"/>
  <c i="3" r="BK290"/>
  <c r="BK181"/>
  <c r="BK110"/>
  <c i="2" r="BK216"/>
  <c r="BK267"/>
  <c i="3" r="J254"/>
  <c r="J258"/>
  <c r="BK196"/>
  <c r="BK417"/>
  <c i="1" r="AS57"/>
  <c i="2" r="BK374"/>
  <c i="3" r="J470"/>
  <c r="J101"/>
  <c r="J122"/>
  <c r="BK271"/>
  <c i="2" r="J105"/>
  <c r="BK228"/>
  <c i="3" r="BK569"/>
  <c r="J549"/>
  <c r="BK308"/>
  <c i="2" r="BK154"/>
  <c r="BK183"/>
  <c i="3" r="BK558"/>
  <c r="J113"/>
  <c r="BK293"/>
  <c i="2" r="BK362"/>
  <c r="J168"/>
  <c r="BK388"/>
  <c i="3" r="BK554"/>
  <c r="J308"/>
  <c r="J373"/>
  <c i="2" r="BK336"/>
  <c i="1" r="AS55"/>
  <c i="2" r="BK162"/>
  <c i="3" r="BK516"/>
  <c r="J562"/>
  <c r="J190"/>
  <c r="BK377"/>
  <c i="2" r="BK381"/>
  <c r="J120"/>
  <c r="BK179"/>
  <c i="3" r="J242"/>
  <c r="BK467"/>
  <c r="BK403"/>
  <c i="2" r="BK168"/>
  <c r="J412"/>
  <c i="3" r="BK452"/>
  <c r="J234"/>
  <c r="BK470"/>
  <c r="J467"/>
  <c i="4" r="J119"/>
  <c i="2" r="BK146"/>
  <c r="BK305"/>
  <c i="3" r="BK146"/>
  <c r="BK202"/>
  <c r="BK348"/>
  <c i="4" r="BK104"/>
  <c i="2" r="BK211"/>
  <c r="BK409"/>
  <c i="3" r="J566"/>
  <c r="J421"/>
  <c r="J452"/>
  <c r="BK162"/>
  <c i="2" r="BK367"/>
  <c r="BK434"/>
  <c r="J228"/>
  <c i="3" r="J498"/>
  <c r="J170"/>
  <c r="BK390"/>
  <c i="2" r="BK108"/>
  <c r="BK221"/>
  <c r="J340"/>
  <c i="3" r="J281"/>
  <c r="BK350"/>
  <c r="J448"/>
  <c i="4" r="J92"/>
  <c i="2" r="BK124"/>
  <c r="J336"/>
  <c i="3" r="J211"/>
  <c r="J513"/>
  <c r="BK199"/>
  <c r="BK448"/>
  <c i="2" r="BK165"/>
  <c r="BK309"/>
  <c i="3" r="J181"/>
  <c r="J489"/>
  <c r="J546"/>
  <c r="J334"/>
  <c i="4" r="J90"/>
  <c i="2" r="J430"/>
  <c r="J102"/>
  <c i="3" r="BK193"/>
  <c r="BK334"/>
  <c r="J226"/>
  <c i="2" r="J362"/>
  <c r="J425"/>
  <c r="J286"/>
  <c i="3" r="J187"/>
  <c r="BK154"/>
  <c r="J271"/>
  <c i="2" r="J377"/>
  <c r="J423"/>
  <c i="3" r="J569"/>
  <c r="BK475"/>
  <c r="BK527"/>
  <c r="BK234"/>
  <c i="2" r="BK290"/>
  <c r="J434"/>
  <c i="3" r="J340"/>
  <c r="BK101"/>
  <c r="J104"/>
  <c i="4" r="BK92"/>
  <c i="2" r="BK282"/>
  <c r="J259"/>
  <c i="3" r="J205"/>
  <c r="BK336"/>
  <c r="J398"/>
  <c r="BK386"/>
  <c i="2" r="BK158"/>
  <c r="J295"/>
  <c i="3" r="J386"/>
  <c r="J495"/>
  <c r="BK359"/>
  <c r="J276"/>
  <c i="2" r="BK137"/>
  <c r="BK332"/>
  <c i="3" r="J208"/>
  <c r="BK208"/>
  <c r="BK187"/>
  <c r="BK300"/>
  <c i="4" r="J100"/>
  <c i="2" r="J175"/>
  <c r="BK150"/>
  <c i="3" r="BK398"/>
  <c r="BK262"/>
  <c r="BK317"/>
  <c r="BK190"/>
  <c i="4" r="J104"/>
  <c i="2" r="J116"/>
  <c r="J381"/>
  <c i="3" r="J262"/>
  <c r="J394"/>
  <c r="J174"/>
  <c r="J290"/>
  <c i="2" r="BK112"/>
  <c r="J197"/>
  <c i="3" r="J523"/>
  <c r="J516"/>
  <c r="J132"/>
  <c i="4" r="BK111"/>
  <c i="2" r="J263"/>
  <c r="BK317"/>
  <c i="3" r="BK489"/>
  <c r="J558"/>
  <c r="J196"/>
  <c i="4" r="J115"/>
  <c i="2" r="J367"/>
  <c r="J128"/>
  <c i="3" r="BK562"/>
  <c r="J202"/>
  <c r="J286"/>
  <c r="BK483"/>
  <c i="2" r="BK276"/>
  <c r="BK423"/>
  <c r="J384"/>
  <c i="3" r="J199"/>
  <c r="BK205"/>
  <c r="BK222"/>
  <c i="2" r="J317"/>
  <c r="J418"/>
  <c i="3" r="BK258"/>
  <c r="BK369"/>
  <c r="BK174"/>
  <c r="BK504"/>
  <c i="2" r="J221"/>
  <c r="BK404"/>
  <c i="3" r="J350"/>
  <c r="BK116"/>
  <c r="BK353"/>
  <c r="BK226"/>
  <c i="2" r="J171"/>
  <c r="BK425"/>
  <c r="J137"/>
  <c i="3" r="J535"/>
  <c r="J359"/>
  <c i="2" r="J282"/>
  <c r="BK259"/>
  <c i="3" r="J527"/>
  <c r="BK540"/>
  <c r="J353"/>
  <c r="J430"/>
  <c i="4" r="BK90"/>
  <c i="2" r="BK340"/>
  <c r="BK116"/>
  <c i="3" r="BK382"/>
  <c r="J162"/>
  <c r="J317"/>
  <c r="J116"/>
  <c i="2" r="BK225"/>
  <c r="BK430"/>
  <c r="BK377"/>
  <c i="3" r="BK340"/>
  <c r="BK326"/>
  <c r="J238"/>
  <c r="J330"/>
  <c i="2" r="BK128"/>
  <c r="BK272"/>
  <c i="3" r="J348"/>
  <c r="BK242"/>
  <c r="J417"/>
  <c i="4" r="BK123"/>
  <c i="2" r="BK102"/>
  <c r="BK396"/>
  <c i="3" r="J377"/>
  <c r="J507"/>
  <c r="BK166"/>
  <c r="J178"/>
  <c i="2" r="BK348"/>
  <c r="J165"/>
  <c i="3" r="BK434"/>
  <c r="BK281"/>
  <c r="J142"/>
  <c i="2" r="BK371"/>
  <c r="J272"/>
  <c r="BK120"/>
  <c i="3" r="J475"/>
  <c r="BK365"/>
  <c r="J510"/>
  <c i="4" r="J96"/>
  <c i="2" r="J309"/>
  <c r="J371"/>
  <c i="3" r="BK170"/>
  <c r="BK211"/>
  <c i="4" r="J123"/>
  <c i="2" r="J388"/>
  <c r="BK105"/>
  <c i="3" r="J485"/>
  <c r="J531"/>
  <c r="J110"/>
  <c r="J166"/>
  <c i="2" r="J150"/>
  <c r="J396"/>
  <c i="3" r="BK498"/>
  <c r="BK342"/>
  <c r="J434"/>
  <c i="4" r="J111"/>
  <c i="2" r="J162"/>
  <c r="BK392"/>
  <c i="3" r="BK507"/>
  <c r="J554"/>
  <c r="J390"/>
  <c r="BK519"/>
  <c i="2" l="1" r="P98"/>
  <c r="T258"/>
  <c r="P271"/>
  <c r="BK285"/>
  <c r="J285"/>
  <c r="J68"/>
  <c r="T285"/>
  <c r="P361"/>
  <c r="BK433"/>
  <c r="J433"/>
  <c r="J74"/>
  <c i="3" r="T368"/>
  <c r="P402"/>
  <c r="P539"/>
  <c i="2" r="BK258"/>
  <c r="J258"/>
  <c r="J66"/>
  <c r="T294"/>
  <c r="R361"/>
  <c r="T433"/>
  <c i="3" r="BK97"/>
  <c r="R368"/>
  <c r="T402"/>
  <c r="T539"/>
  <c i="2" r="R98"/>
  <c r="R271"/>
  <c r="R285"/>
  <c r="P408"/>
  <c i="3" r="R97"/>
  <c r="T381"/>
  <c r="R393"/>
  <c r="T479"/>
  <c r="P565"/>
  <c i="2" r="T98"/>
  <c r="BK294"/>
  <c r="J294"/>
  <c r="J69"/>
  <c r="T408"/>
  <c i="3" r="P368"/>
  <c r="R381"/>
  <c r="BK393"/>
  <c r="J393"/>
  <c r="J68"/>
  <c r="T393"/>
  <c r="R479"/>
  <c r="BK565"/>
  <c r="J565"/>
  <c r="J73"/>
  <c i="4" r="R89"/>
  <c i="2" r="R258"/>
  <c r="R294"/>
  <c r="BK408"/>
  <c r="J408"/>
  <c r="J73"/>
  <c r="R433"/>
  <c i="3" r="BK368"/>
  <c r="J368"/>
  <c r="J66"/>
  <c r="P381"/>
  <c r="P393"/>
  <c r="BK479"/>
  <c r="J479"/>
  <c r="J71"/>
  <c r="R539"/>
  <c i="4" r="BK89"/>
  <c r="P107"/>
  <c r="P94"/>
  <c i="2" r="P258"/>
  <c r="P294"/>
  <c r="T361"/>
  <c r="P433"/>
  <c i="3" r="P97"/>
  <c r="P96"/>
  <c r="P95"/>
  <c i="1" r="AU58"/>
  <c i="3" r="BK381"/>
  <c r="J381"/>
  <c r="J67"/>
  <c r="R402"/>
  <c r="BK539"/>
  <c r="J539"/>
  <c r="J72"/>
  <c r="R565"/>
  <c i="4" r="P89"/>
  <c r="R107"/>
  <c r="R94"/>
  <c i="2" r="BK98"/>
  <c r="J98"/>
  <c r="J65"/>
  <c r="BK271"/>
  <c r="J271"/>
  <c r="J67"/>
  <c r="T271"/>
  <c r="P285"/>
  <c r="BK361"/>
  <c r="J361"/>
  <c r="J72"/>
  <c r="R408"/>
  <c i="3" r="T97"/>
  <c r="T96"/>
  <c r="T95"/>
  <c r="BK402"/>
  <c r="J402"/>
  <c r="J69"/>
  <c r="P479"/>
  <c r="T565"/>
  <c i="4" r="T89"/>
  <c r="BK107"/>
  <c r="J107"/>
  <c r="J65"/>
  <c r="T107"/>
  <c r="T94"/>
  <c i="2" r="BK355"/>
  <c r="J355"/>
  <c r="J70"/>
  <c i="3" r="BK474"/>
  <c r="J474"/>
  <c r="J70"/>
  <c i="4" r="BK114"/>
  <c r="J114"/>
  <c r="J66"/>
  <c r="BK95"/>
  <c r="J95"/>
  <c r="J62"/>
  <c r="BK99"/>
  <c r="J99"/>
  <c r="J63"/>
  <c r="BK103"/>
  <c r="J103"/>
  <c r="J64"/>
  <c r="BK118"/>
  <c r="J118"/>
  <c r="J67"/>
  <c r="BK122"/>
  <c r="J122"/>
  <c r="J68"/>
  <c r="BE90"/>
  <c r="J55"/>
  <c r="F85"/>
  <c r="BE115"/>
  <c r="BE92"/>
  <c r="E78"/>
  <c r="J82"/>
  <c r="BE104"/>
  <c r="BE123"/>
  <c i="3" r="J97"/>
  <c r="J65"/>
  <c i="4" r="BE119"/>
  <c r="BE96"/>
  <c r="BE100"/>
  <c r="BE108"/>
  <c r="BE111"/>
  <c i="3" r="J59"/>
  <c r="BE142"/>
  <c r="BE184"/>
  <c r="BE187"/>
  <c r="BE211"/>
  <c r="BE293"/>
  <c r="BE326"/>
  <c r="BE336"/>
  <c r="BE353"/>
  <c r="BE359"/>
  <c r="BE362"/>
  <c r="BE507"/>
  <c r="BE516"/>
  <c r="BE527"/>
  <c r="BE535"/>
  <c r="BE562"/>
  <c r="E83"/>
  <c r="BE170"/>
  <c r="BE181"/>
  <c r="BE214"/>
  <c r="BE230"/>
  <c r="BE238"/>
  <c r="BE281"/>
  <c r="BE286"/>
  <c r="BE356"/>
  <c r="BE365"/>
  <c r="BE373"/>
  <c r="BE448"/>
  <c r="BE452"/>
  <c r="BE458"/>
  <c r="BE470"/>
  <c r="BE501"/>
  <c i="2" r="BK97"/>
  <c r="BK96"/>
  <c r="J96"/>
  <c i="3" r="BE98"/>
  <c r="BE101"/>
  <c r="BE119"/>
  <c r="BE122"/>
  <c r="BE178"/>
  <c r="BE193"/>
  <c r="BE202"/>
  <c r="BE205"/>
  <c r="BE208"/>
  <c r="BE234"/>
  <c r="BE246"/>
  <c r="BE254"/>
  <c r="BE300"/>
  <c r="BE308"/>
  <c r="BE330"/>
  <c r="BE377"/>
  <c r="BE386"/>
  <c r="BE390"/>
  <c r="BE394"/>
  <c r="BE403"/>
  <c r="BE430"/>
  <c r="BE510"/>
  <c r="BE519"/>
  <c r="J56"/>
  <c r="BE110"/>
  <c r="BE126"/>
  <c r="BE218"/>
  <c r="BE258"/>
  <c r="BE290"/>
  <c r="BE334"/>
  <c r="BE340"/>
  <c r="BE382"/>
  <c r="BE421"/>
  <c r="BE480"/>
  <c r="BE492"/>
  <c r="BE498"/>
  <c r="BE523"/>
  <c r="F59"/>
  <c r="BE132"/>
  <c r="BE166"/>
  <c r="BE190"/>
  <c r="BE226"/>
  <c r="BE262"/>
  <c r="BE417"/>
  <c r="BE467"/>
  <c r="BE540"/>
  <c r="BE546"/>
  <c r="BE107"/>
  <c r="BE138"/>
  <c r="BE146"/>
  <c r="BE174"/>
  <c r="BE196"/>
  <c r="BE271"/>
  <c r="BE276"/>
  <c r="BE348"/>
  <c r="BE350"/>
  <c r="BE549"/>
  <c r="BE558"/>
  <c r="BE569"/>
  <c r="BE104"/>
  <c r="BE113"/>
  <c r="BE222"/>
  <c r="BE242"/>
  <c r="BE250"/>
  <c r="BE398"/>
  <c r="BE504"/>
  <c r="BE513"/>
  <c r="BE566"/>
  <c r="BE116"/>
  <c r="BE154"/>
  <c r="BE162"/>
  <c r="BE199"/>
  <c r="BE317"/>
  <c r="BE342"/>
  <c r="BE345"/>
  <c r="BE369"/>
  <c r="BE434"/>
  <c r="BE475"/>
  <c r="BE483"/>
  <c r="BE485"/>
  <c r="BE489"/>
  <c r="BE495"/>
  <c r="BE531"/>
  <c r="BE554"/>
  <c i="2" r="J90"/>
  <c r="BE162"/>
  <c r="BE165"/>
  <c r="BE282"/>
  <c r="E84"/>
  <c r="BE211"/>
  <c r="BE216"/>
  <c r="BE263"/>
  <c r="BE321"/>
  <c r="BE362"/>
  <c r="BE365"/>
  <c r="BE367"/>
  <c r="BE371"/>
  <c r="BE377"/>
  <c r="BE381"/>
  <c r="BE384"/>
  <c r="F59"/>
  <c r="BE154"/>
  <c r="BE317"/>
  <c r="BE351"/>
  <c r="BE388"/>
  <c r="BE396"/>
  <c r="BE400"/>
  <c r="BE404"/>
  <c r="BE409"/>
  <c r="BE412"/>
  <c r="BE418"/>
  <c r="BE423"/>
  <c r="BE425"/>
  <c r="BE430"/>
  <c r="BE434"/>
  <c r="BE437"/>
  <c r="J93"/>
  <c r="BE137"/>
  <c r="BE197"/>
  <c r="BE295"/>
  <c r="BE305"/>
  <c r="BE356"/>
  <c r="BE99"/>
  <c r="BE105"/>
  <c r="BE112"/>
  <c r="BE158"/>
  <c r="BE183"/>
  <c r="BE221"/>
  <c r="BE225"/>
  <c r="BE233"/>
  <c r="BE242"/>
  <c r="BE108"/>
  <c r="BE228"/>
  <c r="BE259"/>
  <c r="BE272"/>
  <c r="BE276"/>
  <c r="BE336"/>
  <c r="BE374"/>
  <c r="BE116"/>
  <c r="BE146"/>
  <c r="BE150"/>
  <c r="BE168"/>
  <c r="BE171"/>
  <c r="BE175"/>
  <c r="BE179"/>
  <c r="BE250"/>
  <c r="BE267"/>
  <c r="BE286"/>
  <c r="BE290"/>
  <c r="BE309"/>
  <c r="BE332"/>
  <c r="BE348"/>
  <c r="BE102"/>
  <c r="BE120"/>
  <c r="BE124"/>
  <c r="BE128"/>
  <c r="BE340"/>
  <c r="BE392"/>
  <c i="4" r="F37"/>
  <c i="1" r="BD59"/>
  <c i="2" r="F36"/>
  <c i="1" r="BA56"/>
  <c r="BA55"/>
  <c i="3" r="F36"/>
  <c i="1" r="BA58"/>
  <c r="BA57"/>
  <c r="AW57"/>
  <c i="2" r="J36"/>
  <c i="1" r="AW56"/>
  <c i="3" r="F37"/>
  <c i="1" r="BB58"/>
  <c r="BB57"/>
  <c r="AX57"/>
  <c i="3" r="F39"/>
  <c i="1" r="BD58"/>
  <c r="BD57"/>
  <c i="2" r="F37"/>
  <c i="1" r="BB56"/>
  <c r="BB55"/>
  <c r="AX55"/>
  <c i="4" r="F35"/>
  <c i="1" r="BB59"/>
  <c i="4" r="F34"/>
  <c i="1" r="BA59"/>
  <c i="4" r="J34"/>
  <c i="1" r="AW59"/>
  <c r="AU57"/>
  <c i="3" r="J36"/>
  <c i="1" r="AW58"/>
  <c i="2" r="F39"/>
  <c i="1" r="BD56"/>
  <c r="BD55"/>
  <c i="2" r="J32"/>
  <c r="F38"/>
  <c i="1" r="BC56"/>
  <c r="BC55"/>
  <c r="AS54"/>
  <c i="4" r="F36"/>
  <c i="1" r="BC59"/>
  <c i="3" r="F38"/>
  <c i="1" r="BC58"/>
  <c r="BC57"/>
  <c r="AY57"/>
  <c i="4" l="1" r="T88"/>
  <c r="P88"/>
  <c i="1" r="AU59"/>
  <c i="2" r="R97"/>
  <c r="R96"/>
  <c i="4" r="R88"/>
  <c i="3" r="R96"/>
  <c r="R95"/>
  <c r="BK96"/>
  <c r="BK95"/>
  <c r="J95"/>
  <c r="J63"/>
  <c i="2" r="T97"/>
  <c r="T96"/>
  <c r="P97"/>
  <c r="P96"/>
  <c i="1" r="AU56"/>
  <c i="4" r="BK94"/>
  <c r="J94"/>
  <c r="J61"/>
  <c r="J89"/>
  <c r="J60"/>
  <c i="1" r="AG56"/>
  <c i="2" r="J63"/>
  <c r="J97"/>
  <c r="J64"/>
  <c i="1" r="AW55"/>
  <c r="AY55"/>
  <c r="AU55"/>
  <c r="AU54"/>
  <c i="3" r="F35"/>
  <c i="1" r="AZ58"/>
  <c r="AZ57"/>
  <c r="AV57"/>
  <c r="AT57"/>
  <c r="AG55"/>
  <c i="2" r="J35"/>
  <c i="1" r="AV56"/>
  <c r="AT56"/>
  <c r="AN56"/>
  <c i="3" r="J35"/>
  <c i="1" r="AV58"/>
  <c r="AT58"/>
  <c i="2" r="F35"/>
  <c i="1" r="AZ56"/>
  <c r="AZ55"/>
  <c r="AV55"/>
  <c i="4" r="F33"/>
  <c i="1" r="AZ59"/>
  <c r="BB54"/>
  <c r="W31"/>
  <c r="BC54"/>
  <c r="W32"/>
  <c r="BD54"/>
  <c r="W33"/>
  <c r="BA54"/>
  <c r="W30"/>
  <c i="4" r="J33"/>
  <c i="1" r="AV59"/>
  <c r="AT59"/>
  <c i="4" l="1" r="BK88"/>
  <c r="J88"/>
  <c i="3" r="J96"/>
  <c r="J64"/>
  <c i="2" r="J41"/>
  <c i="4" r="J30"/>
  <c i="1" r="AG59"/>
  <c r="AZ54"/>
  <c r="AV54"/>
  <c r="AK29"/>
  <c r="AT55"/>
  <c r="AX54"/>
  <c i="3" r="J32"/>
  <c i="1" r="AG58"/>
  <c r="AG57"/>
  <c r="AN57"/>
  <c r="AW54"/>
  <c r="AK30"/>
  <c r="AY54"/>
  <c i="3" l="1" r="J41"/>
  <c i="4" r="J39"/>
  <c r="J59"/>
  <c i="1" r="AN55"/>
  <c r="AN58"/>
  <c r="AN59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<sst xmlns="http://schemas.openxmlformats.org/spreadsheetml/2006/main">
  <si>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</si>
  <si>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</si>
  <si>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</si>
  <si>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</si>
  <si>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</si>
  <si>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{e581a345-34ff-4c1a-b058-78287930b10b}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</si>
  <si>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</si>
  <si>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</si>
  <si>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</si>
  <si>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</si>
  <si>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</si>
  <si>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</si>
  <si>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</si>
  <si>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</si>
  <si>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GI21-11-23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</si>
  <si>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</si>
  <si>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</si>
  <si>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C1 a C2, Světlík</t>
  </si>
  <si>
    <t>KSO:</t>
  </si>
  <si>
    <t/>
  </si>
  <si>
    <t>CC-CZ:</t>
  </si>
  <si>
    <t>Místo:</t>
  </si>
  <si>
    <t>Světlík</t>
  </si>
  <si>
    <t>Datum:</t>
  </si>
  <si>
    <t>23. 11. 2021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</si>
  <si>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</si>
  <si>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</si>
  <si>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</si>
  <si>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</si>
  <si>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</si>
  <si>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</si>
  <si>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</si>
  <si>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</si>
  <si>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</si>
  <si>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</si>
  <si>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</si>
  <si>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</si>
  <si>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</si>
  <si>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</si>
  <si>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</si>
  <si>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</si>
  <si>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</si>
  <si>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</si>
  <si>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</si>
  <si>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</si>
  <si>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</si>
  <si>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</si>
  <si>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</si>
  <si>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</si>
  <si>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</si>
  <si>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</si>
  <si>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</si>
  <si>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</si>
  <si>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</si>
  <si>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</si>
  <si>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</si>
  <si>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</si>
  <si>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</si>
  <si>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</si>
  <si>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</si>
  <si>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</si>
  <si>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</si>
  <si>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</si>
  <si>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</si>
  <si>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</si>
  <si>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</si>
  <si>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</si>
  <si>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</si>
  <si>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</si>
  <si>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</si>
  <si>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</si>
  <si>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</si>
  <si>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</si>
  <si>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</si>
  <si>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</si>
  <si>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</si>
  <si>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</si>
  <si>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</si>
  <si>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</si>
  <si>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</t>
  </si>
  <si>
    <t>POLNÍ CESTA C1</t>
  </si>
  <si>
    <t>STA</t>
  </si>
  <si>
    <t>1</t>
  </si>
  <si>
    <t>{c8252cd2-0d5b-44c4-95c1-08c4bbc47d90}</t>
  </si>
  <si>
    <t>2</t>
  </si>
  <si>
    <t>/</t>
  </si>
  <si>
    <t>C1-1</t>
  </si>
  <si>
    <t>POLNÍ CESTA C1 - STAVEBNÍ ČÁST</t>
  </si>
  <si>
    <t>Soupis</t>
  </si>
  <si>
    <t>{812f90b9-3910-48dc-aed5-71a1f9e78a21}</t>
  </si>
  <si>
    <t>C2</t>
  </si>
  <si>
    <t>POLNÍ CESTA C2</t>
  </si>
  <si>
    <t>{2e25b6a8-f8a9-407f-9f41-1056cd6bd4c3}</t>
  </si>
  <si>
    <t>C2-1</t>
  </si>
  <si>
    <t>POLNÍ CESTA C2 - STAVEBNÍ ČÁST</t>
  </si>
  <si>
    <t>{db19ada5-7c76-4602-b9c8-91fe4b59d4f9}</t>
  </si>
  <si>
    <t>VRN</t>
  </si>
  <si>
    <t>VEDLEJŠÍ ROZPOČTOVÉ NÁKLADY</t>
  </si>
  <si>
    <t>{7addf93e-82c7-4cec-8a1e-04225315f5eb}</t>
  </si>
  <si>
    <t>KRYCÍ LIST SOUPISU PRACÍ</t>
  </si>
  <si>
    <t>Objekt:</t>
  </si>
  <si>
    <t>C1 - POLNÍ CESTA C1</t>
  </si>
  <si>
    <t>Soupis:</t>
  </si>
  <si>
    <t>C1-1 - POLNÍ CESTA C1 -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</si>
  <si>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</si>
  <si>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</si>
  <si>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</si>
  <si>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</si>
  <si>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</si>
  <si>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</si>
  <si>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</si>
  <si>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</si>
  <si>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</si>
  <si>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</si>
  <si>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</si>
  <si>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</si>
  <si>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</si>
  <si>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</si>
  <si>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</si>
  <si>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</si>
  <si>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</si>
  <si>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</si>
  <si>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</si>
  <si>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</si>
  <si>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</si>
  <si>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</si>
  <si>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</si>
  <si>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</si>
  <si>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</si>
  <si>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</si>
  <si>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</si>
  <si>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</si>
  <si>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</si>
  <si>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</si>
  <si>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</si>
  <si>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</si>
  <si>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</si>
  <si>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</si>
  <si>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</si>
  <si>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</si>
  <si>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4</t>
  </si>
  <si>
    <t>-310805515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</si>
  <si>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</si>
  <si>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</si>
  <si>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</si>
  <si>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https://podminky.urs.cz/item/CS_URS_2024_01/111251102</t>
  </si>
  <si>
    <t>112101101</t>
  </si>
  <si>
    <t>Odstranění stromů listnatých průměru kmene přes 100 do 300 mm</t>
  </si>
  <si>
    <t>kus</t>
  </si>
  <si>
    <t>-799486912</t>
  </si>
  <si>
    <t>Odstranění stromů s odřezáním kmene a s odvětvením listnatých, průměru kmene přes 100 do 300 mm</t>
  </si>
  <si>
    <t>https://podminky.urs.cz/item/CS_URS_2024_01/112101101</t>
  </si>
  <si>
    <t>3</t>
  </si>
  <si>
    <t>112251101</t>
  </si>
  <si>
    <t>Odstranění pařezů průměru přes 100 do 300 mm</t>
  </si>
  <si>
    <t>1232221947</t>
  </si>
  <si>
    <t>Odstranění pařezů strojně s jejich vykopáním nebo vytrháním průměru přes 100 do 300 mm</t>
  </si>
  <si>
    <t>https://podminky.urs.cz/item/CS_URS_2024_01/112251101</t>
  </si>
  <si>
    <t>113107222</t>
  </si>
  <si>
    <t>Odstranění podkladu z kameniva drceného tl přes 100 do 200 mm strojně pl přes 200 m2</t>
  </si>
  <si>
    <t>-440317222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</si>
  <si>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</si>
  <si>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</si>
  <si>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VV</t>
  </si>
  <si>
    <t>6042-58-7-30-45-40-43"stávající povrch z makadamu</t>
  </si>
  <si>
    <t>5</t>
  </si>
  <si>
    <t>122251104</t>
  </si>
  <si>
    <t>Odkopávky a prokopávky nezapažené v hornině třídy těžitelnosti I skupiny 3 objem do 500 m3 strojně</t>
  </si>
  <si>
    <t>m3</t>
  </si>
  <si>
    <t>2115636001</t>
  </si>
  <si>
    <t>Odkopávky a prokopávky nezapažené strojně v hornině třídy těžitelnosti I skupiny 3 přes 100 do 500 m3</t>
  </si>
  <si>
    <t>https://podminky.urs.cz/item/CS_URS_2024_01/122251104</t>
  </si>
  <si>
    <t>1604*0,4*0,5</t>
  </si>
  <si>
    <t>6</t>
  </si>
  <si>
    <t>122351104</t>
  </si>
  <si>
    <t>Odkopávky a prokopávky nezapažené v hornině třídy těžitelnosti II skupiny 4 objem do 500 m3 strojně</t>
  </si>
  <si>
    <t>-1112200789</t>
  </si>
  <si>
    <t>Odkopávky a prokopávky nezapažené strojně v hornině třídy těžitelnosti II skupiny 4 přes 100 do 500 m3</t>
  </si>
  <si>
    <t>https://podminky.urs.cz/item/CS_URS_2024_01/122351104</t>
  </si>
  <si>
    <t>7</t>
  </si>
  <si>
    <t>124253101</t>
  </si>
  <si>
    <t>Vykopávky pro koryta vodotečí v hornině třídy těžitelnosti I skupiny 3 objem do 1000 m3 strojně</t>
  </si>
  <si>
    <t>-1958153740</t>
  </si>
  <si>
    <t>Vykopávky pro koryta vodotečí strojně v hornině třídy těžitelnosti I skupiny 3 přes 100 do 1 000 m3</t>
  </si>
  <si>
    <t>https://podminky.urs.cz/item/CS_URS_2021_02/124253101</t>
  </si>
  <si>
    <t>290"nové příkopy</t>
  </si>
  <si>
    <t>8</t>
  </si>
  <si>
    <t>124353101</t>
  </si>
  <si>
    <t>Vykopávky pro koryta vodotečí v hornině třídy těžitelnosti II skupiny 4 objem do 1000 m3 strojně</t>
  </si>
  <si>
    <t>1096259634</t>
  </si>
  <si>
    <t>Vykopávky pro koryta vodotečí strojně v hornině třídy těžitelnosti II skupiny 4 přes 100 do 1 000 m3</t>
  </si>
  <si>
    <t>https://podminky.urs.cz/item/CS_URS_2024_01/124353101</t>
  </si>
  <si>
    <t>9</t>
  </si>
  <si>
    <t>131251102</t>
  </si>
  <si>
    <t>Hloubení jam nezapažených v hornině třídy těžitelnosti I skupiny 3 objem do 50 m3 strojně</t>
  </si>
  <si>
    <t>449976428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</si>
  <si>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</si>
  <si>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</si>
  <si>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"propustky</t>
  </si>
  <si>
    <t>8,6*1,2*1,24*0,5</t>
  </si>
  <si>
    <t>9,94*1,2*1,24*0,5</t>
  </si>
  <si>
    <t>7,25*1,2*1,24*0,5</t>
  </si>
  <si>
    <t>7,46*1,2*1,24*0,5</t>
  </si>
  <si>
    <t>Součet</t>
  </si>
  <si>
    <t>10</t>
  </si>
  <si>
    <t>131351102</t>
  </si>
  <si>
    <t>Hloubení jam nezapažených v hornině třídy těžitelnosti II skupiny 4 objem do 50 m3 strojně</t>
  </si>
  <si>
    <t>-1952779782</t>
  </si>
  <si>
    <t>Hloubení nezapažených jam a zářezů strojně s urovnáním dna do předepsaného profilu a spádu v hornině třídy těžitelnosti II skupiny 4 přes 20 do 50 m3</t>
  </si>
  <si>
    <t>https://podminky.urs.cz/item/CS_URS_2024_01/131351102</t>
  </si>
  <si>
    <t>11</t>
  </si>
  <si>
    <t>132251101</t>
  </si>
  <si>
    <t>Hloubení rýh nezapažených š do 800 mm v hornině třídy těžitelnosti I skupiny 3 objem do 20 m3 strojně</t>
  </si>
  <si>
    <t>2108392522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</si>
  <si>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</si>
  <si>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</si>
  <si>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(1,9*2+0,7)*0,3*0,7*8*0,5"čela propustků</t>
  </si>
  <si>
    <t>132351101</t>
  </si>
  <si>
    <t>Hloubení rýh nezapažených š do 800 mm v hornině třídy těžitelnosti II skupiny 4 objem do 20 m3 strojně</t>
  </si>
  <si>
    <t>-1743562147</t>
  </si>
  <si>
    <t>Hloubení nezapažených rýh šířky do 800 mm strojně s urovnáním dna do předepsaného profilu a spádu v hornině třídy těžitelnosti II skupiny 4 do 20 m3</t>
  </si>
  <si>
    <t>https://podminky.urs.cz/item/CS_URS_2024_01/132351101</t>
  </si>
  <si>
    <t>13</t>
  </si>
  <si>
    <t>133212011</t>
  </si>
  <si>
    <t>Hloubení šachet v hornině třídy těžitelnosti I skupiny 3 plocha výkopu do 4 m2 ručně</t>
  </si>
  <si>
    <t>-460770024</t>
  </si>
  <si>
    <t>Hloubení šachet ručně zapažených i nezapažených v horninách třídy těžitelnosti I skupiny 3, půdorysná plocha výkopu do 4 m2</t>
  </si>
  <si>
    <t>https://podminky.urs.cz/item/CS_URS_2021_02/133212011</t>
  </si>
  <si>
    <t>6*0,5*0,5*0,5*0,5"pro směrové sloupky</t>
  </si>
  <si>
    <t>14</t>
  </si>
  <si>
    <t>133312011</t>
  </si>
  <si>
    <t>Hloubení šachet v hornině třídy těžitelnosti II skupiny 4 plocha výkopu do 4 m2 ručně</t>
  </si>
  <si>
    <t>1455326008</t>
  </si>
  <si>
    <t>Hloubení šachet ručně zapažených i nezapažených v horninách třídy těžitelnosti II skupiny 4, půdorysná plocha výkopu do 4 m2</t>
  </si>
  <si>
    <t>https://podminky.urs.cz/item/CS_URS_2021_02/133312011</t>
  </si>
  <si>
    <t>15</t>
  </si>
  <si>
    <t>162201401</t>
  </si>
  <si>
    <t>Vodorovné přemístění větví stromů listnatých do 1 km D kmene přes 100 do 300 mm</t>
  </si>
  <si>
    <t>58915305</t>
  </si>
  <si>
    <t>Vodorovné přemístění větví, kmenů nebo pařezů s naložením, složením a dopravou do 1000 m větví stromů listnatých, průměru kmene přes 100 do 300 mm</t>
  </si>
  <si>
    <t>https://podminky.urs.cz/item/CS_URS_2024_01/162201401</t>
  </si>
  <si>
    <t>16</t>
  </si>
  <si>
    <t>162201411</t>
  </si>
  <si>
    <t>Vodorovné přemístění kmenů stromů listnatých do 1 km D kmene přes 100 do 300 mm</t>
  </si>
  <si>
    <t>-1013436300</t>
  </si>
  <si>
    <t>Vodorovné přemístění větví, kmenů nebo pařezů s naložením, složením a dopravou do 1000 m kmenů stromů listnatých, průměru přes 100 do 300 mm</t>
  </si>
  <si>
    <t>https://podminky.urs.cz/item/CS_URS_2024_01/162201411</t>
  </si>
  <si>
    <t>17</t>
  </si>
  <si>
    <t>162201421</t>
  </si>
  <si>
    <t>Vodorovné přemístění pařezů do 1 km D přes 100 do 300 mm</t>
  </si>
  <si>
    <t>-765809684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</si>
  <si>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</si>
  <si>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</si>
  <si>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18</t>
  </si>
  <si>
    <t>162301931</t>
  </si>
  <si>
    <t>Příplatek k vodorovnému přemístění větví stromů listnatých D kmene přes 100 do 300 mm ZKD 1 km</t>
  </si>
  <si>
    <t>147494509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</si>
  <si>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</si>
  <si>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</si>
  <si>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2*9 'Přepočtené koeficientem množství</t>
  </si>
  <si>
    <t>19</t>
  </si>
  <si>
    <t>162301951</t>
  </si>
  <si>
    <t>Příplatek k vodorovnému přemístění kmenů stromů listnatých D kmene přes 100 do 300 mm ZKD 1 km</t>
  </si>
  <si>
    <t>-1814748950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</si>
  <si>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</si>
  <si>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https://podminky.urs.cz/item/CS_URS_2024_01/162301951</t>
  </si>
  <si>
    <t>20</t>
  </si>
  <si>
    <t>162301971</t>
  </si>
  <si>
    <t>Příplatek k vodorovnému přemístění pařezů D přes 100 do 300 mm ZKD 1 km</t>
  </si>
  <si>
    <t>-1353549209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</si>
  <si>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</si>
  <si>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</si>
  <si>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162451106</t>
  </si>
  <si>
    <t>Vodorovné přemístění přes 1 500 do 2000 m výkopku/sypaniny z horniny třídy těžitelnosti I skupiny 1 až 3</t>
  </si>
  <si>
    <t>1771739525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</si>
  <si>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</si>
  <si>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https://podminky.urs.cz/item/CS_URS_2024_01/162451106</t>
  </si>
  <si>
    <t>"ODVOZY NA MEZISKLÁDKU</t>
  </si>
  <si>
    <t>320,8+290+24,737+3,78+0,375</t>
  </si>
  <si>
    <t>Mezisoučet</t>
  </si>
  <si>
    <t>"ODVOZY Z MEZISKLÁDKY ZPĚT NA STAVBU</t>
  </si>
  <si>
    <t>8,6*0,69*0,75*0,5</t>
  </si>
  <si>
    <t>9,94*0,69*0,75*0,5</t>
  </si>
  <si>
    <t>7,25*0,69*0,75*0,5</t>
  </si>
  <si>
    <t>7,46*0,69*0,75*0,5</t>
  </si>
  <si>
    <t>22</t>
  </si>
  <si>
    <t>162451126</t>
  </si>
  <si>
    <t>Vodorovné přemístění přes 1 500 do 2000 m výkopku/sypaniny z horniny třídy těžitelnosti II skupiny 4 a 5</t>
  </si>
  <si>
    <t>1093466144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</si>
  <si>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</si>
  <si>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https://podminky.urs.cz/item/CS_URS_2024_01/162451126</t>
  </si>
  <si>
    <t>"ODVOZ NA MEZISKLÁDKU</t>
  </si>
  <si>
    <t>23</t>
  </si>
  <si>
    <t>162751117</t>
  </si>
  <si>
    <t>Vodorovné přemístění přes 9 000 do 10000 m výkopku/sypaniny z horniny třídy těžitelnosti I skupiny 1 až 3</t>
  </si>
  <si>
    <t>118703329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</si>
  <si>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</si>
  <si>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</si>
  <si>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P</t>
  </si>
  <si>
    <t>Poznámka k položce:_x000d_
PŘEDPOKLÁDANÁ VZDÁLENOST SKLÁDKY DO 10KM</t>
  </si>
  <si>
    <t>320,8+290+24,737+3,78+0,375-8,603"odvoz na skládku</t>
  </si>
  <si>
    <t>24</t>
  </si>
  <si>
    <t>162751137</t>
  </si>
  <si>
    <t>Vodorovné přemístění přes 9 000 do 10000 m výkopku/sypaniny z horniny třídy těžitelnosti II skupiny 4 a 5</t>
  </si>
  <si>
    <t>306956140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</si>
  <si>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</si>
  <si>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</si>
  <si>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25</t>
  </si>
  <si>
    <t>167151111</t>
  </si>
  <si>
    <t>Nakládání výkopku z hornin třídy těžitelnosti I skupiny 1 až 3 přes 100 m3</t>
  </si>
  <si>
    <t>-957675435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</si>
  <si>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</si>
  <si>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</si>
  <si>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320,8+290+24,737+3,78+0,375"na mezideponii</t>
  </si>
  <si>
    <t>26</t>
  </si>
  <si>
    <t>167151112</t>
  </si>
  <si>
    <t>Nakládání výkopku z hornin třídy těžitelnosti II skupiny 4 a 5 přes 100 m3</t>
  </si>
  <si>
    <t>488426273</t>
  </si>
  <si>
    <t>Nakládání, skládání a překládání neulehlého výkopku nebo sypaniny strojně nakládání, množství přes 100 m3, z hornin třídy těžitelnosti II, skupiny 4 a 5</t>
  </si>
  <si>
    <t>https://podminky.urs.cz/item/CS_URS_2024_01/167151112</t>
  </si>
  <si>
    <t>27</t>
  </si>
  <si>
    <t>171201231</t>
  </si>
  <si>
    <t>Poplatek za uložení zeminy a kamení na recyklační skládce (skládkovné) kód odpadu 17 05 04</t>
  </si>
  <si>
    <t>t</t>
  </si>
  <si>
    <t>1770099071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</si>
  <si>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</si>
  <si>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</si>
  <si>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631,089*1,8 'Přepočtené koeficientem množství</t>
  </si>
  <si>
    <t>28</t>
  </si>
  <si>
    <t>174251101</t>
  </si>
  <si>
    <t>Zásyp jam, šachet rýh nebo kolem objektů sypaninou bez zhutnění</t>
  </si>
  <si>
    <t>-1055793576</t>
  </si>
  <si>
    <t>Zásyp sypaninou z jakékoliv horniny strojně s uložením výkopku ve vrstvách bez zhutnění jam, šachet, rýh nebo kolem objektů v těchto vykopávkách</t>
  </si>
  <si>
    <t>https://podminky.urs.cz/item/CS_URS_2024_01/174251101</t>
  </si>
  <si>
    <t>8,6*0,69*0,75</t>
  </si>
  <si>
    <t>9,94*0,69*0,75</t>
  </si>
  <si>
    <t>7,25*0,69*0,75</t>
  </si>
  <si>
    <t>7,46*0,69*0,75</t>
  </si>
  <si>
    <t>29</t>
  </si>
  <si>
    <t>181912112</t>
  </si>
  <si>
    <t>Úprava pláně v hornině třídy těžitelnosti I skupiny 3 se zhutněním ručně</t>
  </si>
  <si>
    <t>1573776454</t>
  </si>
  <si>
    <t>Úprava pláně vyrovnáním výškových rozdílů ručně v hornině třídy těžitelnosti I skupiny 3 se zhutněním</t>
  </si>
  <si>
    <t>https://podminky.urs.cz/item/CS_URS_2024_01/181912112</t>
  </si>
  <si>
    <t>6042*0,5"pod navrhovanou vozovkou</t>
  </si>
  <si>
    <t>(248+36+147+7+19+320+205+224+182+87+10+20+8+527+292+27+11+126+50+53+130+179+97+43)*0,5*0,5"pod krajnicemi</t>
  </si>
  <si>
    <t>(29+28+38+34+26+32+33+31+32+47+8+30+15+13)*0,49*0,5"sjezdy</t>
  </si>
  <si>
    <t>94*0,5"sanace</t>
  </si>
  <si>
    <t>30</t>
  </si>
  <si>
    <t>181913112</t>
  </si>
  <si>
    <t>Úprava pláně v hornině třídy těžitelnosti II skupiny 4 se zhutněním ručně</t>
  </si>
  <si>
    <t>1006718191</t>
  </si>
  <si>
    <t>Úprava pláně vyrovnáním výškových rozdílů ručně v hornině třídy těžitelnosti II skupiny 4 se zhutněním</t>
  </si>
  <si>
    <t>https://podminky.urs.cz/item/CS_URS_2024_01/181913112</t>
  </si>
  <si>
    <t>Zakládání</t>
  </si>
  <si>
    <t>31</t>
  </si>
  <si>
    <t>271572211</t>
  </si>
  <si>
    <t>Podsyp pod základové konstrukce se zhutněním z netříděného štěrkopísku</t>
  </si>
  <si>
    <t>2040791811</t>
  </si>
  <si>
    <t>Podsyp pod základové konstrukce se zhutněním a urovnáním povrchu ze štěrkopísku netříděného</t>
  </si>
  <si>
    <t>https://podminky.urs.cz/item/CS_URS_2024_01/271572211</t>
  </si>
  <si>
    <t>(1,9*2+0,7)*0,3*0,1*8"čela propustků</t>
  </si>
  <si>
    <t>32</t>
  </si>
  <si>
    <t>274313611</t>
  </si>
  <si>
    <t>Základové pásy z betonu tř. C 16/20</t>
  </si>
  <si>
    <t>-1339444288</t>
  </si>
  <si>
    <t>Základy z betonu prostého pasy betonu kamenem neprokládaného tř. C 16/20</t>
  </si>
  <si>
    <t>https://podminky.urs.cz/item/CS_URS_2024_01/274313611</t>
  </si>
  <si>
    <t>(1,9*2+0,7)*0,3*0,6*8"čela propustků</t>
  </si>
  <si>
    <t>33</t>
  </si>
  <si>
    <t>275313611</t>
  </si>
  <si>
    <t>Základové patky z betonu tř. C 16/20</t>
  </si>
  <si>
    <t>-1270079737</t>
  </si>
  <si>
    <t>Základy z betonu prostého patky a bloky z betonu kamenem neprokládaného tř. C 16/20</t>
  </si>
  <si>
    <t>https://podminky.urs.cz/item/CS_URS_2024_01/275313611</t>
  </si>
  <si>
    <t>6*0,5*0,5*0,5"pro směrové sloupky</t>
  </si>
  <si>
    <t>Svislé a kompletní konstrukce</t>
  </si>
  <si>
    <t>34</t>
  </si>
  <si>
    <t>321311115</t>
  </si>
  <si>
    <t>Konstrukce vodních staveb z betonu prostého mrazuvzdorného tř. C 25/30</t>
  </si>
  <si>
    <t>1209326292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</si>
  <si>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</si>
  <si>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https://podminky.urs.cz/item/CS_URS_2024_01/321311115</t>
  </si>
  <si>
    <t>(1,9*2+0,7)*0,3*0,5*8"beton.práhy propustků</t>
  </si>
  <si>
    <t>35</t>
  </si>
  <si>
    <t>321351010</t>
  </si>
  <si>
    <t>Bednění konstrukcí vodních staveb rovinné - zřízení</t>
  </si>
  <si>
    <t>1504476800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</si>
  <si>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</si>
  <si>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</si>
  <si>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(1,9*2+0,7)*2*0,5*8"beton.práhy propustků</t>
  </si>
  <si>
    <t>0,3*0,5*2*2*4</t>
  </si>
  <si>
    <t>36</t>
  </si>
  <si>
    <t>321352010</t>
  </si>
  <si>
    <t>Bednění konstrukcí vodních staveb rovinné - odstranění</t>
  </si>
  <si>
    <t>-460971651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</si>
  <si>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</si>
  <si>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</si>
  <si>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Vodorovné konstrukce</t>
  </si>
  <si>
    <t>37</t>
  </si>
  <si>
    <t>465512227</t>
  </si>
  <si>
    <t>Dlažba z lomového kamene na sucho se zalitím spár cementovou maltou tl 250 mm</t>
  </si>
  <si>
    <t>1278136687</t>
  </si>
  <si>
    <t>Dlažba z lomového kamene lomařsky upraveného na sucho se zalitím spár cementovou maltou, tl. kamene 250 mm</t>
  </si>
  <si>
    <t>https://podminky.urs.cz/item/CS_URS_2024_01/465512227</t>
  </si>
  <si>
    <t>1*0,7*2*8"propustky</t>
  </si>
  <si>
    <t>38</t>
  </si>
  <si>
    <t>465517217</t>
  </si>
  <si>
    <t>Oprava dlažeb z lomového kamene na sucho se zalitím spár do 20 m2 bez dodání kamene tl 250 mm</t>
  </si>
  <si>
    <t>-1261053562</t>
  </si>
  <si>
    <t>Oprava dlažeb z lomového kamene lomařsky upraveného pro dlažbu o ploše opravovaných míst do 20 m2 jednotlivě bez dodání kamene na sucho se zalitím spár cementovou maltou, tl. kamene 250 mm</t>
  </si>
  <si>
    <t>https://podminky.urs.cz/item/CS_URS_2024_01/465517217</t>
  </si>
  <si>
    <t>1*0,7*2"oprava stáv.propustku</t>
  </si>
  <si>
    <t>Komunikace pozemní</t>
  </si>
  <si>
    <t>39</t>
  </si>
  <si>
    <t>564851111</t>
  </si>
  <si>
    <t>Podklad ze štěrkodrtě ŠD plochy přes 100 m2 tl 150 mm</t>
  </si>
  <si>
    <t>144637909</t>
  </si>
  <si>
    <t>Podklad ze štěrkodrti ŠD s rozprostřením a zhutněním plochy přes 100 m2, po zhutnění tl. 150 mm</t>
  </si>
  <si>
    <t>https://podminky.urs.cz/item/CS_URS_2024_01/564851111</t>
  </si>
  <si>
    <t>6042*2"pod navrhovanou vozovkou</t>
  </si>
  <si>
    <t>(248+36+147+7+19+320+205+224+182+87+10+20+8+527+292+27+11+126+50+53+130+179+97+43)*0,5*2"pod krajnicemi</t>
  </si>
  <si>
    <t>(29+28+38+34+26+32+33+31+32+47+8+30+15+13)*2"sjezdy</t>
  </si>
  <si>
    <t>15924*0,02"přesah mimo vozovku</t>
  </si>
  <si>
    <t>15924*0,02"ztratné</t>
  </si>
  <si>
    <t>40</t>
  </si>
  <si>
    <t>564861111</t>
  </si>
  <si>
    <t>Podklad ze štěrkodrtě ŠD plochy přes 100 m2 tl 200 mm</t>
  </si>
  <si>
    <t>1116955269</t>
  </si>
  <si>
    <t>Podklad ze štěrkodrti ŠD s rozprostřením a zhutněním plochy přes 100 m2, po zhutnění tl. 200 mm</t>
  </si>
  <si>
    <t>https://podminky.urs.cz/item/CS_URS_2024_01/564861111</t>
  </si>
  <si>
    <t>59,2"provizorní výšková úprava vozovky</t>
  </si>
  <si>
    <t>41</t>
  </si>
  <si>
    <t>573211107</t>
  </si>
  <si>
    <t>Postřik živičný spojovací z asfaltu v množství 0,30 kg/m2</t>
  </si>
  <si>
    <t>1198322706</t>
  </si>
  <si>
    <t>Postřik spojovací PS bez posypu kamenivem z asfaltu silničního, v množství 0,30 kg/m2</t>
  </si>
  <si>
    <t>https://podminky.urs.cz/item/CS_URS_2024_01/573211107</t>
  </si>
  <si>
    <t>6042"finální vrstva vozovky</t>
  </si>
  <si>
    <t>(29+28+38+34+26+32+33+31+32+47+8+30+15+13)"sjezdy</t>
  </si>
  <si>
    <t>6438*0,05"ztratné</t>
  </si>
  <si>
    <t>42</t>
  </si>
  <si>
    <t>573312111</t>
  </si>
  <si>
    <t>Prolití podkladu asfaltem v množství 3 kg/m2</t>
  </si>
  <si>
    <t>-1968488925</t>
  </si>
  <si>
    <t>Prolití podkladu nebo krytu z kameniva asfaltem, v množství 3,00 kg/m2</t>
  </si>
  <si>
    <t>https://podminky.urs.cz/item/CS_URS_2024_01/573312111</t>
  </si>
  <si>
    <t>5819"makadam ze stávajícího materiálu dovezeného z mezideponie</t>
  </si>
  <si>
    <t>43</t>
  </si>
  <si>
    <t>574391113</t>
  </si>
  <si>
    <t>Penetrační makadam hrubý PMH tl 130 mm</t>
  </si>
  <si>
    <t>1199591081</t>
  </si>
  <si>
    <t>Penetrační makadam PM s rozprostřením kameniva na sucho, s prolitím živicí, s posypem drtí a se zhutněním hrubý (PMH) z kameniva hrubého drceného, po zhutnění tl. 130 mm</t>
  </si>
  <si>
    <t>https://podminky.urs.cz/item/CS_URS_2024_01/574391113</t>
  </si>
  <si>
    <t>(248+36+147+7+19+320+205+224+182+87+10+20+8+527+292+27+11+126+50+53+130+179+97+43)*0,5"pod krajnicemi</t>
  </si>
  <si>
    <t>6042-5819"pod vozovkou z nového materiálu</t>
  </si>
  <si>
    <t>2143*0,1"přesahy mimo vozovku</t>
  </si>
  <si>
    <t>2143*0,05"ztratné</t>
  </si>
  <si>
    <t>44</t>
  </si>
  <si>
    <t>574391113-R</t>
  </si>
  <si>
    <t>-1711470670</t>
  </si>
  <si>
    <t>https://podminky.urs.cz/item/CS_URS_2024_01/574391113-R</t>
  </si>
  <si>
    <t>5819"pod vozovkou ze stávajícího materiálu dovezeného z mezideponie</t>
  </si>
  <si>
    <t>45</t>
  </si>
  <si>
    <t>575151111</t>
  </si>
  <si>
    <t>Vsypný makadam VM tl 60 mm</t>
  </si>
  <si>
    <t>-549454537</t>
  </si>
  <si>
    <t>Vsypný makadam VM z kameniva hrubého drceného s rozprostřením, se vsypem z kameniva drceného obaleného asfaltem, po zhutnění tl. 60 mm</t>
  </si>
  <si>
    <t>https://podminky.urs.cz/item/CS_URS_2024_01/575151111</t>
  </si>
  <si>
    <t>(248+36+147+7+19+320+205+224+182+87+10+20+8+527+292+27+11+126+50+53+130+179+97+43)*0,5"krajnice</t>
  </si>
  <si>
    <t>46</t>
  </si>
  <si>
    <t>577155121</t>
  </si>
  <si>
    <t>Asfaltový beton vrstva obrusná ACO 16 (ABH) tl 60 mm š přes 3 m z nemodifikovaného asfaltu</t>
  </si>
  <si>
    <t>-1606611769</t>
  </si>
  <si>
    <t>Asfaltový beton vrstva obrusná ACO 16 (ABH) s rozprostřením a zhutněním z nemodifikovaného asfaltu v pruhu šířky přes 3 m, po zhutnění tl. 60 mm</t>
  </si>
  <si>
    <t>https://podminky.urs.cz/item/CS_URS_2024_01/577155121</t>
  </si>
  <si>
    <t>47</t>
  </si>
  <si>
    <t>R-564771111</t>
  </si>
  <si>
    <t>Podklad z kameniva hrubého drceného tl 250 mm - POUZE MONTÁŽ</t>
  </si>
  <si>
    <t>1271462954</t>
  </si>
  <si>
    <t>Podklad nebo kryt z kameniva hrubého drceného vel. 32-63 mm s rozprostřením a zhutněním, po zhutnění tl. 250 mm</t>
  </si>
  <si>
    <t>94*2"sanace</t>
  </si>
  <si>
    <t>48</t>
  </si>
  <si>
    <t>M</t>
  </si>
  <si>
    <t>58344003</t>
  </si>
  <si>
    <t>kamenivo drcené hrubé frakce 63/125</t>
  </si>
  <si>
    <t>1687355374</t>
  </si>
  <si>
    <t>188*0,25</t>
  </si>
  <si>
    <t>47*2 'Přepočtené koeficientem množství</t>
  </si>
  <si>
    <t>Úpravy povrchů, podlahy a osazování výplní</t>
  </si>
  <si>
    <t>49</t>
  </si>
  <si>
    <t>628635512</t>
  </si>
  <si>
    <t>Vyplnění spár zdiva z lomového kamene maltou cementovou na hl do 70 mm s vyspárováním</t>
  </si>
  <si>
    <t>-212857502</t>
  </si>
  <si>
    <t>Vyplnění spár dosavadních konstrukcí zdiva cementovou maltou s vyčištěním spár hloubky do 70 mm, zdiva z lomového kamene s vyspárováním</t>
  </si>
  <si>
    <t>https://podminky.urs.cz/item/CS_URS_2024_01/628635512</t>
  </si>
  <si>
    <t>4,2+9+0,6"oprava stáv.propustku</t>
  </si>
  <si>
    <t>Trubní vedení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</si>
  <si>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</si>
  <si>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</si>
  <si>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</si>
  <si>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</si>
  <si>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1459347236</t>
  </si>
  <si>
    <t>Montáž směrového sloupku plastového s odrazkou prostým uložením bez betonového základu silničního</t>
  </si>
  <si>
    <t>https://podminky.urs.cz/item/CS_URS_2024_01/912211111</t>
  </si>
  <si>
    <t>51</t>
  </si>
  <si>
    <t>40445158</t>
  </si>
  <si>
    <t>sloupek směrový silniční plastový 1,2m</t>
  </si>
  <si>
    <t>-1763058973</t>
  </si>
  <si>
    <t>52</t>
  </si>
  <si>
    <t>916131213</t>
  </si>
  <si>
    <t>Osazení silničního obrubníku betonového stojatého s boční opěrou do lože z betonu prostého</t>
  </si>
  <si>
    <t>m</t>
  </si>
  <si>
    <t>-1720628619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</si>
  <si>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</si>
  <si>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</si>
  <si>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6,5+6,1+10,1+4,5+6*3+7,5+6,2+6*4"ukončení sjezdů</t>
  </si>
  <si>
    <t>53</t>
  </si>
  <si>
    <t>59217029</t>
  </si>
  <si>
    <t>obrubník silniční betonový nájezdový 1000x150x150mm</t>
  </si>
  <si>
    <t>-371600901</t>
  </si>
  <si>
    <t>82,9*1,02 'Přepočtené koeficientem množství</t>
  </si>
  <si>
    <t>54</t>
  </si>
  <si>
    <t>919441211</t>
  </si>
  <si>
    <t>Čelo propustku z lomového kamene pro propustek z trub DN 300 až 500</t>
  </si>
  <si>
    <t>470297746</t>
  </si>
  <si>
    <t>Čelo propustku včetně římsy ze zdiva z lomového kamene, pro propustek z trub DN 300 až 500 mm</t>
  </si>
  <si>
    <t>https://podminky.urs.cz/item/CS_URS_2024_01/919441211</t>
  </si>
  <si>
    <t>55</t>
  </si>
  <si>
    <t>919521120</t>
  </si>
  <si>
    <t>Zřízení silničního propustku z trub betonových nebo ŽB DN 400</t>
  </si>
  <si>
    <t>-1827927239</t>
  </si>
  <si>
    <t>Zřízení silničního propustku z trub betonových nebo železobetonových DN 400 mm</t>
  </si>
  <si>
    <t>https://podminky.urs.cz/item/CS_URS_2024_01/919521120</t>
  </si>
  <si>
    <t>8,6+9,94+7,25+7,46"propustky</t>
  </si>
  <si>
    <t>56</t>
  </si>
  <si>
    <t>59222022</t>
  </si>
  <si>
    <t>trouba ŽB hrdlová DN 400</t>
  </si>
  <si>
    <t>-879060606</t>
  </si>
  <si>
    <t>33,25*1,2 'Přepočtené koeficientem množství</t>
  </si>
  <si>
    <t>57</t>
  </si>
  <si>
    <t>919732211</t>
  </si>
  <si>
    <t>Styčná spára napojení nového živičného povrchu na stávající za tepla š 15 mm hl 25 mm s prořezáním</t>
  </si>
  <si>
    <t>321680408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</si>
  <si>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</si>
  <si>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</si>
  <si>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5,35+3,85*2"napojení na stáv.komunikaci</t>
  </si>
  <si>
    <t>58</t>
  </si>
  <si>
    <t>938902201</t>
  </si>
  <si>
    <t>Čištění příkopů ručně š dna do 400 mm objem nánosu do 0,15 m3/m</t>
  </si>
  <si>
    <t>-470907413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</si>
  <si>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</si>
  <si>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https://podminky.urs.cz/item/CS_URS_2024_01/938902201</t>
  </si>
  <si>
    <t>1504+422"podél cesty</t>
  </si>
  <si>
    <t>59</t>
  </si>
  <si>
    <t>938902484</t>
  </si>
  <si>
    <t>Čištění propustků ručně D přes 1500 do 2000 mm při tl nánosu přes 75% DN</t>
  </si>
  <si>
    <t>-1116793081</t>
  </si>
  <si>
    <t>Čištění propustků s odstraněním travnatého porostu nebo nánosu, s naložením na dopravní prostředek nebo s přemístěním na hromady na vzdálenost do 20 m ručně tloušťky nánosu přes 75% průměru propustku přes 1500 do 2000 mm</t>
  </si>
  <si>
    <t>https://podminky.urs.cz/item/CS_URS_2024_01/938902484</t>
  </si>
  <si>
    <t>4"oprava stáv.propustku</t>
  </si>
  <si>
    <t>60</t>
  </si>
  <si>
    <t>938902499</t>
  </si>
  <si>
    <t>Příplatek k čištění propustků delších než 8 m za každý další 1 m délky</t>
  </si>
  <si>
    <t>1993452727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</si>
  <si>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</si>
  <si>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https://podminky.urs.cz/item/CS_URS_2024_01/938902499</t>
  </si>
  <si>
    <t>3,7"oprava stáv.propustku</t>
  </si>
  <si>
    <t>61</t>
  </si>
  <si>
    <t>977211111</t>
  </si>
  <si>
    <t>Řezání stěnovou pilou betonových nebo ŽB kcí s výztuží průměru do 16 mm hl do 200 mm</t>
  </si>
  <si>
    <t>-728673497</t>
  </si>
  <si>
    <t>Řezání konstrukcí stěnovou pilou betonových nebo železobetonových průměru řezané výztuže do 16 mm hloubka řezu do 200 mm</t>
  </si>
  <si>
    <t>https://podminky.urs.cz/item/CS_URS_2024_01/977211111</t>
  </si>
  <si>
    <t>2*3,14*0,2*8"řezání čel žb trub propustků</t>
  </si>
  <si>
    <t>62</t>
  </si>
  <si>
    <t>985131111</t>
  </si>
  <si>
    <t>Očištění ploch stěn, rubu kleneb a podlah tlakovou vodou</t>
  </si>
  <si>
    <t>1344282616</t>
  </si>
  <si>
    <t>https://podminky.urs.cz/item/CS_URS_2024_01/985131111</t>
  </si>
  <si>
    <t>997</t>
  </si>
  <si>
    <t>Přesun sutě</t>
  </si>
  <si>
    <t>63</t>
  </si>
  <si>
    <t>997221551</t>
  </si>
  <si>
    <t>Vodorovná doprava suti ze sypkých materiálů do 1 km</t>
  </si>
  <si>
    <t>-1751880582</t>
  </si>
  <si>
    <t>Vodorovná doprava suti bez naložení, ale se složením a s hrubým urovnáním ze sypkých materiálů, na vzdálenost do 1 km</t>
  </si>
  <si>
    <t>https://podminky.urs.cz/item/CS_URS_2024_01/997221551</t>
  </si>
  <si>
    <t>64</t>
  </si>
  <si>
    <t>997221551-R</t>
  </si>
  <si>
    <t>-228105125</t>
  </si>
  <si>
    <t>https://podminky.urs.cz/item/CS_URS_2024_01/997221551-R</t>
  </si>
  <si>
    <t>5819*0,29"odstraněný makadam na meziskládku</t>
  </si>
  <si>
    <t>5819*0,29"odstraněný makadam zpět na stavbu</t>
  </si>
  <si>
    <t>65</t>
  </si>
  <si>
    <t>997221559</t>
  </si>
  <si>
    <t>Příplatek ZKD 1 km u vodorovné dopravy suti ze sypkých materiálů</t>
  </si>
  <si>
    <t>1395358941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</si>
  <si>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</si>
  <si>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</si>
  <si>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168,123*9 'Přepočtené koeficientem množství</t>
  </si>
  <si>
    <t>66</t>
  </si>
  <si>
    <t>997221559-R</t>
  </si>
  <si>
    <t>239157062</t>
  </si>
  <si>
    <t>Vodorovná doprava suti bez naložení, ale se složením a s hrubým urovnáním Příplatek k ceně za každý další i započatý 1 km přes 1 km</t>
  </si>
  <si>
    <t>67</t>
  </si>
  <si>
    <t>997221611</t>
  </si>
  <si>
    <t>Nakládání suti na dopravní prostředky pro vodorovnou dopravu</t>
  </si>
  <si>
    <t>447205644</t>
  </si>
  <si>
    <t>Nakládání na dopravní prostředky pro vodorovnou dopravu suti</t>
  </si>
  <si>
    <t>https://podminky.urs.cz/item/CS_URS_2024_01/997221611</t>
  </si>
  <si>
    <t>"NALOŽENÍ PRO ZPĚTNÝ ODVOZ NA STAVBU</t>
  </si>
  <si>
    <t>5819*0,29"penetrační makadam</t>
  </si>
  <si>
    <t>68</t>
  </si>
  <si>
    <t>997221655</t>
  </si>
  <si>
    <t>Poplatek za uložení na skládce (skládkovné) zeminy a kamení kód odpadu 17 05 04</t>
  </si>
  <si>
    <t>-190577824</t>
  </si>
  <si>
    <t>Poplatek za uložení stavebního odpadu na skládce (skládkovné) zeminy a kamení zatříděného do Katalogu odpadů pod kódem 17 05 04</t>
  </si>
  <si>
    <t>https://podminky.urs.cz/item/CS_URS_2024_01/997221655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</si>
  <si>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</si>
  <si>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</si>
  <si>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</si>
  <si>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</si>
  <si>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</si>
  <si>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153309655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</si>
  <si>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</si>
  <si>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</si>
  <si>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70</t>
  </si>
  <si>
    <t>998225192</t>
  </si>
  <si>
    <t>Příplatek k přesunu hmot pro pozemní komunikace s krytem z kamene, živičným, betonovým do 2000 m</t>
  </si>
  <si>
    <t>1619044710</t>
  </si>
  <si>
    <t>Přesun hmot pro komunikace s krytem z kameniva, monolitickým betonovým nebo živičným Příplatek k ceně za zvětšený přesun přes vymezenou vodorovnou dopravní vzdálenost do 2000 m</t>
  </si>
  <si>
    <t>https://podminky.urs.cz/item/CS_URS_2024_01/998225192</t>
  </si>
  <si>
    <t>C2 - POLNÍ CESTA C2</t>
  </si>
  <si>
    <t>C2-1 - POLNÍ CESTA C2 - STAVEBNÍ ČÁST</t>
  </si>
  <si>
    <t>-1408543926</t>
  </si>
  <si>
    <t>112101102</t>
  </si>
  <si>
    <t>Odstranění stromů listnatých průměru kmene přes 300 do 500 mm</t>
  </si>
  <si>
    <t>-1094280769</t>
  </si>
  <si>
    <t>Odstranění stromů s odřezáním kmene a s odvětvením listnatých, průměru kmene přes 300 do 500 mm</t>
  </si>
  <si>
    <t>https://podminky.urs.cz/item/CS_URS_2024_01/112101102</t>
  </si>
  <si>
    <t>112101104</t>
  </si>
  <si>
    <t>Odstranění stromů listnatých průměru kmene přes 700 do 900 mm</t>
  </si>
  <si>
    <t>-1783652414</t>
  </si>
  <si>
    <t>Odstranění stromů s odřezáním kmene a s odvětvením listnatých, průměru kmene přes 700 do 900 mm</t>
  </si>
  <si>
    <t>https://podminky.urs.cz/item/CS_URS_2024_01/112101104</t>
  </si>
  <si>
    <t>112101105</t>
  </si>
  <si>
    <t>Odstranění stromů listnatých průměru kmene přes 900 do 1100 mm</t>
  </si>
  <si>
    <t>-855973378</t>
  </si>
  <si>
    <t>Odstranění stromů s odřezáním kmene a s odvětvením listnatých, průměru kmene přes 900 do 1100 mm</t>
  </si>
  <si>
    <t>https://podminky.urs.cz/item/CS_URS_2024_01/112101105</t>
  </si>
  <si>
    <t>620746546</t>
  </si>
  <si>
    <t>112251102</t>
  </si>
  <si>
    <t>Odstranění pařezů průměru přes 300 do 500 mm</t>
  </si>
  <si>
    <t>-1804453842</t>
  </si>
  <si>
    <t>Odstranění pařezů strojně s jejich vykopáním nebo vytrháním průměru přes 300 do 500 mm</t>
  </si>
  <si>
    <t>https://podminky.urs.cz/item/CS_URS_2024_01/112251102</t>
  </si>
  <si>
    <t>112251104</t>
  </si>
  <si>
    <t>Odstranění pařezů průměru přes 700 do 900 mm</t>
  </si>
  <si>
    <t>486600449</t>
  </si>
  <si>
    <t>Odstranění pařezů strojně s jejich vykopáním nebo vytrháním průměru přes 700 do 900 mm</t>
  </si>
  <si>
    <t>https://podminky.urs.cz/item/CS_URS_2024_01/112251104</t>
  </si>
  <si>
    <t>112251105</t>
  </si>
  <si>
    <t>Odstranění pařezů průměru přes 900 do 1100 mm</t>
  </si>
  <si>
    <t>1760438259</t>
  </si>
  <si>
    <t>Odstranění pařezů strojně s jejich vykopáním nebo vytrháním průměru přes 900 do 1100 mm</t>
  </si>
  <si>
    <t>https://podminky.urs.cz/item/CS_URS_2024_01/112251105</t>
  </si>
  <si>
    <t>-1970438092</t>
  </si>
  <si>
    <t>7710"stávající povrch z makadamu</t>
  </si>
  <si>
    <t>-220843421</t>
  </si>
  <si>
    <t>(2048-60)*0,4*0,5"c2</t>
  </si>
  <si>
    <t>542*0,2*0,5"novostavba</t>
  </si>
  <si>
    <t>1598437485</t>
  </si>
  <si>
    <t>-761816958</t>
  </si>
  <si>
    <t>https://podminky.urs.cz/item/CS_URS_2024_01/124253101</t>
  </si>
  <si>
    <t>345"nové příkopy</t>
  </si>
  <si>
    <t>-1525600144</t>
  </si>
  <si>
    <t>-417171892</t>
  </si>
  <si>
    <t>3*1,4*1,24*0,5</t>
  </si>
  <si>
    <t>6,5*1,2*1,24*0,5</t>
  </si>
  <si>
    <t>13*1,6*1,24*0,5</t>
  </si>
  <si>
    <t>-785759790</t>
  </si>
  <si>
    <t>-1037176903</t>
  </si>
  <si>
    <t>(1,9*2+0,7)*0,3*0,7*5*0,5"čela propustků</t>
  </si>
  <si>
    <t>1098584772</t>
  </si>
  <si>
    <t>-835587144</t>
  </si>
  <si>
    <t>2*0,5*0,5*0,5*0,5"pro směrové sloupky</t>
  </si>
  <si>
    <t>-1681195843</t>
  </si>
  <si>
    <t>1736597074</t>
  </si>
  <si>
    <t>162201402</t>
  </si>
  <si>
    <t>Vodorovné přemístění větví stromů listnatých do 1 km D kmene přes 300 do 500 mm</t>
  </si>
  <si>
    <t>1459752247</t>
  </si>
  <si>
    <t>Vodorovné přemístění větví, kmenů nebo pařezů s naložením, složením a dopravou do 1000 m větví stromů listnatých, průměru kmene přes 300 do 500 mm</t>
  </si>
  <si>
    <t>https://podminky.urs.cz/item/CS_URS_2024_01/162201402</t>
  </si>
  <si>
    <t>162201404</t>
  </si>
  <si>
    <t>Vodorovné přemístění větví stromů listnatých do 1 km D kmene přes 700 do 900 mm</t>
  </si>
  <si>
    <t>-759637912</t>
  </si>
  <si>
    <t>Vodorovné přemístění větví, kmenů nebo pařezů s naložením, složením a dopravou do 1000 m větví stromů listnatých, průměru kmene přes 700 do 900 mm</t>
  </si>
  <si>
    <t>https://podminky.urs.cz/item/CS_URS_2024_01/162201404</t>
  </si>
  <si>
    <t>10551629</t>
  </si>
  <si>
    <t>162201412</t>
  </si>
  <si>
    <t>Vodorovné přemístění kmenů stromů listnatých do 1 km D kmene přes 300 do 500 mm</t>
  </si>
  <si>
    <t>-1431000563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</si>
  <si>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</si>
  <si>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</si>
  <si>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162201414</t>
  </si>
  <si>
    <t>Vodorovné přemístění kmenů stromů listnatých do 1 km D kmene přes 700 do 900 mm</t>
  </si>
  <si>
    <t>920248747</t>
  </si>
  <si>
    <t>Vodorovné přemístění větví, kmenů nebo pařezů s naložením, složením a dopravou do 1000 m kmenů stromů listnatých, průměru přes 700 do 900 mm</t>
  </si>
  <si>
    <t>https://podminky.urs.cz/item/CS_URS_2024_01/162201414</t>
  </si>
  <si>
    <t>-580605338</t>
  </si>
  <si>
    <t>162201422</t>
  </si>
  <si>
    <t>Vodorovné přemístění pařezů do 1 km D přes 300 do 500 mm</t>
  </si>
  <si>
    <t>123606379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</si>
  <si>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</si>
  <si>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</si>
  <si>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162201424</t>
  </si>
  <si>
    <t>Vodorovné přemístění pařezů do 1 km D přes 700 do 900 mm</t>
  </si>
  <si>
    <t>-1832603841</t>
  </si>
  <si>
    <t>Vodorovné přemístění větví, kmenů nebo pařezů s naložením, složením a dopravou do 1000 m pařezů kmenů, průměru přes 700 do 900 mm</t>
  </si>
  <si>
    <t>https://podminky.urs.cz/item/CS_URS_2024_01/162201424</t>
  </si>
  <si>
    <t>162201500</t>
  </si>
  <si>
    <t>Vodorovné přemístění větví stromů listnatých do 1 km D kmene přes 900 do 1100 mm</t>
  </si>
  <si>
    <t>-1955511290</t>
  </si>
  <si>
    <t>Vodorovné přemístění větví, kmenů nebo pařezů s naložením, složením a dopravou do 1000 m větví stromů listnatých, průměru kmene přes 900 do 1100 mm</t>
  </si>
  <si>
    <t>https://podminky.urs.cz/item/CS_URS_2024_01/162201500</t>
  </si>
  <si>
    <t>162201510</t>
  </si>
  <si>
    <t>Vodorovné přemístění kmenů stromů listnatých do 1 km D kmene přes 900 do 1100 mm</t>
  </si>
  <si>
    <t>-1002687581</t>
  </si>
  <si>
    <t>Vodorovné přemístění větví, kmenů nebo pařezů s naložením, složením a dopravou do 1000 m kmenů stromů listnatých, průměru přes 900 do 1100 mm</t>
  </si>
  <si>
    <t>https://podminky.urs.cz/item/CS_URS_2024_01/162201510</t>
  </si>
  <si>
    <t>162201520</t>
  </si>
  <si>
    <t>Vodorovné přemístění pařezů do 1 km D přes 900 do 1100 mm</t>
  </si>
  <si>
    <t>-2088613303</t>
  </si>
  <si>
    <t>Vodorovné přemístění větví, kmenů nebo pařezů s naložením, složením a dopravou do 1000 m pařezů kmenů, průměru přes 900 do 1100 mm</t>
  </si>
  <si>
    <t>https://podminky.urs.cz/item/CS_URS_2024_01/162201520</t>
  </si>
  <si>
    <t>-1912712525</t>
  </si>
  <si>
    <t>9*9 'Přepočtené koeficientem množství</t>
  </si>
  <si>
    <t>162301932</t>
  </si>
  <si>
    <t>Příplatek k vodorovnému přemístění větví stromů listnatých D kmene přes 300 do 500 mm ZKD 1 km</t>
  </si>
  <si>
    <t>-675345656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</si>
  <si>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</si>
  <si>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</si>
  <si>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3*9 'Přepočtené koeficientem množství</t>
  </si>
  <si>
    <t>162301934</t>
  </si>
  <si>
    <t>Příplatek k vodorovnému přemístění větví stromů listnatých D kmene přes 700 do 900 mm ZKD 1 km</t>
  </si>
  <si>
    <t>1548970048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</si>
  <si>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</si>
  <si>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https://podminky.urs.cz/item/CS_URS_2024_01/162301934</t>
  </si>
  <si>
    <t>162301935</t>
  </si>
  <si>
    <t>Příplatek k vodorovnému přemístění větví stromů listnatých D kmene přes 900 do 1100 mm ZKD 1 km</t>
  </si>
  <si>
    <t>-768520973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</si>
  <si>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</si>
  <si>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https://podminky.urs.cz/item/CS_URS_2024_01/162301935</t>
  </si>
  <si>
    <t>1*9 'Přepočtené koeficientem množství</t>
  </si>
  <si>
    <t>-19223416</t>
  </si>
  <si>
    <t>162301952</t>
  </si>
  <si>
    <t>Příplatek k vodorovnému přemístění kmenů stromů listnatých D kmene přes 300 do 500 mm ZKD 1 km</t>
  </si>
  <si>
    <t>-894317278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</si>
  <si>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</si>
  <si>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https://podminky.urs.cz/item/CS_URS_2024_01/162301952</t>
  </si>
  <si>
    <t>162301954</t>
  </si>
  <si>
    <t>Příplatek k vodorovnému přemístění kmenů stromů listnatých D kmene přes 700 do 900 mm ZKD 1 km</t>
  </si>
  <si>
    <t>-146935748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</si>
  <si>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</si>
  <si>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https://podminky.urs.cz/item/CS_URS_2024_01/162301954</t>
  </si>
  <si>
    <t>162301955</t>
  </si>
  <si>
    <t>Příplatek k vodorovnému přemístění kmenů stromů listnatých D kmene přes 900 do 1100 mm ZKD 1 km</t>
  </si>
  <si>
    <t>-181421057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</si>
  <si>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</si>
  <si>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https://podminky.urs.cz/item/CS_URS_2024_01/162301955</t>
  </si>
  <si>
    <t>92750036</t>
  </si>
  <si>
    <t>162301972</t>
  </si>
  <si>
    <t>Příplatek k vodorovnému přemístění pařezů D přes 300 do 500 mm ZKD 1 km</t>
  </si>
  <si>
    <t>758075644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</si>
  <si>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</si>
  <si>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</si>
  <si>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162301974</t>
  </si>
  <si>
    <t>Příplatek k vodorovnému přemístění pařezů D přes 700 do 900 mm ZKD 1 km</t>
  </si>
  <si>
    <t>557074948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</si>
  <si>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</si>
  <si>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https://podminky.urs.cz/item/CS_URS_2024_01/162301974</t>
  </si>
  <si>
    <t>162301975</t>
  </si>
  <si>
    <t>Příplatek k vodorovnému přemístění pařezů D přes 900 do 1100 mm ZKD 1 km</t>
  </si>
  <si>
    <t>-1070880848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</si>
  <si>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</si>
  <si>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https://podminky.urs.cz/item/CS_URS_2024_01/162301975</t>
  </si>
  <si>
    <t>162551108</t>
  </si>
  <si>
    <t>Vodorovné přemístění přes 2 500 do 3000 m výkopku/sypaniny z horniny třídy těžitelnosti I skupiny 1 až 3</t>
  </si>
  <si>
    <t>228477577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</si>
  <si>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</si>
  <si>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</si>
  <si>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"NA MEZIDEPONII</t>
  </si>
  <si>
    <t>451,8+345+20,336+2,363+0,125</t>
  </si>
  <si>
    <t>11,645"z mezideponie zpět pro zásyp</t>
  </si>
  <si>
    <t>162551128</t>
  </si>
  <si>
    <t>Vodorovné přemístění přes 2 500 do 3000 m výkopku/sypaniny z horniny třídy těžitelnosti II skupiny 4 a 5</t>
  </si>
  <si>
    <t>-910040969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</si>
  <si>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</si>
  <si>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https://podminky.urs.cz/item/CS_URS_2024_01/162551128</t>
  </si>
  <si>
    <t>292003558</t>
  </si>
  <si>
    <t>451,8+345+20,336+2,363+0,125-11,645"na skládku z mezideponie</t>
  </si>
  <si>
    <t>-854437707</t>
  </si>
  <si>
    <t>-1593481920</t>
  </si>
  <si>
    <t>868232342</t>
  </si>
  <si>
    <t>443297675</t>
  </si>
  <si>
    <t>451,8+345+20,336+2,363+0,125-11,645</t>
  </si>
  <si>
    <t>1627,603*1,8 'Přepočtené koeficientem množství</t>
  </si>
  <si>
    <t>862904389</t>
  </si>
  <si>
    <t>3*0,69*0,75</t>
  </si>
  <si>
    <t>6,5*0,69*0,75</t>
  </si>
  <si>
    <t>13*0,69*0,75</t>
  </si>
  <si>
    <t>1339292544</t>
  </si>
  <si>
    <t>7710*0,5"pod stávájící vozovkou</t>
  </si>
  <si>
    <t>(4+74+16+241+33+132+129+118+7+22+7+142+70+113+177+123+56+109+104+105+22+9+98+26+24+41+47+4+20+5+40+87+5+5+27+120+21+77)*0,5*0,5"pod krajnicemi</t>
  </si>
  <si>
    <t>(475+6+16+7+71+71+291+114+5+245+137+334+5+22+2)*0,5*0,5"pod krajnicemi</t>
  </si>
  <si>
    <t>(11+18+18+23+32+17+16+15+15+32+7+19+20+30+15+18+37+20+24+58+14+7+13+22+18+22)*0,5"sjezdy</t>
  </si>
  <si>
    <t>376*0,5"sanace</t>
  </si>
  <si>
    <t>-1465408202</t>
  </si>
  <si>
    <t>183151112</t>
  </si>
  <si>
    <t>Hloubení jam pro výsadbu dřevin strojně v rovině nebo ve svahu do 1:5 obj jamky přes 0,2 do 0,3 m3</t>
  </si>
  <si>
    <t>-518230832</t>
  </si>
  <si>
    <t>Hloubení jam pro výsadbu dřevin strojně v rovině nebo ve svahu do 1:5, objem přes 0,20 do 0,30 m3</t>
  </si>
  <si>
    <t>https://podminky.urs.cz/item/CS_URS_2024_01/183151112</t>
  </si>
  <si>
    <t>9+4+5"výsadba stromů</t>
  </si>
  <si>
    <t>184102113</t>
  </si>
  <si>
    <t>Výsadba dřeviny s balem D přes 0,3 do 0,4 m do jamky se zalitím v rovině a svahu do 1:5</t>
  </si>
  <si>
    <t>413885223</t>
  </si>
  <si>
    <t>Výsadba dřeviny s balem do předem vyhloubené jamky se zalitím v rovině nebo na svahu do 1:5, při průměru balu přes 300 do 400 mm</t>
  </si>
  <si>
    <t>https://podminky.urs.cz/item/CS_URS_2024_01/184102113</t>
  </si>
  <si>
    <t>1001-R</t>
  </si>
  <si>
    <t>Ovocný strom s balem,vysokokmen, v.1,5m</t>
  </si>
  <si>
    <t>706873709</t>
  </si>
  <si>
    <t>Ovocný strom s balem</t>
  </si>
  <si>
    <t>184215132</t>
  </si>
  <si>
    <t>Ukotvení kmene dřevin v rovině nebo na svahu do 1:5 třemi kůly D do 0,1 m dl přes 1 do 2 m</t>
  </si>
  <si>
    <t>93199809</t>
  </si>
  <si>
    <t>Ukotvení dřeviny kůly v rovině nebo na svahu do 1:5 třemi kůly, délky přes 1 do 2 m</t>
  </si>
  <si>
    <t>https://podminky.urs.cz/item/CS_URS_2024_01/184215132</t>
  </si>
  <si>
    <t>3*18</t>
  </si>
  <si>
    <t>60591253</t>
  </si>
  <si>
    <t>kůl vyvazovací dřevěný impregnovaný D 8cm dl 2m</t>
  </si>
  <si>
    <t>2124570069</t>
  </si>
  <si>
    <t>184813121</t>
  </si>
  <si>
    <t>Ochrana dřevin před okusem ručně pletivem v rovině a svahu do 1:5</t>
  </si>
  <si>
    <t>705996650</t>
  </si>
  <si>
    <t>Ochrana dřevin před okusem zvěří ručně v rovině nebo ve svahu do 1:5, pletivem, výšky do 2 m</t>
  </si>
  <si>
    <t>https://podminky.urs.cz/item/CS_URS_2024_01/184813121</t>
  </si>
  <si>
    <t>R-112101107</t>
  </si>
  <si>
    <t>Odstranění stromů listnatých průměru kmene přes 1300 do 1500 mm</t>
  </si>
  <si>
    <t>437444048</t>
  </si>
  <si>
    <t>Odstranění stromů s odřezáním kmene a s odvětvením listnatých, průměru kmene přes 1300 do 1500 mm</t>
  </si>
  <si>
    <t>https://podminky.urs.cz/item/CS_URS_2024_01/R-112101107</t>
  </si>
  <si>
    <t>R-112251108</t>
  </si>
  <si>
    <t>Odstranění pařezů D přes 1300 do 2000 mm</t>
  </si>
  <si>
    <t>-2125834257</t>
  </si>
  <si>
    <t>Odstranění pařezů strojně s jejich vykopáním, vytrháním nebo odstřelením průměru přes 1300 do 1500 mm</t>
  </si>
  <si>
    <t>R-162201502</t>
  </si>
  <si>
    <t>Vodorovné přemístění větví stromů listnatých do 1 km D kmene přes 1300 do 1500 mm</t>
  </si>
  <si>
    <t>1127879596</t>
  </si>
  <si>
    <t>Vodorovné přemístění větví, kmenů nebo pařezů s naložením, složením a dopravou do 1000 m větví stromů listnatých, průměru kmene přes 1300 do 1500 mm</t>
  </si>
  <si>
    <t>https://podminky.urs.cz/item/CS_URS_2024_01/R-162201502</t>
  </si>
  <si>
    <t>R-162201512</t>
  </si>
  <si>
    <t>Vodorovné přemístění kmenů stromů listnatých do 1 km D kmene přes 1300 do 1500 mm</t>
  </si>
  <si>
    <t>-1771104581</t>
  </si>
  <si>
    <t>Vodorovné přemístění větví, kmenů nebo pařezů s naložením, složením a dopravou do 1000 m kmenů stromů listnatých, průměru přes 1300 do 1500 mm</t>
  </si>
  <si>
    <t>https://podminky.urs.cz/item/CS_URS_2024_01/R-162201512</t>
  </si>
  <si>
    <t>R-162201522</t>
  </si>
  <si>
    <t>Vodorovné přemístění pařezů do 1 km D přes 1300 do 1500 mm</t>
  </si>
  <si>
    <t>-129237965</t>
  </si>
  <si>
    <t>Vodorovné přemístění větví, kmenů nebo pařezů s naložením, složením a dopravou do 1000 m pařezů kmenů, průměru přes 1300 do 1500 mm</t>
  </si>
  <si>
    <t>https://podminky.urs.cz/item/CS_URS_2024_01/R-162201522</t>
  </si>
  <si>
    <t>R-162301937</t>
  </si>
  <si>
    <t>Příplatek k vodorovnému přemístění větví stromů listnatých D kmene přes 1300 do 1500 mm ZKD 1 km</t>
  </si>
  <si>
    <t>702714489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</si>
  <si>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</si>
  <si>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https://podminky.urs.cz/item/CS_URS_2024_01/R-162301937</t>
  </si>
  <si>
    <t>R-162301957</t>
  </si>
  <si>
    <t>Příplatek k vodorovnému přemístění kmenů stromů listnatých D kmene přes 1300 do 1500 mm ZKD 1 km</t>
  </si>
  <si>
    <t>951546256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</si>
  <si>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</si>
  <si>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https://podminky.urs.cz/item/CS_URS_2024_01/R-162301957</t>
  </si>
  <si>
    <t>R-162301977</t>
  </si>
  <si>
    <t>Příplatek k vodorovnému přemístění pařezů D přes 1300 do 1500 mm ZKD 1 km</t>
  </si>
  <si>
    <t>-1185905384</t>
  </si>
  <si>
    <t>Vodorovné přemístění větví, kmenů nebo pařezů s naložením, složením a dopravou Příplatek k cenám za každých dalších i započatých 1000 m přes 1000 m pařezů kmenů, průměru přes 1300 do 1500 mm</t>
  </si>
  <si>
    <t>https://podminky.urs.cz/item/CS_URS_2024_01/R-162301977</t>
  </si>
  <si>
    <t>1313496547</t>
  </si>
  <si>
    <t>(1,9*2+0,7)*0,3*0,1*5*0,5"čela propustků</t>
  </si>
  <si>
    <t>1571166980</t>
  </si>
  <si>
    <t>(1,9*2+0,7)*0,3*0,6*5*0,5"čela propustků</t>
  </si>
  <si>
    <t>-2067049125</t>
  </si>
  <si>
    <t>71</t>
  </si>
  <si>
    <t>-1627283529</t>
  </si>
  <si>
    <t>(1,9*2+0,7)*0,3*0,5*5"beton.práhy propustků</t>
  </si>
  <si>
    <t>72</t>
  </si>
  <si>
    <t>1963519797</t>
  </si>
  <si>
    <t>(1,9*2+0,7)*0,5*2*5+0,3*0,5*2*5"beton.práhy propustků</t>
  </si>
  <si>
    <t>73</t>
  </si>
  <si>
    <t>1462003365</t>
  </si>
  <si>
    <t>74</t>
  </si>
  <si>
    <t>1899098175</t>
  </si>
  <si>
    <t>4,5*1*5"propustky</t>
  </si>
  <si>
    <t>75</t>
  </si>
  <si>
    <t>1129721048</t>
  </si>
  <si>
    <t>4,5*0,7*2*9"oprava čel propustků</t>
  </si>
  <si>
    <t>76</t>
  </si>
  <si>
    <t>1890175914</t>
  </si>
  <si>
    <t>7710"pod stávájící vozovkou</t>
  </si>
  <si>
    <t>(4+74+16+241+33+132+129+118+7+22+7+142+70+113+177+123+56+109+104+105+22+9+98+26+24+41+47+4+20+5+40+87+5+5+27+120+21+77)"pod krajnicemi</t>
  </si>
  <si>
    <t>(475+6+16+7+71+71+291+114+5+245+137+334+5+22+2)"pod krajnicemi</t>
  </si>
  <si>
    <t>(11+18+18+23+32+17+16+15+15+32+7+19+20+30+15+18+37+20+24+58+14+7+13+22+18+22)"sjezdy</t>
  </si>
  <si>
    <t>12512"druhá vrstva</t>
  </si>
  <si>
    <t>12512*2*0,02"ztratné</t>
  </si>
  <si>
    <t>12512*2*0,02"přesahy mimo vozovku</t>
  </si>
  <si>
    <t>77</t>
  </si>
  <si>
    <t>1929908487</t>
  </si>
  <si>
    <t>30"provizorní výšková úprava vozovky</t>
  </si>
  <si>
    <t>78</t>
  </si>
  <si>
    <t>1024062541</t>
  </si>
  <si>
    <t>8251*0,05"ztratné</t>
  </si>
  <si>
    <t>79</t>
  </si>
  <si>
    <t>639786904</t>
  </si>
  <si>
    <t>7710"pod vozovkou ze stávajícího materiálu dovezeného z mezideponie</t>
  </si>
  <si>
    <t>80</t>
  </si>
  <si>
    <t>-623779081</t>
  </si>
  <si>
    <t>-7710"odečet stávajícího makadamu</t>
  </si>
  <si>
    <t>12512*0,1"přesahy mimo vozovku</t>
  </si>
  <si>
    <t>12512*0,05"ztratné</t>
  </si>
  <si>
    <t>81</t>
  </si>
  <si>
    <t>-731636336</t>
  </si>
  <si>
    <t>82</t>
  </si>
  <si>
    <t>-637285311</t>
  </si>
  <si>
    <t>(4+74+16+241+33+132+129+118+7+22+7+142+70+113+177+123+56+109+104+105+22+9+98+26+24+41+47+4+20+5+40+87+5+5+27+120+21+77)*0,5"krajnice</t>
  </si>
  <si>
    <t>(475+6+16+7+71+71+291+114+5+245+137+334+5+22+2)*0,5"krajnice</t>
  </si>
  <si>
    <t>83</t>
  </si>
  <si>
    <t>-1501809304</t>
  </si>
  <si>
    <t>84</t>
  </si>
  <si>
    <t>-1012438599</t>
  </si>
  <si>
    <t>376*2"sanace</t>
  </si>
  <si>
    <t>85</t>
  </si>
  <si>
    <t>1327878686</t>
  </si>
  <si>
    <t>752*0,25</t>
  </si>
  <si>
    <t>188*2 'Přepočtené koeficientem množství</t>
  </si>
  <si>
    <t>86</t>
  </si>
  <si>
    <t>-1159271430</t>
  </si>
  <si>
    <t>2,8*1,5*9*2"oprava stáv.propustku</t>
  </si>
  <si>
    <t>87</t>
  </si>
  <si>
    <t>1143483637</t>
  </si>
  <si>
    <t>88</t>
  </si>
  <si>
    <t>405139336</t>
  </si>
  <si>
    <t>89</t>
  </si>
  <si>
    <t>1235608769</t>
  </si>
  <si>
    <t>6+5+6,1+6+7+5+5,1+6,3+5,4+6*3+6*2+7+7*3+7+9+6+6+7+6+6*2"ukončení sjezdů</t>
  </si>
  <si>
    <t>90</t>
  </si>
  <si>
    <t>1349510505</t>
  </si>
  <si>
    <t>162,9*1,1 'Přepočtené koeficientem množství</t>
  </si>
  <si>
    <t>91</t>
  </si>
  <si>
    <t>-1089179116</t>
  </si>
  <si>
    <t>92</t>
  </si>
  <si>
    <t>919441221</t>
  </si>
  <si>
    <t>Čelo propustku z lomového kamene pro propustek z trub DN 600 až 800</t>
  </si>
  <si>
    <t>-960409368</t>
  </si>
  <si>
    <t>Čelo propustku včetně římsy ze zdiva z lomového kamene, pro propustek z trub DN 600 až 800 mm</t>
  </si>
  <si>
    <t>https://podminky.urs.cz/item/CS_URS_2024_01/919441221</t>
  </si>
  <si>
    <t>93</t>
  </si>
  <si>
    <t>-469898337</t>
  </si>
  <si>
    <t>94</t>
  </si>
  <si>
    <t>350879792</t>
  </si>
  <si>
    <t>6,5*1,1 'Přepočtené koeficientem množství</t>
  </si>
  <si>
    <t>95</t>
  </si>
  <si>
    <t>919521130</t>
  </si>
  <si>
    <t>Zřízení silničního propustku z trub betonových nebo ŽB DN 500</t>
  </si>
  <si>
    <t>751907529</t>
  </si>
  <si>
    <t>Zřízení silničního propustku z trub betonových nebo železobetonových DN 500 mm</t>
  </si>
  <si>
    <t>https://podminky.urs.cz/item/CS_URS_2024_01/919521130</t>
  </si>
  <si>
    <t>96</t>
  </si>
  <si>
    <t>59222024</t>
  </si>
  <si>
    <t>trouba ŽB hrdlová DN 500</t>
  </si>
  <si>
    <t>1858823034</t>
  </si>
  <si>
    <t>3*1,1 'Přepočtené koeficientem množství</t>
  </si>
  <si>
    <t>97</t>
  </si>
  <si>
    <t>919521140</t>
  </si>
  <si>
    <t>Zřízení silničního propustku z trub betonových nebo ŽB DN 600</t>
  </si>
  <si>
    <t>1762328285</t>
  </si>
  <si>
    <t>Zřízení silničního propustku z trub betonových nebo železobetonových DN 600 mm</t>
  </si>
  <si>
    <t>https://podminky.urs.cz/item/CS_URS_2024_01/919521140</t>
  </si>
  <si>
    <t>98</t>
  </si>
  <si>
    <t>59222001</t>
  </si>
  <si>
    <t>trouba ŽB hrdlová DN 600</t>
  </si>
  <si>
    <t>1435807179</t>
  </si>
  <si>
    <t>13*1,1 'Přepočtené koeficientem množství</t>
  </si>
  <si>
    <t>99</t>
  </si>
  <si>
    <t>1905116042</t>
  </si>
  <si>
    <t>100</t>
  </si>
  <si>
    <t>-1448630604</t>
  </si>
  <si>
    <t>662+285+236+51+268+199+95+45+92+173+188+293+119+408+101+13"podél cesty</t>
  </si>
  <si>
    <t>101</t>
  </si>
  <si>
    <t>378207202</t>
  </si>
  <si>
    <t>9,5+6,2+7,6+6,1+8,5+6,3+10+7,2+6,4+6,3+6,9+7,2+6,2"stáv.propusktky</t>
  </si>
  <si>
    <t>102</t>
  </si>
  <si>
    <t>1631955822</t>
  </si>
  <si>
    <t>2+1+2"stáv.propusktky</t>
  </si>
  <si>
    <t>103</t>
  </si>
  <si>
    <t>-1775133813</t>
  </si>
  <si>
    <t>2*3,14*0,25*2+2*3,14*0,3*2+2*3,14*0,2"čela propustků</t>
  </si>
  <si>
    <t>104</t>
  </si>
  <si>
    <t>1580046865</t>
  </si>
  <si>
    <t>105</t>
  </si>
  <si>
    <t>-338122689</t>
  </si>
  <si>
    <t>7710*0,29"odstraněný makadam na meziskládku</t>
  </si>
  <si>
    <t>7710*0,29"odstraněný makadam zpět na stavbu</t>
  </si>
  <si>
    <t>106</t>
  </si>
  <si>
    <t>-622813789</t>
  </si>
  <si>
    <t>107</t>
  </si>
  <si>
    <t>-505331817</t>
  </si>
  <si>
    <t>332,764*9 'Přepočtené koeficientem množství</t>
  </si>
  <si>
    <t>108</t>
  </si>
  <si>
    <t>241054442</t>
  </si>
  <si>
    <t>Poznámka k položce:_x000d_
VZDÁLENOST MEZISKLÁDKY DO 3KM</t>
  </si>
  <si>
    <t>4471,8*2 'Přepočtené koeficientem množství</t>
  </si>
  <si>
    <t>109</t>
  </si>
  <si>
    <t>1388940198</t>
  </si>
  <si>
    <t>110</t>
  </si>
  <si>
    <t>-262357271</t>
  </si>
  <si>
    <t>111</t>
  </si>
  <si>
    <t>-604761092</t>
  </si>
  <si>
    <t>112</t>
  </si>
  <si>
    <t>998225193</t>
  </si>
  <si>
    <t>Příplatek k přesunu hmot pro pozemní komunikace s krytem z kamene, živičným, betonovým do 3000 m</t>
  </si>
  <si>
    <t>2011173219</t>
  </si>
  <si>
    <t>Přesun hmot pro komunikace s krytem z kameniva, monolitickým betonovým nebo živičným Příplatek k ceně za zvětšený přesun přes vymezenou vodorovnou dopravní vzdálenost do 3000 m</t>
  </si>
  <si>
    <t>https://podminky.urs.cz/item/CS_URS_2024_01/998225193</t>
  </si>
  <si>
    <t>VRN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</si>
  <si>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</si>
  <si>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</si>
  <si>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</si>
  <si>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</si>
  <si>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</si>
  <si>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</si>
  <si>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</si>
  <si>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</si>
  <si>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</si>
  <si>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OST</t>
  </si>
  <si>
    <t>Ostatní</t>
  </si>
  <si>
    <t>ost001</t>
  </si>
  <si>
    <t>Geometrický plán</t>
  </si>
  <si>
    <t>kpl</t>
  </si>
  <si>
    <t>512</t>
  </si>
  <si>
    <t>-230503920</t>
  </si>
  <si>
    <t>ost002</t>
  </si>
  <si>
    <t>Zajištění povinné publicity PRV</t>
  </si>
  <si>
    <t>-1788008633</t>
  </si>
  <si>
    <t>Vedlejší rozpočtové náklady</t>
  </si>
  <si>
    <t>VRN1</t>
  </si>
  <si>
    <t>Průzkumné, geodetické a projektové práce</t>
  </si>
  <si>
    <t>010001000</t>
  </si>
  <si>
    <t>1024</t>
  </si>
  <si>
    <t>-2040670719</t>
  </si>
  <si>
    <t>https://podminky.urs.cz/item/CS_URS_2021_02/010001000</t>
  </si>
  <si>
    <t>VRN2</t>
  </si>
  <si>
    <t>Příprava staveniště</t>
  </si>
  <si>
    <t>020001000</t>
  </si>
  <si>
    <t>-1959597152</t>
  </si>
  <si>
    <t>https://podminky.urs.cz/item/CS_URS_2021_02/020001000</t>
  </si>
  <si>
    <t>VRN3</t>
  </si>
  <si>
    <t>Zařízení staveniště</t>
  </si>
  <si>
    <t>030001000</t>
  </si>
  <si>
    <t>-836696108</t>
  </si>
  <si>
    <t>https://podminky.urs.cz/item/CS_URS_2021_02/030001000</t>
  </si>
  <si>
    <t>VRN4</t>
  </si>
  <si>
    <t>Inženýrská činnost</t>
  </si>
  <si>
    <t>043002000</t>
  </si>
  <si>
    <t>Zkoušky a ostatní měření</t>
  </si>
  <si>
    <t>-1895243281</t>
  </si>
  <si>
    <t>https://podminky.urs.cz/item/CS_URS_2021_02/043002000</t>
  </si>
  <si>
    <t>045002000</t>
  </si>
  <si>
    <t>Kompletační a koordinační činnost</t>
  </si>
  <si>
    <t>1008439996</t>
  </si>
  <si>
    <t>https://podminky.urs.cz/item/CS_URS_2021_02/045002000</t>
  </si>
  <si>
    <t>VRN6</t>
  </si>
  <si>
    <t>Územní vlivy</t>
  </si>
  <si>
    <t>065002000</t>
  </si>
  <si>
    <t>Mimostaveništní doprava materiálů</t>
  </si>
  <si>
    <t>-1215417375</t>
  </si>
  <si>
    <t>https://podminky.urs.cz/item/CS_URS_2021_02/065002000</t>
  </si>
  <si>
    <t>VRN7</t>
  </si>
  <si>
    <t>Provozní vlivy</t>
  </si>
  <si>
    <t>072103001</t>
  </si>
  <si>
    <t>Projednání DIO a zajištění DIR komunikace II.a III. třídy</t>
  </si>
  <si>
    <t>1264656745</t>
  </si>
  <si>
    <t>https://podminky.urs.cz/item/CS_URS_2021_02/072103001</t>
  </si>
  <si>
    <t>VRN8</t>
  </si>
  <si>
    <t>Přesun stavebních kapacit</t>
  </si>
  <si>
    <t>081002000</t>
  </si>
  <si>
    <t>Doprava zaměstnanců</t>
  </si>
  <si>
    <t>264437403</t>
  </si>
  <si>
    <t>https://podminky.urs.cz/item/CS_URS_2021_02/081002000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</si>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</sst>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23" xfId="0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251101" TargetMode="External" /><Relationship Id="rId4" Type="http://schemas.openxmlformats.org/officeDocument/2006/relationships/hyperlink" Target="https://podminky.urs.cz/item/CS_URS_2024_01/113107222" TargetMode="External" /><Relationship Id="rId5" Type="http://schemas.openxmlformats.org/officeDocument/2006/relationships/hyperlink" Target="https://podminky.urs.cz/item/CS_URS_2024_01/122251104" TargetMode="External" /><Relationship Id="rId6" Type="http://schemas.openxmlformats.org/officeDocument/2006/relationships/hyperlink" Target="https://podminky.urs.cz/item/CS_URS_2024_01/122351104" TargetMode="External" /><Relationship Id="rId7" Type="http://schemas.openxmlformats.org/officeDocument/2006/relationships/hyperlink" Target="https://podminky.urs.cz/item/CS_URS_2021_02/124253101" TargetMode="External" /><Relationship Id="rId8" Type="http://schemas.openxmlformats.org/officeDocument/2006/relationships/hyperlink" Target="https://podminky.urs.cz/item/CS_URS_2024_01/124353101" TargetMode="External" /><Relationship Id="rId9" Type="http://schemas.openxmlformats.org/officeDocument/2006/relationships/hyperlink" Target="https://podminky.urs.cz/item/CS_URS_2024_01/131251102" TargetMode="External" /><Relationship Id="rId10" Type="http://schemas.openxmlformats.org/officeDocument/2006/relationships/hyperlink" Target="https://podminky.urs.cz/item/CS_URS_2024_01/131351102" TargetMode="External" /><Relationship Id="rId11" Type="http://schemas.openxmlformats.org/officeDocument/2006/relationships/hyperlink" Target="https://podminky.urs.cz/item/CS_URS_2024_01/132251101" TargetMode="External" /><Relationship Id="rId12" Type="http://schemas.openxmlformats.org/officeDocument/2006/relationships/hyperlink" Target="https://podminky.urs.cz/item/CS_URS_2024_01/132351101" TargetMode="External" /><Relationship Id="rId13" Type="http://schemas.openxmlformats.org/officeDocument/2006/relationships/hyperlink" Target="https://podminky.urs.cz/item/CS_URS_2021_02/133212011" TargetMode="External" /><Relationship Id="rId14" Type="http://schemas.openxmlformats.org/officeDocument/2006/relationships/hyperlink" Target="https://podminky.urs.cz/item/CS_URS_2021_02/133312011" TargetMode="External" /><Relationship Id="rId15" Type="http://schemas.openxmlformats.org/officeDocument/2006/relationships/hyperlink" Target="https://podminky.urs.cz/item/CS_URS_2024_01/162201401" TargetMode="External" /><Relationship Id="rId16" Type="http://schemas.openxmlformats.org/officeDocument/2006/relationships/hyperlink" Target="https://podminky.urs.cz/item/CS_URS_2024_01/162201411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301931" TargetMode="External" /><Relationship Id="rId19" Type="http://schemas.openxmlformats.org/officeDocument/2006/relationships/hyperlink" Target="https://podminky.urs.cz/item/CS_URS_2024_01/162301951" TargetMode="External" /><Relationship Id="rId20" Type="http://schemas.openxmlformats.org/officeDocument/2006/relationships/hyperlink" Target="https://podminky.urs.cz/item/CS_URS_2024_01/162301971" TargetMode="External" /><Relationship Id="rId21" Type="http://schemas.openxmlformats.org/officeDocument/2006/relationships/hyperlink" Target="https://podminky.urs.cz/item/CS_URS_2024_01/162451106" TargetMode="External" /><Relationship Id="rId22" Type="http://schemas.openxmlformats.org/officeDocument/2006/relationships/hyperlink" Target="https://podminky.urs.cz/item/CS_URS_2024_01/162451126" TargetMode="External" /><Relationship Id="rId23" Type="http://schemas.openxmlformats.org/officeDocument/2006/relationships/hyperlink" Target="https://podminky.urs.cz/item/CS_URS_2024_01/162751117" TargetMode="External" /><Relationship Id="rId24" Type="http://schemas.openxmlformats.org/officeDocument/2006/relationships/hyperlink" Target="https://podminky.urs.cz/item/CS_URS_2024_01/162751137" TargetMode="External" /><Relationship Id="rId25" Type="http://schemas.openxmlformats.org/officeDocument/2006/relationships/hyperlink" Target="https://podminky.urs.cz/item/CS_URS_2024_01/167151111" TargetMode="External" /><Relationship Id="rId26" Type="http://schemas.openxmlformats.org/officeDocument/2006/relationships/hyperlink" Target="https://podminky.urs.cz/item/CS_URS_2024_01/167151112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4251101" TargetMode="External" /><Relationship Id="rId29" Type="http://schemas.openxmlformats.org/officeDocument/2006/relationships/hyperlink" Target="https://podminky.urs.cz/item/CS_URS_2024_01/181912112" TargetMode="External" /><Relationship Id="rId30" Type="http://schemas.openxmlformats.org/officeDocument/2006/relationships/hyperlink" Target="https://podminky.urs.cz/item/CS_URS_2024_01/181913112" TargetMode="External" /><Relationship Id="rId31" Type="http://schemas.openxmlformats.org/officeDocument/2006/relationships/hyperlink" Target="https://podminky.urs.cz/item/CS_URS_2024_01/271572211" TargetMode="External" /><Relationship Id="rId32" Type="http://schemas.openxmlformats.org/officeDocument/2006/relationships/hyperlink" Target="https://podminky.urs.cz/item/CS_URS_2024_01/274313611" TargetMode="External" /><Relationship Id="rId33" Type="http://schemas.openxmlformats.org/officeDocument/2006/relationships/hyperlink" Target="https://podminky.urs.cz/item/CS_URS_2024_01/275313611" TargetMode="External" /><Relationship Id="rId34" Type="http://schemas.openxmlformats.org/officeDocument/2006/relationships/hyperlink" Target="https://podminky.urs.cz/item/CS_URS_2024_01/321311115" TargetMode="External" /><Relationship Id="rId35" Type="http://schemas.openxmlformats.org/officeDocument/2006/relationships/hyperlink" Target="https://podminky.urs.cz/item/CS_URS_2024_01/321351010" TargetMode="External" /><Relationship Id="rId36" Type="http://schemas.openxmlformats.org/officeDocument/2006/relationships/hyperlink" Target="https://podminky.urs.cz/item/CS_URS_2024_01/321352010" TargetMode="External" /><Relationship Id="rId37" Type="http://schemas.openxmlformats.org/officeDocument/2006/relationships/hyperlink" Target="https://podminky.urs.cz/item/CS_URS_2024_01/465512227" TargetMode="External" /><Relationship Id="rId38" Type="http://schemas.openxmlformats.org/officeDocument/2006/relationships/hyperlink" Target="https://podminky.urs.cz/item/CS_URS_2024_01/465517217" TargetMode="External" /><Relationship Id="rId39" Type="http://schemas.openxmlformats.org/officeDocument/2006/relationships/hyperlink" Target="https://podminky.urs.cz/item/CS_URS_2024_01/564851111" TargetMode="External" /><Relationship Id="rId40" Type="http://schemas.openxmlformats.org/officeDocument/2006/relationships/hyperlink" Target="https://podminky.urs.cz/item/CS_URS_2024_01/564861111" TargetMode="External" /><Relationship Id="rId41" Type="http://schemas.openxmlformats.org/officeDocument/2006/relationships/hyperlink" Target="https://podminky.urs.cz/item/CS_URS_2024_01/573211107" TargetMode="External" /><Relationship Id="rId42" Type="http://schemas.openxmlformats.org/officeDocument/2006/relationships/hyperlink" Target="https://podminky.urs.cz/item/CS_URS_2024_01/573312111" TargetMode="External" /><Relationship Id="rId43" Type="http://schemas.openxmlformats.org/officeDocument/2006/relationships/hyperlink" Target="https://podminky.urs.cz/item/CS_URS_2024_01/574391113" TargetMode="External" /><Relationship Id="rId44" Type="http://schemas.openxmlformats.org/officeDocument/2006/relationships/hyperlink" Target="https://podminky.urs.cz/item/CS_URS_2024_01/574391113-R" TargetMode="External" /><Relationship Id="rId45" Type="http://schemas.openxmlformats.org/officeDocument/2006/relationships/hyperlink" Target="https://podminky.urs.cz/item/CS_URS_2024_01/575151111" TargetMode="External" /><Relationship Id="rId46" Type="http://schemas.openxmlformats.org/officeDocument/2006/relationships/hyperlink" Target="https://podminky.urs.cz/item/CS_URS_2024_01/577155121" TargetMode="External" /><Relationship Id="rId47" Type="http://schemas.openxmlformats.org/officeDocument/2006/relationships/hyperlink" Target="https://podminky.urs.cz/item/CS_URS_2024_01/628635512" TargetMode="External" /><Relationship Id="rId48" Type="http://schemas.openxmlformats.org/officeDocument/2006/relationships/hyperlink" Target="https://podminky.urs.cz/item/CS_URS_2024_01/912211111" TargetMode="External" /><Relationship Id="rId49" Type="http://schemas.openxmlformats.org/officeDocument/2006/relationships/hyperlink" Target="https://podminky.urs.cz/item/CS_URS_2024_01/916131213" TargetMode="External" /><Relationship Id="rId50" Type="http://schemas.openxmlformats.org/officeDocument/2006/relationships/hyperlink" Target="https://podminky.urs.cz/item/CS_URS_2024_01/919441211" TargetMode="External" /><Relationship Id="rId51" Type="http://schemas.openxmlformats.org/officeDocument/2006/relationships/hyperlink" Target="https://podminky.urs.cz/item/CS_URS_2024_01/919521120" TargetMode="External" /><Relationship Id="rId52" Type="http://schemas.openxmlformats.org/officeDocument/2006/relationships/hyperlink" Target="https://podminky.urs.cz/item/CS_URS_2024_01/919732211" TargetMode="External" /><Relationship Id="rId53" Type="http://schemas.openxmlformats.org/officeDocument/2006/relationships/hyperlink" Target="https://podminky.urs.cz/item/CS_URS_2024_01/938902201" TargetMode="External" /><Relationship Id="rId54" Type="http://schemas.openxmlformats.org/officeDocument/2006/relationships/hyperlink" Target="https://podminky.urs.cz/item/CS_URS_2024_01/938902484" TargetMode="External" /><Relationship Id="rId55" Type="http://schemas.openxmlformats.org/officeDocument/2006/relationships/hyperlink" Target="https://podminky.urs.cz/item/CS_URS_2024_01/938902499" TargetMode="External" /><Relationship Id="rId56" Type="http://schemas.openxmlformats.org/officeDocument/2006/relationships/hyperlink" Target="https://podminky.urs.cz/item/CS_URS_2024_01/977211111" TargetMode="External" /><Relationship Id="rId57" Type="http://schemas.openxmlformats.org/officeDocument/2006/relationships/hyperlink" Target="https://podminky.urs.cz/item/CS_URS_2024_01/985131111" TargetMode="External" /><Relationship Id="rId58" Type="http://schemas.openxmlformats.org/officeDocument/2006/relationships/hyperlink" Target="https://podminky.urs.cz/item/CS_URS_2024_01/997221551" TargetMode="External" /><Relationship Id="rId59" Type="http://schemas.openxmlformats.org/officeDocument/2006/relationships/hyperlink" Target="https://podminky.urs.cz/item/CS_URS_2024_01/997221551-R" TargetMode="External" /><Relationship Id="rId60" Type="http://schemas.openxmlformats.org/officeDocument/2006/relationships/hyperlink" Target="https://podminky.urs.cz/item/CS_URS_2024_01/997221559" TargetMode="External" /><Relationship Id="rId61" Type="http://schemas.openxmlformats.org/officeDocument/2006/relationships/hyperlink" Target="https://podminky.urs.cz/item/CS_URS_2024_01/997221611" TargetMode="External" /><Relationship Id="rId62" Type="http://schemas.openxmlformats.org/officeDocument/2006/relationships/hyperlink" Target="https://podminky.urs.cz/item/CS_URS_2024_01/997221655" TargetMode="External" /><Relationship Id="rId63" Type="http://schemas.openxmlformats.org/officeDocument/2006/relationships/hyperlink" Target="https://podminky.urs.cz/item/CS_URS_2024_01/998225111" TargetMode="External" /><Relationship Id="rId64" Type="http://schemas.openxmlformats.org/officeDocument/2006/relationships/hyperlink" Target="https://podminky.urs.cz/item/CS_URS_2024_01/998225192" TargetMode="External" /><Relationship Id="rId6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4" TargetMode="External" /><Relationship Id="rId4" Type="http://schemas.openxmlformats.org/officeDocument/2006/relationships/hyperlink" Target="https://podminky.urs.cz/item/CS_URS_2024_01/112101105" TargetMode="External" /><Relationship Id="rId5" Type="http://schemas.openxmlformats.org/officeDocument/2006/relationships/hyperlink" Target="https://podminky.urs.cz/item/CS_URS_2024_01/11225110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12251104" TargetMode="External" /><Relationship Id="rId8" Type="http://schemas.openxmlformats.org/officeDocument/2006/relationships/hyperlink" Target="https://podminky.urs.cz/item/CS_URS_2024_01/112251105" TargetMode="External" /><Relationship Id="rId9" Type="http://schemas.openxmlformats.org/officeDocument/2006/relationships/hyperlink" Target="https://podminky.urs.cz/item/CS_URS_2024_01/113107222" TargetMode="External" /><Relationship Id="rId10" Type="http://schemas.openxmlformats.org/officeDocument/2006/relationships/hyperlink" Target="https://podminky.urs.cz/item/CS_URS_2024_01/122251104" TargetMode="External" /><Relationship Id="rId11" Type="http://schemas.openxmlformats.org/officeDocument/2006/relationships/hyperlink" Target="https://podminky.urs.cz/item/CS_URS_2024_01/122351104" TargetMode="External" /><Relationship Id="rId12" Type="http://schemas.openxmlformats.org/officeDocument/2006/relationships/hyperlink" Target="https://podminky.urs.cz/item/CS_URS_2024_01/124253101" TargetMode="External" /><Relationship Id="rId13" Type="http://schemas.openxmlformats.org/officeDocument/2006/relationships/hyperlink" Target="https://podminky.urs.cz/item/CS_URS_2024_01/124353101" TargetMode="External" /><Relationship Id="rId14" Type="http://schemas.openxmlformats.org/officeDocument/2006/relationships/hyperlink" Target="https://podminky.urs.cz/item/CS_URS_2024_01/131251102" TargetMode="External" /><Relationship Id="rId15" Type="http://schemas.openxmlformats.org/officeDocument/2006/relationships/hyperlink" Target="https://podminky.urs.cz/item/CS_URS_2024_01/131351102" TargetMode="External" /><Relationship Id="rId16" Type="http://schemas.openxmlformats.org/officeDocument/2006/relationships/hyperlink" Target="https://podminky.urs.cz/item/CS_URS_2024_01/132251101" TargetMode="External" /><Relationship Id="rId17" Type="http://schemas.openxmlformats.org/officeDocument/2006/relationships/hyperlink" Target="https://podminky.urs.cz/item/CS_URS_2024_01/132351101" TargetMode="External" /><Relationship Id="rId18" Type="http://schemas.openxmlformats.org/officeDocument/2006/relationships/hyperlink" Target="https://podminky.urs.cz/item/CS_URS_2021_02/133212011" TargetMode="External" /><Relationship Id="rId19" Type="http://schemas.openxmlformats.org/officeDocument/2006/relationships/hyperlink" Target="https://podminky.urs.cz/item/CS_URS_2021_02/133312011" TargetMode="External" /><Relationship Id="rId20" Type="http://schemas.openxmlformats.org/officeDocument/2006/relationships/hyperlink" Target="https://podminky.urs.cz/item/CS_URS_2024_01/162201401" TargetMode="External" /><Relationship Id="rId21" Type="http://schemas.openxmlformats.org/officeDocument/2006/relationships/hyperlink" Target="https://podminky.urs.cz/item/CS_URS_2024_01/162201402" TargetMode="External" /><Relationship Id="rId22" Type="http://schemas.openxmlformats.org/officeDocument/2006/relationships/hyperlink" Target="https://podminky.urs.cz/item/CS_URS_2024_01/162201404" TargetMode="External" /><Relationship Id="rId23" Type="http://schemas.openxmlformats.org/officeDocument/2006/relationships/hyperlink" Target="https://podminky.urs.cz/item/CS_URS_2024_01/162201411" TargetMode="External" /><Relationship Id="rId24" Type="http://schemas.openxmlformats.org/officeDocument/2006/relationships/hyperlink" Target="https://podminky.urs.cz/item/CS_URS_2024_01/162201412" TargetMode="External" /><Relationship Id="rId25" Type="http://schemas.openxmlformats.org/officeDocument/2006/relationships/hyperlink" Target="https://podminky.urs.cz/item/CS_URS_2024_01/162201414" TargetMode="External" /><Relationship Id="rId26" Type="http://schemas.openxmlformats.org/officeDocument/2006/relationships/hyperlink" Target="https://podminky.urs.cz/item/CS_URS_2024_01/162201421" TargetMode="External" /><Relationship Id="rId27" Type="http://schemas.openxmlformats.org/officeDocument/2006/relationships/hyperlink" Target="https://podminky.urs.cz/item/CS_URS_2024_01/162201422" TargetMode="External" /><Relationship Id="rId28" Type="http://schemas.openxmlformats.org/officeDocument/2006/relationships/hyperlink" Target="https://podminky.urs.cz/item/CS_URS_2024_01/162201424" TargetMode="External" /><Relationship Id="rId29" Type="http://schemas.openxmlformats.org/officeDocument/2006/relationships/hyperlink" Target="https://podminky.urs.cz/item/CS_URS_2024_01/162201500" TargetMode="External" /><Relationship Id="rId30" Type="http://schemas.openxmlformats.org/officeDocument/2006/relationships/hyperlink" Target="https://podminky.urs.cz/item/CS_URS_2024_01/162201510" TargetMode="External" /><Relationship Id="rId31" Type="http://schemas.openxmlformats.org/officeDocument/2006/relationships/hyperlink" Target="https://podminky.urs.cz/item/CS_URS_2024_01/162201520" TargetMode="External" /><Relationship Id="rId32" Type="http://schemas.openxmlformats.org/officeDocument/2006/relationships/hyperlink" Target="https://podminky.urs.cz/item/CS_URS_2024_01/162301931" TargetMode="External" /><Relationship Id="rId33" Type="http://schemas.openxmlformats.org/officeDocument/2006/relationships/hyperlink" Target="https://podminky.urs.cz/item/CS_URS_2024_01/162301932" TargetMode="External" /><Relationship Id="rId34" Type="http://schemas.openxmlformats.org/officeDocument/2006/relationships/hyperlink" Target="https://podminky.urs.cz/item/CS_URS_2024_01/162301934" TargetMode="External" /><Relationship Id="rId35" Type="http://schemas.openxmlformats.org/officeDocument/2006/relationships/hyperlink" Target="https://podminky.urs.cz/item/CS_URS_2024_01/162301935" TargetMode="External" /><Relationship Id="rId36" Type="http://schemas.openxmlformats.org/officeDocument/2006/relationships/hyperlink" Target="https://podminky.urs.cz/item/CS_URS_2024_01/162301951" TargetMode="External" /><Relationship Id="rId37" Type="http://schemas.openxmlformats.org/officeDocument/2006/relationships/hyperlink" Target="https://podminky.urs.cz/item/CS_URS_2024_01/162301952" TargetMode="External" /><Relationship Id="rId38" Type="http://schemas.openxmlformats.org/officeDocument/2006/relationships/hyperlink" Target="https://podminky.urs.cz/item/CS_URS_2024_01/162301954" TargetMode="External" /><Relationship Id="rId39" Type="http://schemas.openxmlformats.org/officeDocument/2006/relationships/hyperlink" Target="https://podminky.urs.cz/item/CS_URS_2024_01/162301955" TargetMode="External" /><Relationship Id="rId40" Type="http://schemas.openxmlformats.org/officeDocument/2006/relationships/hyperlink" Target="https://podminky.urs.cz/item/CS_URS_2024_01/162301971" TargetMode="External" /><Relationship Id="rId41" Type="http://schemas.openxmlformats.org/officeDocument/2006/relationships/hyperlink" Target="https://podminky.urs.cz/item/CS_URS_2024_01/162301972" TargetMode="External" /><Relationship Id="rId42" Type="http://schemas.openxmlformats.org/officeDocument/2006/relationships/hyperlink" Target="https://podminky.urs.cz/item/CS_URS_2024_01/162301974" TargetMode="External" /><Relationship Id="rId43" Type="http://schemas.openxmlformats.org/officeDocument/2006/relationships/hyperlink" Target="https://podminky.urs.cz/item/CS_URS_2024_01/162301975" TargetMode="External" /><Relationship Id="rId44" Type="http://schemas.openxmlformats.org/officeDocument/2006/relationships/hyperlink" Target="https://podminky.urs.cz/item/CS_URS_2024_01/162551108" TargetMode="External" /><Relationship Id="rId45" Type="http://schemas.openxmlformats.org/officeDocument/2006/relationships/hyperlink" Target="https://podminky.urs.cz/item/CS_URS_2024_01/162551128" TargetMode="External" /><Relationship Id="rId46" Type="http://schemas.openxmlformats.org/officeDocument/2006/relationships/hyperlink" Target="https://podminky.urs.cz/item/CS_URS_2024_01/162751117" TargetMode="External" /><Relationship Id="rId47" Type="http://schemas.openxmlformats.org/officeDocument/2006/relationships/hyperlink" Target="https://podminky.urs.cz/item/CS_URS_2024_01/162751137" TargetMode="External" /><Relationship Id="rId48" Type="http://schemas.openxmlformats.org/officeDocument/2006/relationships/hyperlink" Target="https://podminky.urs.cz/item/CS_URS_2024_01/167151111" TargetMode="External" /><Relationship Id="rId49" Type="http://schemas.openxmlformats.org/officeDocument/2006/relationships/hyperlink" Target="https://podminky.urs.cz/item/CS_URS_2024_01/167151112" TargetMode="External" /><Relationship Id="rId50" Type="http://schemas.openxmlformats.org/officeDocument/2006/relationships/hyperlink" Target="https://podminky.urs.cz/item/CS_URS_2024_01/171201231" TargetMode="External" /><Relationship Id="rId51" Type="http://schemas.openxmlformats.org/officeDocument/2006/relationships/hyperlink" Target="https://podminky.urs.cz/item/CS_URS_2024_01/174251101" TargetMode="External" /><Relationship Id="rId52" Type="http://schemas.openxmlformats.org/officeDocument/2006/relationships/hyperlink" Target="https://podminky.urs.cz/item/CS_URS_2024_01/181912112" TargetMode="External" /><Relationship Id="rId53" Type="http://schemas.openxmlformats.org/officeDocument/2006/relationships/hyperlink" Target="https://podminky.urs.cz/item/CS_URS_2024_01/181913112" TargetMode="External" /><Relationship Id="rId54" Type="http://schemas.openxmlformats.org/officeDocument/2006/relationships/hyperlink" Target="https://podminky.urs.cz/item/CS_URS_2024_01/183151112" TargetMode="External" /><Relationship Id="rId55" Type="http://schemas.openxmlformats.org/officeDocument/2006/relationships/hyperlink" Target="https://podminky.urs.cz/item/CS_URS_2024_01/184102113" TargetMode="External" /><Relationship Id="rId56" Type="http://schemas.openxmlformats.org/officeDocument/2006/relationships/hyperlink" Target="https://podminky.urs.cz/item/CS_URS_2024_01/184215132" TargetMode="External" /><Relationship Id="rId57" Type="http://schemas.openxmlformats.org/officeDocument/2006/relationships/hyperlink" Target="https://podminky.urs.cz/item/CS_URS_2024_01/184813121" TargetMode="External" /><Relationship Id="rId58" Type="http://schemas.openxmlformats.org/officeDocument/2006/relationships/hyperlink" Target="https://podminky.urs.cz/item/CS_URS_2024_01/R-112101107" TargetMode="External" /><Relationship Id="rId59" Type="http://schemas.openxmlformats.org/officeDocument/2006/relationships/hyperlink" Target="https://podminky.urs.cz/item/CS_URS_2024_01/R-162201502" TargetMode="External" /><Relationship Id="rId60" Type="http://schemas.openxmlformats.org/officeDocument/2006/relationships/hyperlink" Target="https://podminky.urs.cz/item/CS_URS_2024_01/R-162201512" TargetMode="External" /><Relationship Id="rId61" Type="http://schemas.openxmlformats.org/officeDocument/2006/relationships/hyperlink" Target="https://podminky.urs.cz/item/CS_URS_2024_01/R-162201522" TargetMode="External" /><Relationship Id="rId62" Type="http://schemas.openxmlformats.org/officeDocument/2006/relationships/hyperlink" Target="https://podminky.urs.cz/item/CS_URS_2024_01/R-162301937" TargetMode="External" /><Relationship Id="rId63" Type="http://schemas.openxmlformats.org/officeDocument/2006/relationships/hyperlink" Target="https://podminky.urs.cz/item/CS_URS_2024_01/R-162301957" TargetMode="External" /><Relationship Id="rId64" Type="http://schemas.openxmlformats.org/officeDocument/2006/relationships/hyperlink" Target="https://podminky.urs.cz/item/CS_URS_2024_01/R-162301977" TargetMode="External" /><Relationship Id="rId65" Type="http://schemas.openxmlformats.org/officeDocument/2006/relationships/hyperlink" Target="https://podminky.urs.cz/item/CS_URS_2024_01/271572211" TargetMode="External" /><Relationship Id="rId66" Type="http://schemas.openxmlformats.org/officeDocument/2006/relationships/hyperlink" Target="https://podminky.urs.cz/item/CS_URS_2024_01/274313611" TargetMode="External" /><Relationship Id="rId67" Type="http://schemas.openxmlformats.org/officeDocument/2006/relationships/hyperlink" Target="https://podminky.urs.cz/item/CS_URS_2024_01/275313611" TargetMode="External" /><Relationship Id="rId68" Type="http://schemas.openxmlformats.org/officeDocument/2006/relationships/hyperlink" Target="https://podminky.urs.cz/item/CS_URS_2024_01/321311115" TargetMode="External" /><Relationship Id="rId69" Type="http://schemas.openxmlformats.org/officeDocument/2006/relationships/hyperlink" Target="https://podminky.urs.cz/item/CS_URS_2024_01/321351010" TargetMode="External" /><Relationship Id="rId70" Type="http://schemas.openxmlformats.org/officeDocument/2006/relationships/hyperlink" Target="https://podminky.urs.cz/item/CS_URS_2024_01/321352010" TargetMode="External" /><Relationship Id="rId71" Type="http://schemas.openxmlformats.org/officeDocument/2006/relationships/hyperlink" Target="https://podminky.urs.cz/item/CS_URS_2024_01/465512227" TargetMode="External" /><Relationship Id="rId72" Type="http://schemas.openxmlformats.org/officeDocument/2006/relationships/hyperlink" Target="https://podminky.urs.cz/item/CS_URS_2024_01/465517217" TargetMode="External" /><Relationship Id="rId73" Type="http://schemas.openxmlformats.org/officeDocument/2006/relationships/hyperlink" Target="https://podminky.urs.cz/item/CS_URS_2024_01/564851111" TargetMode="External" /><Relationship Id="rId74" Type="http://schemas.openxmlformats.org/officeDocument/2006/relationships/hyperlink" Target="https://podminky.urs.cz/item/CS_URS_2024_01/564861111" TargetMode="External" /><Relationship Id="rId75" Type="http://schemas.openxmlformats.org/officeDocument/2006/relationships/hyperlink" Target="https://podminky.urs.cz/item/CS_URS_2024_01/573211107" TargetMode="External" /><Relationship Id="rId76" Type="http://schemas.openxmlformats.org/officeDocument/2006/relationships/hyperlink" Target="https://podminky.urs.cz/item/CS_URS_2024_01/573312111" TargetMode="External" /><Relationship Id="rId77" Type="http://schemas.openxmlformats.org/officeDocument/2006/relationships/hyperlink" Target="https://podminky.urs.cz/item/CS_URS_2024_01/574391113" TargetMode="External" /><Relationship Id="rId78" Type="http://schemas.openxmlformats.org/officeDocument/2006/relationships/hyperlink" Target="https://podminky.urs.cz/item/CS_URS_2024_01/574391113-R" TargetMode="External" /><Relationship Id="rId79" Type="http://schemas.openxmlformats.org/officeDocument/2006/relationships/hyperlink" Target="https://podminky.urs.cz/item/CS_URS_2024_01/575151111" TargetMode="External" /><Relationship Id="rId80" Type="http://schemas.openxmlformats.org/officeDocument/2006/relationships/hyperlink" Target="https://podminky.urs.cz/item/CS_URS_2024_01/577155121" TargetMode="External" /><Relationship Id="rId81" Type="http://schemas.openxmlformats.org/officeDocument/2006/relationships/hyperlink" Target="https://podminky.urs.cz/item/CS_URS_2024_01/628635512" TargetMode="External" /><Relationship Id="rId82" Type="http://schemas.openxmlformats.org/officeDocument/2006/relationships/hyperlink" Target="https://podminky.urs.cz/item/CS_URS_2024_01/912211111" TargetMode="External" /><Relationship Id="rId83" Type="http://schemas.openxmlformats.org/officeDocument/2006/relationships/hyperlink" Target="https://podminky.urs.cz/item/CS_URS_2024_01/916131213" TargetMode="External" /><Relationship Id="rId84" Type="http://schemas.openxmlformats.org/officeDocument/2006/relationships/hyperlink" Target="https://podminky.urs.cz/item/CS_URS_2024_01/919441211" TargetMode="External" /><Relationship Id="rId85" Type="http://schemas.openxmlformats.org/officeDocument/2006/relationships/hyperlink" Target="https://podminky.urs.cz/item/CS_URS_2024_01/919441221" TargetMode="External" /><Relationship Id="rId86" Type="http://schemas.openxmlformats.org/officeDocument/2006/relationships/hyperlink" Target="https://podminky.urs.cz/item/CS_URS_2024_01/919521120" TargetMode="External" /><Relationship Id="rId87" Type="http://schemas.openxmlformats.org/officeDocument/2006/relationships/hyperlink" Target="https://podminky.urs.cz/item/CS_URS_2024_01/919521130" TargetMode="External" /><Relationship Id="rId88" Type="http://schemas.openxmlformats.org/officeDocument/2006/relationships/hyperlink" Target="https://podminky.urs.cz/item/CS_URS_2024_01/919521140" TargetMode="External" /><Relationship Id="rId89" Type="http://schemas.openxmlformats.org/officeDocument/2006/relationships/hyperlink" Target="https://podminky.urs.cz/item/CS_URS_2024_01/919732211" TargetMode="External" /><Relationship Id="rId90" Type="http://schemas.openxmlformats.org/officeDocument/2006/relationships/hyperlink" Target="https://podminky.urs.cz/item/CS_URS_2024_01/938902201" TargetMode="External" /><Relationship Id="rId91" Type="http://schemas.openxmlformats.org/officeDocument/2006/relationships/hyperlink" Target="https://podminky.urs.cz/item/CS_URS_2024_01/938902484" TargetMode="External" /><Relationship Id="rId92" Type="http://schemas.openxmlformats.org/officeDocument/2006/relationships/hyperlink" Target="https://podminky.urs.cz/item/CS_URS_2024_01/938902499" TargetMode="External" /><Relationship Id="rId93" Type="http://schemas.openxmlformats.org/officeDocument/2006/relationships/hyperlink" Target="https://podminky.urs.cz/item/CS_URS_2024_01/977211111" TargetMode="External" /><Relationship Id="rId94" Type="http://schemas.openxmlformats.org/officeDocument/2006/relationships/hyperlink" Target="https://podminky.urs.cz/item/CS_URS_2024_01/985131111" TargetMode="External" /><Relationship Id="rId95" Type="http://schemas.openxmlformats.org/officeDocument/2006/relationships/hyperlink" Target="https://podminky.urs.cz/item/CS_URS_2024_01/997221551" TargetMode="External" /><Relationship Id="rId96" Type="http://schemas.openxmlformats.org/officeDocument/2006/relationships/hyperlink" Target="https://podminky.urs.cz/item/CS_URS_2024_01/997221551-R" TargetMode="External" /><Relationship Id="rId97" Type="http://schemas.openxmlformats.org/officeDocument/2006/relationships/hyperlink" Target="https://podminky.urs.cz/item/CS_URS_2024_01/997221559" TargetMode="External" /><Relationship Id="rId98" Type="http://schemas.openxmlformats.org/officeDocument/2006/relationships/hyperlink" Target="https://podminky.urs.cz/item/CS_URS_2024_01/997221611" TargetMode="External" /><Relationship Id="rId99" Type="http://schemas.openxmlformats.org/officeDocument/2006/relationships/hyperlink" Target="https://podminky.urs.cz/item/CS_URS_2024_01/997221655" TargetMode="External" /><Relationship Id="rId100" Type="http://schemas.openxmlformats.org/officeDocument/2006/relationships/hyperlink" Target="https://podminky.urs.cz/item/CS_URS_2024_01/998225111" TargetMode="External" /><Relationship Id="rId101" Type="http://schemas.openxmlformats.org/officeDocument/2006/relationships/hyperlink" Target="https://podminky.urs.cz/item/CS_URS_2024_01/998225193" TargetMode="External" /><Relationship Id="rId10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0001000" TargetMode="External" /><Relationship Id="rId2" Type="http://schemas.openxmlformats.org/officeDocument/2006/relationships/hyperlink" Target="https://podminky.urs.cz/item/CS_URS_2021_02/020001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hyperlink" Target="https://podminky.urs.cz/item/CS_URS_2021_02/043002000" TargetMode="External" /><Relationship Id="rId5" Type="http://schemas.openxmlformats.org/officeDocument/2006/relationships/hyperlink" Target="https://podminky.urs.cz/item/CS_URS_2021_02/045002000" TargetMode="External" /><Relationship Id="rId6" Type="http://schemas.openxmlformats.org/officeDocument/2006/relationships/hyperlink" Target="https://podminky.urs.cz/item/CS_URS_2021_02/065002000" TargetMode="External" /><Relationship Id="rId7" Type="http://schemas.openxmlformats.org/officeDocument/2006/relationships/hyperlink" Target="https://podminky.urs.cz/item/CS_URS_2021_02/072103001" TargetMode="External" /><Relationship Id="rId8" Type="http://schemas.openxmlformats.org/officeDocument/2006/relationships/hyperlink" Target="https://podminky.urs.cz/item/CS_URS_2021_02/081002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36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GI21-11-23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Polní cesty C1 a C2, Světlík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Světlík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23. 11. 2021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Státní pozemkový úřad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Ging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ROUND(AG55+AG57+AG59,2)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ROUND(AS55+AS57+AS59,2)</f>
        <v>0</v>
      </c>
      <c r="AT54" s="109">
        <f>ROUND(SUM(AV54:AW54),2)</f>
        <v>0</v>
      </c>
      <c r="AU54" s="110">
        <f>ROUND(AU55+AU57+AU59,5)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ROUND(AZ55+AZ57+AZ59,2)</f>
        <v>0</v>
      </c>
      <c r="BA54" s="109">
        <f>ROUND(BA55+BA57+BA59,2)</f>
        <v>0</v>
      </c>
      <c r="BB54" s="109">
        <f>ROUND(BB55+BB57+BB59,2)</f>
        <v>0</v>
      </c>
      <c r="BC54" s="109">
        <f>ROUND(BC55+BC57+BC59,2)</f>
        <v>0</v>
      </c>
      <c r="BD54" s="111">
        <f>ROUND(BD55+BD57+BD59,2)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7"/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81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74</v>
      </c>
      <c r="BT55" s="126" t="s">
        <v>82</v>
      </c>
      <c r="BU55" s="126" t="s">
        <v>76</v>
      </c>
      <c r="BV55" s="126" t="s">
        <v>77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4" customFormat="1" ht="16.5" customHeight="1">
      <c r="A56" s="127" t="s">
        <v>85</v>
      </c>
      <c r="B56" s="66"/>
      <c r="C56" s="128"/>
      <c r="D56" s="128"/>
      <c r="E56" s="129" t="s">
        <v>86</v>
      </c>
      <c r="F56" s="129"/>
      <c r="G56" s="129"/>
      <c r="H56" s="129"/>
      <c r="I56" s="129"/>
      <c r="J56" s="128"/>
      <c r="K56" s="129" t="s">
        <v>87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'C1-1 - POLNÍ CESTA C1 - S...'!J32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88</v>
      </c>
      <c r="AR56" s="68"/>
      <c r="AS56" s="132">
        <v>0</v>
      </c>
      <c r="AT56" s="133">
        <f>ROUND(SUM(AV56:AW56),2)</f>
        <v>0</v>
      </c>
      <c r="AU56" s="134">
        <f>'C1-1 - POLNÍ CESTA C1 - S...'!P96</f>
        <v>0</v>
      </c>
      <c r="AV56" s="133">
        <f>'C1-1 - POLNÍ CESTA C1 - S...'!J35</f>
        <v>0</v>
      </c>
      <c r="AW56" s="133">
        <f>'C1-1 - POLNÍ CESTA C1 - S...'!J36</f>
        <v>0</v>
      </c>
      <c r="AX56" s="133">
        <f>'C1-1 - POLNÍ CESTA C1 - S...'!J37</f>
        <v>0</v>
      </c>
      <c r="AY56" s="133">
        <f>'C1-1 - POLNÍ CESTA C1 - S...'!J38</f>
        <v>0</v>
      </c>
      <c r="AZ56" s="133">
        <f>'C1-1 - POLNÍ CESTA C1 - S...'!F35</f>
        <v>0</v>
      </c>
      <c r="BA56" s="133">
        <f>'C1-1 - POLNÍ CESTA C1 - S...'!F36</f>
        <v>0</v>
      </c>
      <c r="BB56" s="133">
        <f>'C1-1 - POLNÍ CESTA C1 - S...'!F37</f>
        <v>0</v>
      </c>
      <c r="BC56" s="133">
        <f>'C1-1 - POLNÍ CESTA C1 - S...'!F38</f>
        <v>0</v>
      </c>
      <c r="BD56" s="135">
        <f>'C1-1 - POLNÍ CESTA C1 - S...'!F39</f>
        <v>0</v>
      </c>
      <c r="BE56" s="4"/>
      <c r="BT56" s="136" t="s">
        <v>84</v>
      </c>
      <c r="BV56" s="136" t="s">
        <v>77</v>
      </c>
      <c r="BW56" s="136" t="s">
        <v>89</v>
      </c>
      <c r="BX56" s="136" t="s">
        <v>83</v>
      </c>
      <c r="CL56" s="136" t="s">
        <v>19</v>
      </c>
    </row>
    <row r="57" s="7" customFormat="1" ht="16.5" customHeight="1">
      <c r="A57" s="7"/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ROUND(AG58,2)</f>
        <v>0</v>
      </c>
      <c r="AH57" s="117"/>
      <c r="AI57" s="117"/>
      <c r="AJ57" s="117"/>
      <c r="AK57" s="117"/>
      <c r="AL57" s="117"/>
      <c r="AM57" s="117"/>
      <c r="AN57" s="119">
        <f>SUM(AG57,AT57)</f>
        <v>0</v>
      </c>
      <c r="AO57" s="117"/>
      <c r="AP57" s="117"/>
      <c r="AQ57" s="120" t="s">
        <v>81</v>
      </c>
      <c r="AR57" s="121"/>
      <c r="AS57" s="122">
        <f>ROUND(AS58,2)</f>
        <v>0</v>
      </c>
      <c r="AT57" s="123">
        <f>ROUND(SUM(AV57:AW57),2)</f>
        <v>0</v>
      </c>
      <c r="AU57" s="124">
        <f>ROUND(AU58,5)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ROUND(AZ58,2)</f>
        <v>0</v>
      </c>
      <c r="BA57" s="123">
        <f>ROUND(BA58,2)</f>
        <v>0</v>
      </c>
      <c r="BB57" s="123">
        <f>ROUND(BB58,2)</f>
        <v>0</v>
      </c>
      <c r="BC57" s="123">
        <f>ROUND(BC58,2)</f>
        <v>0</v>
      </c>
      <c r="BD57" s="125">
        <f>ROUND(BD58,2)</f>
        <v>0</v>
      </c>
      <c r="BE57" s="7"/>
      <c r="BS57" s="126" t="s">
        <v>74</v>
      </c>
      <c r="BT57" s="126" t="s">
        <v>82</v>
      </c>
      <c r="BU57" s="126" t="s">
        <v>76</v>
      </c>
      <c r="BV57" s="126" t="s">
        <v>77</v>
      </c>
      <c r="BW57" s="126" t="s">
        <v>92</v>
      </c>
      <c r="BX57" s="126" t="s">
        <v>5</v>
      </c>
      <c r="CL57" s="126" t="s">
        <v>19</v>
      </c>
      <c r="CM57" s="126" t="s">
        <v>84</v>
      </c>
    </row>
    <row r="58" s="4" customFormat="1" ht="16.5" customHeight="1">
      <c r="A58" s="127" t="s">
        <v>85</v>
      </c>
      <c r="B58" s="66"/>
      <c r="C58" s="128"/>
      <c r="D58" s="128"/>
      <c r="E58" s="129" t="s">
        <v>93</v>
      </c>
      <c r="F58" s="129"/>
      <c r="G58" s="129"/>
      <c r="H58" s="129"/>
      <c r="I58" s="129"/>
      <c r="J58" s="128"/>
      <c r="K58" s="129" t="s">
        <v>94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'C2-1 - POLNÍ CESTA C2 - S...'!J32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88</v>
      </c>
      <c r="AR58" s="68"/>
      <c r="AS58" s="132">
        <v>0</v>
      </c>
      <c r="AT58" s="133">
        <f>ROUND(SUM(AV58:AW58),2)</f>
        <v>0</v>
      </c>
      <c r="AU58" s="134">
        <f>'C2-1 - POLNÍ CESTA C2 - S...'!P95</f>
        <v>0</v>
      </c>
      <c r="AV58" s="133">
        <f>'C2-1 - POLNÍ CESTA C2 - S...'!J35</f>
        <v>0</v>
      </c>
      <c r="AW58" s="133">
        <f>'C2-1 - POLNÍ CESTA C2 - S...'!J36</f>
        <v>0</v>
      </c>
      <c r="AX58" s="133">
        <f>'C2-1 - POLNÍ CESTA C2 - S...'!J37</f>
        <v>0</v>
      </c>
      <c r="AY58" s="133">
        <f>'C2-1 - POLNÍ CESTA C2 - S...'!J38</f>
        <v>0</v>
      </c>
      <c r="AZ58" s="133">
        <f>'C2-1 - POLNÍ CESTA C2 - S...'!F35</f>
        <v>0</v>
      </c>
      <c r="BA58" s="133">
        <f>'C2-1 - POLNÍ CESTA C2 - S...'!F36</f>
        <v>0</v>
      </c>
      <c r="BB58" s="133">
        <f>'C2-1 - POLNÍ CESTA C2 - S...'!F37</f>
        <v>0</v>
      </c>
      <c r="BC58" s="133">
        <f>'C2-1 - POLNÍ CESTA C2 - S...'!F38</f>
        <v>0</v>
      </c>
      <c r="BD58" s="135">
        <f>'C2-1 - POLNÍ CESTA C2 - S...'!F39</f>
        <v>0</v>
      </c>
      <c r="BE58" s="4"/>
      <c r="BT58" s="136" t="s">
        <v>84</v>
      </c>
      <c r="BV58" s="136" t="s">
        <v>77</v>
      </c>
      <c r="BW58" s="136" t="s">
        <v>95</v>
      </c>
      <c r="BX58" s="136" t="s">
        <v>92</v>
      </c>
      <c r="CL58" s="136" t="s">
        <v>19</v>
      </c>
    </row>
    <row r="59" s="7" customFormat="1" ht="16.5" customHeight="1">
      <c r="A59" s="127" t="s">
        <v>85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9">
        <f>'VRN - VEDLEJŠÍ ROZPOČTOVÉ...'!J30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81</v>
      </c>
      <c r="AR59" s="121"/>
      <c r="AS59" s="137">
        <v>0</v>
      </c>
      <c r="AT59" s="138">
        <f>ROUND(SUM(AV59:AW59),2)</f>
        <v>0</v>
      </c>
      <c r="AU59" s="139">
        <f>'VRN - VEDLEJŠÍ ROZPOČTOVÉ...'!P88</f>
        <v>0</v>
      </c>
      <c r="AV59" s="138">
        <f>'VRN - VEDLEJŠÍ ROZPOČTOVÉ...'!J33</f>
        <v>0</v>
      </c>
      <c r="AW59" s="138">
        <f>'VRN - VEDLEJŠÍ ROZPOČTOVÉ...'!J34</f>
        <v>0</v>
      </c>
      <c r="AX59" s="138">
        <f>'VRN - VEDLEJŠÍ ROZPOČTOVÉ...'!J35</f>
        <v>0</v>
      </c>
      <c r="AY59" s="138">
        <f>'VRN - VEDLEJŠÍ ROZPOČTOVÉ...'!J36</f>
        <v>0</v>
      </c>
      <c r="AZ59" s="138">
        <f>'VRN - VEDLEJŠÍ ROZPOČTOVÉ...'!F33</f>
        <v>0</v>
      </c>
      <c r="BA59" s="138">
        <f>'VRN - VEDLEJŠÍ ROZPOČTOVÉ...'!F34</f>
        <v>0</v>
      </c>
      <c r="BB59" s="138">
        <f>'VRN - VEDLEJŠÍ ROZPOČTOVÉ...'!F35</f>
        <v>0</v>
      </c>
      <c r="BC59" s="138">
        <f>'VRN - VEDLEJŠÍ ROZPOČTOVÉ...'!F36</f>
        <v>0</v>
      </c>
      <c r="BD59" s="140">
        <f>'VRN - VEDLEJŠÍ ROZPOČTOVÉ...'!F37</f>
        <v>0</v>
      </c>
      <c r="BE59" s="7"/>
      <c r="BT59" s="126" t="s">
        <v>82</v>
      </c>
      <c r="BV59" s="126" t="s">
        <v>77</v>
      </c>
      <c r="BW59" s="126" t="s">
        <v>98</v>
      </c>
      <c r="BX59" s="126" t="s">
        <v>5</v>
      </c>
      <c r="CL59" s="126" t="s">
        <v>19</v>
      </c>
      <c r="CM59" s="126" t="s">
        <v>84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pq1faGZk47367j3RzKQaKDalgN8VXbo32V8VhoQTbWSJIoxf6uUxLJGXnD0tS1AJ6aLO19MKutRyQG8FbWum1Q==" hashValue="NDL/6NtJigCnCSsIMlAjzsKeW5j/2Y0Z/9Fk1ERUDCkWsohr62gkLOCJhjprSUU3B83Vn4YQCBio+e9PJq7Rn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C1-1 - POLNÍ CESTA C1 - S...'!C2" display="/"/>
    <hyperlink ref="A58" location="'C2-1 - POLNÍ CESTA C2 - S...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101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ROUND((SUM(BE96:BE439)),  2)</f>
        <v>0</v>
      </c>
      <c r="G35" s="41"/>
      <c r="H35" s="41"/>
      <c r="I35" s="160">
        <v>0.20999999999999999</v>
      </c>
      <c r="J35" s="159">
        <f>ROUND(((SUM(BE96:BE439))*I35),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ROUND((SUM(BF96:BF439)),  2)</f>
        <v>0</v>
      </c>
      <c r="G36" s="41"/>
      <c r="H36" s="41"/>
      <c r="I36" s="160">
        <v>0.12</v>
      </c>
      <c r="J36" s="159">
        <f>ROUND(((SUM(BF96:BF439))*I36),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ROUND((SUM(BG96:BG439)),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ROUND((SUM(BH96:BH439)),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ROUND((SUM(BI96:BI439)),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C1-1 - POLNÍ CESTA C1 -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J258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J271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J285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J294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J355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115</v>
      </c>
      <c r="E71" s="185"/>
      <c r="F71" s="185"/>
      <c r="G71" s="185"/>
      <c r="H71" s="185"/>
      <c r="I71" s="185"/>
      <c r="J71" s="186">
        <f>J360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116</v>
      </c>
      <c r="E72" s="185"/>
      <c r="F72" s="185"/>
      <c r="G72" s="185"/>
      <c r="H72" s="185"/>
      <c r="I72" s="185"/>
      <c r="J72" s="186">
        <f>J361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117</v>
      </c>
      <c r="E73" s="185"/>
      <c r="F73" s="185"/>
      <c r="G73" s="185"/>
      <c r="H73" s="185"/>
      <c r="I73" s="185"/>
      <c r="J73" s="186">
        <f>J408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118</v>
      </c>
      <c r="E74" s="185"/>
      <c r="F74" s="185"/>
      <c r="G74" s="185"/>
      <c r="H74" s="185"/>
      <c r="I74" s="185"/>
      <c r="J74" s="186">
        <f>J433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119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2" t="str">
        <f>E7</f>
        <v>Polní cesty C1 a C2, Světlík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100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2" t="s">
        <v>101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102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C1-1 - POLNÍ CESTA C1 - STAVEBNÍ ČÁST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Světlík</v>
      </c>
      <c r="G90" s="43"/>
      <c r="H90" s="43"/>
      <c r="I90" s="35" t="s">
        <v>23</v>
      </c>
      <c r="J90" s="75" t="str">
        <f>IF(J14="","",J14)</f>
        <v>23. 11. 2021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>Státní pozemkový úřad</v>
      </c>
      <c r="G92" s="43"/>
      <c r="H92" s="43"/>
      <c r="I92" s="35" t="s">
        <v>32</v>
      </c>
      <c r="J92" s="39" t="str">
        <f>E23</f>
        <v>Ging s.r.o.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30</v>
      </c>
      <c r="D93" s="43"/>
      <c r="E93" s="43"/>
      <c r="F93" s="30" t="str">
        <f>IF(E20="","",E20)</f>
        <v>Vyplň údaj</v>
      </c>
      <c r="G93" s="43"/>
      <c r="H93" s="43"/>
      <c r="I93" s="35" t="s">
        <v>37</v>
      </c>
      <c r="J93" s="39" t="str">
        <f>E26</f>
        <v xml:space="preserve"> 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8"/>
      <c r="B95" s="189"/>
      <c r="C95" s="190" t="s">
        <v>120</v>
      </c>
      <c r="D95" s="191" t="s">
        <v>60</v>
      </c>
      <c r="E95" s="191" t="s">
        <v>56</v>
      </c>
      <c r="F95" s="191" t="s">
        <v>57</v>
      </c>
      <c r="G95" s="191" t="s">
        <v>121</v>
      </c>
      <c r="H95" s="191" t="s">
        <v>122</v>
      </c>
      <c r="I95" s="191" t="s">
        <v>123</v>
      </c>
      <c r="J95" s="192" t="s">
        <v>106</v>
      </c>
      <c r="K95" s="193" t="s">
        <v>124</v>
      </c>
      <c r="L95" s="194"/>
      <c r="M95" s="95" t="s">
        <v>19</v>
      </c>
      <c r="N95" s="96" t="s">
        <v>45</v>
      </c>
      <c r="O95" s="96" t="s">
        <v>125</v>
      </c>
      <c r="P95" s="96" t="s">
        <v>126</v>
      </c>
      <c r="Q95" s="96" t="s">
        <v>127</v>
      </c>
      <c r="R95" s="96" t="s">
        <v>128</v>
      </c>
      <c r="S95" s="96" t="s">
        <v>129</v>
      </c>
      <c r="T95" s="97" t="s">
        <v>130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1"/>
      <c r="B96" s="42"/>
      <c r="C96" s="102" t="s">
        <v>131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</f>
        <v>0</v>
      </c>
      <c r="Q96" s="99"/>
      <c r="R96" s="197">
        <f>R97</f>
        <v>9772.9327193400004</v>
      </c>
      <c r="S96" s="99"/>
      <c r="T96" s="198">
        <f>T97</f>
        <v>168.12309999999999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74</v>
      </c>
      <c r="AU96" s="20" t="s">
        <v>107</v>
      </c>
      <c r="BK96" s="199">
        <f>BK97</f>
        <v>0</v>
      </c>
    </row>
    <row r="97" s="12" customFormat="1" ht="25.92" customHeight="1">
      <c r="A97" s="12"/>
      <c r="B97" s="200"/>
      <c r="C97" s="201"/>
      <c r="D97" s="202" t="s">
        <v>74</v>
      </c>
      <c r="E97" s="203" t="s">
        <v>132</v>
      </c>
      <c r="F97" s="203" t="s">
        <v>133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P98+P258+P271+P285+P294+P355+P360+P361+P408+P433</f>
        <v>0</v>
      </c>
      <c r="Q97" s="208"/>
      <c r="R97" s="209">
        <f>R98+R258+R271+R285+R294+R355+R360+R361+R408+R433</f>
        <v>9772.9327193400004</v>
      </c>
      <c r="S97" s="208"/>
      <c r="T97" s="210">
        <f>T98+T258+T271+T285+T294+T355+T360+T361+T408+T433</f>
        <v>168.12309999999999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75</v>
      </c>
      <c r="AY97" s="211" t="s">
        <v>134</v>
      </c>
      <c r="BK97" s="213">
        <f>BK98+BK258+BK271+BK285+BK294+BK355+BK360+BK361+BK408+BK433</f>
        <v>0</v>
      </c>
    </row>
    <row r="98" s="12" customFormat="1" ht="22.8" customHeight="1">
      <c r="A98" s="12"/>
      <c r="B98" s="200"/>
      <c r="C98" s="201"/>
      <c r="D98" s="202" t="s">
        <v>74</v>
      </c>
      <c r="E98" s="214" t="s">
        <v>82</v>
      </c>
      <c r="F98" s="214" t="s">
        <v>135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SUM(P99:P257)</f>
        <v>0</v>
      </c>
      <c r="Q98" s="208"/>
      <c r="R98" s="209">
        <f>SUM(R99:R257)</f>
        <v>0</v>
      </c>
      <c r="S98" s="208"/>
      <c r="T98" s="210">
        <f>SUM(T99:T257)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74</v>
      </c>
      <c r="AU98" s="212" t="s">
        <v>82</v>
      </c>
      <c r="AY98" s="211" t="s">
        <v>134</v>
      </c>
      <c r="BK98" s="213">
        <f>SUM(BK99:BK257)</f>
        <v>0</v>
      </c>
    </row>
    <row r="99" s="2" customFormat="1" ht="37.8" customHeight="1">
      <c r="A99" s="41"/>
      <c r="B99" s="42"/>
      <c r="C99" s="216" t="s">
        <v>82</v>
      </c>
      <c r="D99" s="216" t="s">
        <v>136</v>
      </c>
      <c r="E99" s="217" t="s">
        <v>137</v>
      </c>
      <c r="F99" s="218" t="s">
        <v>138</v>
      </c>
      <c r="G99" s="219" t="s">
        <v>139</v>
      </c>
      <c r="H99" s="220">
        <v>200</v>
      </c>
      <c r="I99" s="221"/>
      <c r="J99" s="222">
        <f>ROUND(I99*H99,2)</f>
        <v>0</v>
      </c>
      <c r="K99" s="223"/>
      <c r="L99" s="47"/>
      <c r="M99" s="224" t="s">
        <v>19</v>
      </c>
      <c r="N99" s="225" t="s">
        <v>46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140</v>
      </c>
      <c r="AT99" s="228" t="s">
        <v>136</v>
      </c>
      <c r="AU99" s="228" t="s">
        <v>84</v>
      </c>
      <c r="AY99" s="20" t="s">
        <v>134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82</v>
      </c>
      <c r="BK99" s="229">
        <f>ROUND(I99*H99,2)</f>
        <v>0</v>
      </c>
      <c r="BL99" s="20" t="s">
        <v>140</v>
      </c>
      <c r="BM99" s="228" t="s">
        <v>141</v>
      </c>
    </row>
    <row r="100" s="2" customFormat="1">
      <c r="A100" s="41"/>
      <c r="B100" s="42"/>
      <c r="C100" s="43"/>
      <c r="D100" s="230" t="s">
        <v>142</v>
      </c>
      <c r="E100" s="43"/>
      <c r="F100" s="231" t="s">
        <v>143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142</v>
      </c>
      <c r="AU100" s="20" t="s">
        <v>84</v>
      </c>
    </row>
    <row r="101" s="2" customFormat="1">
      <c r="A101" s="41"/>
      <c r="B101" s="42"/>
      <c r="C101" s="43"/>
      <c r="D101" s="235" t="s">
        <v>144</v>
      </c>
      <c r="E101" s="43"/>
      <c r="F101" s="236" t="s">
        <v>145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84</v>
      </c>
    </row>
    <row r="102" s="2" customFormat="1" ht="24.15" customHeight="1">
      <c r="A102" s="41"/>
      <c r="B102" s="42"/>
      <c r="C102" s="216" t="s">
        <v>84</v>
      </c>
      <c r="D102" s="216" t="s">
        <v>136</v>
      </c>
      <c r="E102" s="217" t="s">
        <v>146</v>
      </c>
      <c r="F102" s="218" t="s">
        <v>147</v>
      </c>
      <c r="G102" s="219" t="s">
        <v>148</v>
      </c>
      <c r="H102" s="220">
        <v>2</v>
      </c>
      <c r="I102" s="221"/>
      <c r="J102" s="222">
        <f>ROUND(I102*H102,2)</f>
        <v>0</v>
      </c>
      <c r="K102" s="223"/>
      <c r="L102" s="47"/>
      <c r="M102" s="224" t="s">
        <v>19</v>
      </c>
      <c r="N102" s="225" t="s">
        <v>46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140</v>
      </c>
      <c r="AT102" s="228" t="s">
        <v>136</v>
      </c>
      <c r="AU102" s="228" t="s">
        <v>84</v>
      </c>
      <c r="AY102" s="20" t="s">
        <v>134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82</v>
      </c>
      <c r="BK102" s="229">
        <f>ROUND(I102*H102,2)</f>
        <v>0</v>
      </c>
      <c r="BL102" s="20" t="s">
        <v>140</v>
      </c>
      <c r="BM102" s="228" t="s">
        <v>149</v>
      </c>
    </row>
    <row r="103" s="2" customFormat="1">
      <c r="A103" s="41"/>
      <c r="B103" s="42"/>
      <c r="C103" s="43"/>
      <c r="D103" s="230" t="s">
        <v>142</v>
      </c>
      <c r="E103" s="43"/>
      <c r="F103" s="231" t="s">
        <v>150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142</v>
      </c>
      <c r="AU103" s="20" t="s">
        <v>84</v>
      </c>
    </row>
    <row r="104" s="2" customFormat="1">
      <c r="A104" s="41"/>
      <c r="B104" s="42"/>
      <c r="C104" s="43"/>
      <c r="D104" s="235" t="s">
        <v>144</v>
      </c>
      <c r="E104" s="43"/>
      <c r="F104" s="236" t="s">
        <v>151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84</v>
      </c>
    </row>
    <row r="105" s="2" customFormat="1" ht="21.75" customHeight="1">
      <c r="A105" s="41"/>
      <c r="B105" s="42"/>
      <c r="C105" s="216" t="s">
        <v>152</v>
      </c>
      <c r="D105" s="216" t="s">
        <v>136</v>
      </c>
      <c r="E105" s="217" t="s">
        <v>153</v>
      </c>
      <c r="F105" s="218" t="s">
        <v>154</v>
      </c>
      <c r="G105" s="219" t="s">
        <v>148</v>
      </c>
      <c r="H105" s="220">
        <v>2</v>
      </c>
      <c r="I105" s="221"/>
      <c r="J105" s="222">
        <f>ROUND(I105*H105,2)</f>
        <v>0</v>
      </c>
      <c r="K105" s="223"/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140</v>
      </c>
      <c r="AT105" s="228" t="s">
        <v>136</v>
      </c>
      <c r="AU105" s="228" t="s">
        <v>84</v>
      </c>
      <c r="AY105" s="20" t="s">
        <v>134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140</v>
      </c>
      <c r="BM105" s="228" t="s">
        <v>155</v>
      </c>
    </row>
    <row r="106" s="2" customFormat="1">
      <c r="A106" s="41"/>
      <c r="B106" s="42"/>
      <c r="C106" s="43"/>
      <c r="D106" s="230" t="s">
        <v>142</v>
      </c>
      <c r="E106" s="43"/>
      <c r="F106" s="231" t="s">
        <v>156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142</v>
      </c>
      <c r="AU106" s="20" t="s">
        <v>84</v>
      </c>
    </row>
    <row r="107" s="2" customFormat="1">
      <c r="A107" s="41"/>
      <c r="B107" s="42"/>
      <c r="C107" s="43"/>
      <c r="D107" s="235" t="s">
        <v>144</v>
      </c>
      <c r="E107" s="43"/>
      <c r="F107" s="236" t="s">
        <v>157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84</v>
      </c>
    </row>
    <row r="108" s="2" customFormat="1" ht="24.15" customHeight="1">
      <c r="A108" s="41"/>
      <c r="B108" s="42"/>
      <c r="C108" s="216" t="s">
        <v>140</v>
      </c>
      <c r="D108" s="216" t="s">
        <v>136</v>
      </c>
      <c r="E108" s="217" t="s">
        <v>158</v>
      </c>
      <c r="F108" s="218" t="s">
        <v>159</v>
      </c>
      <c r="G108" s="219" t="s">
        <v>139</v>
      </c>
      <c r="H108" s="220">
        <v>5819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140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140</v>
      </c>
      <c r="BM108" s="228" t="s">
        <v>160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161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162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13" customFormat="1">
      <c r="A111" s="13"/>
      <c r="B111" s="237"/>
      <c r="C111" s="238"/>
      <c r="D111" s="230" t="s">
        <v>163</v>
      </c>
      <c r="E111" s="239" t="s">
        <v>19</v>
      </c>
      <c r="F111" s="240" t="s">
        <v>164</v>
      </c>
      <c r="G111" s="238"/>
      <c r="H111" s="241">
        <v>5819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163</v>
      </c>
      <c r="AU111" s="247" t="s">
        <v>84</v>
      </c>
      <c r="AV111" s="13" t="s">
        <v>84</v>
      </c>
      <c r="AW111" s="13" t="s">
        <v>36</v>
      </c>
      <c r="AX111" s="13" t="s">
        <v>82</v>
      </c>
      <c r="AY111" s="247" t="s">
        <v>134</v>
      </c>
    </row>
    <row r="112" s="2" customFormat="1" ht="33" customHeight="1">
      <c r="A112" s="41"/>
      <c r="B112" s="42"/>
      <c r="C112" s="216" t="s">
        <v>165</v>
      </c>
      <c r="D112" s="216" t="s">
        <v>136</v>
      </c>
      <c r="E112" s="217" t="s">
        <v>166</v>
      </c>
      <c r="F112" s="218" t="s">
        <v>167</v>
      </c>
      <c r="G112" s="219" t="s">
        <v>168</v>
      </c>
      <c r="H112" s="220">
        <v>320.80000000000001</v>
      </c>
      <c r="I112" s="221"/>
      <c r="J112" s="222">
        <f>ROUND(I112*H112,2)</f>
        <v>0</v>
      </c>
      <c r="K112" s="223"/>
      <c r="L112" s="47"/>
      <c r="M112" s="224" t="s">
        <v>19</v>
      </c>
      <c r="N112" s="225" t="s">
        <v>46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140</v>
      </c>
      <c r="AT112" s="228" t="s">
        <v>136</v>
      </c>
      <c r="AU112" s="228" t="s">
        <v>84</v>
      </c>
      <c r="AY112" s="20" t="s">
        <v>134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82</v>
      </c>
      <c r="BK112" s="229">
        <f>ROUND(I112*H112,2)</f>
        <v>0</v>
      </c>
      <c r="BL112" s="20" t="s">
        <v>140</v>
      </c>
      <c r="BM112" s="228" t="s">
        <v>169</v>
      </c>
    </row>
    <row r="113" s="2" customFormat="1">
      <c r="A113" s="41"/>
      <c r="B113" s="42"/>
      <c r="C113" s="43"/>
      <c r="D113" s="230" t="s">
        <v>142</v>
      </c>
      <c r="E113" s="43"/>
      <c r="F113" s="231" t="s">
        <v>170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142</v>
      </c>
      <c r="AU113" s="20" t="s">
        <v>84</v>
      </c>
    </row>
    <row r="114" s="2" customFormat="1">
      <c r="A114" s="41"/>
      <c r="B114" s="42"/>
      <c r="C114" s="43"/>
      <c r="D114" s="235" t="s">
        <v>144</v>
      </c>
      <c r="E114" s="43"/>
      <c r="F114" s="236" t="s">
        <v>171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84</v>
      </c>
    </row>
    <row r="115" s="13" customFormat="1">
      <c r="A115" s="13"/>
      <c r="B115" s="237"/>
      <c r="C115" s="238"/>
      <c r="D115" s="230" t="s">
        <v>163</v>
      </c>
      <c r="E115" s="239" t="s">
        <v>19</v>
      </c>
      <c r="F115" s="240" t="s">
        <v>172</v>
      </c>
      <c r="G115" s="238"/>
      <c r="H115" s="241">
        <v>320.80000000000001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163</v>
      </c>
      <c r="AU115" s="247" t="s">
        <v>84</v>
      </c>
      <c r="AV115" s="13" t="s">
        <v>84</v>
      </c>
      <c r="AW115" s="13" t="s">
        <v>36</v>
      </c>
      <c r="AX115" s="13" t="s">
        <v>82</v>
      </c>
      <c r="AY115" s="247" t="s">
        <v>134</v>
      </c>
    </row>
    <row r="116" s="2" customFormat="1" ht="33" customHeight="1">
      <c r="A116" s="41"/>
      <c r="B116" s="42"/>
      <c r="C116" s="216" t="s">
        <v>173</v>
      </c>
      <c r="D116" s="216" t="s">
        <v>136</v>
      </c>
      <c r="E116" s="217" t="s">
        <v>174</v>
      </c>
      <c r="F116" s="218" t="s">
        <v>175</v>
      </c>
      <c r="G116" s="219" t="s">
        <v>168</v>
      </c>
      <c r="H116" s="220">
        <v>320.80000000000001</v>
      </c>
      <c r="I116" s="221"/>
      <c r="J116" s="222">
        <f>ROUND(I116*H116,2)</f>
        <v>0</v>
      </c>
      <c r="K116" s="223"/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140</v>
      </c>
      <c r="AT116" s="228" t="s">
        <v>136</v>
      </c>
      <c r="AU116" s="228" t="s">
        <v>84</v>
      </c>
      <c r="AY116" s="20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140</v>
      </c>
      <c r="BM116" s="228" t="s">
        <v>176</v>
      </c>
    </row>
    <row r="117" s="2" customFormat="1">
      <c r="A117" s="41"/>
      <c r="B117" s="42"/>
      <c r="C117" s="43"/>
      <c r="D117" s="230" t="s">
        <v>142</v>
      </c>
      <c r="E117" s="43"/>
      <c r="F117" s="231" t="s">
        <v>177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84</v>
      </c>
    </row>
    <row r="118" s="2" customFormat="1">
      <c r="A118" s="41"/>
      <c r="B118" s="42"/>
      <c r="C118" s="43"/>
      <c r="D118" s="235" t="s">
        <v>144</v>
      </c>
      <c r="E118" s="43"/>
      <c r="F118" s="236" t="s">
        <v>178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84</v>
      </c>
    </row>
    <row r="119" s="13" customFormat="1">
      <c r="A119" s="13"/>
      <c r="B119" s="237"/>
      <c r="C119" s="238"/>
      <c r="D119" s="230" t="s">
        <v>163</v>
      </c>
      <c r="E119" s="239" t="s">
        <v>19</v>
      </c>
      <c r="F119" s="240" t="s">
        <v>172</v>
      </c>
      <c r="G119" s="238"/>
      <c r="H119" s="241">
        <v>320.80000000000001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163</v>
      </c>
      <c r="AU119" s="247" t="s">
        <v>84</v>
      </c>
      <c r="AV119" s="13" t="s">
        <v>84</v>
      </c>
      <c r="AW119" s="13" t="s">
        <v>36</v>
      </c>
      <c r="AX119" s="13" t="s">
        <v>82</v>
      </c>
      <c r="AY119" s="247" t="s">
        <v>134</v>
      </c>
    </row>
    <row r="120" s="2" customFormat="1" ht="33" customHeight="1">
      <c r="A120" s="41"/>
      <c r="B120" s="42"/>
      <c r="C120" s="216" t="s">
        <v>179</v>
      </c>
      <c r="D120" s="216" t="s">
        <v>136</v>
      </c>
      <c r="E120" s="217" t="s">
        <v>180</v>
      </c>
      <c r="F120" s="218" t="s">
        <v>181</v>
      </c>
      <c r="G120" s="219" t="s">
        <v>168</v>
      </c>
      <c r="H120" s="220">
        <v>290</v>
      </c>
      <c r="I120" s="221"/>
      <c r="J120" s="222">
        <f>ROUND(I120*H120,2)</f>
        <v>0</v>
      </c>
      <c r="K120" s="223"/>
      <c r="L120" s="47"/>
      <c r="M120" s="224" t="s">
        <v>19</v>
      </c>
      <c r="N120" s="225" t="s">
        <v>46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140</v>
      </c>
      <c r="AT120" s="228" t="s">
        <v>136</v>
      </c>
      <c r="AU120" s="228" t="s">
        <v>84</v>
      </c>
      <c r="AY120" s="20" t="s">
        <v>134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82</v>
      </c>
      <c r="BK120" s="229">
        <f>ROUND(I120*H120,2)</f>
        <v>0</v>
      </c>
      <c r="BL120" s="20" t="s">
        <v>140</v>
      </c>
      <c r="BM120" s="228" t="s">
        <v>182</v>
      </c>
    </row>
    <row r="121" s="2" customFormat="1">
      <c r="A121" s="41"/>
      <c r="B121" s="42"/>
      <c r="C121" s="43"/>
      <c r="D121" s="230" t="s">
        <v>142</v>
      </c>
      <c r="E121" s="43"/>
      <c r="F121" s="231" t="s">
        <v>183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142</v>
      </c>
      <c r="AU121" s="20" t="s">
        <v>84</v>
      </c>
    </row>
    <row r="122" s="2" customFormat="1">
      <c r="A122" s="41"/>
      <c r="B122" s="42"/>
      <c r="C122" s="43"/>
      <c r="D122" s="235" t="s">
        <v>144</v>
      </c>
      <c r="E122" s="43"/>
      <c r="F122" s="236" t="s">
        <v>184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144</v>
      </c>
      <c r="AU122" s="20" t="s">
        <v>84</v>
      </c>
    </row>
    <row r="123" s="13" customFormat="1">
      <c r="A123" s="13"/>
      <c r="B123" s="237"/>
      <c r="C123" s="238"/>
      <c r="D123" s="230" t="s">
        <v>163</v>
      </c>
      <c r="E123" s="239" t="s">
        <v>19</v>
      </c>
      <c r="F123" s="240" t="s">
        <v>185</v>
      </c>
      <c r="G123" s="238"/>
      <c r="H123" s="241">
        <v>290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163</v>
      </c>
      <c r="AU123" s="247" t="s">
        <v>84</v>
      </c>
      <c r="AV123" s="13" t="s">
        <v>84</v>
      </c>
      <c r="AW123" s="13" t="s">
        <v>36</v>
      </c>
      <c r="AX123" s="13" t="s">
        <v>82</v>
      </c>
      <c r="AY123" s="247" t="s">
        <v>134</v>
      </c>
    </row>
    <row r="124" s="2" customFormat="1" ht="33" customHeight="1">
      <c r="A124" s="41"/>
      <c r="B124" s="42"/>
      <c r="C124" s="216" t="s">
        <v>186</v>
      </c>
      <c r="D124" s="216" t="s">
        <v>136</v>
      </c>
      <c r="E124" s="217" t="s">
        <v>187</v>
      </c>
      <c r="F124" s="218" t="s">
        <v>188</v>
      </c>
      <c r="G124" s="219" t="s">
        <v>168</v>
      </c>
      <c r="H124" s="220">
        <v>290</v>
      </c>
      <c r="I124" s="221"/>
      <c r="J124" s="222">
        <f>ROUND(I124*H124,2)</f>
        <v>0</v>
      </c>
      <c r="K124" s="223"/>
      <c r="L124" s="47"/>
      <c r="M124" s="224" t="s">
        <v>19</v>
      </c>
      <c r="N124" s="225" t="s">
        <v>46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140</v>
      </c>
      <c r="AT124" s="228" t="s">
        <v>136</v>
      </c>
      <c r="AU124" s="228" t="s">
        <v>84</v>
      </c>
      <c r="AY124" s="20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82</v>
      </c>
      <c r="BK124" s="229">
        <f>ROUND(I124*H124,2)</f>
        <v>0</v>
      </c>
      <c r="BL124" s="20" t="s">
        <v>140</v>
      </c>
      <c r="BM124" s="228" t="s">
        <v>189</v>
      </c>
    </row>
    <row r="125" s="2" customFormat="1">
      <c r="A125" s="41"/>
      <c r="B125" s="42"/>
      <c r="C125" s="43"/>
      <c r="D125" s="230" t="s">
        <v>142</v>
      </c>
      <c r="E125" s="43"/>
      <c r="F125" s="231" t="s">
        <v>190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142</v>
      </c>
      <c r="AU125" s="20" t="s">
        <v>84</v>
      </c>
    </row>
    <row r="126" s="2" customFormat="1">
      <c r="A126" s="41"/>
      <c r="B126" s="42"/>
      <c r="C126" s="43"/>
      <c r="D126" s="235" t="s">
        <v>144</v>
      </c>
      <c r="E126" s="43"/>
      <c r="F126" s="236" t="s">
        <v>191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84</v>
      </c>
    </row>
    <row r="127" s="13" customFormat="1">
      <c r="A127" s="13"/>
      <c r="B127" s="237"/>
      <c r="C127" s="238"/>
      <c r="D127" s="230" t="s">
        <v>163</v>
      </c>
      <c r="E127" s="239" t="s">
        <v>19</v>
      </c>
      <c r="F127" s="240" t="s">
        <v>185</v>
      </c>
      <c r="G127" s="238"/>
      <c r="H127" s="241">
        <v>290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163</v>
      </c>
      <c r="AU127" s="247" t="s">
        <v>84</v>
      </c>
      <c r="AV127" s="13" t="s">
        <v>84</v>
      </c>
      <c r="AW127" s="13" t="s">
        <v>36</v>
      </c>
      <c r="AX127" s="13" t="s">
        <v>82</v>
      </c>
      <c r="AY127" s="247" t="s">
        <v>134</v>
      </c>
    </row>
    <row r="128" s="2" customFormat="1" ht="24.15" customHeight="1">
      <c r="A128" s="41"/>
      <c r="B128" s="42"/>
      <c r="C128" s="216" t="s">
        <v>192</v>
      </c>
      <c r="D128" s="216" t="s">
        <v>136</v>
      </c>
      <c r="E128" s="217" t="s">
        <v>193</v>
      </c>
      <c r="F128" s="218" t="s">
        <v>194</v>
      </c>
      <c r="G128" s="219" t="s">
        <v>168</v>
      </c>
      <c r="H128" s="220">
        <v>24.736999999999998</v>
      </c>
      <c r="I128" s="221"/>
      <c r="J128" s="222">
        <f>ROUND(I128*H128,2)</f>
        <v>0</v>
      </c>
      <c r="K128" s="223"/>
      <c r="L128" s="47"/>
      <c r="M128" s="224" t="s">
        <v>19</v>
      </c>
      <c r="N128" s="225" t="s">
        <v>46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140</v>
      </c>
      <c r="AT128" s="228" t="s">
        <v>136</v>
      </c>
      <c r="AU128" s="228" t="s">
        <v>84</v>
      </c>
      <c r="AY128" s="20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82</v>
      </c>
      <c r="BK128" s="229">
        <f>ROUND(I128*H128,2)</f>
        <v>0</v>
      </c>
      <c r="BL128" s="20" t="s">
        <v>140</v>
      </c>
      <c r="BM128" s="228" t="s">
        <v>195</v>
      </c>
    </row>
    <row r="129" s="2" customFormat="1">
      <c r="A129" s="41"/>
      <c r="B129" s="42"/>
      <c r="C129" s="43"/>
      <c r="D129" s="230" t="s">
        <v>142</v>
      </c>
      <c r="E129" s="43"/>
      <c r="F129" s="231" t="s">
        <v>196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142</v>
      </c>
      <c r="AU129" s="20" t="s">
        <v>84</v>
      </c>
    </row>
    <row r="130" s="2" customFormat="1">
      <c r="A130" s="41"/>
      <c r="B130" s="42"/>
      <c r="C130" s="43"/>
      <c r="D130" s="235" t="s">
        <v>144</v>
      </c>
      <c r="E130" s="43"/>
      <c r="F130" s="236" t="s">
        <v>197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144</v>
      </c>
      <c r="AU130" s="20" t="s">
        <v>84</v>
      </c>
    </row>
    <row r="131" s="14" customFormat="1">
      <c r="A131" s="14"/>
      <c r="B131" s="248"/>
      <c r="C131" s="249"/>
      <c r="D131" s="230" t="s">
        <v>163</v>
      </c>
      <c r="E131" s="250" t="s">
        <v>19</v>
      </c>
      <c r="F131" s="251" t="s">
        <v>198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163</v>
      </c>
      <c r="AU131" s="257" t="s">
        <v>84</v>
      </c>
      <c r="AV131" s="14" t="s">
        <v>82</v>
      </c>
      <c r="AW131" s="14" t="s">
        <v>36</v>
      </c>
      <c r="AX131" s="14" t="s">
        <v>75</v>
      </c>
      <c r="AY131" s="257" t="s">
        <v>134</v>
      </c>
    </row>
    <row r="132" s="13" customFormat="1">
      <c r="A132" s="13"/>
      <c r="B132" s="237"/>
      <c r="C132" s="238"/>
      <c r="D132" s="230" t="s">
        <v>163</v>
      </c>
      <c r="E132" s="239" t="s">
        <v>19</v>
      </c>
      <c r="F132" s="240" t="s">
        <v>199</v>
      </c>
      <c r="G132" s="238"/>
      <c r="H132" s="241">
        <v>6.3979999999999997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163</v>
      </c>
      <c r="AU132" s="247" t="s">
        <v>84</v>
      </c>
      <c r="AV132" s="13" t="s">
        <v>84</v>
      </c>
      <c r="AW132" s="13" t="s">
        <v>36</v>
      </c>
      <c r="AX132" s="13" t="s">
        <v>75</v>
      </c>
      <c r="AY132" s="247" t="s">
        <v>134</v>
      </c>
    </row>
    <row r="133" s="13" customFormat="1">
      <c r="A133" s="13"/>
      <c r="B133" s="237"/>
      <c r="C133" s="238"/>
      <c r="D133" s="230" t="s">
        <v>163</v>
      </c>
      <c r="E133" s="239" t="s">
        <v>19</v>
      </c>
      <c r="F133" s="240" t="s">
        <v>200</v>
      </c>
      <c r="G133" s="238"/>
      <c r="H133" s="241">
        <v>7.3949999999999996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163</v>
      </c>
      <c r="AU133" s="247" t="s">
        <v>84</v>
      </c>
      <c r="AV133" s="13" t="s">
        <v>84</v>
      </c>
      <c r="AW133" s="13" t="s">
        <v>36</v>
      </c>
      <c r="AX133" s="13" t="s">
        <v>75</v>
      </c>
      <c r="AY133" s="247" t="s">
        <v>134</v>
      </c>
    </row>
    <row r="134" s="13" customFormat="1">
      <c r="A134" s="13"/>
      <c r="B134" s="237"/>
      <c r="C134" s="238"/>
      <c r="D134" s="230" t="s">
        <v>163</v>
      </c>
      <c r="E134" s="239" t="s">
        <v>19</v>
      </c>
      <c r="F134" s="240" t="s">
        <v>201</v>
      </c>
      <c r="G134" s="238"/>
      <c r="H134" s="241">
        <v>5.3940000000000001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163</v>
      </c>
      <c r="AU134" s="247" t="s">
        <v>84</v>
      </c>
      <c r="AV134" s="13" t="s">
        <v>84</v>
      </c>
      <c r="AW134" s="13" t="s">
        <v>36</v>
      </c>
      <c r="AX134" s="13" t="s">
        <v>75</v>
      </c>
      <c r="AY134" s="247" t="s">
        <v>134</v>
      </c>
    </row>
    <row r="135" s="13" customFormat="1">
      <c r="A135" s="13"/>
      <c r="B135" s="237"/>
      <c r="C135" s="238"/>
      <c r="D135" s="230" t="s">
        <v>163</v>
      </c>
      <c r="E135" s="239" t="s">
        <v>19</v>
      </c>
      <c r="F135" s="240" t="s">
        <v>202</v>
      </c>
      <c r="G135" s="238"/>
      <c r="H135" s="241">
        <v>5.5499999999999998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163</v>
      </c>
      <c r="AU135" s="247" t="s">
        <v>84</v>
      </c>
      <c r="AV135" s="13" t="s">
        <v>84</v>
      </c>
      <c r="AW135" s="13" t="s">
        <v>36</v>
      </c>
      <c r="AX135" s="13" t="s">
        <v>75</v>
      </c>
      <c r="AY135" s="247" t="s">
        <v>134</v>
      </c>
    </row>
    <row r="136" s="15" customFormat="1">
      <c r="A136" s="15"/>
      <c r="B136" s="258"/>
      <c r="C136" s="259"/>
      <c r="D136" s="230" t="s">
        <v>163</v>
      </c>
      <c r="E136" s="260" t="s">
        <v>19</v>
      </c>
      <c r="F136" s="261" t="s">
        <v>203</v>
      </c>
      <c r="G136" s="259"/>
      <c r="H136" s="262">
        <v>24.736999999999998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8" t="s">
        <v>163</v>
      </c>
      <c r="AU136" s="268" t="s">
        <v>84</v>
      </c>
      <c r="AV136" s="15" t="s">
        <v>140</v>
      </c>
      <c r="AW136" s="15" t="s">
        <v>36</v>
      </c>
      <c r="AX136" s="15" t="s">
        <v>82</v>
      </c>
      <c r="AY136" s="268" t="s">
        <v>134</v>
      </c>
    </row>
    <row r="137" s="2" customFormat="1" ht="33" customHeight="1">
      <c r="A137" s="41"/>
      <c r="B137" s="42"/>
      <c r="C137" s="216" t="s">
        <v>204</v>
      </c>
      <c r="D137" s="216" t="s">
        <v>136</v>
      </c>
      <c r="E137" s="217" t="s">
        <v>205</v>
      </c>
      <c r="F137" s="218" t="s">
        <v>206</v>
      </c>
      <c r="G137" s="219" t="s">
        <v>168</v>
      </c>
      <c r="H137" s="220">
        <v>24.736999999999998</v>
      </c>
      <c r="I137" s="221"/>
      <c r="J137" s="222">
        <f>ROUND(I137*H137,2)</f>
        <v>0</v>
      </c>
      <c r="K137" s="223"/>
      <c r="L137" s="47"/>
      <c r="M137" s="224" t="s">
        <v>19</v>
      </c>
      <c r="N137" s="225" t="s">
        <v>46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140</v>
      </c>
      <c r="AT137" s="228" t="s">
        <v>136</v>
      </c>
      <c r="AU137" s="228" t="s">
        <v>84</v>
      </c>
      <c r="AY137" s="20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82</v>
      </c>
      <c r="BK137" s="229">
        <f>ROUND(I137*H137,2)</f>
        <v>0</v>
      </c>
      <c r="BL137" s="20" t="s">
        <v>140</v>
      </c>
      <c r="BM137" s="228" t="s">
        <v>207</v>
      </c>
    </row>
    <row r="138" s="2" customFormat="1">
      <c r="A138" s="41"/>
      <c r="B138" s="42"/>
      <c r="C138" s="43"/>
      <c r="D138" s="230" t="s">
        <v>142</v>
      </c>
      <c r="E138" s="43"/>
      <c r="F138" s="231" t="s">
        <v>208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142</v>
      </c>
      <c r="AU138" s="20" t="s">
        <v>84</v>
      </c>
    </row>
    <row r="139" s="2" customFormat="1">
      <c r="A139" s="41"/>
      <c r="B139" s="42"/>
      <c r="C139" s="43"/>
      <c r="D139" s="235" t="s">
        <v>144</v>
      </c>
      <c r="E139" s="43"/>
      <c r="F139" s="236" t="s">
        <v>209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84</v>
      </c>
    </row>
    <row r="140" s="14" customFormat="1">
      <c r="A140" s="14"/>
      <c r="B140" s="248"/>
      <c r="C140" s="249"/>
      <c r="D140" s="230" t="s">
        <v>163</v>
      </c>
      <c r="E140" s="250" t="s">
        <v>19</v>
      </c>
      <c r="F140" s="251" t="s">
        <v>198</v>
      </c>
      <c r="G140" s="249"/>
      <c r="H140" s="250" t="s">
        <v>19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163</v>
      </c>
      <c r="AU140" s="257" t="s">
        <v>84</v>
      </c>
      <c r="AV140" s="14" t="s">
        <v>82</v>
      </c>
      <c r="AW140" s="14" t="s">
        <v>36</v>
      </c>
      <c r="AX140" s="14" t="s">
        <v>75</v>
      </c>
      <c r="AY140" s="257" t="s">
        <v>134</v>
      </c>
    </row>
    <row r="141" s="13" customFormat="1">
      <c r="A141" s="13"/>
      <c r="B141" s="237"/>
      <c r="C141" s="238"/>
      <c r="D141" s="230" t="s">
        <v>163</v>
      </c>
      <c r="E141" s="239" t="s">
        <v>19</v>
      </c>
      <c r="F141" s="240" t="s">
        <v>199</v>
      </c>
      <c r="G141" s="238"/>
      <c r="H141" s="241">
        <v>6.3979999999999997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163</v>
      </c>
      <c r="AU141" s="247" t="s">
        <v>84</v>
      </c>
      <c r="AV141" s="13" t="s">
        <v>84</v>
      </c>
      <c r="AW141" s="13" t="s">
        <v>36</v>
      </c>
      <c r="AX141" s="13" t="s">
        <v>75</v>
      </c>
      <c r="AY141" s="247" t="s">
        <v>134</v>
      </c>
    </row>
    <row r="142" s="13" customFormat="1">
      <c r="A142" s="13"/>
      <c r="B142" s="237"/>
      <c r="C142" s="238"/>
      <c r="D142" s="230" t="s">
        <v>163</v>
      </c>
      <c r="E142" s="239" t="s">
        <v>19</v>
      </c>
      <c r="F142" s="240" t="s">
        <v>200</v>
      </c>
      <c r="G142" s="238"/>
      <c r="H142" s="241">
        <v>7.3949999999999996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163</v>
      </c>
      <c r="AU142" s="247" t="s">
        <v>84</v>
      </c>
      <c r="AV142" s="13" t="s">
        <v>84</v>
      </c>
      <c r="AW142" s="13" t="s">
        <v>36</v>
      </c>
      <c r="AX142" s="13" t="s">
        <v>75</v>
      </c>
      <c r="AY142" s="247" t="s">
        <v>134</v>
      </c>
    </row>
    <row r="143" s="13" customFormat="1">
      <c r="A143" s="13"/>
      <c r="B143" s="237"/>
      <c r="C143" s="238"/>
      <c r="D143" s="230" t="s">
        <v>163</v>
      </c>
      <c r="E143" s="239" t="s">
        <v>19</v>
      </c>
      <c r="F143" s="240" t="s">
        <v>201</v>
      </c>
      <c r="G143" s="238"/>
      <c r="H143" s="241">
        <v>5.3940000000000001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163</v>
      </c>
      <c r="AU143" s="247" t="s">
        <v>84</v>
      </c>
      <c r="AV143" s="13" t="s">
        <v>84</v>
      </c>
      <c r="AW143" s="13" t="s">
        <v>36</v>
      </c>
      <c r="AX143" s="13" t="s">
        <v>75</v>
      </c>
      <c r="AY143" s="247" t="s">
        <v>134</v>
      </c>
    </row>
    <row r="144" s="13" customFormat="1">
      <c r="A144" s="13"/>
      <c r="B144" s="237"/>
      <c r="C144" s="238"/>
      <c r="D144" s="230" t="s">
        <v>163</v>
      </c>
      <c r="E144" s="239" t="s">
        <v>19</v>
      </c>
      <c r="F144" s="240" t="s">
        <v>202</v>
      </c>
      <c r="G144" s="238"/>
      <c r="H144" s="241">
        <v>5.5499999999999998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163</v>
      </c>
      <c r="AU144" s="247" t="s">
        <v>84</v>
      </c>
      <c r="AV144" s="13" t="s">
        <v>84</v>
      </c>
      <c r="AW144" s="13" t="s">
        <v>36</v>
      </c>
      <c r="AX144" s="13" t="s">
        <v>75</v>
      </c>
      <c r="AY144" s="247" t="s">
        <v>134</v>
      </c>
    </row>
    <row r="145" s="15" customFormat="1">
      <c r="A145" s="15"/>
      <c r="B145" s="258"/>
      <c r="C145" s="259"/>
      <c r="D145" s="230" t="s">
        <v>163</v>
      </c>
      <c r="E145" s="260" t="s">
        <v>19</v>
      </c>
      <c r="F145" s="261" t="s">
        <v>203</v>
      </c>
      <c r="G145" s="259"/>
      <c r="H145" s="262">
        <v>24.736999999999998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163</v>
      </c>
      <c r="AU145" s="268" t="s">
        <v>84</v>
      </c>
      <c r="AV145" s="15" t="s">
        <v>140</v>
      </c>
      <c r="AW145" s="15" t="s">
        <v>36</v>
      </c>
      <c r="AX145" s="15" t="s">
        <v>82</v>
      </c>
      <c r="AY145" s="268" t="s">
        <v>134</v>
      </c>
    </row>
    <row r="146" s="2" customFormat="1" ht="33" customHeight="1">
      <c r="A146" s="41"/>
      <c r="B146" s="42"/>
      <c r="C146" s="216" t="s">
        <v>210</v>
      </c>
      <c r="D146" s="216" t="s">
        <v>136</v>
      </c>
      <c r="E146" s="217" t="s">
        <v>211</v>
      </c>
      <c r="F146" s="218" t="s">
        <v>212</v>
      </c>
      <c r="G146" s="219" t="s">
        <v>168</v>
      </c>
      <c r="H146" s="220">
        <v>3.7799999999999998</v>
      </c>
      <c r="I146" s="221"/>
      <c r="J146" s="222">
        <f>ROUND(I146*H146,2)</f>
        <v>0</v>
      </c>
      <c r="K146" s="223"/>
      <c r="L146" s="47"/>
      <c r="M146" s="224" t="s">
        <v>19</v>
      </c>
      <c r="N146" s="225" t="s">
        <v>46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140</v>
      </c>
      <c r="AT146" s="228" t="s">
        <v>136</v>
      </c>
      <c r="AU146" s="228" t="s">
        <v>84</v>
      </c>
      <c r="AY146" s="20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82</v>
      </c>
      <c r="BK146" s="229">
        <f>ROUND(I146*H146,2)</f>
        <v>0</v>
      </c>
      <c r="BL146" s="20" t="s">
        <v>140</v>
      </c>
      <c r="BM146" s="228" t="s">
        <v>213</v>
      </c>
    </row>
    <row r="147" s="2" customFormat="1">
      <c r="A147" s="41"/>
      <c r="B147" s="42"/>
      <c r="C147" s="43"/>
      <c r="D147" s="230" t="s">
        <v>142</v>
      </c>
      <c r="E147" s="43"/>
      <c r="F147" s="231" t="s">
        <v>214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84</v>
      </c>
    </row>
    <row r="148" s="2" customFormat="1">
      <c r="A148" s="41"/>
      <c r="B148" s="42"/>
      <c r="C148" s="43"/>
      <c r="D148" s="235" t="s">
        <v>144</v>
      </c>
      <c r="E148" s="43"/>
      <c r="F148" s="236" t="s">
        <v>215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84</v>
      </c>
    </row>
    <row r="149" s="13" customFormat="1">
      <c r="A149" s="13"/>
      <c r="B149" s="237"/>
      <c r="C149" s="238"/>
      <c r="D149" s="230" t="s">
        <v>163</v>
      </c>
      <c r="E149" s="239" t="s">
        <v>19</v>
      </c>
      <c r="F149" s="240" t="s">
        <v>216</v>
      </c>
      <c r="G149" s="238"/>
      <c r="H149" s="241">
        <v>3.7799999999999998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163</v>
      </c>
      <c r="AU149" s="247" t="s">
        <v>84</v>
      </c>
      <c r="AV149" s="13" t="s">
        <v>84</v>
      </c>
      <c r="AW149" s="13" t="s">
        <v>36</v>
      </c>
      <c r="AX149" s="13" t="s">
        <v>82</v>
      </c>
      <c r="AY149" s="247" t="s">
        <v>134</v>
      </c>
    </row>
    <row r="150" s="2" customFormat="1" ht="33" customHeight="1">
      <c r="A150" s="41"/>
      <c r="B150" s="42"/>
      <c r="C150" s="216" t="s">
        <v>8</v>
      </c>
      <c r="D150" s="216" t="s">
        <v>136</v>
      </c>
      <c r="E150" s="217" t="s">
        <v>217</v>
      </c>
      <c r="F150" s="218" t="s">
        <v>218</v>
      </c>
      <c r="G150" s="219" t="s">
        <v>168</v>
      </c>
      <c r="H150" s="220">
        <v>3.7799999999999998</v>
      </c>
      <c r="I150" s="221"/>
      <c r="J150" s="222">
        <f>ROUND(I150*H150,2)</f>
        <v>0</v>
      </c>
      <c r="K150" s="223"/>
      <c r="L150" s="47"/>
      <c r="M150" s="224" t="s">
        <v>19</v>
      </c>
      <c r="N150" s="225" t="s">
        <v>46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140</v>
      </c>
      <c r="AT150" s="228" t="s">
        <v>136</v>
      </c>
      <c r="AU150" s="228" t="s">
        <v>84</v>
      </c>
      <c r="AY150" s="20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82</v>
      </c>
      <c r="BK150" s="229">
        <f>ROUND(I150*H150,2)</f>
        <v>0</v>
      </c>
      <c r="BL150" s="20" t="s">
        <v>140</v>
      </c>
      <c r="BM150" s="228" t="s">
        <v>219</v>
      </c>
    </row>
    <row r="151" s="2" customFormat="1">
      <c r="A151" s="41"/>
      <c r="B151" s="42"/>
      <c r="C151" s="43"/>
      <c r="D151" s="230" t="s">
        <v>142</v>
      </c>
      <c r="E151" s="43"/>
      <c r="F151" s="231" t="s">
        <v>220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142</v>
      </c>
      <c r="AU151" s="20" t="s">
        <v>84</v>
      </c>
    </row>
    <row r="152" s="2" customFormat="1">
      <c r="A152" s="41"/>
      <c r="B152" s="42"/>
      <c r="C152" s="43"/>
      <c r="D152" s="235" t="s">
        <v>144</v>
      </c>
      <c r="E152" s="43"/>
      <c r="F152" s="236" t="s">
        <v>221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144</v>
      </c>
      <c r="AU152" s="20" t="s">
        <v>84</v>
      </c>
    </row>
    <row r="153" s="13" customFormat="1">
      <c r="A153" s="13"/>
      <c r="B153" s="237"/>
      <c r="C153" s="238"/>
      <c r="D153" s="230" t="s">
        <v>163</v>
      </c>
      <c r="E153" s="239" t="s">
        <v>19</v>
      </c>
      <c r="F153" s="240" t="s">
        <v>216</v>
      </c>
      <c r="G153" s="238"/>
      <c r="H153" s="241">
        <v>3.7799999999999998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163</v>
      </c>
      <c r="AU153" s="247" t="s">
        <v>84</v>
      </c>
      <c r="AV153" s="13" t="s">
        <v>84</v>
      </c>
      <c r="AW153" s="13" t="s">
        <v>36</v>
      </c>
      <c r="AX153" s="13" t="s">
        <v>82</v>
      </c>
      <c r="AY153" s="247" t="s">
        <v>134</v>
      </c>
    </row>
    <row r="154" s="2" customFormat="1" ht="24.15" customHeight="1">
      <c r="A154" s="41"/>
      <c r="B154" s="42"/>
      <c r="C154" s="216" t="s">
        <v>222</v>
      </c>
      <c r="D154" s="216" t="s">
        <v>136</v>
      </c>
      <c r="E154" s="217" t="s">
        <v>223</v>
      </c>
      <c r="F154" s="218" t="s">
        <v>224</v>
      </c>
      <c r="G154" s="219" t="s">
        <v>168</v>
      </c>
      <c r="H154" s="220">
        <v>0.375</v>
      </c>
      <c r="I154" s="221"/>
      <c r="J154" s="222">
        <f>ROUND(I154*H154,2)</f>
        <v>0</v>
      </c>
      <c r="K154" s="223"/>
      <c r="L154" s="47"/>
      <c r="M154" s="224" t="s">
        <v>19</v>
      </c>
      <c r="N154" s="225" t="s">
        <v>46</v>
      </c>
      <c r="O154" s="87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140</v>
      </c>
      <c r="AT154" s="228" t="s">
        <v>136</v>
      </c>
      <c r="AU154" s="228" t="s">
        <v>84</v>
      </c>
      <c r="AY154" s="20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82</v>
      </c>
      <c r="BK154" s="229">
        <f>ROUND(I154*H154,2)</f>
        <v>0</v>
      </c>
      <c r="BL154" s="20" t="s">
        <v>140</v>
      </c>
      <c r="BM154" s="228" t="s">
        <v>225</v>
      </c>
    </row>
    <row r="155" s="2" customFormat="1">
      <c r="A155" s="41"/>
      <c r="B155" s="42"/>
      <c r="C155" s="43"/>
      <c r="D155" s="230" t="s">
        <v>142</v>
      </c>
      <c r="E155" s="43"/>
      <c r="F155" s="231" t="s">
        <v>226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142</v>
      </c>
      <c r="AU155" s="20" t="s">
        <v>84</v>
      </c>
    </row>
    <row r="156" s="2" customFormat="1">
      <c r="A156" s="41"/>
      <c r="B156" s="42"/>
      <c r="C156" s="43"/>
      <c r="D156" s="235" t="s">
        <v>144</v>
      </c>
      <c r="E156" s="43"/>
      <c r="F156" s="236" t="s">
        <v>227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84</v>
      </c>
    </row>
    <row r="157" s="13" customFormat="1">
      <c r="A157" s="13"/>
      <c r="B157" s="237"/>
      <c r="C157" s="238"/>
      <c r="D157" s="230" t="s">
        <v>163</v>
      </c>
      <c r="E157" s="239" t="s">
        <v>19</v>
      </c>
      <c r="F157" s="240" t="s">
        <v>228</v>
      </c>
      <c r="G157" s="238"/>
      <c r="H157" s="241">
        <v>0.375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163</v>
      </c>
      <c r="AU157" s="247" t="s">
        <v>84</v>
      </c>
      <c r="AV157" s="13" t="s">
        <v>84</v>
      </c>
      <c r="AW157" s="13" t="s">
        <v>36</v>
      </c>
      <c r="AX157" s="13" t="s">
        <v>82</v>
      </c>
      <c r="AY157" s="247" t="s">
        <v>134</v>
      </c>
    </row>
    <row r="158" s="2" customFormat="1" ht="24.15" customHeight="1">
      <c r="A158" s="41"/>
      <c r="B158" s="42"/>
      <c r="C158" s="216" t="s">
        <v>229</v>
      </c>
      <c r="D158" s="216" t="s">
        <v>136</v>
      </c>
      <c r="E158" s="217" t="s">
        <v>230</v>
      </c>
      <c r="F158" s="218" t="s">
        <v>231</v>
      </c>
      <c r="G158" s="219" t="s">
        <v>168</v>
      </c>
      <c r="H158" s="220">
        <v>0.375</v>
      </c>
      <c r="I158" s="221"/>
      <c r="J158" s="222">
        <f>ROUND(I158*H158,2)</f>
        <v>0</v>
      </c>
      <c r="K158" s="223"/>
      <c r="L158" s="47"/>
      <c r="M158" s="224" t="s">
        <v>19</v>
      </c>
      <c r="N158" s="225" t="s">
        <v>46</v>
      </c>
      <c r="O158" s="8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140</v>
      </c>
      <c r="AT158" s="228" t="s">
        <v>136</v>
      </c>
      <c r="AU158" s="228" t="s">
        <v>84</v>
      </c>
      <c r="AY158" s="20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82</v>
      </c>
      <c r="BK158" s="229">
        <f>ROUND(I158*H158,2)</f>
        <v>0</v>
      </c>
      <c r="BL158" s="20" t="s">
        <v>140</v>
      </c>
      <c r="BM158" s="228" t="s">
        <v>232</v>
      </c>
    </row>
    <row r="159" s="2" customFormat="1">
      <c r="A159" s="41"/>
      <c r="B159" s="42"/>
      <c r="C159" s="43"/>
      <c r="D159" s="230" t="s">
        <v>142</v>
      </c>
      <c r="E159" s="43"/>
      <c r="F159" s="231" t="s">
        <v>233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142</v>
      </c>
      <c r="AU159" s="20" t="s">
        <v>84</v>
      </c>
    </row>
    <row r="160" s="2" customFormat="1">
      <c r="A160" s="41"/>
      <c r="B160" s="42"/>
      <c r="C160" s="43"/>
      <c r="D160" s="235" t="s">
        <v>144</v>
      </c>
      <c r="E160" s="43"/>
      <c r="F160" s="236" t="s">
        <v>234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84</v>
      </c>
    </row>
    <row r="161" s="13" customFormat="1">
      <c r="A161" s="13"/>
      <c r="B161" s="237"/>
      <c r="C161" s="238"/>
      <c r="D161" s="230" t="s">
        <v>163</v>
      </c>
      <c r="E161" s="239" t="s">
        <v>19</v>
      </c>
      <c r="F161" s="240" t="s">
        <v>228</v>
      </c>
      <c r="G161" s="238"/>
      <c r="H161" s="241">
        <v>0.375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163</v>
      </c>
      <c r="AU161" s="247" t="s">
        <v>84</v>
      </c>
      <c r="AV161" s="13" t="s">
        <v>84</v>
      </c>
      <c r="AW161" s="13" t="s">
        <v>36</v>
      </c>
      <c r="AX161" s="13" t="s">
        <v>82</v>
      </c>
      <c r="AY161" s="247" t="s">
        <v>134</v>
      </c>
    </row>
    <row r="162" s="2" customFormat="1" ht="24.15" customHeight="1">
      <c r="A162" s="41"/>
      <c r="B162" s="42"/>
      <c r="C162" s="216" t="s">
        <v>235</v>
      </c>
      <c r="D162" s="216" t="s">
        <v>136</v>
      </c>
      <c r="E162" s="217" t="s">
        <v>236</v>
      </c>
      <c r="F162" s="218" t="s">
        <v>237</v>
      </c>
      <c r="G162" s="219" t="s">
        <v>148</v>
      </c>
      <c r="H162" s="220">
        <v>2</v>
      </c>
      <c r="I162" s="221"/>
      <c r="J162" s="222">
        <f>ROUND(I162*H162,2)</f>
        <v>0</v>
      </c>
      <c r="K162" s="223"/>
      <c r="L162" s="47"/>
      <c r="M162" s="224" t="s">
        <v>19</v>
      </c>
      <c r="N162" s="225" t="s">
        <v>46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140</v>
      </c>
      <c r="AT162" s="228" t="s">
        <v>136</v>
      </c>
      <c r="AU162" s="228" t="s">
        <v>84</v>
      </c>
      <c r="AY162" s="20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140</v>
      </c>
      <c r="BM162" s="228" t="s">
        <v>238</v>
      </c>
    </row>
    <row r="163" s="2" customFormat="1">
      <c r="A163" s="41"/>
      <c r="B163" s="42"/>
      <c r="C163" s="43"/>
      <c r="D163" s="230" t="s">
        <v>142</v>
      </c>
      <c r="E163" s="43"/>
      <c r="F163" s="231" t="s">
        <v>239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84</v>
      </c>
    </row>
    <row r="164" s="2" customFormat="1">
      <c r="A164" s="41"/>
      <c r="B164" s="42"/>
      <c r="C164" s="43"/>
      <c r="D164" s="235" t="s">
        <v>144</v>
      </c>
      <c r="E164" s="43"/>
      <c r="F164" s="236" t="s">
        <v>240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84</v>
      </c>
    </row>
    <row r="165" s="2" customFormat="1" ht="24.15" customHeight="1">
      <c r="A165" s="41"/>
      <c r="B165" s="42"/>
      <c r="C165" s="216" t="s">
        <v>241</v>
      </c>
      <c r="D165" s="216" t="s">
        <v>136</v>
      </c>
      <c r="E165" s="217" t="s">
        <v>242</v>
      </c>
      <c r="F165" s="218" t="s">
        <v>243</v>
      </c>
      <c r="G165" s="219" t="s">
        <v>148</v>
      </c>
      <c r="H165" s="220">
        <v>2</v>
      </c>
      <c r="I165" s="221"/>
      <c r="J165" s="222">
        <f>ROUND(I165*H165,2)</f>
        <v>0</v>
      </c>
      <c r="K165" s="223"/>
      <c r="L165" s="47"/>
      <c r="M165" s="224" t="s">
        <v>19</v>
      </c>
      <c r="N165" s="225" t="s">
        <v>46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140</v>
      </c>
      <c r="AT165" s="228" t="s">
        <v>136</v>
      </c>
      <c r="AU165" s="228" t="s">
        <v>84</v>
      </c>
      <c r="AY165" s="20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82</v>
      </c>
      <c r="BK165" s="229">
        <f>ROUND(I165*H165,2)</f>
        <v>0</v>
      </c>
      <c r="BL165" s="20" t="s">
        <v>140</v>
      </c>
      <c r="BM165" s="228" t="s">
        <v>244</v>
      </c>
    </row>
    <row r="166" s="2" customFormat="1">
      <c r="A166" s="41"/>
      <c r="B166" s="42"/>
      <c r="C166" s="43"/>
      <c r="D166" s="230" t="s">
        <v>142</v>
      </c>
      <c r="E166" s="43"/>
      <c r="F166" s="231" t="s">
        <v>245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142</v>
      </c>
      <c r="AU166" s="20" t="s">
        <v>84</v>
      </c>
    </row>
    <row r="167" s="2" customFormat="1">
      <c r="A167" s="41"/>
      <c r="B167" s="42"/>
      <c r="C167" s="43"/>
      <c r="D167" s="235" t="s">
        <v>144</v>
      </c>
      <c r="E167" s="43"/>
      <c r="F167" s="236" t="s">
        <v>246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84</v>
      </c>
    </row>
    <row r="168" s="2" customFormat="1" ht="24.15" customHeight="1">
      <c r="A168" s="41"/>
      <c r="B168" s="42"/>
      <c r="C168" s="216" t="s">
        <v>247</v>
      </c>
      <c r="D168" s="216" t="s">
        <v>136</v>
      </c>
      <c r="E168" s="217" t="s">
        <v>248</v>
      </c>
      <c r="F168" s="218" t="s">
        <v>249</v>
      </c>
      <c r="G168" s="219" t="s">
        <v>148</v>
      </c>
      <c r="H168" s="220">
        <v>2</v>
      </c>
      <c r="I168" s="221"/>
      <c r="J168" s="222">
        <f>ROUND(I168*H168,2)</f>
        <v>0</v>
      </c>
      <c r="K168" s="223"/>
      <c r="L168" s="47"/>
      <c r="M168" s="224" t="s">
        <v>19</v>
      </c>
      <c r="N168" s="225" t="s">
        <v>46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140</v>
      </c>
      <c r="AT168" s="228" t="s">
        <v>136</v>
      </c>
      <c r="AU168" s="228" t="s">
        <v>84</v>
      </c>
      <c r="AY168" s="20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82</v>
      </c>
      <c r="BK168" s="229">
        <f>ROUND(I168*H168,2)</f>
        <v>0</v>
      </c>
      <c r="BL168" s="20" t="s">
        <v>140</v>
      </c>
      <c r="BM168" s="228" t="s">
        <v>250</v>
      </c>
    </row>
    <row r="169" s="2" customFormat="1">
      <c r="A169" s="41"/>
      <c r="B169" s="42"/>
      <c r="C169" s="43"/>
      <c r="D169" s="230" t="s">
        <v>142</v>
      </c>
      <c r="E169" s="43"/>
      <c r="F169" s="231" t="s">
        <v>251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142</v>
      </c>
      <c r="AU169" s="20" t="s">
        <v>84</v>
      </c>
    </row>
    <row r="170" s="2" customFormat="1">
      <c r="A170" s="41"/>
      <c r="B170" s="42"/>
      <c r="C170" s="43"/>
      <c r="D170" s="235" t="s">
        <v>144</v>
      </c>
      <c r="E170" s="43"/>
      <c r="F170" s="236" t="s">
        <v>252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84</v>
      </c>
    </row>
    <row r="171" s="2" customFormat="1" ht="33" customHeight="1">
      <c r="A171" s="41"/>
      <c r="B171" s="42"/>
      <c r="C171" s="216" t="s">
        <v>253</v>
      </c>
      <c r="D171" s="216" t="s">
        <v>136</v>
      </c>
      <c r="E171" s="217" t="s">
        <v>254</v>
      </c>
      <c r="F171" s="218" t="s">
        <v>255</v>
      </c>
      <c r="G171" s="219" t="s">
        <v>148</v>
      </c>
      <c r="H171" s="220">
        <v>18</v>
      </c>
      <c r="I171" s="221"/>
      <c r="J171" s="222">
        <f>ROUND(I171*H171,2)</f>
        <v>0</v>
      </c>
      <c r="K171" s="223"/>
      <c r="L171" s="47"/>
      <c r="M171" s="224" t="s">
        <v>19</v>
      </c>
      <c r="N171" s="225" t="s">
        <v>46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140</v>
      </c>
      <c r="AT171" s="228" t="s">
        <v>136</v>
      </c>
      <c r="AU171" s="228" t="s">
        <v>84</v>
      </c>
      <c r="AY171" s="20" t="s">
        <v>134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82</v>
      </c>
      <c r="BK171" s="229">
        <f>ROUND(I171*H171,2)</f>
        <v>0</v>
      </c>
      <c r="BL171" s="20" t="s">
        <v>140</v>
      </c>
      <c r="BM171" s="228" t="s">
        <v>256</v>
      </c>
    </row>
    <row r="172" s="2" customFormat="1">
      <c r="A172" s="41"/>
      <c r="B172" s="42"/>
      <c r="C172" s="43"/>
      <c r="D172" s="230" t="s">
        <v>142</v>
      </c>
      <c r="E172" s="43"/>
      <c r="F172" s="231" t="s">
        <v>257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142</v>
      </c>
      <c r="AU172" s="20" t="s">
        <v>84</v>
      </c>
    </row>
    <row r="173" s="2" customFormat="1">
      <c r="A173" s="41"/>
      <c r="B173" s="42"/>
      <c r="C173" s="43"/>
      <c r="D173" s="235" t="s">
        <v>144</v>
      </c>
      <c r="E173" s="43"/>
      <c r="F173" s="236" t="s">
        <v>258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144</v>
      </c>
      <c r="AU173" s="20" t="s">
        <v>84</v>
      </c>
    </row>
    <row r="174" s="13" customFormat="1">
      <c r="A174" s="13"/>
      <c r="B174" s="237"/>
      <c r="C174" s="238"/>
      <c r="D174" s="230" t="s">
        <v>163</v>
      </c>
      <c r="E174" s="238"/>
      <c r="F174" s="240" t="s">
        <v>259</v>
      </c>
      <c r="G174" s="238"/>
      <c r="H174" s="241">
        <v>18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163</v>
      </c>
      <c r="AU174" s="247" t="s">
        <v>84</v>
      </c>
      <c r="AV174" s="13" t="s">
        <v>84</v>
      </c>
      <c r="AW174" s="13" t="s">
        <v>4</v>
      </c>
      <c r="AX174" s="13" t="s">
        <v>82</v>
      </c>
      <c r="AY174" s="247" t="s">
        <v>134</v>
      </c>
    </row>
    <row r="175" s="2" customFormat="1" ht="33" customHeight="1">
      <c r="A175" s="41"/>
      <c r="B175" s="42"/>
      <c r="C175" s="216" t="s">
        <v>260</v>
      </c>
      <c r="D175" s="216" t="s">
        <v>136</v>
      </c>
      <c r="E175" s="217" t="s">
        <v>261</v>
      </c>
      <c r="F175" s="218" t="s">
        <v>262</v>
      </c>
      <c r="G175" s="219" t="s">
        <v>148</v>
      </c>
      <c r="H175" s="220">
        <v>18</v>
      </c>
      <c r="I175" s="221"/>
      <c r="J175" s="222">
        <f>ROUND(I175*H175,2)</f>
        <v>0</v>
      </c>
      <c r="K175" s="223"/>
      <c r="L175" s="47"/>
      <c r="M175" s="224" t="s">
        <v>19</v>
      </c>
      <c r="N175" s="225" t="s">
        <v>46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140</v>
      </c>
      <c r="AT175" s="228" t="s">
        <v>136</v>
      </c>
      <c r="AU175" s="228" t="s">
        <v>84</v>
      </c>
      <c r="AY175" s="20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82</v>
      </c>
      <c r="BK175" s="229">
        <f>ROUND(I175*H175,2)</f>
        <v>0</v>
      </c>
      <c r="BL175" s="20" t="s">
        <v>140</v>
      </c>
      <c r="BM175" s="228" t="s">
        <v>263</v>
      </c>
    </row>
    <row r="176" s="2" customFormat="1">
      <c r="A176" s="41"/>
      <c r="B176" s="42"/>
      <c r="C176" s="43"/>
      <c r="D176" s="230" t="s">
        <v>142</v>
      </c>
      <c r="E176" s="43"/>
      <c r="F176" s="231" t="s">
        <v>264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142</v>
      </c>
      <c r="AU176" s="20" t="s">
        <v>84</v>
      </c>
    </row>
    <row r="177" s="2" customFormat="1">
      <c r="A177" s="41"/>
      <c r="B177" s="42"/>
      <c r="C177" s="43"/>
      <c r="D177" s="235" t="s">
        <v>144</v>
      </c>
      <c r="E177" s="43"/>
      <c r="F177" s="236" t="s">
        <v>265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144</v>
      </c>
      <c r="AU177" s="20" t="s">
        <v>84</v>
      </c>
    </row>
    <row r="178" s="13" customFormat="1">
      <c r="A178" s="13"/>
      <c r="B178" s="237"/>
      <c r="C178" s="238"/>
      <c r="D178" s="230" t="s">
        <v>163</v>
      </c>
      <c r="E178" s="238"/>
      <c r="F178" s="240" t="s">
        <v>259</v>
      </c>
      <c r="G178" s="238"/>
      <c r="H178" s="241">
        <v>18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163</v>
      </c>
      <c r="AU178" s="247" t="s">
        <v>84</v>
      </c>
      <c r="AV178" s="13" t="s">
        <v>84</v>
      </c>
      <c r="AW178" s="13" t="s">
        <v>4</v>
      </c>
      <c r="AX178" s="13" t="s">
        <v>82</v>
      </c>
      <c r="AY178" s="247" t="s">
        <v>134</v>
      </c>
    </row>
    <row r="179" s="2" customFormat="1" ht="24.15" customHeight="1">
      <c r="A179" s="41"/>
      <c r="B179" s="42"/>
      <c r="C179" s="216" t="s">
        <v>266</v>
      </c>
      <c r="D179" s="216" t="s">
        <v>136</v>
      </c>
      <c r="E179" s="217" t="s">
        <v>267</v>
      </c>
      <c r="F179" s="218" t="s">
        <v>268</v>
      </c>
      <c r="G179" s="219" t="s">
        <v>148</v>
      </c>
      <c r="H179" s="220">
        <v>18</v>
      </c>
      <c r="I179" s="221"/>
      <c r="J179" s="222">
        <f>ROUND(I179*H179,2)</f>
        <v>0</v>
      </c>
      <c r="K179" s="223"/>
      <c r="L179" s="47"/>
      <c r="M179" s="224" t="s">
        <v>19</v>
      </c>
      <c r="N179" s="225" t="s">
        <v>46</v>
      </c>
      <c r="O179" s="87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140</v>
      </c>
      <c r="AT179" s="228" t="s">
        <v>136</v>
      </c>
      <c r="AU179" s="228" t="s">
        <v>84</v>
      </c>
      <c r="AY179" s="20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82</v>
      </c>
      <c r="BK179" s="229">
        <f>ROUND(I179*H179,2)</f>
        <v>0</v>
      </c>
      <c r="BL179" s="20" t="s">
        <v>140</v>
      </c>
      <c r="BM179" s="228" t="s">
        <v>269</v>
      </c>
    </row>
    <row r="180" s="2" customFormat="1">
      <c r="A180" s="41"/>
      <c r="B180" s="42"/>
      <c r="C180" s="43"/>
      <c r="D180" s="230" t="s">
        <v>142</v>
      </c>
      <c r="E180" s="43"/>
      <c r="F180" s="231" t="s">
        <v>270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142</v>
      </c>
      <c r="AU180" s="20" t="s">
        <v>84</v>
      </c>
    </row>
    <row r="181" s="2" customFormat="1">
      <c r="A181" s="41"/>
      <c r="B181" s="42"/>
      <c r="C181" s="43"/>
      <c r="D181" s="235" t="s">
        <v>144</v>
      </c>
      <c r="E181" s="43"/>
      <c r="F181" s="236" t="s">
        <v>271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144</v>
      </c>
      <c r="AU181" s="20" t="s">
        <v>84</v>
      </c>
    </row>
    <row r="182" s="13" customFormat="1">
      <c r="A182" s="13"/>
      <c r="B182" s="237"/>
      <c r="C182" s="238"/>
      <c r="D182" s="230" t="s">
        <v>163</v>
      </c>
      <c r="E182" s="238"/>
      <c r="F182" s="240" t="s">
        <v>259</v>
      </c>
      <c r="G182" s="238"/>
      <c r="H182" s="241">
        <v>18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163</v>
      </c>
      <c r="AU182" s="247" t="s">
        <v>84</v>
      </c>
      <c r="AV182" s="13" t="s">
        <v>84</v>
      </c>
      <c r="AW182" s="13" t="s">
        <v>4</v>
      </c>
      <c r="AX182" s="13" t="s">
        <v>82</v>
      </c>
      <c r="AY182" s="247" t="s">
        <v>134</v>
      </c>
    </row>
    <row r="183" s="2" customFormat="1" ht="37.8" customHeight="1">
      <c r="A183" s="41"/>
      <c r="B183" s="42"/>
      <c r="C183" s="216" t="s">
        <v>7</v>
      </c>
      <c r="D183" s="216" t="s">
        <v>136</v>
      </c>
      <c r="E183" s="217" t="s">
        <v>272</v>
      </c>
      <c r="F183" s="218" t="s">
        <v>273</v>
      </c>
      <c r="G183" s="219" t="s">
        <v>168</v>
      </c>
      <c r="H183" s="220">
        <v>648.29499999999996</v>
      </c>
      <c r="I183" s="221"/>
      <c r="J183" s="222">
        <f>ROUND(I183*H183,2)</f>
        <v>0</v>
      </c>
      <c r="K183" s="223"/>
      <c r="L183" s="47"/>
      <c r="M183" s="224" t="s">
        <v>19</v>
      </c>
      <c r="N183" s="225" t="s">
        <v>46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140</v>
      </c>
      <c r="AT183" s="228" t="s">
        <v>136</v>
      </c>
      <c r="AU183" s="228" t="s">
        <v>84</v>
      </c>
      <c r="AY183" s="20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82</v>
      </c>
      <c r="BK183" s="229">
        <f>ROUND(I183*H183,2)</f>
        <v>0</v>
      </c>
      <c r="BL183" s="20" t="s">
        <v>140</v>
      </c>
      <c r="BM183" s="228" t="s">
        <v>274</v>
      </c>
    </row>
    <row r="184" s="2" customFormat="1">
      <c r="A184" s="41"/>
      <c r="B184" s="42"/>
      <c r="C184" s="43"/>
      <c r="D184" s="230" t="s">
        <v>142</v>
      </c>
      <c r="E184" s="43"/>
      <c r="F184" s="231" t="s">
        <v>275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142</v>
      </c>
      <c r="AU184" s="20" t="s">
        <v>84</v>
      </c>
    </row>
    <row r="185" s="2" customFormat="1">
      <c r="A185" s="41"/>
      <c r="B185" s="42"/>
      <c r="C185" s="43"/>
      <c r="D185" s="235" t="s">
        <v>144</v>
      </c>
      <c r="E185" s="43"/>
      <c r="F185" s="236" t="s">
        <v>276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144</v>
      </c>
      <c r="AU185" s="20" t="s">
        <v>84</v>
      </c>
    </row>
    <row r="186" s="14" customFormat="1">
      <c r="A186" s="14"/>
      <c r="B186" s="248"/>
      <c r="C186" s="249"/>
      <c r="D186" s="230" t="s">
        <v>163</v>
      </c>
      <c r="E186" s="250" t="s">
        <v>19</v>
      </c>
      <c r="F186" s="251" t="s">
        <v>277</v>
      </c>
      <c r="G186" s="249"/>
      <c r="H186" s="250" t="s">
        <v>19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163</v>
      </c>
      <c r="AU186" s="257" t="s">
        <v>84</v>
      </c>
      <c r="AV186" s="14" t="s">
        <v>82</v>
      </c>
      <c r="AW186" s="14" t="s">
        <v>36</v>
      </c>
      <c r="AX186" s="14" t="s">
        <v>75</v>
      </c>
      <c r="AY186" s="257" t="s">
        <v>134</v>
      </c>
    </row>
    <row r="187" s="13" customFormat="1">
      <c r="A187" s="13"/>
      <c r="B187" s="237"/>
      <c r="C187" s="238"/>
      <c r="D187" s="230" t="s">
        <v>163</v>
      </c>
      <c r="E187" s="239" t="s">
        <v>19</v>
      </c>
      <c r="F187" s="240" t="s">
        <v>278</v>
      </c>
      <c r="G187" s="238"/>
      <c r="H187" s="241">
        <v>639.69200000000001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163</v>
      </c>
      <c r="AU187" s="247" t="s">
        <v>84</v>
      </c>
      <c r="AV187" s="13" t="s">
        <v>84</v>
      </c>
      <c r="AW187" s="13" t="s">
        <v>36</v>
      </c>
      <c r="AX187" s="13" t="s">
        <v>75</v>
      </c>
      <c r="AY187" s="247" t="s">
        <v>134</v>
      </c>
    </row>
    <row r="188" s="16" customFormat="1">
      <c r="A188" s="16"/>
      <c r="B188" s="269"/>
      <c r="C188" s="270"/>
      <c r="D188" s="230" t="s">
        <v>163</v>
      </c>
      <c r="E188" s="271" t="s">
        <v>19</v>
      </c>
      <c r="F188" s="272" t="s">
        <v>279</v>
      </c>
      <c r="G188" s="270"/>
      <c r="H188" s="273">
        <v>639.69200000000001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9" t="s">
        <v>163</v>
      </c>
      <c r="AU188" s="279" t="s">
        <v>84</v>
      </c>
      <c r="AV188" s="16" t="s">
        <v>152</v>
      </c>
      <c r="AW188" s="16" t="s">
        <v>36</v>
      </c>
      <c r="AX188" s="16" t="s">
        <v>75</v>
      </c>
      <c r="AY188" s="279" t="s">
        <v>134</v>
      </c>
    </row>
    <row r="189" s="14" customFormat="1">
      <c r="A189" s="14"/>
      <c r="B189" s="248"/>
      <c r="C189" s="249"/>
      <c r="D189" s="230" t="s">
        <v>163</v>
      </c>
      <c r="E189" s="250" t="s">
        <v>19</v>
      </c>
      <c r="F189" s="251" t="s">
        <v>280</v>
      </c>
      <c r="G189" s="249"/>
      <c r="H189" s="250" t="s">
        <v>19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163</v>
      </c>
      <c r="AU189" s="257" t="s">
        <v>84</v>
      </c>
      <c r="AV189" s="14" t="s">
        <v>82</v>
      </c>
      <c r="AW189" s="14" t="s">
        <v>36</v>
      </c>
      <c r="AX189" s="14" t="s">
        <v>75</v>
      </c>
      <c r="AY189" s="257" t="s">
        <v>134</v>
      </c>
    </row>
    <row r="190" s="14" customFormat="1">
      <c r="A190" s="14"/>
      <c r="B190" s="248"/>
      <c r="C190" s="249"/>
      <c r="D190" s="230" t="s">
        <v>163</v>
      </c>
      <c r="E190" s="250" t="s">
        <v>19</v>
      </c>
      <c r="F190" s="251" t="s">
        <v>198</v>
      </c>
      <c r="G190" s="249"/>
      <c r="H190" s="250" t="s">
        <v>19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163</v>
      </c>
      <c r="AU190" s="257" t="s">
        <v>84</v>
      </c>
      <c r="AV190" s="14" t="s">
        <v>82</v>
      </c>
      <c r="AW190" s="14" t="s">
        <v>36</v>
      </c>
      <c r="AX190" s="14" t="s">
        <v>75</v>
      </c>
      <c r="AY190" s="257" t="s">
        <v>134</v>
      </c>
    </row>
    <row r="191" s="13" customFormat="1">
      <c r="A191" s="13"/>
      <c r="B191" s="237"/>
      <c r="C191" s="238"/>
      <c r="D191" s="230" t="s">
        <v>163</v>
      </c>
      <c r="E191" s="239" t="s">
        <v>19</v>
      </c>
      <c r="F191" s="240" t="s">
        <v>281</v>
      </c>
      <c r="G191" s="238"/>
      <c r="H191" s="241">
        <v>2.2250000000000001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163</v>
      </c>
      <c r="AU191" s="247" t="s">
        <v>84</v>
      </c>
      <c r="AV191" s="13" t="s">
        <v>84</v>
      </c>
      <c r="AW191" s="13" t="s">
        <v>36</v>
      </c>
      <c r="AX191" s="13" t="s">
        <v>75</v>
      </c>
      <c r="AY191" s="247" t="s">
        <v>134</v>
      </c>
    </row>
    <row r="192" s="13" customFormat="1">
      <c r="A192" s="13"/>
      <c r="B192" s="237"/>
      <c r="C192" s="238"/>
      <c r="D192" s="230" t="s">
        <v>163</v>
      </c>
      <c r="E192" s="239" t="s">
        <v>19</v>
      </c>
      <c r="F192" s="240" t="s">
        <v>282</v>
      </c>
      <c r="G192" s="238"/>
      <c r="H192" s="241">
        <v>2.5720000000000001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163</v>
      </c>
      <c r="AU192" s="247" t="s">
        <v>84</v>
      </c>
      <c r="AV192" s="13" t="s">
        <v>84</v>
      </c>
      <c r="AW192" s="13" t="s">
        <v>36</v>
      </c>
      <c r="AX192" s="13" t="s">
        <v>75</v>
      </c>
      <c r="AY192" s="247" t="s">
        <v>134</v>
      </c>
    </row>
    <row r="193" s="13" customFormat="1">
      <c r="A193" s="13"/>
      <c r="B193" s="237"/>
      <c r="C193" s="238"/>
      <c r="D193" s="230" t="s">
        <v>163</v>
      </c>
      <c r="E193" s="239" t="s">
        <v>19</v>
      </c>
      <c r="F193" s="240" t="s">
        <v>283</v>
      </c>
      <c r="G193" s="238"/>
      <c r="H193" s="241">
        <v>1.8759999999999999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163</v>
      </c>
      <c r="AU193" s="247" t="s">
        <v>84</v>
      </c>
      <c r="AV193" s="13" t="s">
        <v>84</v>
      </c>
      <c r="AW193" s="13" t="s">
        <v>36</v>
      </c>
      <c r="AX193" s="13" t="s">
        <v>75</v>
      </c>
      <c r="AY193" s="247" t="s">
        <v>134</v>
      </c>
    </row>
    <row r="194" s="13" customFormat="1">
      <c r="A194" s="13"/>
      <c r="B194" s="237"/>
      <c r="C194" s="238"/>
      <c r="D194" s="230" t="s">
        <v>163</v>
      </c>
      <c r="E194" s="239" t="s">
        <v>19</v>
      </c>
      <c r="F194" s="240" t="s">
        <v>284</v>
      </c>
      <c r="G194" s="238"/>
      <c r="H194" s="241">
        <v>1.9299999999999999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163</v>
      </c>
      <c r="AU194" s="247" t="s">
        <v>84</v>
      </c>
      <c r="AV194" s="13" t="s">
        <v>84</v>
      </c>
      <c r="AW194" s="13" t="s">
        <v>36</v>
      </c>
      <c r="AX194" s="13" t="s">
        <v>75</v>
      </c>
      <c r="AY194" s="247" t="s">
        <v>134</v>
      </c>
    </row>
    <row r="195" s="16" customFormat="1">
      <c r="A195" s="16"/>
      <c r="B195" s="269"/>
      <c r="C195" s="270"/>
      <c r="D195" s="230" t="s">
        <v>163</v>
      </c>
      <c r="E195" s="271" t="s">
        <v>19</v>
      </c>
      <c r="F195" s="272" t="s">
        <v>279</v>
      </c>
      <c r="G195" s="270"/>
      <c r="H195" s="273">
        <v>8.6029999999999998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9" t="s">
        <v>163</v>
      </c>
      <c r="AU195" s="279" t="s">
        <v>84</v>
      </c>
      <c r="AV195" s="16" t="s">
        <v>152</v>
      </c>
      <c r="AW195" s="16" t="s">
        <v>36</v>
      </c>
      <c r="AX195" s="16" t="s">
        <v>75</v>
      </c>
      <c r="AY195" s="279" t="s">
        <v>134</v>
      </c>
    </row>
    <row r="196" s="15" customFormat="1">
      <c r="A196" s="15"/>
      <c r="B196" s="258"/>
      <c r="C196" s="259"/>
      <c r="D196" s="230" t="s">
        <v>163</v>
      </c>
      <c r="E196" s="260" t="s">
        <v>19</v>
      </c>
      <c r="F196" s="261" t="s">
        <v>203</v>
      </c>
      <c r="G196" s="259"/>
      <c r="H196" s="262">
        <v>648.29499999999996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163</v>
      </c>
      <c r="AU196" s="268" t="s">
        <v>84</v>
      </c>
      <c r="AV196" s="15" t="s">
        <v>140</v>
      </c>
      <c r="AW196" s="15" t="s">
        <v>36</v>
      </c>
      <c r="AX196" s="15" t="s">
        <v>82</v>
      </c>
      <c r="AY196" s="268" t="s">
        <v>134</v>
      </c>
    </row>
    <row r="197" s="2" customFormat="1" ht="37.8" customHeight="1">
      <c r="A197" s="41"/>
      <c r="B197" s="42"/>
      <c r="C197" s="216" t="s">
        <v>285</v>
      </c>
      <c r="D197" s="216" t="s">
        <v>136</v>
      </c>
      <c r="E197" s="217" t="s">
        <v>286</v>
      </c>
      <c r="F197" s="218" t="s">
        <v>287</v>
      </c>
      <c r="G197" s="219" t="s">
        <v>168</v>
      </c>
      <c r="H197" s="220">
        <v>648.29499999999996</v>
      </c>
      <c r="I197" s="221"/>
      <c r="J197" s="222">
        <f>ROUND(I197*H197,2)</f>
        <v>0</v>
      </c>
      <c r="K197" s="223"/>
      <c r="L197" s="47"/>
      <c r="M197" s="224" t="s">
        <v>19</v>
      </c>
      <c r="N197" s="225" t="s">
        <v>46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140</v>
      </c>
      <c r="AT197" s="228" t="s">
        <v>136</v>
      </c>
      <c r="AU197" s="228" t="s">
        <v>84</v>
      </c>
      <c r="AY197" s="20" t="s">
        <v>134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82</v>
      </c>
      <c r="BK197" s="229">
        <f>ROUND(I197*H197,2)</f>
        <v>0</v>
      </c>
      <c r="BL197" s="20" t="s">
        <v>140</v>
      </c>
      <c r="BM197" s="228" t="s">
        <v>288</v>
      </c>
    </row>
    <row r="198" s="2" customFormat="1">
      <c r="A198" s="41"/>
      <c r="B198" s="42"/>
      <c r="C198" s="43"/>
      <c r="D198" s="230" t="s">
        <v>142</v>
      </c>
      <c r="E198" s="43"/>
      <c r="F198" s="231" t="s">
        <v>289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142</v>
      </c>
      <c r="AU198" s="20" t="s">
        <v>84</v>
      </c>
    </row>
    <row r="199" s="2" customFormat="1">
      <c r="A199" s="41"/>
      <c r="B199" s="42"/>
      <c r="C199" s="43"/>
      <c r="D199" s="235" t="s">
        <v>144</v>
      </c>
      <c r="E199" s="43"/>
      <c r="F199" s="236" t="s">
        <v>290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144</v>
      </c>
      <c r="AU199" s="20" t="s">
        <v>84</v>
      </c>
    </row>
    <row r="200" s="14" customFormat="1">
      <c r="A200" s="14"/>
      <c r="B200" s="248"/>
      <c r="C200" s="249"/>
      <c r="D200" s="230" t="s">
        <v>163</v>
      </c>
      <c r="E200" s="250" t="s">
        <v>19</v>
      </c>
      <c r="F200" s="251" t="s">
        <v>291</v>
      </c>
      <c r="G200" s="249"/>
      <c r="H200" s="250" t="s">
        <v>19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163</v>
      </c>
      <c r="AU200" s="257" t="s">
        <v>84</v>
      </c>
      <c r="AV200" s="14" t="s">
        <v>82</v>
      </c>
      <c r="AW200" s="14" t="s">
        <v>36</v>
      </c>
      <c r="AX200" s="14" t="s">
        <v>75</v>
      </c>
      <c r="AY200" s="257" t="s">
        <v>134</v>
      </c>
    </row>
    <row r="201" s="13" customFormat="1">
      <c r="A201" s="13"/>
      <c r="B201" s="237"/>
      <c r="C201" s="238"/>
      <c r="D201" s="230" t="s">
        <v>163</v>
      </c>
      <c r="E201" s="239" t="s">
        <v>19</v>
      </c>
      <c r="F201" s="240" t="s">
        <v>278</v>
      </c>
      <c r="G201" s="238"/>
      <c r="H201" s="241">
        <v>639.69200000000001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163</v>
      </c>
      <c r="AU201" s="247" t="s">
        <v>84</v>
      </c>
      <c r="AV201" s="13" t="s">
        <v>84</v>
      </c>
      <c r="AW201" s="13" t="s">
        <v>36</v>
      </c>
      <c r="AX201" s="13" t="s">
        <v>75</v>
      </c>
      <c r="AY201" s="247" t="s">
        <v>134</v>
      </c>
    </row>
    <row r="202" s="16" customFormat="1">
      <c r="A202" s="16"/>
      <c r="B202" s="269"/>
      <c r="C202" s="270"/>
      <c r="D202" s="230" t="s">
        <v>163</v>
      </c>
      <c r="E202" s="271" t="s">
        <v>19</v>
      </c>
      <c r="F202" s="272" t="s">
        <v>279</v>
      </c>
      <c r="G202" s="270"/>
      <c r="H202" s="273">
        <v>639.69200000000001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9" t="s">
        <v>163</v>
      </c>
      <c r="AU202" s="279" t="s">
        <v>84</v>
      </c>
      <c r="AV202" s="16" t="s">
        <v>152</v>
      </c>
      <c r="AW202" s="16" t="s">
        <v>36</v>
      </c>
      <c r="AX202" s="16" t="s">
        <v>75</v>
      </c>
      <c r="AY202" s="279" t="s">
        <v>134</v>
      </c>
    </row>
    <row r="203" s="14" customFormat="1">
      <c r="A203" s="14"/>
      <c r="B203" s="248"/>
      <c r="C203" s="249"/>
      <c r="D203" s="230" t="s">
        <v>163</v>
      </c>
      <c r="E203" s="250" t="s">
        <v>19</v>
      </c>
      <c r="F203" s="251" t="s">
        <v>280</v>
      </c>
      <c r="G203" s="249"/>
      <c r="H203" s="250" t="s">
        <v>19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163</v>
      </c>
      <c r="AU203" s="257" t="s">
        <v>84</v>
      </c>
      <c r="AV203" s="14" t="s">
        <v>82</v>
      </c>
      <c r="AW203" s="14" t="s">
        <v>36</v>
      </c>
      <c r="AX203" s="14" t="s">
        <v>75</v>
      </c>
      <c r="AY203" s="257" t="s">
        <v>134</v>
      </c>
    </row>
    <row r="204" s="14" customFormat="1">
      <c r="A204" s="14"/>
      <c r="B204" s="248"/>
      <c r="C204" s="249"/>
      <c r="D204" s="230" t="s">
        <v>163</v>
      </c>
      <c r="E204" s="250" t="s">
        <v>19</v>
      </c>
      <c r="F204" s="251" t="s">
        <v>198</v>
      </c>
      <c r="G204" s="249"/>
      <c r="H204" s="250" t="s">
        <v>19</v>
      </c>
      <c r="I204" s="252"/>
      <c r="J204" s="249"/>
      <c r="K204" s="249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163</v>
      </c>
      <c r="AU204" s="257" t="s">
        <v>84</v>
      </c>
      <c r="AV204" s="14" t="s">
        <v>82</v>
      </c>
      <c r="AW204" s="14" t="s">
        <v>36</v>
      </c>
      <c r="AX204" s="14" t="s">
        <v>75</v>
      </c>
      <c r="AY204" s="257" t="s">
        <v>134</v>
      </c>
    </row>
    <row r="205" s="13" customFormat="1">
      <c r="A205" s="13"/>
      <c r="B205" s="237"/>
      <c r="C205" s="238"/>
      <c r="D205" s="230" t="s">
        <v>163</v>
      </c>
      <c r="E205" s="239" t="s">
        <v>19</v>
      </c>
      <c r="F205" s="240" t="s">
        <v>281</v>
      </c>
      <c r="G205" s="238"/>
      <c r="H205" s="241">
        <v>2.2250000000000001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163</v>
      </c>
      <c r="AU205" s="247" t="s">
        <v>84</v>
      </c>
      <c r="AV205" s="13" t="s">
        <v>84</v>
      </c>
      <c r="AW205" s="13" t="s">
        <v>36</v>
      </c>
      <c r="AX205" s="13" t="s">
        <v>75</v>
      </c>
      <c r="AY205" s="247" t="s">
        <v>134</v>
      </c>
    </row>
    <row r="206" s="13" customFormat="1">
      <c r="A206" s="13"/>
      <c r="B206" s="237"/>
      <c r="C206" s="238"/>
      <c r="D206" s="230" t="s">
        <v>163</v>
      </c>
      <c r="E206" s="239" t="s">
        <v>19</v>
      </c>
      <c r="F206" s="240" t="s">
        <v>282</v>
      </c>
      <c r="G206" s="238"/>
      <c r="H206" s="241">
        <v>2.5720000000000001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163</v>
      </c>
      <c r="AU206" s="247" t="s">
        <v>84</v>
      </c>
      <c r="AV206" s="13" t="s">
        <v>84</v>
      </c>
      <c r="AW206" s="13" t="s">
        <v>36</v>
      </c>
      <c r="AX206" s="13" t="s">
        <v>75</v>
      </c>
      <c r="AY206" s="247" t="s">
        <v>134</v>
      </c>
    </row>
    <row r="207" s="13" customFormat="1">
      <c r="A207" s="13"/>
      <c r="B207" s="237"/>
      <c r="C207" s="238"/>
      <c r="D207" s="230" t="s">
        <v>163</v>
      </c>
      <c r="E207" s="239" t="s">
        <v>19</v>
      </c>
      <c r="F207" s="240" t="s">
        <v>283</v>
      </c>
      <c r="G207" s="238"/>
      <c r="H207" s="241">
        <v>1.8759999999999999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163</v>
      </c>
      <c r="AU207" s="247" t="s">
        <v>84</v>
      </c>
      <c r="AV207" s="13" t="s">
        <v>84</v>
      </c>
      <c r="AW207" s="13" t="s">
        <v>36</v>
      </c>
      <c r="AX207" s="13" t="s">
        <v>75</v>
      </c>
      <c r="AY207" s="247" t="s">
        <v>134</v>
      </c>
    </row>
    <row r="208" s="13" customFormat="1">
      <c r="A208" s="13"/>
      <c r="B208" s="237"/>
      <c r="C208" s="238"/>
      <c r="D208" s="230" t="s">
        <v>163</v>
      </c>
      <c r="E208" s="239" t="s">
        <v>19</v>
      </c>
      <c r="F208" s="240" t="s">
        <v>284</v>
      </c>
      <c r="G208" s="238"/>
      <c r="H208" s="241">
        <v>1.9299999999999999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163</v>
      </c>
      <c r="AU208" s="247" t="s">
        <v>84</v>
      </c>
      <c r="AV208" s="13" t="s">
        <v>84</v>
      </c>
      <c r="AW208" s="13" t="s">
        <v>36</v>
      </c>
      <c r="AX208" s="13" t="s">
        <v>75</v>
      </c>
      <c r="AY208" s="247" t="s">
        <v>134</v>
      </c>
    </row>
    <row r="209" s="16" customFormat="1">
      <c r="A209" s="16"/>
      <c r="B209" s="269"/>
      <c r="C209" s="270"/>
      <c r="D209" s="230" t="s">
        <v>163</v>
      </c>
      <c r="E209" s="271" t="s">
        <v>19</v>
      </c>
      <c r="F209" s="272" t="s">
        <v>279</v>
      </c>
      <c r="G209" s="270"/>
      <c r="H209" s="273">
        <v>8.6029999999999998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163</v>
      </c>
      <c r="AU209" s="279" t="s">
        <v>84</v>
      </c>
      <c r="AV209" s="16" t="s">
        <v>152</v>
      </c>
      <c r="AW209" s="16" t="s">
        <v>36</v>
      </c>
      <c r="AX209" s="16" t="s">
        <v>75</v>
      </c>
      <c r="AY209" s="279" t="s">
        <v>134</v>
      </c>
    </row>
    <row r="210" s="15" customFormat="1">
      <c r="A210" s="15"/>
      <c r="B210" s="258"/>
      <c r="C210" s="259"/>
      <c r="D210" s="230" t="s">
        <v>163</v>
      </c>
      <c r="E210" s="260" t="s">
        <v>19</v>
      </c>
      <c r="F210" s="261" t="s">
        <v>203</v>
      </c>
      <c r="G210" s="259"/>
      <c r="H210" s="262">
        <v>648.29499999999996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8" t="s">
        <v>163</v>
      </c>
      <c r="AU210" s="268" t="s">
        <v>84</v>
      </c>
      <c r="AV210" s="15" t="s">
        <v>140</v>
      </c>
      <c r="AW210" s="15" t="s">
        <v>36</v>
      </c>
      <c r="AX210" s="15" t="s">
        <v>82</v>
      </c>
      <c r="AY210" s="268" t="s">
        <v>134</v>
      </c>
    </row>
    <row r="211" s="2" customFormat="1" ht="37.8" customHeight="1">
      <c r="A211" s="41"/>
      <c r="B211" s="42"/>
      <c r="C211" s="216" t="s">
        <v>292</v>
      </c>
      <c r="D211" s="216" t="s">
        <v>136</v>
      </c>
      <c r="E211" s="217" t="s">
        <v>293</v>
      </c>
      <c r="F211" s="218" t="s">
        <v>294</v>
      </c>
      <c r="G211" s="219" t="s">
        <v>168</v>
      </c>
      <c r="H211" s="220">
        <v>631.08900000000006</v>
      </c>
      <c r="I211" s="221"/>
      <c r="J211" s="222">
        <f>ROUND(I211*H211,2)</f>
        <v>0</v>
      </c>
      <c r="K211" s="223"/>
      <c r="L211" s="47"/>
      <c r="M211" s="224" t="s">
        <v>19</v>
      </c>
      <c r="N211" s="225" t="s">
        <v>46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140</v>
      </c>
      <c r="AT211" s="228" t="s">
        <v>136</v>
      </c>
      <c r="AU211" s="228" t="s">
        <v>84</v>
      </c>
      <c r="AY211" s="20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82</v>
      </c>
      <c r="BK211" s="229">
        <f>ROUND(I211*H211,2)</f>
        <v>0</v>
      </c>
      <c r="BL211" s="20" t="s">
        <v>140</v>
      </c>
      <c r="BM211" s="228" t="s">
        <v>295</v>
      </c>
    </row>
    <row r="212" s="2" customFormat="1">
      <c r="A212" s="41"/>
      <c r="B212" s="42"/>
      <c r="C212" s="43"/>
      <c r="D212" s="230" t="s">
        <v>142</v>
      </c>
      <c r="E212" s="43"/>
      <c r="F212" s="231" t="s">
        <v>296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84</v>
      </c>
    </row>
    <row r="213" s="2" customFormat="1">
      <c r="A213" s="41"/>
      <c r="B213" s="42"/>
      <c r="C213" s="43"/>
      <c r="D213" s="235" t="s">
        <v>144</v>
      </c>
      <c r="E213" s="43"/>
      <c r="F213" s="236" t="s">
        <v>297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84</v>
      </c>
    </row>
    <row r="214" s="2" customFormat="1">
      <c r="A214" s="41"/>
      <c r="B214" s="42"/>
      <c r="C214" s="43"/>
      <c r="D214" s="230" t="s">
        <v>298</v>
      </c>
      <c r="E214" s="43"/>
      <c r="F214" s="280" t="s">
        <v>299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298</v>
      </c>
      <c r="AU214" s="20" t="s">
        <v>84</v>
      </c>
    </row>
    <row r="215" s="13" customFormat="1">
      <c r="A215" s="13"/>
      <c r="B215" s="237"/>
      <c r="C215" s="238"/>
      <c r="D215" s="230" t="s">
        <v>163</v>
      </c>
      <c r="E215" s="239" t="s">
        <v>19</v>
      </c>
      <c r="F215" s="240" t="s">
        <v>300</v>
      </c>
      <c r="G215" s="238"/>
      <c r="H215" s="241">
        <v>631.08900000000006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163</v>
      </c>
      <c r="AU215" s="247" t="s">
        <v>84</v>
      </c>
      <c r="AV215" s="13" t="s">
        <v>84</v>
      </c>
      <c r="AW215" s="13" t="s">
        <v>36</v>
      </c>
      <c r="AX215" s="13" t="s">
        <v>82</v>
      </c>
      <c r="AY215" s="247" t="s">
        <v>134</v>
      </c>
    </row>
    <row r="216" s="2" customFormat="1" ht="37.8" customHeight="1">
      <c r="A216" s="41"/>
      <c r="B216" s="42"/>
      <c r="C216" s="216" t="s">
        <v>301</v>
      </c>
      <c r="D216" s="216" t="s">
        <v>136</v>
      </c>
      <c r="E216" s="217" t="s">
        <v>302</v>
      </c>
      <c r="F216" s="218" t="s">
        <v>303</v>
      </c>
      <c r="G216" s="219" t="s">
        <v>168</v>
      </c>
      <c r="H216" s="220">
        <v>631.08900000000006</v>
      </c>
      <c r="I216" s="221"/>
      <c r="J216" s="222">
        <f>ROUND(I216*H216,2)</f>
        <v>0</v>
      </c>
      <c r="K216" s="223"/>
      <c r="L216" s="47"/>
      <c r="M216" s="224" t="s">
        <v>19</v>
      </c>
      <c r="N216" s="225" t="s">
        <v>46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140</v>
      </c>
      <c r="AT216" s="228" t="s">
        <v>136</v>
      </c>
      <c r="AU216" s="228" t="s">
        <v>84</v>
      </c>
      <c r="AY216" s="20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82</v>
      </c>
      <c r="BK216" s="229">
        <f>ROUND(I216*H216,2)</f>
        <v>0</v>
      </c>
      <c r="BL216" s="20" t="s">
        <v>140</v>
      </c>
      <c r="BM216" s="228" t="s">
        <v>304</v>
      </c>
    </row>
    <row r="217" s="2" customFormat="1">
      <c r="A217" s="41"/>
      <c r="B217" s="42"/>
      <c r="C217" s="43"/>
      <c r="D217" s="230" t="s">
        <v>142</v>
      </c>
      <c r="E217" s="43"/>
      <c r="F217" s="231" t="s">
        <v>305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142</v>
      </c>
      <c r="AU217" s="20" t="s">
        <v>84</v>
      </c>
    </row>
    <row r="218" s="2" customFormat="1">
      <c r="A218" s="41"/>
      <c r="B218" s="42"/>
      <c r="C218" s="43"/>
      <c r="D218" s="235" t="s">
        <v>144</v>
      </c>
      <c r="E218" s="43"/>
      <c r="F218" s="236" t="s">
        <v>306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84</v>
      </c>
    </row>
    <row r="219" s="2" customFormat="1">
      <c r="A219" s="41"/>
      <c r="B219" s="42"/>
      <c r="C219" s="43"/>
      <c r="D219" s="230" t="s">
        <v>298</v>
      </c>
      <c r="E219" s="43"/>
      <c r="F219" s="280" t="s">
        <v>299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298</v>
      </c>
      <c r="AU219" s="20" t="s">
        <v>84</v>
      </c>
    </row>
    <row r="220" s="13" customFormat="1">
      <c r="A220" s="13"/>
      <c r="B220" s="237"/>
      <c r="C220" s="238"/>
      <c r="D220" s="230" t="s">
        <v>163</v>
      </c>
      <c r="E220" s="239" t="s">
        <v>19</v>
      </c>
      <c r="F220" s="240" t="s">
        <v>300</v>
      </c>
      <c r="G220" s="238"/>
      <c r="H220" s="241">
        <v>631.08900000000006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163</v>
      </c>
      <c r="AU220" s="247" t="s">
        <v>84</v>
      </c>
      <c r="AV220" s="13" t="s">
        <v>84</v>
      </c>
      <c r="AW220" s="13" t="s">
        <v>36</v>
      </c>
      <c r="AX220" s="13" t="s">
        <v>82</v>
      </c>
      <c r="AY220" s="247" t="s">
        <v>134</v>
      </c>
    </row>
    <row r="221" s="2" customFormat="1" ht="24.15" customHeight="1">
      <c r="A221" s="41"/>
      <c r="B221" s="42"/>
      <c r="C221" s="216" t="s">
        <v>307</v>
      </c>
      <c r="D221" s="216" t="s">
        <v>136</v>
      </c>
      <c r="E221" s="217" t="s">
        <v>308</v>
      </c>
      <c r="F221" s="218" t="s">
        <v>309</v>
      </c>
      <c r="G221" s="219" t="s">
        <v>168</v>
      </c>
      <c r="H221" s="220">
        <v>639.69200000000001</v>
      </c>
      <c r="I221" s="221"/>
      <c r="J221" s="222">
        <f>ROUND(I221*H221,2)</f>
        <v>0</v>
      </c>
      <c r="K221" s="223"/>
      <c r="L221" s="47"/>
      <c r="M221" s="224" t="s">
        <v>19</v>
      </c>
      <c r="N221" s="225" t="s">
        <v>46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140</v>
      </c>
      <c r="AT221" s="228" t="s">
        <v>136</v>
      </c>
      <c r="AU221" s="228" t="s">
        <v>84</v>
      </c>
      <c r="AY221" s="20" t="s">
        <v>134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82</v>
      </c>
      <c r="BK221" s="229">
        <f>ROUND(I221*H221,2)</f>
        <v>0</v>
      </c>
      <c r="BL221" s="20" t="s">
        <v>140</v>
      </c>
      <c r="BM221" s="228" t="s">
        <v>310</v>
      </c>
    </row>
    <row r="222" s="2" customFormat="1">
      <c r="A222" s="41"/>
      <c r="B222" s="42"/>
      <c r="C222" s="43"/>
      <c r="D222" s="230" t="s">
        <v>142</v>
      </c>
      <c r="E222" s="43"/>
      <c r="F222" s="231" t="s">
        <v>311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142</v>
      </c>
      <c r="AU222" s="20" t="s">
        <v>84</v>
      </c>
    </row>
    <row r="223" s="2" customFormat="1">
      <c r="A223" s="41"/>
      <c r="B223" s="42"/>
      <c r="C223" s="43"/>
      <c r="D223" s="235" t="s">
        <v>144</v>
      </c>
      <c r="E223" s="43"/>
      <c r="F223" s="236" t="s">
        <v>312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144</v>
      </c>
      <c r="AU223" s="20" t="s">
        <v>84</v>
      </c>
    </row>
    <row r="224" s="13" customFormat="1">
      <c r="A224" s="13"/>
      <c r="B224" s="237"/>
      <c r="C224" s="238"/>
      <c r="D224" s="230" t="s">
        <v>163</v>
      </c>
      <c r="E224" s="239" t="s">
        <v>19</v>
      </c>
      <c r="F224" s="240" t="s">
        <v>313</v>
      </c>
      <c r="G224" s="238"/>
      <c r="H224" s="241">
        <v>639.69200000000001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163</v>
      </c>
      <c r="AU224" s="247" t="s">
        <v>84</v>
      </c>
      <c r="AV224" s="13" t="s">
        <v>84</v>
      </c>
      <c r="AW224" s="13" t="s">
        <v>36</v>
      </c>
      <c r="AX224" s="13" t="s">
        <v>82</v>
      </c>
      <c r="AY224" s="247" t="s">
        <v>134</v>
      </c>
    </row>
    <row r="225" s="2" customFormat="1" ht="24.15" customHeight="1">
      <c r="A225" s="41"/>
      <c r="B225" s="42"/>
      <c r="C225" s="216" t="s">
        <v>314</v>
      </c>
      <c r="D225" s="216" t="s">
        <v>136</v>
      </c>
      <c r="E225" s="217" t="s">
        <v>315</v>
      </c>
      <c r="F225" s="218" t="s">
        <v>316</v>
      </c>
      <c r="G225" s="219" t="s">
        <v>168</v>
      </c>
      <c r="H225" s="220">
        <v>639.69200000000001</v>
      </c>
      <c r="I225" s="221"/>
      <c r="J225" s="222">
        <f>ROUND(I225*H225,2)</f>
        <v>0</v>
      </c>
      <c r="K225" s="223"/>
      <c r="L225" s="47"/>
      <c r="M225" s="224" t="s">
        <v>19</v>
      </c>
      <c r="N225" s="225" t="s">
        <v>46</v>
      </c>
      <c r="O225" s="87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140</v>
      </c>
      <c r="AT225" s="228" t="s">
        <v>136</v>
      </c>
      <c r="AU225" s="228" t="s">
        <v>84</v>
      </c>
      <c r="AY225" s="20" t="s">
        <v>134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82</v>
      </c>
      <c r="BK225" s="229">
        <f>ROUND(I225*H225,2)</f>
        <v>0</v>
      </c>
      <c r="BL225" s="20" t="s">
        <v>140</v>
      </c>
      <c r="BM225" s="228" t="s">
        <v>317</v>
      </c>
    </row>
    <row r="226" s="2" customFormat="1">
      <c r="A226" s="41"/>
      <c r="B226" s="42"/>
      <c r="C226" s="43"/>
      <c r="D226" s="230" t="s">
        <v>142</v>
      </c>
      <c r="E226" s="43"/>
      <c r="F226" s="231" t="s">
        <v>318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142</v>
      </c>
      <c r="AU226" s="20" t="s">
        <v>84</v>
      </c>
    </row>
    <row r="227" s="2" customFormat="1">
      <c r="A227" s="41"/>
      <c r="B227" s="42"/>
      <c r="C227" s="43"/>
      <c r="D227" s="235" t="s">
        <v>144</v>
      </c>
      <c r="E227" s="43"/>
      <c r="F227" s="236" t="s">
        <v>319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84</v>
      </c>
    </row>
    <row r="228" s="2" customFormat="1" ht="33" customHeight="1">
      <c r="A228" s="41"/>
      <c r="B228" s="42"/>
      <c r="C228" s="216" t="s">
        <v>320</v>
      </c>
      <c r="D228" s="216" t="s">
        <v>136</v>
      </c>
      <c r="E228" s="217" t="s">
        <v>321</v>
      </c>
      <c r="F228" s="218" t="s">
        <v>322</v>
      </c>
      <c r="G228" s="219" t="s">
        <v>323</v>
      </c>
      <c r="H228" s="220">
        <v>1135.96</v>
      </c>
      <c r="I228" s="221"/>
      <c r="J228" s="222">
        <f>ROUND(I228*H228,2)</f>
        <v>0</v>
      </c>
      <c r="K228" s="223"/>
      <c r="L228" s="47"/>
      <c r="M228" s="224" t="s">
        <v>19</v>
      </c>
      <c r="N228" s="225" t="s">
        <v>46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140</v>
      </c>
      <c r="AT228" s="228" t="s">
        <v>136</v>
      </c>
      <c r="AU228" s="228" t="s">
        <v>84</v>
      </c>
      <c r="AY228" s="20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82</v>
      </c>
      <c r="BK228" s="229">
        <f>ROUND(I228*H228,2)</f>
        <v>0</v>
      </c>
      <c r="BL228" s="20" t="s">
        <v>140</v>
      </c>
      <c r="BM228" s="228" t="s">
        <v>324</v>
      </c>
    </row>
    <row r="229" s="2" customFormat="1">
      <c r="A229" s="41"/>
      <c r="B229" s="42"/>
      <c r="C229" s="43"/>
      <c r="D229" s="230" t="s">
        <v>142</v>
      </c>
      <c r="E229" s="43"/>
      <c r="F229" s="231" t="s">
        <v>325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142</v>
      </c>
      <c r="AU229" s="20" t="s">
        <v>84</v>
      </c>
    </row>
    <row r="230" s="2" customFormat="1">
      <c r="A230" s="41"/>
      <c r="B230" s="42"/>
      <c r="C230" s="43"/>
      <c r="D230" s="235" t="s">
        <v>144</v>
      </c>
      <c r="E230" s="43"/>
      <c r="F230" s="236" t="s">
        <v>326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84</v>
      </c>
    </row>
    <row r="231" s="13" customFormat="1">
      <c r="A231" s="13"/>
      <c r="B231" s="237"/>
      <c r="C231" s="238"/>
      <c r="D231" s="230" t="s">
        <v>163</v>
      </c>
      <c r="E231" s="239" t="s">
        <v>19</v>
      </c>
      <c r="F231" s="240" t="s">
        <v>300</v>
      </c>
      <c r="G231" s="238"/>
      <c r="H231" s="241">
        <v>631.08900000000006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163</v>
      </c>
      <c r="AU231" s="247" t="s">
        <v>84</v>
      </c>
      <c r="AV231" s="13" t="s">
        <v>84</v>
      </c>
      <c r="AW231" s="13" t="s">
        <v>36</v>
      </c>
      <c r="AX231" s="13" t="s">
        <v>82</v>
      </c>
      <c r="AY231" s="247" t="s">
        <v>134</v>
      </c>
    </row>
    <row r="232" s="13" customFormat="1">
      <c r="A232" s="13"/>
      <c r="B232" s="237"/>
      <c r="C232" s="238"/>
      <c r="D232" s="230" t="s">
        <v>163</v>
      </c>
      <c r="E232" s="238"/>
      <c r="F232" s="240" t="s">
        <v>327</v>
      </c>
      <c r="G232" s="238"/>
      <c r="H232" s="241">
        <v>1135.96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163</v>
      </c>
      <c r="AU232" s="247" t="s">
        <v>84</v>
      </c>
      <c r="AV232" s="13" t="s">
        <v>84</v>
      </c>
      <c r="AW232" s="13" t="s">
        <v>4</v>
      </c>
      <c r="AX232" s="13" t="s">
        <v>82</v>
      </c>
      <c r="AY232" s="247" t="s">
        <v>134</v>
      </c>
    </row>
    <row r="233" s="2" customFormat="1" ht="24.15" customHeight="1">
      <c r="A233" s="41"/>
      <c r="B233" s="42"/>
      <c r="C233" s="216" t="s">
        <v>328</v>
      </c>
      <c r="D233" s="216" t="s">
        <v>136</v>
      </c>
      <c r="E233" s="217" t="s">
        <v>329</v>
      </c>
      <c r="F233" s="218" t="s">
        <v>330</v>
      </c>
      <c r="G233" s="219" t="s">
        <v>168</v>
      </c>
      <c r="H233" s="220">
        <v>17.207999999999998</v>
      </c>
      <c r="I233" s="221"/>
      <c r="J233" s="222">
        <f>ROUND(I233*H233,2)</f>
        <v>0</v>
      </c>
      <c r="K233" s="223"/>
      <c r="L233" s="47"/>
      <c r="M233" s="224" t="s">
        <v>19</v>
      </c>
      <c r="N233" s="225" t="s">
        <v>46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140</v>
      </c>
      <c r="AT233" s="228" t="s">
        <v>136</v>
      </c>
      <c r="AU233" s="228" t="s">
        <v>84</v>
      </c>
      <c r="AY233" s="20" t="s">
        <v>134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82</v>
      </c>
      <c r="BK233" s="229">
        <f>ROUND(I233*H233,2)</f>
        <v>0</v>
      </c>
      <c r="BL233" s="20" t="s">
        <v>140</v>
      </c>
      <c r="BM233" s="228" t="s">
        <v>331</v>
      </c>
    </row>
    <row r="234" s="2" customFormat="1">
      <c r="A234" s="41"/>
      <c r="B234" s="42"/>
      <c r="C234" s="43"/>
      <c r="D234" s="230" t="s">
        <v>142</v>
      </c>
      <c r="E234" s="43"/>
      <c r="F234" s="231" t="s">
        <v>332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142</v>
      </c>
      <c r="AU234" s="20" t="s">
        <v>84</v>
      </c>
    </row>
    <row r="235" s="2" customFormat="1">
      <c r="A235" s="41"/>
      <c r="B235" s="42"/>
      <c r="C235" s="43"/>
      <c r="D235" s="235" t="s">
        <v>144</v>
      </c>
      <c r="E235" s="43"/>
      <c r="F235" s="236" t="s">
        <v>333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144</v>
      </c>
      <c r="AU235" s="20" t="s">
        <v>84</v>
      </c>
    </row>
    <row r="236" s="14" customFormat="1">
      <c r="A236" s="14"/>
      <c r="B236" s="248"/>
      <c r="C236" s="249"/>
      <c r="D236" s="230" t="s">
        <v>163</v>
      </c>
      <c r="E236" s="250" t="s">
        <v>19</v>
      </c>
      <c r="F236" s="251" t="s">
        <v>198</v>
      </c>
      <c r="G236" s="249"/>
      <c r="H236" s="250" t="s">
        <v>19</v>
      </c>
      <c r="I236" s="252"/>
      <c r="J236" s="249"/>
      <c r="K236" s="249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163</v>
      </c>
      <c r="AU236" s="257" t="s">
        <v>84</v>
      </c>
      <c r="AV236" s="14" t="s">
        <v>82</v>
      </c>
      <c r="AW236" s="14" t="s">
        <v>36</v>
      </c>
      <c r="AX236" s="14" t="s">
        <v>75</v>
      </c>
      <c r="AY236" s="257" t="s">
        <v>134</v>
      </c>
    </row>
    <row r="237" s="13" customFormat="1">
      <c r="A237" s="13"/>
      <c r="B237" s="237"/>
      <c r="C237" s="238"/>
      <c r="D237" s="230" t="s">
        <v>163</v>
      </c>
      <c r="E237" s="239" t="s">
        <v>19</v>
      </c>
      <c r="F237" s="240" t="s">
        <v>334</v>
      </c>
      <c r="G237" s="238"/>
      <c r="H237" s="241">
        <v>4.4509999999999996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163</v>
      </c>
      <c r="AU237" s="247" t="s">
        <v>84</v>
      </c>
      <c r="AV237" s="13" t="s">
        <v>84</v>
      </c>
      <c r="AW237" s="13" t="s">
        <v>36</v>
      </c>
      <c r="AX237" s="13" t="s">
        <v>75</v>
      </c>
      <c r="AY237" s="247" t="s">
        <v>134</v>
      </c>
    </row>
    <row r="238" s="13" customFormat="1">
      <c r="A238" s="13"/>
      <c r="B238" s="237"/>
      <c r="C238" s="238"/>
      <c r="D238" s="230" t="s">
        <v>163</v>
      </c>
      <c r="E238" s="239" t="s">
        <v>19</v>
      </c>
      <c r="F238" s="240" t="s">
        <v>335</v>
      </c>
      <c r="G238" s="238"/>
      <c r="H238" s="241">
        <v>5.1440000000000001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163</v>
      </c>
      <c r="AU238" s="247" t="s">
        <v>84</v>
      </c>
      <c r="AV238" s="13" t="s">
        <v>84</v>
      </c>
      <c r="AW238" s="13" t="s">
        <v>36</v>
      </c>
      <c r="AX238" s="13" t="s">
        <v>75</v>
      </c>
      <c r="AY238" s="247" t="s">
        <v>134</v>
      </c>
    </row>
    <row r="239" s="13" customFormat="1">
      <c r="A239" s="13"/>
      <c r="B239" s="237"/>
      <c r="C239" s="238"/>
      <c r="D239" s="230" t="s">
        <v>163</v>
      </c>
      <c r="E239" s="239" t="s">
        <v>19</v>
      </c>
      <c r="F239" s="240" t="s">
        <v>336</v>
      </c>
      <c r="G239" s="238"/>
      <c r="H239" s="241">
        <v>3.7519999999999998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163</v>
      </c>
      <c r="AU239" s="247" t="s">
        <v>84</v>
      </c>
      <c r="AV239" s="13" t="s">
        <v>84</v>
      </c>
      <c r="AW239" s="13" t="s">
        <v>36</v>
      </c>
      <c r="AX239" s="13" t="s">
        <v>75</v>
      </c>
      <c r="AY239" s="247" t="s">
        <v>134</v>
      </c>
    </row>
    <row r="240" s="13" customFormat="1">
      <c r="A240" s="13"/>
      <c r="B240" s="237"/>
      <c r="C240" s="238"/>
      <c r="D240" s="230" t="s">
        <v>163</v>
      </c>
      <c r="E240" s="239" t="s">
        <v>19</v>
      </c>
      <c r="F240" s="240" t="s">
        <v>337</v>
      </c>
      <c r="G240" s="238"/>
      <c r="H240" s="241">
        <v>3.8610000000000002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163</v>
      </c>
      <c r="AU240" s="247" t="s">
        <v>84</v>
      </c>
      <c r="AV240" s="13" t="s">
        <v>84</v>
      </c>
      <c r="AW240" s="13" t="s">
        <v>36</v>
      </c>
      <c r="AX240" s="13" t="s">
        <v>75</v>
      </c>
      <c r="AY240" s="247" t="s">
        <v>134</v>
      </c>
    </row>
    <row r="241" s="15" customFormat="1">
      <c r="A241" s="15"/>
      <c r="B241" s="258"/>
      <c r="C241" s="259"/>
      <c r="D241" s="230" t="s">
        <v>163</v>
      </c>
      <c r="E241" s="260" t="s">
        <v>19</v>
      </c>
      <c r="F241" s="261" t="s">
        <v>203</v>
      </c>
      <c r="G241" s="259"/>
      <c r="H241" s="262">
        <v>17.207999999999998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8" t="s">
        <v>163</v>
      </c>
      <c r="AU241" s="268" t="s">
        <v>84</v>
      </c>
      <c r="AV241" s="15" t="s">
        <v>140</v>
      </c>
      <c r="AW241" s="15" t="s">
        <v>36</v>
      </c>
      <c r="AX241" s="15" t="s">
        <v>82</v>
      </c>
      <c r="AY241" s="268" t="s">
        <v>134</v>
      </c>
    </row>
    <row r="242" s="2" customFormat="1" ht="24.15" customHeight="1">
      <c r="A242" s="41"/>
      <c r="B242" s="42"/>
      <c r="C242" s="216" t="s">
        <v>338</v>
      </c>
      <c r="D242" s="216" t="s">
        <v>136</v>
      </c>
      <c r="E242" s="217" t="s">
        <v>339</v>
      </c>
      <c r="F242" s="218" t="s">
        <v>340</v>
      </c>
      <c r="G242" s="219" t="s">
        <v>139</v>
      </c>
      <c r="H242" s="220">
        <v>3927.02</v>
      </c>
      <c r="I242" s="221"/>
      <c r="J242" s="222">
        <f>ROUND(I242*H242,2)</f>
        <v>0</v>
      </c>
      <c r="K242" s="223"/>
      <c r="L242" s="47"/>
      <c r="M242" s="224" t="s">
        <v>19</v>
      </c>
      <c r="N242" s="225" t="s">
        <v>46</v>
      </c>
      <c r="O242" s="87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140</v>
      </c>
      <c r="AT242" s="228" t="s">
        <v>136</v>
      </c>
      <c r="AU242" s="228" t="s">
        <v>84</v>
      </c>
      <c r="AY242" s="20" t="s">
        <v>134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82</v>
      </c>
      <c r="BK242" s="229">
        <f>ROUND(I242*H242,2)</f>
        <v>0</v>
      </c>
      <c r="BL242" s="20" t="s">
        <v>140</v>
      </c>
      <c r="BM242" s="228" t="s">
        <v>341</v>
      </c>
    </row>
    <row r="243" s="2" customFormat="1">
      <c r="A243" s="41"/>
      <c r="B243" s="42"/>
      <c r="C243" s="43"/>
      <c r="D243" s="230" t="s">
        <v>142</v>
      </c>
      <c r="E243" s="43"/>
      <c r="F243" s="231" t="s">
        <v>342</v>
      </c>
      <c r="G243" s="43"/>
      <c r="H243" s="43"/>
      <c r="I243" s="232"/>
      <c r="J243" s="43"/>
      <c r="K243" s="43"/>
      <c r="L243" s="47"/>
      <c r="M243" s="233"/>
      <c r="N243" s="23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142</v>
      </c>
      <c r="AU243" s="20" t="s">
        <v>84</v>
      </c>
    </row>
    <row r="244" s="2" customFormat="1">
      <c r="A244" s="41"/>
      <c r="B244" s="42"/>
      <c r="C244" s="43"/>
      <c r="D244" s="235" t="s">
        <v>144</v>
      </c>
      <c r="E244" s="43"/>
      <c r="F244" s="236" t="s">
        <v>343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84</v>
      </c>
    </row>
    <row r="245" s="13" customFormat="1">
      <c r="A245" s="13"/>
      <c r="B245" s="237"/>
      <c r="C245" s="238"/>
      <c r="D245" s="230" t="s">
        <v>163</v>
      </c>
      <c r="E245" s="239" t="s">
        <v>19</v>
      </c>
      <c r="F245" s="240" t="s">
        <v>344</v>
      </c>
      <c r="G245" s="238"/>
      <c r="H245" s="241">
        <v>3021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163</v>
      </c>
      <c r="AU245" s="247" t="s">
        <v>84</v>
      </c>
      <c r="AV245" s="13" t="s">
        <v>84</v>
      </c>
      <c r="AW245" s="13" t="s">
        <v>36</v>
      </c>
      <c r="AX245" s="13" t="s">
        <v>75</v>
      </c>
      <c r="AY245" s="247" t="s">
        <v>134</v>
      </c>
    </row>
    <row r="246" s="13" customFormat="1">
      <c r="A246" s="13"/>
      <c r="B246" s="237"/>
      <c r="C246" s="238"/>
      <c r="D246" s="230" t="s">
        <v>163</v>
      </c>
      <c r="E246" s="239" t="s">
        <v>19</v>
      </c>
      <c r="F246" s="240" t="s">
        <v>345</v>
      </c>
      <c r="G246" s="238"/>
      <c r="H246" s="241">
        <v>762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163</v>
      </c>
      <c r="AU246" s="247" t="s">
        <v>84</v>
      </c>
      <c r="AV246" s="13" t="s">
        <v>84</v>
      </c>
      <c r="AW246" s="13" t="s">
        <v>36</v>
      </c>
      <c r="AX246" s="13" t="s">
        <v>75</v>
      </c>
      <c r="AY246" s="247" t="s">
        <v>134</v>
      </c>
    </row>
    <row r="247" s="13" customFormat="1">
      <c r="A247" s="13"/>
      <c r="B247" s="237"/>
      <c r="C247" s="238"/>
      <c r="D247" s="230" t="s">
        <v>163</v>
      </c>
      <c r="E247" s="239" t="s">
        <v>19</v>
      </c>
      <c r="F247" s="240" t="s">
        <v>346</v>
      </c>
      <c r="G247" s="238"/>
      <c r="H247" s="241">
        <v>97.019999999999996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163</v>
      </c>
      <c r="AU247" s="247" t="s">
        <v>84</v>
      </c>
      <c r="AV247" s="13" t="s">
        <v>84</v>
      </c>
      <c r="AW247" s="13" t="s">
        <v>36</v>
      </c>
      <c r="AX247" s="13" t="s">
        <v>75</v>
      </c>
      <c r="AY247" s="247" t="s">
        <v>134</v>
      </c>
    </row>
    <row r="248" s="13" customFormat="1">
      <c r="A248" s="13"/>
      <c r="B248" s="237"/>
      <c r="C248" s="238"/>
      <c r="D248" s="230" t="s">
        <v>163</v>
      </c>
      <c r="E248" s="239" t="s">
        <v>19</v>
      </c>
      <c r="F248" s="240" t="s">
        <v>347</v>
      </c>
      <c r="G248" s="238"/>
      <c r="H248" s="241">
        <v>47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163</v>
      </c>
      <c r="AU248" s="247" t="s">
        <v>84</v>
      </c>
      <c r="AV248" s="13" t="s">
        <v>84</v>
      </c>
      <c r="AW248" s="13" t="s">
        <v>36</v>
      </c>
      <c r="AX248" s="13" t="s">
        <v>75</v>
      </c>
      <c r="AY248" s="247" t="s">
        <v>134</v>
      </c>
    </row>
    <row r="249" s="15" customFormat="1">
      <c r="A249" s="15"/>
      <c r="B249" s="258"/>
      <c r="C249" s="259"/>
      <c r="D249" s="230" t="s">
        <v>163</v>
      </c>
      <c r="E249" s="260" t="s">
        <v>19</v>
      </c>
      <c r="F249" s="261" t="s">
        <v>203</v>
      </c>
      <c r="G249" s="259"/>
      <c r="H249" s="262">
        <v>3927.02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163</v>
      </c>
      <c r="AU249" s="268" t="s">
        <v>84</v>
      </c>
      <c r="AV249" s="15" t="s">
        <v>140</v>
      </c>
      <c r="AW249" s="15" t="s">
        <v>36</v>
      </c>
      <c r="AX249" s="15" t="s">
        <v>82</v>
      </c>
      <c r="AY249" s="268" t="s">
        <v>134</v>
      </c>
    </row>
    <row r="250" s="2" customFormat="1" ht="24.15" customHeight="1">
      <c r="A250" s="41"/>
      <c r="B250" s="42"/>
      <c r="C250" s="216" t="s">
        <v>348</v>
      </c>
      <c r="D250" s="216" t="s">
        <v>136</v>
      </c>
      <c r="E250" s="217" t="s">
        <v>349</v>
      </c>
      <c r="F250" s="218" t="s">
        <v>350</v>
      </c>
      <c r="G250" s="219" t="s">
        <v>139</v>
      </c>
      <c r="H250" s="220">
        <v>3927.02</v>
      </c>
      <c r="I250" s="221"/>
      <c r="J250" s="222">
        <f>ROUND(I250*H250,2)</f>
        <v>0</v>
      </c>
      <c r="K250" s="223"/>
      <c r="L250" s="47"/>
      <c r="M250" s="224" t="s">
        <v>19</v>
      </c>
      <c r="N250" s="225" t="s">
        <v>46</v>
      </c>
      <c r="O250" s="87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140</v>
      </c>
      <c r="AT250" s="228" t="s">
        <v>136</v>
      </c>
      <c r="AU250" s="228" t="s">
        <v>84</v>
      </c>
      <c r="AY250" s="20" t="s">
        <v>134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82</v>
      </c>
      <c r="BK250" s="229">
        <f>ROUND(I250*H250,2)</f>
        <v>0</v>
      </c>
      <c r="BL250" s="20" t="s">
        <v>140</v>
      </c>
      <c r="BM250" s="228" t="s">
        <v>351</v>
      </c>
    </row>
    <row r="251" s="2" customFormat="1">
      <c r="A251" s="41"/>
      <c r="B251" s="42"/>
      <c r="C251" s="43"/>
      <c r="D251" s="230" t="s">
        <v>142</v>
      </c>
      <c r="E251" s="43"/>
      <c r="F251" s="231" t="s">
        <v>352</v>
      </c>
      <c r="G251" s="43"/>
      <c r="H251" s="43"/>
      <c r="I251" s="232"/>
      <c r="J251" s="43"/>
      <c r="K251" s="43"/>
      <c r="L251" s="47"/>
      <c r="M251" s="233"/>
      <c r="N251" s="23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142</v>
      </c>
      <c r="AU251" s="20" t="s">
        <v>84</v>
      </c>
    </row>
    <row r="252" s="2" customFormat="1">
      <c r="A252" s="41"/>
      <c r="B252" s="42"/>
      <c r="C252" s="43"/>
      <c r="D252" s="235" t="s">
        <v>144</v>
      </c>
      <c r="E252" s="43"/>
      <c r="F252" s="236" t="s">
        <v>353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84</v>
      </c>
    </row>
    <row r="253" s="13" customFormat="1">
      <c r="A253" s="13"/>
      <c r="B253" s="237"/>
      <c r="C253" s="238"/>
      <c r="D253" s="230" t="s">
        <v>163</v>
      </c>
      <c r="E253" s="239" t="s">
        <v>19</v>
      </c>
      <c r="F253" s="240" t="s">
        <v>344</v>
      </c>
      <c r="G253" s="238"/>
      <c r="H253" s="241">
        <v>3021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163</v>
      </c>
      <c r="AU253" s="247" t="s">
        <v>84</v>
      </c>
      <c r="AV253" s="13" t="s">
        <v>84</v>
      </c>
      <c r="AW253" s="13" t="s">
        <v>36</v>
      </c>
      <c r="AX253" s="13" t="s">
        <v>75</v>
      </c>
      <c r="AY253" s="247" t="s">
        <v>134</v>
      </c>
    </row>
    <row r="254" s="13" customFormat="1">
      <c r="A254" s="13"/>
      <c r="B254" s="237"/>
      <c r="C254" s="238"/>
      <c r="D254" s="230" t="s">
        <v>163</v>
      </c>
      <c r="E254" s="239" t="s">
        <v>19</v>
      </c>
      <c r="F254" s="240" t="s">
        <v>345</v>
      </c>
      <c r="G254" s="238"/>
      <c r="H254" s="241">
        <v>762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163</v>
      </c>
      <c r="AU254" s="247" t="s">
        <v>84</v>
      </c>
      <c r="AV254" s="13" t="s">
        <v>84</v>
      </c>
      <c r="AW254" s="13" t="s">
        <v>36</v>
      </c>
      <c r="AX254" s="13" t="s">
        <v>75</v>
      </c>
      <c r="AY254" s="247" t="s">
        <v>134</v>
      </c>
    </row>
    <row r="255" s="13" customFormat="1">
      <c r="A255" s="13"/>
      <c r="B255" s="237"/>
      <c r="C255" s="238"/>
      <c r="D255" s="230" t="s">
        <v>163</v>
      </c>
      <c r="E255" s="239" t="s">
        <v>19</v>
      </c>
      <c r="F255" s="240" t="s">
        <v>346</v>
      </c>
      <c r="G255" s="238"/>
      <c r="H255" s="241">
        <v>97.019999999999996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163</v>
      </c>
      <c r="AU255" s="247" t="s">
        <v>84</v>
      </c>
      <c r="AV255" s="13" t="s">
        <v>84</v>
      </c>
      <c r="AW255" s="13" t="s">
        <v>36</v>
      </c>
      <c r="AX255" s="13" t="s">
        <v>75</v>
      </c>
      <c r="AY255" s="247" t="s">
        <v>134</v>
      </c>
    </row>
    <row r="256" s="13" customFormat="1">
      <c r="A256" s="13"/>
      <c r="B256" s="237"/>
      <c r="C256" s="238"/>
      <c r="D256" s="230" t="s">
        <v>163</v>
      </c>
      <c r="E256" s="239" t="s">
        <v>19</v>
      </c>
      <c r="F256" s="240" t="s">
        <v>347</v>
      </c>
      <c r="G256" s="238"/>
      <c r="H256" s="241">
        <v>47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163</v>
      </c>
      <c r="AU256" s="247" t="s">
        <v>84</v>
      </c>
      <c r="AV256" s="13" t="s">
        <v>84</v>
      </c>
      <c r="AW256" s="13" t="s">
        <v>36</v>
      </c>
      <c r="AX256" s="13" t="s">
        <v>75</v>
      </c>
      <c r="AY256" s="247" t="s">
        <v>134</v>
      </c>
    </row>
    <row r="257" s="15" customFormat="1">
      <c r="A257" s="15"/>
      <c r="B257" s="258"/>
      <c r="C257" s="259"/>
      <c r="D257" s="230" t="s">
        <v>163</v>
      </c>
      <c r="E257" s="260" t="s">
        <v>19</v>
      </c>
      <c r="F257" s="261" t="s">
        <v>203</v>
      </c>
      <c r="G257" s="259"/>
      <c r="H257" s="262">
        <v>3927.02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8" t="s">
        <v>163</v>
      </c>
      <c r="AU257" s="268" t="s">
        <v>84</v>
      </c>
      <c r="AV257" s="15" t="s">
        <v>140</v>
      </c>
      <c r="AW257" s="15" t="s">
        <v>36</v>
      </c>
      <c r="AX257" s="15" t="s">
        <v>82</v>
      </c>
      <c r="AY257" s="268" t="s">
        <v>134</v>
      </c>
    </row>
    <row r="258" s="12" customFormat="1" ht="22.8" customHeight="1">
      <c r="A258" s="12"/>
      <c r="B258" s="200"/>
      <c r="C258" s="201"/>
      <c r="D258" s="202" t="s">
        <v>74</v>
      </c>
      <c r="E258" s="214" t="s">
        <v>84</v>
      </c>
      <c r="F258" s="214" t="s">
        <v>354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SUM(P259:P270)</f>
        <v>0</v>
      </c>
      <c r="Q258" s="208"/>
      <c r="R258" s="209">
        <f>SUM(R259:R270)</f>
        <v>18.774774600000001</v>
      </c>
      <c r="S258" s="208"/>
      <c r="T258" s="210">
        <f>SUM(T259:T270)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82</v>
      </c>
      <c r="AT258" s="212" t="s">
        <v>74</v>
      </c>
      <c r="AU258" s="212" t="s">
        <v>82</v>
      </c>
      <c r="AY258" s="211" t="s">
        <v>134</v>
      </c>
      <c r="BK258" s="213">
        <f>SUM(BK259:BK270)</f>
        <v>0</v>
      </c>
    </row>
    <row r="259" s="2" customFormat="1" ht="24.15" customHeight="1">
      <c r="A259" s="41"/>
      <c r="B259" s="42"/>
      <c r="C259" s="216" t="s">
        <v>355</v>
      </c>
      <c r="D259" s="216" t="s">
        <v>136</v>
      </c>
      <c r="E259" s="217" t="s">
        <v>356</v>
      </c>
      <c r="F259" s="218" t="s">
        <v>357</v>
      </c>
      <c r="G259" s="219" t="s">
        <v>168</v>
      </c>
      <c r="H259" s="220">
        <v>1.0800000000000001</v>
      </c>
      <c r="I259" s="221"/>
      <c r="J259" s="222">
        <f>ROUND(I259*H259,2)</f>
        <v>0</v>
      </c>
      <c r="K259" s="223"/>
      <c r="L259" s="47"/>
      <c r="M259" s="224" t="s">
        <v>19</v>
      </c>
      <c r="N259" s="225" t="s">
        <v>46</v>
      </c>
      <c r="O259" s="87"/>
      <c r="P259" s="226">
        <f>O259*H259</f>
        <v>0</v>
      </c>
      <c r="Q259" s="226">
        <v>1.98</v>
      </c>
      <c r="R259" s="226">
        <f>Q259*H259</f>
        <v>2.1384000000000003</v>
      </c>
      <c r="S259" s="226">
        <v>0</v>
      </c>
      <c r="T259" s="22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8" t="s">
        <v>140</v>
      </c>
      <c r="AT259" s="228" t="s">
        <v>136</v>
      </c>
      <c r="AU259" s="228" t="s">
        <v>84</v>
      </c>
      <c r="AY259" s="20" t="s">
        <v>134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20" t="s">
        <v>82</v>
      </c>
      <c r="BK259" s="229">
        <f>ROUND(I259*H259,2)</f>
        <v>0</v>
      </c>
      <c r="BL259" s="20" t="s">
        <v>140</v>
      </c>
      <c r="BM259" s="228" t="s">
        <v>358</v>
      </c>
    </row>
    <row r="260" s="2" customFormat="1">
      <c r="A260" s="41"/>
      <c r="B260" s="42"/>
      <c r="C260" s="43"/>
      <c r="D260" s="230" t="s">
        <v>142</v>
      </c>
      <c r="E260" s="43"/>
      <c r="F260" s="231" t="s">
        <v>359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142</v>
      </c>
      <c r="AU260" s="20" t="s">
        <v>84</v>
      </c>
    </row>
    <row r="261" s="2" customFormat="1">
      <c r="A261" s="41"/>
      <c r="B261" s="42"/>
      <c r="C261" s="43"/>
      <c r="D261" s="235" t="s">
        <v>144</v>
      </c>
      <c r="E261" s="43"/>
      <c r="F261" s="236" t="s">
        <v>360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144</v>
      </c>
      <c r="AU261" s="20" t="s">
        <v>84</v>
      </c>
    </row>
    <row r="262" s="13" customFormat="1">
      <c r="A262" s="13"/>
      <c r="B262" s="237"/>
      <c r="C262" s="238"/>
      <c r="D262" s="230" t="s">
        <v>163</v>
      </c>
      <c r="E262" s="239" t="s">
        <v>19</v>
      </c>
      <c r="F262" s="240" t="s">
        <v>361</v>
      </c>
      <c r="G262" s="238"/>
      <c r="H262" s="241">
        <v>1.0800000000000001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163</v>
      </c>
      <c r="AU262" s="247" t="s">
        <v>84</v>
      </c>
      <c r="AV262" s="13" t="s">
        <v>84</v>
      </c>
      <c r="AW262" s="13" t="s">
        <v>36</v>
      </c>
      <c r="AX262" s="13" t="s">
        <v>82</v>
      </c>
      <c r="AY262" s="247" t="s">
        <v>134</v>
      </c>
    </row>
    <row r="263" s="2" customFormat="1" ht="16.5" customHeight="1">
      <c r="A263" s="41"/>
      <c r="B263" s="42"/>
      <c r="C263" s="216" t="s">
        <v>362</v>
      </c>
      <c r="D263" s="216" t="s">
        <v>136</v>
      </c>
      <c r="E263" s="217" t="s">
        <v>363</v>
      </c>
      <c r="F263" s="218" t="s">
        <v>364</v>
      </c>
      <c r="G263" s="219" t="s">
        <v>168</v>
      </c>
      <c r="H263" s="220">
        <v>6.4800000000000004</v>
      </c>
      <c r="I263" s="221"/>
      <c r="J263" s="222">
        <f>ROUND(I263*H263,2)</f>
        <v>0</v>
      </c>
      <c r="K263" s="223"/>
      <c r="L263" s="47"/>
      <c r="M263" s="224" t="s">
        <v>19</v>
      </c>
      <c r="N263" s="225" t="s">
        <v>46</v>
      </c>
      <c r="O263" s="87"/>
      <c r="P263" s="226">
        <f>O263*H263</f>
        <v>0</v>
      </c>
      <c r="Q263" s="226">
        <v>2.3010199999999998</v>
      </c>
      <c r="R263" s="226">
        <f>Q263*H263</f>
        <v>14.910609600000001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140</v>
      </c>
      <c r="AT263" s="228" t="s">
        <v>136</v>
      </c>
      <c r="AU263" s="228" t="s">
        <v>84</v>
      </c>
      <c r="AY263" s="20" t="s">
        <v>134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82</v>
      </c>
      <c r="BK263" s="229">
        <f>ROUND(I263*H263,2)</f>
        <v>0</v>
      </c>
      <c r="BL263" s="20" t="s">
        <v>140</v>
      </c>
      <c r="BM263" s="228" t="s">
        <v>365</v>
      </c>
    </row>
    <row r="264" s="2" customFormat="1">
      <c r="A264" s="41"/>
      <c r="B264" s="42"/>
      <c r="C264" s="43"/>
      <c r="D264" s="230" t="s">
        <v>142</v>
      </c>
      <c r="E264" s="43"/>
      <c r="F264" s="231" t="s">
        <v>366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142</v>
      </c>
      <c r="AU264" s="20" t="s">
        <v>84</v>
      </c>
    </row>
    <row r="265" s="2" customFormat="1">
      <c r="A265" s="41"/>
      <c r="B265" s="42"/>
      <c r="C265" s="43"/>
      <c r="D265" s="235" t="s">
        <v>144</v>
      </c>
      <c r="E265" s="43"/>
      <c r="F265" s="236" t="s">
        <v>367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144</v>
      </c>
      <c r="AU265" s="20" t="s">
        <v>84</v>
      </c>
    </row>
    <row r="266" s="13" customFormat="1">
      <c r="A266" s="13"/>
      <c r="B266" s="237"/>
      <c r="C266" s="238"/>
      <c r="D266" s="230" t="s">
        <v>163</v>
      </c>
      <c r="E266" s="239" t="s">
        <v>19</v>
      </c>
      <c r="F266" s="240" t="s">
        <v>368</v>
      </c>
      <c r="G266" s="238"/>
      <c r="H266" s="241">
        <v>6.4800000000000004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163</v>
      </c>
      <c r="AU266" s="247" t="s">
        <v>84</v>
      </c>
      <c r="AV266" s="13" t="s">
        <v>84</v>
      </c>
      <c r="AW266" s="13" t="s">
        <v>36</v>
      </c>
      <c r="AX266" s="13" t="s">
        <v>82</v>
      </c>
      <c r="AY266" s="247" t="s">
        <v>134</v>
      </c>
    </row>
    <row r="267" s="2" customFormat="1" ht="16.5" customHeight="1">
      <c r="A267" s="41"/>
      <c r="B267" s="42"/>
      <c r="C267" s="216" t="s">
        <v>369</v>
      </c>
      <c r="D267" s="216" t="s">
        <v>136</v>
      </c>
      <c r="E267" s="217" t="s">
        <v>370</v>
      </c>
      <c r="F267" s="218" t="s">
        <v>371</v>
      </c>
      <c r="G267" s="219" t="s">
        <v>168</v>
      </c>
      <c r="H267" s="220">
        <v>0.75</v>
      </c>
      <c r="I267" s="221"/>
      <c r="J267" s="222">
        <f>ROUND(I267*H267,2)</f>
        <v>0</v>
      </c>
      <c r="K267" s="223"/>
      <c r="L267" s="47"/>
      <c r="M267" s="224" t="s">
        <v>19</v>
      </c>
      <c r="N267" s="225" t="s">
        <v>46</v>
      </c>
      <c r="O267" s="87"/>
      <c r="P267" s="226">
        <f>O267*H267</f>
        <v>0</v>
      </c>
      <c r="Q267" s="226">
        <v>2.3010199999999998</v>
      </c>
      <c r="R267" s="226">
        <f>Q267*H267</f>
        <v>1.725765</v>
      </c>
      <c r="S267" s="226">
        <v>0</v>
      </c>
      <c r="T267" s="22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8" t="s">
        <v>140</v>
      </c>
      <c r="AT267" s="228" t="s">
        <v>136</v>
      </c>
      <c r="AU267" s="228" t="s">
        <v>84</v>
      </c>
      <c r="AY267" s="20" t="s">
        <v>134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20" t="s">
        <v>82</v>
      </c>
      <c r="BK267" s="229">
        <f>ROUND(I267*H267,2)</f>
        <v>0</v>
      </c>
      <c r="BL267" s="20" t="s">
        <v>140</v>
      </c>
      <c r="BM267" s="228" t="s">
        <v>372</v>
      </c>
    </row>
    <row r="268" s="2" customFormat="1">
      <c r="A268" s="41"/>
      <c r="B268" s="42"/>
      <c r="C268" s="43"/>
      <c r="D268" s="230" t="s">
        <v>142</v>
      </c>
      <c r="E268" s="43"/>
      <c r="F268" s="231" t="s">
        <v>373</v>
      </c>
      <c r="G268" s="43"/>
      <c r="H268" s="43"/>
      <c r="I268" s="232"/>
      <c r="J268" s="43"/>
      <c r="K268" s="43"/>
      <c r="L268" s="47"/>
      <c r="M268" s="233"/>
      <c r="N268" s="23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142</v>
      </c>
      <c r="AU268" s="20" t="s">
        <v>84</v>
      </c>
    </row>
    <row r="269" s="2" customFormat="1">
      <c r="A269" s="41"/>
      <c r="B269" s="42"/>
      <c r="C269" s="43"/>
      <c r="D269" s="235" t="s">
        <v>144</v>
      </c>
      <c r="E269" s="43"/>
      <c r="F269" s="236" t="s">
        <v>374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144</v>
      </c>
      <c r="AU269" s="20" t="s">
        <v>84</v>
      </c>
    </row>
    <row r="270" s="13" customFormat="1">
      <c r="A270" s="13"/>
      <c r="B270" s="237"/>
      <c r="C270" s="238"/>
      <c r="D270" s="230" t="s">
        <v>163</v>
      </c>
      <c r="E270" s="239" t="s">
        <v>19</v>
      </c>
      <c r="F270" s="240" t="s">
        <v>375</v>
      </c>
      <c r="G270" s="238"/>
      <c r="H270" s="241">
        <v>0.75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163</v>
      </c>
      <c r="AU270" s="247" t="s">
        <v>84</v>
      </c>
      <c r="AV270" s="13" t="s">
        <v>84</v>
      </c>
      <c r="AW270" s="13" t="s">
        <v>36</v>
      </c>
      <c r="AX270" s="13" t="s">
        <v>82</v>
      </c>
      <c r="AY270" s="247" t="s">
        <v>134</v>
      </c>
    </row>
    <row r="271" s="12" customFormat="1" ht="22.8" customHeight="1">
      <c r="A271" s="12"/>
      <c r="B271" s="200"/>
      <c r="C271" s="201"/>
      <c r="D271" s="202" t="s">
        <v>74</v>
      </c>
      <c r="E271" s="214" t="s">
        <v>152</v>
      </c>
      <c r="F271" s="214" t="s">
        <v>376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SUM(P272:P284)</f>
        <v>0</v>
      </c>
      <c r="Q271" s="208"/>
      <c r="R271" s="209">
        <f>SUM(R272:R284)</f>
        <v>0.33215999999999996</v>
      </c>
      <c r="S271" s="208"/>
      <c r="T271" s="210">
        <f>SUM(T272:T284)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82</v>
      </c>
      <c r="AT271" s="212" t="s">
        <v>74</v>
      </c>
      <c r="AU271" s="212" t="s">
        <v>82</v>
      </c>
      <c r="AY271" s="211" t="s">
        <v>134</v>
      </c>
      <c r="BK271" s="213">
        <f>SUM(BK272:BK284)</f>
        <v>0</v>
      </c>
    </row>
    <row r="272" s="2" customFormat="1" ht="24.15" customHeight="1">
      <c r="A272" s="41"/>
      <c r="B272" s="42"/>
      <c r="C272" s="216" t="s">
        <v>377</v>
      </c>
      <c r="D272" s="216" t="s">
        <v>136</v>
      </c>
      <c r="E272" s="217" t="s">
        <v>378</v>
      </c>
      <c r="F272" s="218" t="s">
        <v>379</v>
      </c>
      <c r="G272" s="219" t="s">
        <v>168</v>
      </c>
      <c r="H272" s="220">
        <v>5.4000000000000004</v>
      </c>
      <c r="I272" s="221"/>
      <c r="J272" s="222">
        <f>ROUND(I272*H272,2)</f>
        <v>0</v>
      </c>
      <c r="K272" s="223"/>
      <c r="L272" s="47"/>
      <c r="M272" s="224" t="s">
        <v>19</v>
      </c>
      <c r="N272" s="225" t="s">
        <v>46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140</v>
      </c>
      <c r="AT272" s="228" t="s">
        <v>136</v>
      </c>
      <c r="AU272" s="228" t="s">
        <v>84</v>
      </c>
      <c r="AY272" s="20" t="s">
        <v>134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82</v>
      </c>
      <c r="BK272" s="229">
        <f>ROUND(I272*H272,2)</f>
        <v>0</v>
      </c>
      <c r="BL272" s="20" t="s">
        <v>140</v>
      </c>
      <c r="BM272" s="228" t="s">
        <v>380</v>
      </c>
    </row>
    <row r="273" s="2" customFormat="1">
      <c r="A273" s="41"/>
      <c r="B273" s="42"/>
      <c r="C273" s="43"/>
      <c r="D273" s="230" t="s">
        <v>142</v>
      </c>
      <c r="E273" s="43"/>
      <c r="F273" s="231" t="s">
        <v>381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142</v>
      </c>
      <c r="AU273" s="20" t="s">
        <v>84</v>
      </c>
    </row>
    <row r="274" s="2" customFormat="1">
      <c r="A274" s="41"/>
      <c r="B274" s="42"/>
      <c r="C274" s="43"/>
      <c r="D274" s="235" t="s">
        <v>144</v>
      </c>
      <c r="E274" s="43"/>
      <c r="F274" s="236" t="s">
        <v>382</v>
      </c>
      <c r="G274" s="43"/>
      <c r="H274" s="43"/>
      <c r="I274" s="232"/>
      <c r="J274" s="43"/>
      <c r="K274" s="43"/>
      <c r="L274" s="47"/>
      <c r="M274" s="233"/>
      <c r="N274" s="23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144</v>
      </c>
      <c r="AU274" s="20" t="s">
        <v>84</v>
      </c>
    </row>
    <row r="275" s="13" customFormat="1">
      <c r="A275" s="13"/>
      <c r="B275" s="237"/>
      <c r="C275" s="238"/>
      <c r="D275" s="230" t="s">
        <v>163</v>
      </c>
      <c r="E275" s="239" t="s">
        <v>19</v>
      </c>
      <c r="F275" s="240" t="s">
        <v>383</v>
      </c>
      <c r="G275" s="238"/>
      <c r="H275" s="241">
        <v>5.4000000000000004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163</v>
      </c>
      <c r="AU275" s="247" t="s">
        <v>84</v>
      </c>
      <c r="AV275" s="13" t="s">
        <v>84</v>
      </c>
      <c r="AW275" s="13" t="s">
        <v>36</v>
      </c>
      <c r="AX275" s="13" t="s">
        <v>82</v>
      </c>
      <c r="AY275" s="247" t="s">
        <v>134</v>
      </c>
    </row>
    <row r="276" s="2" customFormat="1" ht="21.75" customHeight="1">
      <c r="A276" s="41"/>
      <c r="B276" s="42"/>
      <c r="C276" s="216" t="s">
        <v>384</v>
      </c>
      <c r="D276" s="216" t="s">
        <v>136</v>
      </c>
      <c r="E276" s="217" t="s">
        <v>385</v>
      </c>
      <c r="F276" s="218" t="s">
        <v>386</v>
      </c>
      <c r="G276" s="219" t="s">
        <v>139</v>
      </c>
      <c r="H276" s="220">
        <v>38.399999999999999</v>
      </c>
      <c r="I276" s="221"/>
      <c r="J276" s="222">
        <f>ROUND(I276*H276,2)</f>
        <v>0</v>
      </c>
      <c r="K276" s="223"/>
      <c r="L276" s="47"/>
      <c r="M276" s="224" t="s">
        <v>19</v>
      </c>
      <c r="N276" s="225" t="s">
        <v>46</v>
      </c>
      <c r="O276" s="87"/>
      <c r="P276" s="226">
        <f>O276*H276</f>
        <v>0</v>
      </c>
      <c r="Q276" s="226">
        <v>0.0086499999999999997</v>
      </c>
      <c r="R276" s="226">
        <f>Q276*H276</f>
        <v>0.33215999999999996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140</v>
      </c>
      <c r="AT276" s="228" t="s">
        <v>136</v>
      </c>
      <c r="AU276" s="228" t="s">
        <v>84</v>
      </c>
      <c r="AY276" s="20" t="s">
        <v>134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20" t="s">
        <v>82</v>
      </c>
      <c r="BK276" s="229">
        <f>ROUND(I276*H276,2)</f>
        <v>0</v>
      </c>
      <c r="BL276" s="20" t="s">
        <v>140</v>
      </c>
      <c r="BM276" s="228" t="s">
        <v>387</v>
      </c>
    </row>
    <row r="277" s="2" customFormat="1">
      <c r="A277" s="41"/>
      <c r="B277" s="42"/>
      <c r="C277" s="43"/>
      <c r="D277" s="230" t="s">
        <v>142</v>
      </c>
      <c r="E277" s="43"/>
      <c r="F277" s="231" t="s">
        <v>388</v>
      </c>
      <c r="G277" s="43"/>
      <c r="H277" s="43"/>
      <c r="I277" s="232"/>
      <c r="J277" s="43"/>
      <c r="K277" s="43"/>
      <c r="L277" s="47"/>
      <c r="M277" s="233"/>
      <c r="N277" s="23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142</v>
      </c>
      <c r="AU277" s="20" t="s">
        <v>84</v>
      </c>
    </row>
    <row r="278" s="2" customFormat="1">
      <c r="A278" s="41"/>
      <c r="B278" s="42"/>
      <c r="C278" s="43"/>
      <c r="D278" s="235" t="s">
        <v>144</v>
      </c>
      <c r="E278" s="43"/>
      <c r="F278" s="236" t="s">
        <v>389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84</v>
      </c>
    </row>
    <row r="279" s="13" customFormat="1">
      <c r="A279" s="13"/>
      <c r="B279" s="237"/>
      <c r="C279" s="238"/>
      <c r="D279" s="230" t="s">
        <v>163</v>
      </c>
      <c r="E279" s="239" t="s">
        <v>19</v>
      </c>
      <c r="F279" s="240" t="s">
        <v>390</v>
      </c>
      <c r="G279" s="238"/>
      <c r="H279" s="241">
        <v>36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163</v>
      </c>
      <c r="AU279" s="247" t="s">
        <v>84</v>
      </c>
      <c r="AV279" s="13" t="s">
        <v>84</v>
      </c>
      <c r="AW279" s="13" t="s">
        <v>36</v>
      </c>
      <c r="AX279" s="13" t="s">
        <v>75</v>
      </c>
      <c r="AY279" s="247" t="s">
        <v>134</v>
      </c>
    </row>
    <row r="280" s="13" customFormat="1">
      <c r="A280" s="13"/>
      <c r="B280" s="237"/>
      <c r="C280" s="238"/>
      <c r="D280" s="230" t="s">
        <v>163</v>
      </c>
      <c r="E280" s="239" t="s">
        <v>19</v>
      </c>
      <c r="F280" s="240" t="s">
        <v>391</v>
      </c>
      <c r="G280" s="238"/>
      <c r="H280" s="241">
        <v>2.3999999999999999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163</v>
      </c>
      <c r="AU280" s="247" t="s">
        <v>84</v>
      </c>
      <c r="AV280" s="13" t="s">
        <v>84</v>
      </c>
      <c r="AW280" s="13" t="s">
        <v>36</v>
      </c>
      <c r="AX280" s="13" t="s">
        <v>75</v>
      </c>
      <c r="AY280" s="247" t="s">
        <v>134</v>
      </c>
    </row>
    <row r="281" s="15" customFormat="1">
      <c r="A281" s="15"/>
      <c r="B281" s="258"/>
      <c r="C281" s="259"/>
      <c r="D281" s="230" t="s">
        <v>163</v>
      </c>
      <c r="E281" s="260" t="s">
        <v>19</v>
      </c>
      <c r="F281" s="261" t="s">
        <v>203</v>
      </c>
      <c r="G281" s="259"/>
      <c r="H281" s="262">
        <v>38.399999999999999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8" t="s">
        <v>163</v>
      </c>
      <c r="AU281" s="268" t="s">
        <v>84</v>
      </c>
      <c r="AV281" s="15" t="s">
        <v>140</v>
      </c>
      <c r="AW281" s="15" t="s">
        <v>36</v>
      </c>
      <c r="AX281" s="15" t="s">
        <v>82</v>
      </c>
      <c r="AY281" s="268" t="s">
        <v>134</v>
      </c>
    </row>
    <row r="282" s="2" customFormat="1" ht="21.75" customHeight="1">
      <c r="A282" s="41"/>
      <c r="B282" s="42"/>
      <c r="C282" s="216" t="s">
        <v>392</v>
      </c>
      <c r="D282" s="216" t="s">
        <v>136</v>
      </c>
      <c r="E282" s="217" t="s">
        <v>393</v>
      </c>
      <c r="F282" s="218" t="s">
        <v>394</v>
      </c>
      <c r="G282" s="219" t="s">
        <v>139</v>
      </c>
      <c r="H282" s="220">
        <v>38.399999999999999</v>
      </c>
      <c r="I282" s="221"/>
      <c r="J282" s="222">
        <f>ROUND(I282*H282,2)</f>
        <v>0</v>
      </c>
      <c r="K282" s="223"/>
      <c r="L282" s="47"/>
      <c r="M282" s="224" t="s">
        <v>19</v>
      </c>
      <c r="N282" s="225" t="s">
        <v>46</v>
      </c>
      <c r="O282" s="87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140</v>
      </c>
      <c r="AT282" s="228" t="s">
        <v>136</v>
      </c>
      <c r="AU282" s="228" t="s">
        <v>84</v>
      </c>
      <c r="AY282" s="20" t="s">
        <v>134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20" t="s">
        <v>82</v>
      </c>
      <c r="BK282" s="229">
        <f>ROUND(I282*H282,2)</f>
        <v>0</v>
      </c>
      <c r="BL282" s="20" t="s">
        <v>140</v>
      </c>
      <c r="BM282" s="228" t="s">
        <v>395</v>
      </c>
    </row>
    <row r="283" s="2" customFormat="1">
      <c r="A283" s="41"/>
      <c r="B283" s="42"/>
      <c r="C283" s="43"/>
      <c r="D283" s="230" t="s">
        <v>142</v>
      </c>
      <c r="E283" s="43"/>
      <c r="F283" s="231" t="s">
        <v>396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142</v>
      </c>
      <c r="AU283" s="20" t="s">
        <v>84</v>
      </c>
    </row>
    <row r="284" s="2" customFormat="1">
      <c r="A284" s="41"/>
      <c r="B284" s="42"/>
      <c r="C284" s="43"/>
      <c r="D284" s="235" t="s">
        <v>144</v>
      </c>
      <c r="E284" s="43"/>
      <c r="F284" s="236" t="s">
        <v>397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84</v>
      </c>
    </row>
    <row r="285" s="12" customFormat="1" ht="22.8" customHeight="1">
      <c r="A285" s="12"/>
      <c r="B285" s="200"/>
      <c r="C285" s="201"/>
      <c r="D285" s="202" t="s">
        <v>74</v>
      </c>
      <c r="E285" s="214" t="s">
        <v>140</v>
      </c>
      <c r="F285" s="214" t="s">
        <v>398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SUM(P286:P293)</f>
        <v>0</v>
      </c>
      <c r="Q285" s="208"/>
      <c r="R285" s="209">
        <f>SUM(R286:R293)</f>
        <v>5.8638299999999992</v>
      </c>
      <c r="S285" s="208"/>
      <c r="T285" s="210">
        <f>SUM(T286:T293)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82</v>
      </c>
      <c r="AT285" s="212" t="s">
        <v>74</v>
      </c>
      <c r="AU285" s="212" t="s">
        <v>82</v>
      </c>
      <c r="AY285" s="211" t="s">
        <v>134</v>
      </c>
      <c r="BK285" s="213">
        <f>SUM(BK286:BK293)</f>
        <v>0</v>
      </c>
    </row>
    <row r="286" s="2" customFormat="1" ht="24.15" customHeight="1">
      <c r="A286" s="41"/>
      <c r="B286" s="42"/>
      <c r="C286" s="216" t="s">
        <v>399</v>
      </c>
      <c r="D286" s="216" t="s">
        <v>136</v>
      </c>
      <c r="E286" s="217" t="s">
        <v>400</v>
      </c>
      <c r="F286" s="218" t="s">
        <v>401</v>
      </c>
      <c r="G286" s="219" t="s">
        <v>139</v>
      </c>
      <c r="H286" s="220">
        <v>11.199999999999999</v>
      </c>
      <c r="I286" s="221"/>
      <c r="J286" s="222">
        <f>ROUND(I286*H286,2)</f>
        <v>0</v>
      </c>
      <c r="K286" s="223"/>
      <c r="L286" s="47"/>
      <c r="M286" s="224" t="s">
        <v>19</v>
      </c>
      <c r="N286" s="225" t="s">
        <v>46</v>
      </c>
      <c r="O286" s="87"/>
      <c r="P286" s="226">
        <f>O286*H286</f>
        <v>0</v>
      </c>
      <c r="Q286" s="226">
        <v>0.51744000000000001</v>
      </c>
      <c r="R286" s="226">
        <f>Q286*H286</f>
        <v>5.7953279999999996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140</v>
      </c>
      <c r="AT286" s="228" t="s">
        <v>136</v>
      </c>
      <c r="AU286" s="228" t="s">
        <v>84</v>
      </c>
      <c r="AY286" s="20" t="s">
        <v>134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82</v>
      </c>
      <c r="BK286" s="229">
        <f>ROUND(I286*H286,2)</f>
        <v>0</v>
      </c>
      <c r="BL286" s="20" t="s">
        <v>140</v>
      </c>
      <c r="BM286" s="228" t="s">
        <v>402</v>
      </c>
    </row>
    <row r="287" s="2" customFormat="1">
      <c r="A287" s="41"/>
      <c r="B287" s="42"/>
      <c r="C287" s="43"/>
      <c r="D287" s="230" t="s">
        <v>142</v>
      </c>
      <c r="E287" s="43"/>
      <c r="F287" s="231" t="s">
        <v>403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142</v>
      </c>
      <c r="AU287" s="20" t="s">
        <v>84</v>
      </c>
    </row>
    <row r="288" s="2" customFormat="1">
      <c r="A288" s="41"/>
      <c r="B288" s="42"/>
      <c r="C288" s="43"/>
      <c r="D288" s="235" t="s">
        <v>144</v>
      </c>
      <c r="E288" s="43"/>
      <c r="F288" s="236" t="s">
        <v>404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84</v>
      </c>
    </row>
    <row r="289" s="13" customFormat="1">
      <c r="A289" s="13"/>
      <c r="B289" s="237"/>
      <c r="C289" s="238"/>
      <c r="D289" s="230" t="s">
        <v>163</v>
      </c>
      <c r="E289" s="239" t="s">
        <v>19</v>
      </c>
      <c r="F289" s="240" t="s">
        <v>405</v>
      </c>
      <c r="G289" s="238"/>
      <c r="H289" s="241">
        <v>11.199999999999999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163</v>
      </c>
      <c r="AU289" s="247" t="s">
        <v>84</v>
      </c>
      <c r="AV289" s="13" t="s">
        <v>84</v>
      </c>
      <c r="AW289" s="13" t="s">
        <v>36</v>
      </c>
      <c r="AX289" s="13" t="s">
        <v>82</v>
      </c>
      <c r="AY289" s="247" t="s">
        <v>134</v>
      </c>
    </row>
    <row r="290" s="2" customFormat="1" ht="33" customHeight="1">
      <c r="A290" s="41"/>
      <c r="B290" s="42"/>
      <c r="C290" s="216" t="s">
        <v>406</v>
      </c>
      <c r="D290" s="216" t="s">
        <v>136</v>
      </c>
      <c r="E290" s="217" t="s">
        <v>407</v>
      </c>
      <c r="F290" s="218" t="s">
        <v>408</v>
      </c>
      <c r="G290" s="219" t="s">
        <v>139</v>
      </c>
      <c r="H290" s="220">
        <v>1.3999999999999999</v>
      </c>
      <c r="I290" s="221"/>
      <c r="J290" s="222">
        <f>ROUND(I290*H290,2)</f>
        <v>0</v>
      </c>
      <c r="K290" s="223"/>
      <c r="L290" s="47"/>
      <c r="M290" s="224" t="s">
        <v>19</v>
      </c>
      <c r="N290" s="225" t="s">
        <v>46</v>
      </c>
      <c r="O290" s="87"/>
      <c r="P290" s="226">
        <f>O290*H290</f>
        <v>0</v>
      </c>
      <c r="Q290" s="226">
        <v>0.048930000000000001</v>
      </c>
      <c r="R290" s="226">
        <f>Q290*H290</f>
        <v>0.068501999999999993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140</v>
      </c>
      <c r="AT290" s="228" t="s">
        <v>136</v>
      </c>
      <c r="AU290" s="228" t="s">
        <v>84</v>
      </c>
      <c r="AY290" s="20" t="s">
        <v>134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82</v>
      </c>
      <c r="BK290" s="229">
        <f>ROUND(I290*H290,2)</f>
        <v>0</v>
      </c>
      <c r="BL290" s="20" t="s">
        <v>140</v>
      </c>
      <c r="BM290" s="228" t="s">
        <v>409</v>
      </c>
    </row>
    <row r="291" s="2" customFormat="1">
      <c r="A291" s="41"/>
      <c r="B291" s="42"/>
      <c r="C291" s="43"/>
      <c r="D291" s="230" t="s">
        <v>142</v>
      </c>
      <c r="E291" s="43"/>
      <c r="F291" s="231" t="s">
        <v>410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142</v>
      </c>
      <c r="AU291" s="20" t="s">
        <v>84</v>
      </c>
    </row>
    <row r="292" s="2" customFormat="1">
      <c r="A292" s="41"/>
      <c r="B292" s="42"/>
      <c r="C292" s="43"/>
      <c r="D292" s="235" t="s">
        <v>144</v>
      </c>
      <c r="E292" s="43"/>
      <c r="F292" s="236" t="s">
        <v>411</v>
      </c>
      <c r="G292" s="43"/>
      <c r="H292" s="43"/>
      <c r="I292" s="232"/>
      <c r="J292" s="43"/>
      <c r="K292" s="43"/>
      <c r="L292" s="47"/>
      <c r="M292" s="233"/>
      <c r="N292" s="23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84</v>
      </c>
    </row>
    <row r="293" s="13" customFormat="1">
      <c r="A293" s="13"/>
      <c r="B293" s="237"/>
      <c r="C293" s="238"/>
      <c r="D293" s="230" t="s">
        <v>163</v>
      </c>
      <c r="E293" s="239" t="s">
        <v>19</v>
      </c>
      <c r="F293" s="240" t="s">
        <v>412</v>
      </c>
      <c r="G293" s="238"/>
      <c r="H293" s="241">
        <v>1.3999999999999999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163</v>
      </c>
      <c r="AU293" s="247" t="s">
        <v>84</v>
      </c>
      <c r="AV293" s="13" t="s">
        <v>84</v>
      </c>
      <c r="AW293" s="13" t="s">
        <v>36</v>
      </c>
      <c r="AX293" s="13" t="s">
        <v>82</v>
      </c>
      <c r="AY293" s="247" t="s">
        <v>134</v>
      </c>
    </row>
    <row r="294" s="12" customFormat="1" ht="22.8" customHeight="1">
      <c r="A294" s="12"/>
      <c r="B294" s="200"/>
      <c r="C294" s="201"/>
      <c r="D294" s="202" t="s">
        <v>74</v>
      </c>
      <c r="E294" s="214" t="s">
        <v>165</v>
      </c>
      <c r="F294" s="214" t="s">
        <v>413</v>
      </c>
      <c r="G294" s="201"/>
      <c r="H294" s="201"/>
      <c r="I294" s="204"/>
      <c r="J294" s="215">
        <f>BK294</f>
        <v>0</v>
      </c>
      <c r="K294" s="201"/>
      <c r="L294" s="206"/>
      <c r="M294" s="207"/>
      <c r="N294" s="208"/>
      <c r="O294" s="208"/>
      <c r="P294" s="209">
        <f>SUM(P295:P354)</f>
        <v>0</v>
      </c>
      <c r="Q294" s="208"/>
      <c r="R294" s="209">
        <f>SUM(R295:R354)</f>
        <v>9641.3131350000003</v>
      </c>
      <c r="S294" s="208"/>
      <c r="T294" s="210">
        <f>SUM(T295:T354)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1" t="s">
        <v>82</v>
      </c>
      <c r="AT294" s="212" t="s">
        <v>74</v>
      </c>
      <c r="AU294" s="212" t="s">
        <v>82</v>
      </c>
      <c r="AY294" s="211" t="s">
        <v>134</v>
      </c>
      <c r="BK294" s="213">
        <f>SUM(BK295:BK354)</f>
        <v>0</v>
      </c>
    </row>
    <row r="295" s="2" customFormat="1" ht="24.15" customHeight="1">
      <c r="A295" s="41"/>
      <c r="B295" s="42"/>
      <c r="C295" s="216" t="s">
        <v>414</v>
      </c>
      <c r="D295" s="216" t="s">
        <v>136</v>
      </c>
      <c r="E295" s="217" t="s">
        <v>415</v>
      </c>
      <c r="F295" s="218" t="s">
        <v>416</v>
      </c>
      <c r="G295" s="219" t="s">
        <v>139</v>
      </c>
      <c r="H295" s="220">
        <v>16560.959999999999</v>
      </c>
      <c r="I295" s="221"/>
      <c r="J295" s="222">
        <f>ROUND(I295*H295,2)</f>
        <v>0</v>
      </c>
      <c r="K295" s="223"/>
      <c r="L295" s="47"/>
      <c r="M295" s="224" t="s">
        <v>19</v>
      </c>
      <c r="N295" s="225" t="s">
        <v>46</v>
      </c>
      <c r="O295" s="87"/>
      <c r="P295" s="226">
        <f>O295*H295</f>
        <v>0</v>
      </c>
      <c r="Q295" s="226">
        <v>0.34499999999999997</v>
      </c>
      <c r="R295" s="226">
        <f>Q295*H295</f>
        <v>5713.5311999999994</v>
      </c>
      <c r="S295" s="226">
        <v>0</v>
      </c>
      <c r="T295" s="22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8" t="s">
        <v>140</v>
      </c>
      <c r="AT295" s="228" t="s">
        <v>136</v>
      </c>
      <c r="AU295" s="228" t="s">
        <v>84</v>
      </c>
      <c r="AY295" s="20" t="s">
        <v>134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20" t="s">
        <v>82</v>
      </c>
      <c r="BK295" s="229">
        <f>ROUND(I295*H295,2)</f>
        <v>0</v>
      </c>
      <c r="BL295" s="20" t="s">
        <v>140</v>
      </c>
      <c r="BM295" s="228" t="s">
        <v>417</v>
      </c>
    </row>
    <row r="296" s="2" customFormat="1">
      <c r="A296" s="41"/>
      <c r="B296" s="42"/>
      <c r="C296" s="43"/>
      <c r="D296" s="230" t="s">
        <v>142</v>
      </c>
      <c r="E296" s="43"/>
      <c r="F296" s="231" t="s">
        <v>418</v>
      </c>
      <c r="G296" s="43"/>
      <c r="H296" s="43"/>
      <c r="I296" s="232"/>
      <c r="J296" s="43"/>
      <c r="K296" s="43"/>
      <c r="L296" s="47"/>
      <c r="M296" s="233"/>
      <c r="N296" s="23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142</v>
      </c>
      <c r="AU296" s="20" t="s">
        <v>84</v>
      </c>
    </row>
    <row r="297" s="2" customFormat="1">
      <c r="A297" s="41"/>
      <c r="B297" s="42"/>
      <c r="C297" s="43"/>
      <c r="D297" s="235" t="s">
        <v>144</v>
      </c>
      <c r="E297" s="43"/>
      <c r="F297" s="236" t="s">
        <v>419</v>
      </c>
      <c r="G297" s="43"/>
      <c r="H297" s="43"/>
      <c r="I297" s="232"/>
      <c r="J297" s="43"/>
      <c r="K297" s="43"/>
      <c r="L297" s="47"/>
      <c r="M297" s="233"/>
      <c r="N297" s="23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144</v>
      </c>
      <c r="AU297" s="20" t="s">
        <v>84</v>
      </c>
    </row>
    <row r="298" s="13" customFormat="1">
      <c r="A298" s="13"/>
      <c r="B298" s="237"/>
      <c r="C298" s="238"/>
      <c r="D298" s="230" t="s">
        <v>163</v>
      </c>
      <c r="E298" s="239" t="s">
        <v>19</v>
      </c>
      <c r="F298" s="240" t="s">
        <v>420</v>
      </c>
      <c r="G298" s="238"/>
      <c r="H298" s="241">
        <v>12084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163</v>
      </c>
      <c r="AU298" s="247" t="s">
        <v>84</v>
      </c>
      <c r="AV298" s="13" t="s">
        <v>84</v>
      </c>
      <c r="AW298" s="13" t="s">
        <v>36</v>
      </c>
      <c r="AX298" s="13" t="s">
        <v>75</v>
      </c>
      <c r="AY298" s="247" t="s">
        <v>134</v>
      </c>
    </row>
    <row r="299" s="13" customFormat="1">
      <c r="A299" s="13"/>
      <c r="B299" s="237"/>
      <c r="C299" s="238"/>
      <c r="D299" s="230" t="s">
        <v>163</v>
      </c>
      <c r="E299" s="239" t="s">
        <v>19</v>
      </c>
      <c r="F299" s="240" t="s">
        <v>421</v>
      </c>
      <c r="G299" s="238"/>
      <c r="H299" s="241">
        <v>3048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163</v>
      </c>
      <c r="AU299" s="247" t="s">
        <v>84</v>
      </c>
      <c r="AV299" s="13" t="s">
        <v>84</v>
      </c>
      <c r="AW299" s="13" t="s">
        <v>36</v>
      </c>
      <c r="AX299" s="13" t="s">
        <v>75</v>
      </c>
      <c r="AY299" s="247" t="s">
        <v>134</v>
      </c>
    </row>
    <row r="300" s="13" customFormat="1">
      <c r="A300" s="13"/>
      <c r="B300" s="237"/>
      <c r="C300" s="238"/>
      <c r="D300" s="230" t="s">
        <v>163</v>
      </c>
      <c r="E300" s="239" t="s">
        <v>19</v>
      </c>
      <c r="F300" s="240" t="s">
        <v>422</v>
      </c>
      <c r="G300" s="238"/>
      <c r="H300" s="241">
        <v>792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163</v>
      </c>
      <c r="AU300" s="247" t="s">
        <v>84</v>
      </c>
      <c r="AV300" s="13" t="s">
        <v>84</v>
      </c>
      <c r="AW300" s="13" t="s">
        <v>36</v>
      </c>
      <c r="AX300" s="13" t="s">
        <v>75</v>
      </c>
      <c r="AY300" s="247" t="s">
        <v>134</v>
      </c>
    </row>
    <row r="301" s="16" customFormat="1">
      <c r="A301" s="16"/>
      <c r="B301" s="269"/>
      <c r="C301" s="270"/>
      <c r="D301" s="230" t="s">
        <v>163</v>
      </c>
      <c r="E301" s="271" t="s">
        <v>19</v>
      </c>
      <c r="F301" s="272" t="s">
        <v>279</v>
      </c>
      <c r="G301" s="270"/>
      <c r="H301" s="273">
        <v>15924</v>
      </c>
      <c r="I301" s="274"/>
      <c r="J301" s="270"/>
      <c r="K301" s="270"/>
      <c r="L301" s="275"/>
      <c r="M301" s="276"/>
      <c r="N301" s="277"/>
      <c r="O301" s="277"/>
      <c r="P301" s="277"/>
      <c r="Q301" s="277"/>
      <c r="R301" s="277"/>
      <c r="S301" s="277"/>
      <c r="T301" s="278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79" t="s">
        <v>163</v>
      </c>
      <c r="AU301" s="279" t="s">
        <v>84</v>
      </c>
      <c r="AV301" s="16" t="s">
        <v>152</v>
      </c>
      <c r="AW301" s="16" t="s">
        <v>36</v>
      </c>
      <c r="AX301" s="16" t="s">
        <v>75</v>
      </c>
      <c r="AY301" s="279" t="s">
        <v>134</v>
      </c>
    </row>
    <row r="302" s="13" customFormat="1">
      <c r="A302" s="13"/>
      <c r="B302" s="237"/>
      <c r="C302" s="238"/>
      <c r="D302" s="230" t="s">
        <v>163</v>
      </c>
      <c r="E302" s="239" t="s">
        <v>19</v>
      </c>
      <c r="F302" s="240" t="s">
        <v>423</v>
      </c>
      <c r="G302" s="238"/>
      <c r="H302" s="241">
        <v>318.48000000000002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163</v>
      </c>
      <c r="AU302" s="247" t="s">
        <v>84</v>
      </c>
      <c r="AV302" s="13" t="s">
        <v>84</v>
      </c>
      <c r="AW302" s="13" t="s">
        <v>36</v>
      </c>
      <c r="AX302" s="13" t="s">
        <v>75</v>
      </c>
      <c r="AY302" s="247" t="s">
        <v>134</v>
      </c>
    </row>
    <row r="303" s="13" customFormat="1">
      <c r="A303" s="13"/>
      <c r="B303" s="237"/>
      <c r="C303" s="238"/>
      <c r="D303" s="230" t="s">
        <v>163</v>
      </c>
      <c r="E303" s="239" t="s">
        <v>19</v>
      </c>
      <c r="F303" s="240" t="s">
        <v>424</v>
      </c>
      <c r="G303" s="238"/>
      <c r="H303" s="241">
        <v>318.48000000000002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163</v>
      </c>
      <c r="AU303" s="247" t="s">
        <v>84</v>
      </c>
      <c r="AV303" s="13" t="s">
        <v>84</v>
      </c>
      <c r="AW303" s="13" t="s">
        <v>36</v>
      </c>
      <c r="AX303" s="13" t="s">
        <v>75</v>
      </c>
      <c r="AY303" s="247" t="s">
        <v>134</v>
      </c>
    </row>
    <row r="304" s="15" customFormat="1">
      <c r="A304" s="15"/>
      <c r="B304" s="258"/>
      <c r="C304" s="259"/>
      <c r="D304" s="230" t="s">
        <v>163</v>
      </c>
      <c r="E304" s="260" t="s">
        <v>19</v>
      </c>
      <c r="F304" s="261" t="s">
        <v>203</v>
      </c>
      <c r="G304" s="259"/>
      <c r="H304" s="262">
        <v>16560.959999999999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8" t="s">
        <v>163</v>
      </c>
      <c r="AU304" s="268" t="s">
        <v>84</v>
      </c>
      <c r="AV304" s="15" t="s">
        <v>140</v>
      </c>
      <c r="AW304" s="15" t="s">
        <v>36</v>
      </c>
      <c r="AX304" s="15" t="s">
        <v>82</v>
      </c>
      <c r="AY304" s="268" t="s">
        <v>134</v>
      </c>
    </row>
    <row r="305" s="2" customFormat="1" ht="24.15" customHeight="1">
      <c r="A305" s="41"/>
      <c r="B305" s="42"/>
      <c r="C305" s="216" t="s">
        <v>425</v>
      </c>
      <c r="D305" s="216" t="s">
        <v>136</v>
      </c>
      <c r="E305" s="217" t="s">
        <v>426</v>
      </c>
      <c r="F305" s="218" t="s">
        <v>427</v>
      </c>
      <c r="G305" s="219" t="s">
        <v>139</v>
      </c>
      <c r="H305" s="220">
        <v>59.200000000000003</v>
      </c>
      <c r="I305" s="221"/>
      <c r="J305" s="222">
        <f>ROUND(I305*H305,2)</f>
        <v>0</v>
      </c>
      <c r="K305" s="223"/>
      <c r="L305" s="47"/>
      <c r="M305" s="224" t="s">
        <v>19</v>
      </c>
      <c r="N305" s="225" t="s">
        <v>46</v>
      </c>
      <c r="O305" s="87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8" t="s">
        <v>140</v>
      </c>
      <c r="AT305" s="228" t="s">
        <v>136</v>
      </c>
      <c r="AU305" s="228" t="s">
        <v>84</v>
      </c>
      <c r="AY305" s="20" t="s">
        <v>134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20" t="s">
        <v>82</v>
      </c>
      <c r="BK305" s="229">
        <f>ROUND(I305*H305,2)</f>
        <v>0</v>
      </c>
      <c r="BL305" s="20" t="s">
        <v>140</v>
      </c>
      <c r="BM305" s="228" t="s">
        <v>428</v>
      </c>
    </row>
    <row r="306" s="2" customFormat="1">
      <c r="A306" s="41"/>
      <c r="B306" s="42"/>
      <c r="C306" s="43"/>
      <c r="D306" s="230" t="s">
        <v>142</v>
      </c>
      <c r="E306" s="43"/>
      <c r="F306" s="231" t="s">
        <v>429</v>
      </c>
      <c r="G306" s="43"/>
      <c r="H306" s="43"/>
      <c r="I306" s="232"/>
      <c r="J306" s="43"/>
      <c r="K306" s="43"/>
      <c r="L306" s="47"/>
      <c r="M306" s="233"/>
      <c r="N306" s="23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142</v>
      </c>
      <c r="AU306" s="20" t="s">
        <v>84</v>
      </c>
    </row>
    <row r="307" s="2" customFormat="1">
      <c r="A307" s="41"/>
      <c r="B307" s="42"/>
      <c r="C307" s="43"/>
      <c r="D307" s="235" t="s">
        <v>144</v>
      </c>
      <c r="E307" s="43"/>
      <c r="F307" s="236" t="s">
        <v>430</v>
      </c>
      <c r="G307" s="43"/>
      <c r="H307" s="43"/>
      <c r="I307" s="232"/>
      <c r="J307" s="43"/>
      <c r="K307" s="43"/>
      <c r="L307" s="47"/>
      <c r="M307" s="233"/>
      <c r="N307" s="23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144</v>
      </c>
      <c r="AU307" s="20" t="s">
        <v>84</v>
      </c>
    </row>
    <row r="308" s="13" customFormat="1">
      <c r="A308" s="13"/>
      <c r="B308" s="237"/>
      <c r="C308" s="238"/>
      <c r="D308" s="230" t="s">
        <v>163</v>
      </c>
      <c r="E308" s="239" t="s">
        <v>19</v>
      </c>
      <c r="F308" s="240" t="s">
        <v>431</v>
      </c>
      <c r="G308" s="238"/>
      <c r="H308" s="241">
        <v>59.200000000000003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163</v>
      </c>
      <c r="AU308" s="247" t="s">
        <v>84</v>
      </c>
      <c r="AV308" s="13" t="s">
        <v>84</v>
      </c>
      <c r="AW308" s="13" t="s">
        <v>36</v>
      </c>
      <c r="AX308" s="13" t="s">
        <v>82</v>
      </c>
      <c r="AY308" s="247" t="s">
        <v>134</v>
      </c>
    </row>
    <row r="309" s="2" customFormat="1" ht="21.75" customHeight="1">
      <c r="A309" s="41"/>
      <c r="B309" s="42"/>
      <c r="C309" s="216" t="s">
        <v>432</v>
      </c>
      <c r="D309" s="216" t="s">
        <v>136</v>
      </c>
      <c r="E309" s="217" t="s">
        <v>433</v>
      </c>
      <c r="F309" s="218" t="s">
        <v>434</v>
      </c>
      <c r="G309" s="219" t="s">
        <v>139</v>
      </c>
      <c r="H309" s="220">
        <v>6759.8999999999996</v>
      </c>
      <c r="I309" s="221"/>
      <c r="J309" s="222">
        <f>ROUND(I309*H309,2)</f>
        <v>0</v>
      </c>
      <c r="K309" s="223"/>
      <c r="L309" s="47"/>
      <c r="M309" s="224" t="s">
        <v>19</v>
      </c>
      <c r="N309" s="225" t="s">
        <v>46</v>
      </c>
      <c r="O309" s="87"/>
      <c r="P309" s="226">
        <f>O309*H309</f>
        <v>0</v>
      </c>
      <c r="Q309" s="226">
        <v>0.00031</v>
      </c>
      <c r="R309" s="226">
        <f>Q309*H309</f>
        <v>2.0955689999999998</v>
      </c>
      <c r="S309" s="226">
        <v>0</v>
      </c>
      <c r="T309" s="22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8" t="s">
        <v>140</v>
      </c>
      <c r="AT309" s="228" t="s">
        <v>136</v>
      </c>
      <c r="AU309" s="228" t="s">
        <v>84</v>
      </c>
      <c r="AY309" s="20" t="s">
        <v>134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20" t="s">
        <v>82</v>
      </c>
      <c r="BK309" s="229">
        <f>ROUND(I309*H309,2)</f>
        <v>0</v>
      </c>
      <c r="BL309" s="20" t="s">
        <v>140</v>
      </c>
      <c r="BM309" s="228" t="s">
        <v>435</v>
      </c>
    </row>
    <row r="310" s="2" customFormat="1">
      <c r="A310" s="41"/>
      <c r="B310" s="42"/>
      <c r="C310" s="43"/>
      <c r="D310" s="230" t="s">
        <v>142</v>
      </c>
      <c r="E310" s="43"/>
      <c r="F310" s="231" t="s">
        <v>436</v>
      </c>
      <c r="G310" s="43"/>
      <c r="H310" s="43"/>
      <c r="I310" s="232"/>
      <c r="J310" s="43"/>
      <c r="K310" s="43"/>
      <c r="L310" s="47"/>
      <c r="M310" s="233"/>
      <c r="N310" s="23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142</v>
      </c>
      <c r="AU310" s="20" t="s">
        <v>84</v>
      </c>
    </row>
    <row r="311" s="2" customFormat="1">
      <c r="A311" s="41"/>
      <c r="B311" s="42"/>
      <c r="C311" s="43"/>
      <c r="D311" s="235" t="s">
        <v>144</v>
      </c>
      <c r="E311" s="43"/>
      <c r="F311" s="236" t="s">
        <v>437</v>
      </c>
      <c r="G311" s="43"/>
      <c r="H311" s="43"/>
      <c r="I311" s="232"/>
      <c r="J311" s="43"/>
      <c r="K311" s="43"/>
      <c r="L311" s="47"/>
      <c r="M311" s="233"/>
      <c r="N311" s="23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144</v>
      </c>
      <c r="AU311" s="20" t="s">
        <v>84</v>
      </c>
    </row>
    <row r="312" s="13" customFormat="1">
      <c r="A312" s="13"/>
      <c r="B312" s="237"/>
      <c r="C312" s="238"/>
      <c r="D312" s="230" t="s">
        <v>163</v>
      </c>
      <c r="E312" s="239" t="s">
        <v>19</v>
      </c>
      <c r="F312" s="240" t="s">
        <v>438</v>
      </c>
      <c r="G312" s="238"/>
      <c r="H312" s="241">
        <v>6042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163</v>
      </c>
      <c r="AU312" s="247" t="s">
        <v>84</v>
      </c>
      <c r="AV312" s="13" t="s">
        <v>84</v>
      </c>
      <c r="AW312" s="13" t="s">
        <v>36</v>
      </c>
      <c r="AX312" s="13" t="s">
        <v>75</v>
      </c>
      <c r="AY312" s="247" t="s">
        <v>134</v>
      </c>
    </row>
    <row r="313" s="13" customFormat="1">
      <c r="A313" s="13"/>
      <c r="B313" s="237"/>
      <c r="C313" s="238"/>
      <c r="D313" s="230" t="s">
        <v>163</v>
      </c>
      <c r="E313" s="239" t="s">
        <v>19</v>
      </c>
      <c r="F313" s="240" t="s">
        <v>439</v>
      </c>
      <c r="G313" s="238"/>
      <c r="H313" s="241">
        <v>396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163</v>
      </c>
      <c r="AU313" s="247" t="s">
        <v>84</v>
      </c>
      <c r="AV313" s="13" t="s">
        <v>84</v>
      </c>
      <c r="AW313" s="13" t="s">
        <v>36</v>
      </c>
      <c r="AX313" s="13" t="s">
        <v>75</v>
      </c>
      <c r="AY313" s="247" t="s">
        <v>134</v>
      </c>
    </row>
    <row r="314" s="16" customFormat="1">
      <c r="A314" s="16"/>
      <c r="B314" s="269"/>
      <c r="C314" s="270"/>
      <c r="D314" s="230" t="s">
        <v>163</v>
      </c>
      <c r="E314" s="271" t="s">
        <v>19</v>
      </c>
      <c r="F314" s="272" t="s">
        <v>279</v>
      </c>
      <c r="G314" s="270"/>
      <c r="H314" s="273">
        <v>6438</v>
      </c>
      <c r="I314" s="274"/>
      <c r="J314" s="270"/>
      <c r="K314" s="270"/>
      <c r="L314" s="275"/>
      <c r="M314" s="276"/>
      <c r="N314" s="277"/>
      <c r="O314" s="277"/>
      <c r="P314" s="277"/>
      <c r="Q314" s="277"/>
      <c r="R314" s="277"/>
      <c r="S314" s="277"/>
      <c r="T314" s="278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79" t="s">
        <v>163</v>
      </c>
      <c r="AU314" s="279" t="s">
        <v>84</v>
      </c>
      <c r="AV314" s="16" t="s">
        <v>152</v>
      </c>
      <c r="AW314" s="16" t="s">
        <v>36</v>
      </c>
      <c r="AX314" s="16" t="s">
        <v>75</v>
      </c>
      <c r="AY314" s="279" t="s">
        <v>134</v>
      </c>
    </row>
    <row r="315" s="13" customFormat="1">
      <c r="A315" s="13"/>
      <c r="B315" s="237"/>
      <c r="C315" s="238"/>
      <c r="D315" s="230" t="s">
        <v>163</v>
      </c>
      <c r="E315" s="239" t="s">
        <v>19</v>
      </c>
      <c r="F315" s="240" t="s">
        <v>440</v>
      </c>
      <c r="G315" s="238"/>
      <c r="H315" s="241">
        <v>321.89999999999998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36</v>
      </c>
      <c r="AX315" s="13" t="s">
        <v>75</v>
      </c>
      <c r="AY315" s="247" t="s">
        <v>134</v>
      </c>
    </row>
    <row r="316" s="15" customFormat="1">
      <c r="A316" s="15"/>
      <c r="B316" s="258"/>
      <c r="C316" s="259"/>
      <c r="D316" s="230" t="s">
        <v>163</v>
      </c>
      <c r="E316" s="260" t="s">
        <v>19</v>
      </c>
      <c r="F316" s="261" t="s">
        <v>203</v>
      </c>
      <c r="G316" s="259"/>
      <c r="H316" s="262">
        <v>6759.8999999999996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8" t="s">
        <v>163</v>
      </c>
      <c r="AU316" s="268" t="s">
        <v>84</v>
      </c>
      <c r="AV316" s="15" t="s">
        <v>140</v>
      </c>
      <c r="AW316" s="15" t="s">
        <v>36</v>
      </c>
      <c r="AX316" s="15" t="s">
        <v>82</v>
      </c>
      <c r="AY316" s="268" t="s">
        <v>134</v>
      </c>
    </row>
    <row r="317" s="2" customFormat="1" ht="16.5" customHeight="1">
      <c r="A317" s="41"/>
      <c r="B317" s="42"/>
      <c r="C317" s="216" t="s">
        <v>441</v>
      </c>
      <c r="D317" s="216" t="s">
        <v>136</v>
      </c>
      <c r="E317" s="217" t="s">
        <v>442</v>
      </c>
      <c r="F317" s="218" t="s">
        <v>443</v>
      </c>
      <c r="G317" s="219" t="s">
        <v>139</v>
      </c>
      <c r="H317" s="220">
        <v>5819</v>
      </c>
      <c r="I317" s="221"/>
      <c r="J317" s="222">
        <f>ROUND(I317*H317,2)</f>
        <v>0</v>
      </c>
      <c r="K317" s="223"/>
      <c r="L317" s="47"/>
      <c r="M317" s="224" t="s">
        <v>19</v>
      </c>
      <c r="N317" s="225" t="s">
        <v>46</v>
      </c>
      <c r="O317" s="87"/>
      <c r="P317" s="226">
        <f>O317*H317</f>
        <v>0</v>
      </c>
      <c r="Q317" s="226">
        <v>0.0030300000000000001</v>
      </c>
      <c r="R317" s="226">
        <f>Q317*H317</f>
        <v>17.63157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140</v>
      </c>
      <c r="AT317" s="228" t="s">
        <v>136</v>
      </c>
      <c r="AU317" s="228" t="s">
        <v>84</v>
      </c>
      <c r="AY317" s="20" t="s">
        <v>134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82</v>
      </c>
      <c r="BK317" s="229">
        <f>ROUND(I317*H317,2)</f>
        <v>0</v>
      </c>
      <c r="BL317" s="20" t="s">
        <v>140</v>
      </c>
      <c r="BM317" s="228" t="s">
        <v>444</v>
      </c>
    </row>
    <row r="318" s="2" customFormat="1">
      <c r="A318" s="41"/>
      <c r="B318" s="42"/>
      <c r="C318" s="43"/>
      <c r="D318" s="230" t="s">
        <v>142</v>
      </c>
      <c r="E318" s="43"/>
      <c r="F318" s="231" t="s">
        <v>445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84</v>
      </c>
    </row>
    <row r="319" s="2" customFormat="1">
      <c r="A319" s="41"/>
      <c r="B319" s="42"/>
      <c r="C319" s="43"/>
      <c r="D319" s="235" t="s">
        <v>144</v>
      </c>
      <c r="E319" s="43"/>
      <c r="F319" s="236" t="s">
        <v>446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84</v>
      </c>
    </row>
    <row r="320" s="13" customFormat="1">
      <c r="A320" s="13"/>
      <c r="B320" s="237"/>
      <c r="C320" s="238"/>
      <c r="D320" s="230" t="s">
        <v>163</v>
      </c>
      <c r="E320" s="239" t="s">
        <v>19</v>
      </c>
      <c r="F320" s="240" t="s">
        <v>447</v>
      </c>
      <c r="G320" s="238"/>
      <c r="H320" s="241">
        <v>5819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163</v>
      </c>
      <c r="AU320" s="247" t="s">
        <v>84</v>
      </c>
      <c r="AV320" s="13" t="s">
        <v>84</v>
      </c>
      <c r="AW320" s="13" t="s">
        <v>36</v>
      </c>
      <c r="AX320" s="13" t="s">
        <v>82</v>
      </c>
      <c r="AY320" s="247" t="s">
        <v>134</v>
      </c>
    </row>
    <row r="321" s="2" customFormat="1" ht="16.5" customHeight="1">
      <c r="A321" s="41"/>
      <c r="B321" s="42"/>
      <c r="C321" s="216" t="s">
        <v>448</v>
      </c>
      <c r="D321" s="216" t="s">
        <v>136</v>
      </c>
      <c r="E321" s="217" t="s">
        <v>449</v>
      </c>
      <c r="F321" s="218" t="s">
        <v>450</v>
      </c>
      <c r="G321" s="219" t="s">
        <v>139</v>
      </c>
      <c r="H321" s="220">
        <v>2464.4499999999998</v>
      </c>
      <c r="I321" s="221"/>
      <c r="J321" s="222">
        <f>ROUND(I321*H321,2)</f>
        <v>0</v>
      </c>
      <c r="K321" s="223"/>
      <c r="L321" s="47"/>
      <c r="M321" s="224" t="s">
        <v>19</v>
      </c>
      <c r="N321" s="225" t="s">
        <v>46</v>
      </c>
      <c r="O321" s="87"/>
      <c r="P321" s="226">
        <f>O321*H321</f>
        <v>0</v>
      </c>
      <c r="Q321" s="226">
        <v>0.29389999999999999</v>
      </c>
      <c r="R321" s="226">
        <f>Q321*H321</f>
        <v>724.30185499999993</v>
      </c>
      <c r="S321" s="226">
        <v>0</v>
      </c>
      <c r="T321" s="22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8" t="s">
        <v>140</v>
      </c>
      <c r="AT321" s="228" t="s">
        <v>136</v>
      </c>
      <c r="AU321" s="228" t="s">
        <v>84</v>
      </c>
      <c r="AY321" s="20" t="s">
        <v>134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20" t="s">
        <v>82</v>
      </c>
      <c r="BK321" s="229">
        <f>ROUND(I321*H321,2)</f>
        <v>0</v>
      </c>
      <c r="BL321" s="20" t="s">
        <v>140</v>
      </c>
      <c r="BM321" s="228" t="s">
        <v>451</v>
      </c>
    </row>
    <row r="322" s="2" customFormat="1">
      <c r="A322" s="41"/>
      <c r="B322" s="42"/>
      <c r="C322" s="43"/>
      <c r="D322" s="230" t="s">
        <v>142</v>
      </c>
      <c r="E322" s="43"/>
      <c r="F322" s="231" t="s">
        <v>452</v>
      </c>
      <c r="G322" s="43"/>
      <c r="H322" s="43"/>
      <c r="I322" s="232"/>
      <c r="J322" s="43"/>
      <c r="K322" s="43"/>
      <c r="L322" s="47"/>
      <c r="M322" s="233"/>
      <c r="N322" s="23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142</v>
      </c>
      <c r="AU322" s="20" t="s">
        <v>84</v>
      </c>
    </row>
    <row r="323" s="2" customFormat="1">
      <c r="A323" s="41"/>
      <c r="B323" s="42"/>
      <c r="C323" s="43"/>
      <c r="D323" s="235" t="s">
        <v>144</v>
      </c>
      <c r="E323" s="43"/>
      <c r="F323" s="236" t="s">
        <v>453</v>
      </c>
      <c r="G323" s="43"/>
      <c r="H323" s="43"/>
      <c r="I323" s="232"/>
      <c r="J323" s="43"/>
      <c r="K323" s="43"/>
      <c r="L323" s="47"/>
      <c r="M323" s="233"/>
      <c r="N323" s="23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144</v>
      </c>
      <c r="AU323" s="20" t="s">
        <v>84</v>
      </c>
    </row>
    <row r="324" s="13" customFormat="1">
      <c r="A324" s="13"/>
      <c r="B324" s="237"/>
      <c r="C324" s="238"/>
      <c r="D324" s="230" t="s">
        <v>163</v>
      </c>
      <c r="E324" s="239" t="s">
        <v>19</v>
      </c>
      <c r="F324" s="240" t="s">
        <v>454</v>
      </c>
      <c r="G324" s="238"/>
      <c r="H324" s="241">
        <v>1524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163</v>
      </c>
      <c r="AU324" s="247" t="s">
        <v>84</v>
      </c>
      <c r="AV324" s="13" t="s">
        <v>84</v>
      </c>
      <c r="AW324" s="13" t="s">
        <v>36</v>
      </c>
      <c r="AX324" s="13" t="s">
        <v>75</v>
      </c>
      <c r="AY324" s="247" t="s">
        <v>134</v>
      </c>
    </row>
    <row r="325" s="13" customFormat="1">
      <c r="A325" s="13"/>
      <c r="B325" s="237"/>
      <c r="C325" s="238"/>
      <c r="D325" s="230" t="s">
        <v>163</v>
      </c>
      <c r="E325" s="239" t="s">
        <v>19</v>
      </c>
      <c r="F325" s="240" t="s">
        <v>455</v>
      </c>
      <c r="G325" s="238"/>
      <c r="H325" s="241">
        <v>223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163</v>
      </c>
      <c r="AU325" s="247" t="s">
        <v>84</v>
      </c>
      <c r="AV325" s="13" t="s">
        <v>84</v>
      </c>
      <c r="AW325" s="13" t="s">
        <v>36</v>
      </c>
      <c r="AX325" s="13" t="s">
        <v>75</v>
      </c>
      <c r="AY325" s="247" t="s">
        <v>134</v>
      </c>
    </row>
    <row r="326" s="13" customFormat="1">
      <c r="A326" s="13"/>
      <c r="B326" s="237"/>
      <c r="C326" s="238"/>
      <c r="D326" s="230" t="s">
        <v>163</v>
      </c>
      <c r="E326" s="239" t="s">
        <v>19</v>
      </c>
      <c r="F326" s="240" t="s">
        <v>439</v>
      </c>
      <c r="G326" s="238"/>
      <c r="H326" s="241">
        <v>396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163</v>
      </c>
      <c r="AU326" s="247" t="s">
        <v>84</v>
      </c>
      <c r="AV326" s="13" t="s">
        <v>84</v>
      </c>
      <c r="AW326" s="13" t="s">
        <v>36</v>
      </c>
      <c r="AX326" s="13" t="s">
        <v>75</v>
      </c>
      <c r="AY326" s="247" t="s">
        <v>134</v>
      </c>
    </row>
    <row r="327" s="16" customFormat="1">
      <c r="A327" s="16"/>
      <c r="B327" s="269"/>
      <c r="C327" s="270"/>
      <c r="D327" s="230" t="s">
        <v>163</v>
      </c>
      <c r="E327" s="271" t="s">
        <v>19</v>
      </c>
      <c r="F327" s="272" t="s">
        <v>279</v>
      </c>
      <c r="G327" s="270"/>
      <c r="H327" s="273">
        <v>2143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9" t="s">
        <v>163</v>
      </c>
      <c r="AU327" s="279" t="s">
        <v>84</v>
      </c>
      <c r="AV327" s="16" t="s">
        <v>152</v>
      </c>
      <c r="AW327" s="16" t="s">
        <v>36</v>
      </c>
      <c r="AX327" s="16" t="s">
        <v>75</v>
      </c>
      <c r="AY327" s="279" t="s">
        <v>134</v>
      </c>
    </row>
    <row r="328" s="13" customFormat="1">
      <c r="A328" s="13"/>
      <c r="B328" s="237"/>
      <c r="C328" s="238"/>
      <c r="D328" s="230" t="s">
        <v>163</v>
      </c>
      <c r="E328" s="239" t="s">
        <v>19</v>
      </c>
      <c r="F328" s="240" t="s">
        <v>456</v>
      </c>
      <c r="G328" s="238"/>
      <c r="H328" s="241">
        <v>214.30000000000001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163</v>
      </c>
      <c r="AU328" s="247" t="s">
        <v>84</v>
      </c>
      <c r="AV328" s="13" t="s">
        <v>84</v>
      </c>
      <c r="AW328" s="13" t="s">
        <v>36</v>
      </c>
      <c r="AX328" s="13" t="s">
        <v>75</v>
      </c>
      <c r="AY328" s="247" t="s">
        <v>134</v>
      </c>
    </row>
    <row r="329" s="13" customFormat="1">
      <c r="A329" s="13"/>
      <c r="B329" s="237"/>
      <c r="C329" s="238"/>
      <c r="D329" s="230" t="s">
        <v>163</v>
      </c>
      <c r="E329" s="239" t="s">
        <v>19</v>
      </c>
      <c r="F329" s="240" t="s">
        <v>457</v>
      </c>
      <c r="G329" s="238"/>
      <c r="H329" s="241">
        <v>107.15000000000001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163</v>
      </c>
      <c r="AU329" s="247" t="s">
        <v>84</v>
      </c>
      <c r="AV329" s="13" t="s">
        <v>84</v>
      </c>
      <c r="AW329" s="13" t="s">
        <v>36</v>
      </c>
      <c r="AX329" s="13" t="s">
        <v>75</v>
      </c>
      <c r="AY329" s="247" t="s">
        <v>134</v>
      </c>
    </row>
    <row r="330" s="16" customFormat="1">
      <c r="A330" s="16"/>
      <c r="B330" s="269"/>
      <c r="C330" s="270"/>
      <c r="D330" s="230" t="s">
        <v>163</v>
      </c>
      <c r="E330" s="271" t="s">
        <v>19</v>
      </c>
      <c r="F330" s="272" t="s">
        <v>279</v>
      </c>
      <c r="G330" s="270"/>
      <c r="H330" s="273">
        <v>321.45000000000005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9" t="s">
        <v>163</v>
      </c>
      <c r="AU330" s="279" t="s">
        <v>84</v>
      </c>
      <c r="AV330" s="16" t="s">
        <v>152</v>
      </c>
      <c r="AW330" s="16" t="s">
        <v>36</v>
      </c>
      <c r="AX330" s="16" t="s">
        <v>75</v>
      </c>
      <c r="AY330" s="279" t="s">
        <v>134</v>
      </c>
    </row>
    <row r="331" s="15" customFormat="1">
      <c r="A331" s="15"/>
      <c r="B331" s="258"/>
      <c r="C331" s="259"/>
      <c r="D331" s="230" t="s">
        <v>163</v>
      </c>
      <c r="E331" s="260" t="s">
        <v>19</v>
      </c>
      <c r="F331" s="261" t="s">
        <v>203</v>
      </c>
      <c r="G331" s="259"/>
      <c r="H331" s="262">
        <v>2464.4500000000003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8" t="s">
        <v>163</v>
      </c>
      <c r="AU331" s="268" t="s">
        <v>84</v>
      </c>
      <c r="AV331" s="15" t="s">
        <v>140</v>
      </c>
      <c r="AW331" s="15" t="s">
        <v>36</v>
      </c>
      <c r="AX331" s="15" t="s">
        <v>82</v>
      </c>
      <c r="AY331" s="268" t="s">
        <v>134</v>
      </c>
    </row>
    <row r="332" s="2" customFormat="1" ht="16.5" customHeight="1">
      <c r="A332" s="41"/>
      <c r="B332" s="42"/>
      <c r="C332" s="216" t="s">
        <v>458</v>
      </c>
      <c r="D332" s="216" t="s">
        <v>136</v>
      </c>
      <c r="E332" s="217" t="s">
        <v>459</v>
      </c>
      <c r="F332" s="218" t="s">
        <v>450</v>
      </c>
      <c r="G332" s="219" t="s">
        <v>139</v>
      </c>
      <c r="H332" s="220">
        <v>5819</v>
      </c>
      <c r="I332" s="221"/>
      <c r="J332" s="222">
        <f>ROUND(I332*H332,2)</f>
        <v>0</v>
      </c>
      <c r="K332" s="223"/>
      <c r="L332" s="47"/>
      <c r="M332" s="224" t="s">
        <v>19</v>
      </c>
      <c r="N332" s="225" t="s">
        <v>46</v>
      </c>
      <c r="O332" s="87"/>
      <c r="P332" s="226">
        <f>O332*H332</f>
        <v>0</v>
      </c>
      <c r="Q332" s="226">
        <v>0.29389999999999999</v>
      </c>
      <c r="R332" s="226">
        <f>Q332*H332</f>
        <v>1710.2040999999999</v>
      </c>
      <c r="S332" s="226">
        <v>0</v>
      </c>
      <c r="T332" s="22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8" t="s">
        <v>140</v>
      </c>
      <c r="AT332" s="228" t="s">
        <v>136</v>
      </c>
      <c r="AU332" s="228" t="s">
        <v>84</v>
      </c>
      <c r="AY332" s="20" t="s">
        <v>134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20" t="s">
        <v>82</v>
      </c>
      <c r="BK332" s="229">
        <f>ROUND(I332*H332,2)</f>
        <v>0</v>
      </c>
      <c r="BL332" s="20" t="s">
        <v>140</v>
      </c>
      <c r="BM332" s="228" t="s">
        <v>460</v>
      </c>
    </row>
    <row r="333" s="2" customFormat="1">
      <c r="A333" s="41"/>
      <c r="B333" s="42"/>
      <c r="C333" s="43"/>
      <c r="D333" s="230" t="s">
        <v>142</v>
      </c>
      <c r="E333" s="43"/>
      <c r="F333" s="231" t="s">
        <v>452</v>
      </c>
      <c r="G333" s="43"/>
      <c r="H333" s="43"/>
      <c r="I333" s="232"/>
      <c r="J333" s="43"/>
      <c r="K333" s="43"/>
      <c r="L333" s="47"/>
      <c r="M333" s="233"/>
      <c r="N333" s="23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142</v>
      </c>
      <c r="AU333" s="20" t="s">
        <v>84</v>
      </c>
    </row>
    <row r="334" s="2" customFormat="1">
      <c r="A334" s="41"/>
      <c r="B334" s="42"/>
      <c r="C334" s="43"/>
      <c r="D334" s="235" t="s">
        <v>144</v>
      </c>
      <c r="E334" s="43"/>
      <c r="F334" s="236" t="s">
        <v>461</v>
      </c>
      <c r="G334" s="43"/>
      <c r="H334" s="43"/>
      <c r="I334" s="232"/>
      <c r="J334" s="43"/>
      <c r="K334" s="43"/>
      <c r="L334" s="47"/>
      <c r="M334" s="233"/>
      <c r="N334" s="23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84</v>
      </c>
    </row>
    <row r="335" s="13" customFormat="1">
      <c r="A335" s="13"/>
      <c r="B335" s="237"/>
      <c r="C335" s="238"/>
      <c r="D335" s="230" t="s">
        <v>163</v>
      </c>
      <c r="E335" s="239" t="s">
        <v>19</v>
      </c>
      <c r="F335" s="240" t="s">
        <v>462</v>
      </c>
      <c r="G335" s="238"/>
      <c r="H335" s="241">
        <v>5819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163</v>
      </c>
      <c r="AU335" s="247" t="s">
        <v>84</v>
      </c>
      <c r="AV335" s="13" t="s">
        <v>84</v>
      </c>
      <c r="AW335" s="13" t="s">
        <v>36</v>
      </c>
      <c r="AX335" s="13" t="s">
        <v>82</v>
      </c>
      <c r="AY335" s="247" t="s">
        <v>134</v>
      </c>
    </row>
    <row r="336" s="2" customFormat="1" ht="16.5" customHeight="1">
      <c r="A336" s="41"/>
      <c r="B336" s="42"/>
      <c r="C336" s="216" t="s">
        <v>463</v>
      </c>
      <c r="D336" s="216" t="s">
        <v>136</v>
      </c>
      <c r="E336" s="217" t="s">
        <v>464</v>
      </c>
      <c r="F336" s="218" t="s">
        <v>465</v>
      </c>
      <c r="G336" s="219" t="s">
        <v>139</v>
      </c>
      <c r="H336" s="220">
        <v>1524</v>
      </c>
      <c r="I336" s="221"/>
      <c r="J336" s="222">
        <f>ROUND(I336*H336,2)</f>
        <v>0</v>
      </c>
      <c r="K336" s="223"/>
      <c r="L336" s="47"/>
      <c r="M336" s="224" t="s">
        <v>19</v>
      </c>
      <c r="N336" s="225" t="s">
        <v>46</v>
      </c>
      <c r="O336" s="87"/>
      <c r="P336" s="226">
        <f>O336*H336</f>
        <v>0</v>
      </c>
      <c r="Q336" s="226">
        <v>0.155</v>
      </c>
      <c r="R336" s="226">
        <f>Q336*H336</f>
        <v>236.22</v>
      </c>
      <c r="S336" s="226">
        <v>0</v>
      </c>
      <c r="T336" s="22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8" t="s">
        <v>140</v>
      </c>
      <c r="AT336" s="228" t="s">
        <v>136</v>
      </c>
      <c r="AU336" s="228" t="s">
        <v>84</v>
      </c>
      <c r="AY336" s="20" t="s">
        <v>134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20" t="s">
        <v>82</v>
      </c>
      <c r="BK336" s="229">
        <f>ROUND(I336*H336,2)</f>
        <v>0</v>
      </c>
      <c r="BL336" s="20" t="s">
        <v>140</v>
      </c>
      <c r="BM336" s="228" t="s">
        <v>466</v>
      </c>
    </row>
    <row r="337" s="2" customFormat="1">
      <c r="A337" s="41"/>
      <c r="B337" s="42"/>
      <c r="C337" s="43"/>
      <c r="D337" s="230" t="s">
        <v>142</v>
      </c>
      <c r="E337" s="43"/>
      <c r="F337" s="231" t="s">
        <v>467</v>
      </c>
      <c r="G337" s="43"/>
      <c r="H337" s="43"/>
      <c r="I337" s="232"/>
      <c r="J337" s="43"/>
      <c r="K337" s="43"/>
      <c r="L337" s="47"/>
      <c r="M337" s="233"/>
      <c r="N337" s="23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142</v>
      </c>
      <c r="AU337" s="20" t="s">
        <v>84</v>
      </c>
    </row>
    <row r="338" s="2" customFormat="1">
      <c r="A338" s="41"/>
      <c r="B338" s="42"/>
      <c r="C338" s="43"/>
      <c r="D338" s="235" t="s">
        <v>144</v>
      </c>
      <c r="E338" s="43"/>
      <c r="F338" s="236" t="s">
        <v>468</v>
      </c>
      <c r="G338" s="43"/>
      <c r="H338" s="43"/>
      <c r="I338" s="232"/>
      <c r="J338" s="43"/>
      <c r="K338" s="43"/>
      <c r="L338" s="47"/>
      <c r="M338" s="233"/>
      <c r="N338" s="23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144</v>
      </c>
      <c r="AU338" s="20" t="s">
        <v>84</v>
      </c>
    </row>
    <row r="339" s="13" customFormat="1">
      <c r="A339" s="13"/>
      <c r="B339" s="237"/>
      <c r="C339" s="238"/>
      <c r="D339" s="230" t="s">
        <v>163</v>
      </c>
      <c r="E339" s="239" t="s">
        <v>19</v>
      </c>
      <c r="F339" s="240" t="s">
        <v>469</v>
      </c>
      <c r="G339" s="238"/>
      <c r="H339" s="241">
        <v>1524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163</v>
      </c>
      <c r="AU339" s="247" t="s">
        <v>84</v>
      </c>
      <c r="AV339" s="13" t="s">
        <v>84</v>
      </c>
      <c r="AW339" s="13" t="s">
        <v>36</v>
      </c>
      <c r="AX339" s="13" t="s">
        <v>82</v>
      </c>
      <c r="AY339" s="247" t="s">
        <v>134</v>
      </c>
    </row>
    <row r="340" s="2" customFormat="1" ht="33" customHeight="1">
      <c r="A340" s="41"/>
      <c r="B340" s="42"/>
      <c r="C340" s="216" t="s">
        <v>470</v>
      </c>
      <c r="D340" s="216" t="s">
        <v>136</v>
      </c>
      <c r="E340" s="217" t="s">
        <v>471</v>
      </c>
      <c r="F340" s="218" t="s">
        <v>472</v>
      </c>
      <c r="G340" s="219" t="s">
        <v>139</v>
      </c>
      <c r="H340" s="220">
        <v>6759.8999999999996</v>
      </c>
      <c r="I340" s="221"/>
      <c r="J340" s="222">
        <f>ROUND(I340*H340,2)</f>
        <v>0</v>
      </c>
      <c r="K340" s="223"/>
      <c r="L340" s="47"/>
      <c r="M340" s="224" t="s">
        <v>19</v>
      </c>
      <c r="N340" s="225" t="s">
        <v>46</v>
      </c>
      <c r="O340" s="87"/>
      <c r="P340" s="226">
        <f>O340*H340</f>
        <v>0</v>
      </c>
      <c r="Q340" s="226">
        <v>0.15559000000000001</v>
      </c>
      <c r="R340" s="226">
        <f>Q340*H340</f>
        <v>1051.772841</v>
      </c>
      <c r="S340" s="226">
        <v>0</v>
      </c>
      <c r="T340" s="22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8" t="s">
        <v>140</v>
      </c>
      <c r="AT340" s="228" t="s">
        <v>136</v>
      </c>
      <c r="AU340" s="228" t="s">
        <v>84</v>
      </c>
      <c r="AY340" s="20" t="s">
        <v>134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0" t="s">
        <v>82</v>
      </c>
      <c r="BK340" s="229">
        <f>ROUND(I340*H340,2)</f>
        <v>0</v>
      </c>
      <c r="BL340" s="20" t="s">
        <v>140</v>
      </c>
      <c r="BM340" s="228" t="s">
        <v>473</v>
      </c>
    </row>
    <row r="341" s="2" customFormat="1">
      <c r="A341" s="41"/>
      <c r="B341" s="42"/>
      <c r="C341" s="43"/>
      <c r="D341" s="230" t="s">
        <v>142</v>
      </c>
      <c r="E341" s="43"/>
      <c r="F341" s="231" t="s">
        <v>474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142</v>
      </c>
      <c r="AU341" s="20" t="s">
        <v>84</v>
      </c>
    </row>
    <row r="342" s="2" customFormat="1">
      <c r="A342" s="41"/>
      <c r="B342" s="42"/>
      <c r="C342" s="43"/>
      <c r="D342" s="235" t="s">
        <v>144</v>
      </c>
      <c r="E342" s="43"/>
      <c r="F342" s="236" t="s">
        <v>475</v>
      </c>
      <c r="G342" s="43"/>
      <c r="H342" s="43"/>
      <c r="I342" s="232"/>
      <c r="J342" s="43"/>
      <c r="K342" s="43"/>
      <c r="L342" s="47"/>
      <c r="M342" s="233"/>
      <c r="N342" s="23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144</v>
      </c>
      <c r="AU342" s="20" t="s">
        <v>84</v>
      </c>
    </row>
    <row r="343" s="13" customFormat="1">
      <c r="A343" s="13"/>
      <c r="B343" s="237"/>
      <c r="C343" s="238"/>
      <c r="D343" s="230" t="s">
        <v>163</v>
      </c>
      <c r="E343" s="239" t="s">
        <v>19</v>
      </c>
      <c r="F343" s="240" t="s">
        <v>438</v>
      </c>
      <c r="G343" s="238"/>
      <c r="H343" s="241">
        <v>6042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163</v>
      </c>
      <c r="AU343" s="247" t="s">
        <v>84</v>
      </c>
      <c r="AV343" s="13" t="s">
        <v>84</v>
      </c>
      <c r="AW343" s="13" t="s">
        <v>36</v>
      </c>
      <c r="AX343" s="13" t="s">
        <v>75</v>
      </c>
      <c r="AY343" s="247" t="s">
        <v>134</v>
      </c>
    </row>
    <row r="344" s="13" customFormat="1">
      <c r="A344" s="13"/>
      <c r="B344" s="237"/>
      <c r="C344" s="238"/>
      <c r="D344" s="230" t="s">
        <v>163</v>
      </c>
      <c r="E344" s="239" t="s">
        <v>19</v>
      </c>
      <c r="F344" s="240" t="s">
        <v>439</v>
      </c>
      <c r="G344" s="238"/>
      <c r="H344" s="241">
        <v>396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163</v>
      </c>
      <c r="AU344" s="247" t="s">
        <v>84</v>
      </c>
      <c r="AV344" s="13" t="s">
        <v>84</v>
      </c>
      <c r="AW344" s="13" t="s">
        <v>36</v>
      </c>
      <c r="AX344" s="13" t="s">
        <v>75</v>
      </c>
      <c r="AY344" s="247" t="s">
        <v>134</v>
      </c>
    </row>
    <row r="345" s="16" customFormat="1">
      <c r="A345" s="16"/>
      <c r="B345" s="269"/>
      <c r="C345" s="270"/>
      <c r="D345" s="230" t="s">
        <v>163</v>
      </c>
      <c r="E345" s="271" t="s">
        <v>19</v>
      </c>
      <c r="F345" s="272" t="s">
        <v>279</v>
      </c>
      <c r="G345" s="270"/>
      <c r="H345" s="273">
        <v>6438</v>
      </c>
      <c r="I345" s="274"/>
      <c r="J345" s="270"/>
      <c r="K345" s="270"/>
      <c r="L345" s="275"/>
      <c r="M345" s="276"/>
      <c r="N345" s="277"/>
      <c r="O345" s="277"/>
      <c r="P345" s="277"/>
      <c r="Q345" s="277"/>
      <c r="R345" s="277"/>
      <c r="S345" s="277"/>
      <c r="T345" s="278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9" t="s">
        <v>163</v>
      </c>
      <c r="AU345" s="279" t="s">
        <v>84</v>
      </c>
      <c r="AV345" s="16" t="s">
        <v>152</v>
      </c>
      <c r="AW345" s="16" t="s">
        <v>36</v>
      </c>
      <c r="AX345" s="16" t="s">
        <v>75</v>
      </c>
      <c r="AY345" s="279" t="s">
        <v>134</v>
      </c>
    </row>
    <row r="346" s="13" customFormat="1">
      <c r="A346" s="13"/>
      <c r="B346" s="237"/>
      <c r="C346" s="238"/>
      <c r="D346" s="230" t="s">
        <v>163</v>
      </c>
      <c r="E346" s="239" t="s">
        <v>19</v>
      </c>
      <c r="F346" s="240" t="s">
        <v>440</v>
      </c>
      <c r="G346" s="238"/>
      <c r="H346" s="241">
        <v>321.89999999999998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163</v>
      </c>
      <c r="AU346" s="247" t="s">
        <v>84</v>
      </c>
      <c r="AV346" s="13" t="s">
        <v>84</v>
      </c>
      <c r="AW346" s="13" t="s">
        <v>36</v>
      </c>
      <c r="AX346" s="13" t="s">
        <v>75</v>
      </c>
      <c r="AY346" s="247" t="s">
        <v>134</v>
      </c>
    </row>
    <row r="347" s="15" customFormat="1">
      <c r="A347" s="15"/>
      <c r="B347" s="258"/>
      <c r="C347" s="259"/>
      <c r="D347" s="230" t="s">
        <v>163</v>
      </c>
      <c r="E347" s="260" t="s">
        <v>19</v>
      </c>
      <c r="F347" s="261" t="s">
        <v>203</v>
      </c>
      <c r="G347" s="259"/>
      <c r="H347" s="262">
        <v>6759.8999999999996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8" t="s">
        <v>163</v>
      </c>
      <c r="AU347" s="268" t="s">
        <v>84</v>
      </c>
      <c r="AV347" s="15" t="s">
        <v>140</v>
      </c>
      <c r="AW347" s="15" t="s">
        <v>36</v>
      </c>
      <c r="AX347" s="15" t="s">
        <v>82</v>
      </c>
      <c r="AY347" s="268" t="s">
        <v>134</v>
      </c>
    </row>
    <row r="348" s="2" customFormat="1" ht="24.15" customHeight="1">
      <c r="A348" s="41"/>
      <c r="B348" s="42"/>
      <c r="C348" s="216" t="s">
        <v>476</v>
      </c>
      <c r="D348" s="216" t="s">
        <v>136</v>
      </c>
      <c r="E348" s="217" t="s">
        <v>477</v>
      </c>
      <c r="F348" s="218" t="s">
        <v>478</v>
      </c>
      <c r="G348" s="219" t="s">
        <v>139</v>
      </c>
      <c r="H348" s="220">
        <v>188</v>
      </c>
      <c r="I348" s="221"/>
      <c r="J348" s="222">
        <f>ROUND(I348*H348,2)</f>
        <v>0</v>
      </c>
      <c r="K348" s="223"/>
      <c r="L348" s="47"/>
      <c r="M348" s="224" t="s">
        <v>19</v>
      </c>
      <c r="N348" s="225" t="s">
        <v>46</v>
      </c>
      <c r="O348" s="87"/>
      <c r="P348" s="226">
        <f>O348*H348</f>
        <v>0</v>
      </c>
      <c r="Q348" s="226">
        <v>0.48699999999999999</v>
      </c>
      <c r="R348" s="226">
        <f>Q348*H348</f>
        <v>91.555999999999997</v>
      </c>
      <c r="S348" s="226">
        <v>0</v>
      </c>
      <c r="T348" s="22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8" t="s">
        <v>140</v>
      </c>
      <c r="AT348" s="228" t="s">
        <v>136</v>
      </c>
      <c r="AU348" s="228" t="s">
        <v>84</v>
      </c>
      <c r="AY348" s="20" t="s">
        <v>134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20" t="s">
        <v>82</v>
      </c>
      <c r="BK348" s="229">
        <f>ROUND(I348*H348,2)</f>
        <v>0</v>
      </c>
      <c r="BL348" s="20" t="s">
        <v>140</v>
      </c>
      <c r="BM348" s="228" t="s">
        <v>479</v>
      </c>
    </row>
    <row r="349" s="2" customFormat="1">
      <c r="A349" s="41"/>
      <c r="B349" s="42"/>
      <c r="C349" s="43"/>
      <c r="D349" s="230" t="s">
        <v>142</v>
      </c>
      <c r="E349" s="43"/>
      <c r="F349" s="231" t="s">
        <v>480</v>
      </c>
      <c r="G349" s="43"/>
      <c r="H349" s="43"/>
      <c r="I349" s="232"/>
      <c r="J349" s="43"/>
      <c r="K349" s="43"/>
      <c r="L349" s="47"/>
      <c r="M349" s="233"/>
      <c r="N349" s="23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142</v>
      </c>
      <c r="AU349" s="20" t="s">
        <v>84</v>
      </c>
    </row>
    <row r="350" s="13" customFormat="1">
      <c r="A350" s="13"/>
      <c r="B350" s="237"/>
      <c r="C350" s="238"/>
      <c r="D350" s="230" t="s">
        <v>163</v>
      </c>
      <c r="E350" s="239" t="s">
        <v>19</v>
      </c>
      <c r="F350" s="240" t="s">
        <v>481</v>
      </c>
      <c r="G350" s="238"/>
      <c r="H350" s="241">
        <v>188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163</v>
      </c>
      <c r="AU350" s="247" t="s">
        <v>84</v>
      </c>
      <c r="AV350" s="13" t="s">
        <v>84</v>
      </c>
      <c r="AW350" s="13" t="s">
        <v>36</v>
      </c>
      <c r="AX350" s="13" t="s">
        <v>82</v>
      </c>
      <c r="AY350" s="247" t="s">
        <v>134</v>
      </c>
    </row>
    <row r="351" s="2" customFormat="1" ht="16.5" customHeight="1">
      <c r="A351" s="41"/>
      <c r="B351" s="42"/>
      <c r="C351" s="281" t="s">
        <v>482</v>
      </c>
      <c r="D351" s="281" t="s">
        <v>483</v>
      </c>
      <c r="E351" s="282" t="s">
        <v>484</v>
      </c>
      <c r="F351" s="283" t="s">
        <v>485</v>
      </c>
      <c r="G351" s="284" t="s">
        <v>323</v>
      </c>
      <c r="H351" s="285">
        <v>94</v>
      </c>
      <c r="I351" s="286"/>
      <c r="J351" s="287">
        <f>ROUND(I351*H351,2)</f>
        <v>0</v>
      </c>
      <c r="K351" s="288"/>
      <c r="L351" s="289"/>
      <c r="M351" s="290" t="s">
        <v>19</v>
      </c>
      <c r="N351" s="291" t="s">
        <v>46</v>
      </c>
      <c r="O351" s="87"/>
      <c r="P351" s="226">
        <f>O351*H351</f>
        <v>0</v>
      </c>
      <c r="Q351" s="226">
        <v>1</v>
      </c>
      <c r="R351" s="226">
        <f>Q351*H351</f>
        <v>94</v>
      </c>
      <c r="S351" s="226">
        <v>0</v>
      </c>
      <c r="T351" s="22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8" t="s">
        <v>186</v>
      </c>
      <c r="AT351" s="228" t="s">
        <v>483</v>
      </c>
      <c r="AU351" s="228" t="s">
        <v>84</v>
      </c>
      <c r="AY351" s="20" t="s">
        <v>134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20" t="s">
        <v>82</v>
      </c>
      <c r="BK351" s="229">
        <f>ROUND(I351*H351,2)</f>
        <v>0</v>
      </c>
      <c r="BL351" s="20" t="s">
        <v>140</v>
      </c>
      <c r="BM351" s="228" t="s">
        <v>486</v>
      </c>
    </row>
    <row r="352" s="2" customFormat="1">
      <c r="A352" s="41"/>
      <c r="B352" s="42"/>
      <c r="C352" s="43"/>
      <c r="D352" s="230" t="s">
        <v>142</v>
      </c>
      <c r="E352" s="43"/>
      <c r="F352" s="231" t="s">
        <v>485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142</v>
      </c>
      <c r="AU352" s="20" t="s">
        <v>84</v>
      </c>
    </row>
    <row r="353" s="13" customFormat="1">
      <c r="A353" s="13"/>
      <c r="B353" s="237"/>
      <c r="C353" s="238"/>
      <c r="D353" s="230" t="s">
        <v>163</v>
      </c>
      <c r="E353" s="239" t="s">
        <v>19</v>
      </c>
      <c r="F353" s="240" t="s">
        <v>487</v>
      </c>
      <c r="G353" s="238"/>
      <c r="H353" s="241">
        <v>47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163</v>
      </c>
      <c r="AU353" s="247" t="s">
        <v>84</v>
      </c>
      <c r="AV353" s="13" t="s">
        <v>84</v>
      </c>
      <c r="AW353" s="13" t="s">
        <v>36</v>
      </c>
      <c r="AX353" s="13" t="s">
        <v>82</v>
      </c>
      <c r="AY353" s="247" t="s">
        <v>134</v>
      </c>
    </row>
    <row r="354" s="13" customFormat="1">
      <c r="A354" s="13"/>
      <c r="B354" s="237"/>
      <c r="C354" s="238"/>
      <c r="D354" s="230" t="s">
        <v>163</v>
      </c>
      <c r="E354" s="238"/>
      <c r="F354" s="240" t="s">
        <v>488</v>
      </c>
      <c r="G354" s="238"/>
      <c r="H354" s="241">
        <v>94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163</v>
      </c>
      <c r="AU354" s="247" t="s">
        <v>84</v>
      </c>
      <c r="AV354" s="13" t="s">
        <v>84</v>
      </c>
      <c r="AW354" s="13" t="s">
        <v>4</v>
      </c>
      <c r="AX354" s="13" t="s">
        <v>82</v>
      </c>
      <c r="AY354" s="247" t="s">
        <v>134</v>
      </c>
    </row>
    <row r="355" s="12" customFormat="1" ht="22.8" customHeight="1">
      <c r="A355" s="12"/>
      <c r="B355" s="200"/>
      <c r="C355" s="201"/>
      <c r="D355" s="202" t="s">
        <v>74</v>
      </c>
      <c r="E355" s="214" t="s">
        <v>173</v>
      </c>
      <c r="F355" s="214" t="s">
        <v>489</v>
      </c>
      <c r="G355" s="201"/>
      <c r="H355" s="201"/>
      <c r="I355" s="204"/>
      <c r="J355" s="215">
        <f>BK355</f>
        <v>0</v>
      </c>
      <c r="K355" s="201"/>
      <c r="L355" s="206"/>
      <c r="M355" s="207"/>
      <c r="N355" s="208"/>
      <c r="O355" s="208"/>
      <c r="P355" s="209">
        <f>SUM(P356:P359)</f>
        <v>0</v>
      </c>
      <c r="Q355" s="208"/>
      <c r="R355" s="209">
        <f>SUM(R356:R359)</f>
        <v>1.2631140000000001</v>
      </c>
      <c r="S355" s="208"/>
      <c r="T355" s="210">
        <f>SUM(T356:T359)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1" t="s">
        <v>82</v>
      </c>
      <c r="AT355" s="212" t="s">
        <v>74</v>
      </c>
      <c r="AU355" s="212" t="s">
        <v>82</v>
      </c>
      <c r="AY355" s="211" t="s">
        <v>134</v>
      </c>
      <c r="BK355" s="213">
        <f>SUM(BK356:BK359)</f>
        <v>0</v>
      </c>
    </row>
    <row r="356" s="2" customFormat="1" ht="24.15" customHeight="1">
      <c r="A356" s="41"/>
      <c r="B356" s="42"/>
      <c r="C356" s="216" t="s">
        <v>490</v>
      </c>
      <c r="D356" s="216" t="s">
        <v>136</v>
      </c>
      <c r="E356" s="217" t="s">
        <v>491</v>
      </c>
      <c r="F356" s="218" t="s">
        <v>492</v>
      </c>
      <c r="G356" s="219" t="s">
        <v>139</v>
      </c>
      <c r="H356" s="220">
        <v>13.800000000000001</v>
      </c>
      <c r="I356" s="221"/>
      <c r="J356" s="222">
        <f>ROUND(I356*H356,2)</f>
        <v>0</v>
      </c>
      <c r="K356" s="223"/>
      <c r="L356" s="47"/>
      <c r="M356" s="224" t="s">
        <v>19</v>
      </c>
      <c r="N356" s="225" t="s">
        <v>46</v>
      </c>
      <c r="O356" s="87"/>
      <c r="P356" s="226">
        <f>O356*H356</f>
        <v>0</v>
      </c>
      <c r="Q356" s="226">
        <v>0.09153</v>
      </c>
      <c r="R356" s="226">
        <f>Q356*H356</f>
        <v>1.2631140000000001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140</v>
      </c>
      <c r="AT356" s="228" t="s">
        <v>136</v>
      </c>
      <c r="AU356" s="228" t="s">
        <v>84</v>
      </c>
      <c r="AY356" s="20" t="s">
        <v>134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82</v>
      </c>
      <c r="BK356" s="229">
        <f>ROUND(I356*H356,2)</f>
        <v>0</v>
      </c>
      <c r="BL356" s="20" t="s">
        <v>140</v>
      </c>
      <c r="BM356" s="228" t="s">
        <v>493</v>
      </c>
    </row>
    <row r="357" s="2" customFormat="1">
      <c r="A357" s="41"/>
      <c r="B357" s="42"/>
      <c r="C357" s="43"/>
      <c r="D357" s="230" t="s">
        <v>142</v>
      </c>
      <c r="E357" s="43"/>
      <c r="F357" s="231" t="s">
        <v>494</v>
      </c>
      <c r="G357" s="43"/>
      <c r="H357" s="43"/>
      <c r="I357" s="232"/>
      <c r="J357" s="43"/>
      <c r="K357" s="43"/>
      <c r="L357" s="47"/>
      <c r="M357" s="233"/>
      <c r="N357" s="23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142</v>
      </c>
      <c r="AU357" s="20" t="s">
        <v>84</v>
      </c>
    </row>
    <row r="358" s="2" customFormat="1">
      <c r="A358" s="41"/>
      <c r="B358" s="42"/>
      <c r="C358" s="43"/>
      <c r="D358" s="235" t="s">
        <v>144</v>
      </c>
      <c r="E358" s="43"/>
      <c r="F358" s="236" t="s">
        <v>495</v>
      </c>
      <c r="G358" s="43"/>
      <c r="H358" s="43"/>
      <c r="I358" s="232"/>
      <c r="J358" s="43"/>
      <c r="K358" s="43"/>
      <c r="L358" s="47"/>
      <c r="M358" s="233"/>
      <c r="N358" s="23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84</v>
      </c>
    </row>
    <row r="359" s="13" customFormat="1">
      <c r="A359" s="13"/>
      <c r="B359" s="237"/>
      <c r="C359" s="238"/>
      <c r="D359" s="230" t="s">
        <v>163</v>
      </c>
      <c r="E359" s="239" t="s">
        <v>19</v>
      </c>
      <c r="F359" s="240" t="s">
        <v>496</v>
      </c>
      <c r="G359" s="238"/>
      <c r="H359" s="241">
        <v>13.800000000000001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163</v>
      </c>
      <c r="AU359" s="247" t="s">
        <v>84</v>
      </c>
      <c r="AV359" s="13" t="s">
        <v>84</v>
      </c>
      <c r="AW359" s="13" t="s">
        <v>36</v>
      </c>
      <c r="AX359" s="13" t="s">
        <v>82</v>
      </c>
      <c r="AY359" s="247" t="s">
        <v>134</v>
      </c>
    </row>
    <row r="360" s="12" customFormat="1" ht="22.8" customHeight="1">
      <c r="A360" s="12"/>
      <c r="B360" s="200"/>
      <c r="C360" s="201"/>
      <c r="D360" s="202" t="s">
        <v>74</v>
      </c>
      <c r="E360" s="214" t="s">
        <v>186</v>
      </c>
      <c r="F360" s="214" t="s">
        <v>497</v>
      </c>
      <c r="G360" s="201"/>
      <c r="H360" s="201"/>
      <c r="I360" s="204"/>
      <c r="J360" s="215">
        <f>BK360</f>
        <v>0</v>
      </c>
      <c r="K360" s="201"/>
      <c r="L360" s="206"/>
      <c r="M360" s="207"/>
      <c r="N360" s="208"/>
      <c r="O360" s="208"/>
      <c r="P360" s="209">
        <v>0</v>
      </c>
      <c r="Q360" s="208"/>
      <c r="R360" s="209">
        <v>0</v>
      </c>
      <c r="S360" s="208"/>
      <c r="T360" s="210"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1" t="s">
        <v>82</v>
      </c>
      <c r="AT360" s="212" t="s">
        <v>74</v>
      </c>
      <c r="AU360" s="212" t="s">
        <v>82</v>
      </c>
      <c r="AY360" s="211" t="s">
        <v>134</v>
      </c>
      <c r="BK360" s="213">
        <v>0</v>
      </c>
    </row>
    <row r="361" s="12" customFormat="1" ht="22.8" customHeight="1">
      <c r="A361" s="12"/>
      <c r="B361" s="200"/>
      <c r="C361" s="201"/>
      <c r="D361" s="202" t="s">
        <v>74</v>
      </c>
      <c r="E361" s="214" t="s">
        <v>192</v>
      </c>
      <c r="F361" s="214" t="s">
        <v>498</v>
      </c>
      <c r="G361" s="201"/>
      <c r="H361" s="201"/>
      <c r="I361" s="204"/>
      <c r="J361" s="215">
        <f>BK361</f>
        <v>0</v>
      </c>
      <c r="K361" s="201"/>
      <c r="L361" s="206"/>
      <c r="M361" s="207"/>
      <c r="N361" s="208"/>
      <c r="O361" s="208"/>
      <c r="P361" s="209">
        <f>SUM(P362:P407)</f>
        <v>0</v>
      </c>
      <c r="Q361" s="208"/>
      <c r="R361" s="209">
        <f>SUM(R362:R407)</f>
        <v>105.38570574000002</v>
      </c>
      <c r="S361" s="208"/>
      <c r="T361" s="210">
        <f>SUM(T362:T407)</f>
        <v>168.12309999999999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1" t="s">
        <v>82</v>
      </c>
      <c r="AT361" s="212" t="s">
        <v>74</v>
      </c>
      <c r="AU361" s="212" t="s">
        <v>82</v>
      </c>
      <c r="AY361" s="211" t="s">
        <v>134</v>
      </c>
      <c r="BK361" s="213">
        <f>SUM(BK362:BK407)</f>
        <v>0</v>
      </c>
    </row>
    <row r="362" s="2" customFormat="1" ht="24.15" customHeight="1">
      <c r="A362" s="41"/>
      <c r="B362" s="42"/>
      <c r="C362" s="216" t="s">
        <v>499</v>
      </c>
      <c r="D362" s="216" t="s">
        <v>136</v>
      </c>
      <c r="E362" s="217" t="s">
        <v>500</v>
      </c>
      <c r="F362" s="218" t="s">
        <v>501</v>
      </c>
      <c r="G362" s="219" t="s">
        <v>148</v>
      </c>
      <c r="H362" s="220">
        <v>6</v>
      </c>
      <c r="I362" s="221"/>
      <c r="J362" s="222">
        <f>ROUND(I362*H362,2)</f>
        <v>0</v>
      </c>
      <c r="K362" s="223"/>
      <c r="L362" s="47"/>
      <c r="M362" s="224" t="s">
        <v>19</v>
      </c>
      <c r="N362" s="225" t="s">
        <v>46</v>
      </c>
      <c r="O362" s="87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140</v>
      </c>
      <c r="AT362" s="228" t="s">
        <v>136</v>
      </c>
      <c r="AU362" s="228" t="s">
        <v>84</v>
      </c>
      <c r="AY362" s="20" t="s">
        <v>134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20" t="s">
        <v>82</v>
      </c>
      <c r="BK362" s="229">
        <f>ROUND(I362*H362,2)</f>
        <v>0</v>
      </c>
      <c r="BL362" s="20" t="s">
        <v>140</v>
      </c>
      <c r="BM362" s="228" t="s">
        <v>502</v>
      </c>
    </row>
    <row r="363" s="2" customFormat="1">
      <c r="A363" s="41"/>
      <c r="B363" s="42"/>
      <c r="C363" s="43"/>
      <c r="D363" s="230" t="s">
        <v>142</v>
      </c>
      <c r="E363" s="43"/>
      <c r="F363" s="231" t="s">
        <v>503</v>
      </c>
      <c r="G363" s="43"/>
      <c r="H363" s="43"/>
      <c r="I363" s="232"/>
      <c r="J363" s="43"/>
      <c r="K363" s="43"/>
      <c r="L363" s="47"/>
      <c r="M363" s="233"/>
      <c r="N363" s="23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142</v>
      </c>
      <c r="AU363" s="20" t="s">
        <v>84</v>
      </c>
    </row>
    <row r="364" s="2" customFormat="1">
      <c r="A364" s="41"/>
      <c r="B364" s="42"/>
      <c r="C364" s="43"/>
      <c r="D364" s="235" t="s">
        <v>144</v>
      </c>
      <c r="E364" s="43"/>
      <c r="F364" s="236" t="s">
        <v>504</v>
      </c>
      <c r="G364" s="43"/>
      <c r="H364" s="43"/>
      <c r="I364" s="232"/>
      <c r="J364" s="43"/>
      <c r="K364" s="43"/>
      <c r="L364" s="47"/>
      <c r="M364" s="233"/>
      <c r="N364" s="23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84</v>
      </c>
    </row>
    <row r="365" s="2" customFormat="1" ht="16.5" customHeight="1">
      <c r="A365" s="41"/>
      <c r="B365" s="42"/>
      <c r="C365" s="281" t="s">
        <v>505</v>
      </c>
      <c r="D365" s="281" t="s">
        <v>483</v>
      </c>
      <c r="E365" s="282" t="s">
        <v>506</v>
      </c>
      <c r="F365" s="283" t="s">
        <v>507</v>
      </c>
      <c r="G365" s="284" t="s">
        <v>148</v>
      </c>
      <c r="H365" s="285">
        <v>6</v>
      </c>
      <c r="I365" s="286"/>
      <c r="J365" s="287">
        <f>ROUND(I365*H365,2)</f>
        <v>0</v>
      </c>
      <c r="K365" s="288"/>
      <c r="L365" s="289"/>
      <c r="M365" s="290" t="s">
        <v>19</v>
      </c>
      <c r="N365" s="291" t="s">
        <v>46</v>
      </c>
      <c r="O365" s="87"/>
      <c r="P365" s="226">
        <f>O365*H365</f>
        <v>0</v>
      </c>
      <c r="Q365" s="226">
        <v>0.0020999999999999999</v>
      </c>
      <c r="R365" s="226">
        <f>Q365*H365</f>
        <v>0.0126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186</v>
      </c>
      <c r="AT365" s="228" t="s">
        <v>483</v>
      </c>
      <c r="AU365" s="228" t="s">
        <v>84</v>
      </c>
      <c r="AY365" s="20" t="s">
        <v>134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20" t="s">
        <v>82</v>
      </c>
      <c r="BK365" s="229">
        <f>ROUND(I365*H365,2)</f>
        <v>0</v>
      </c>
      <c r="BL365" s="20" t="s">
        <v>140</v>
      </c>
      <c r="BM365" s="228" t="s">
        <v>508</v>
      </c>
    </row>
    <row r="366" s="2" customFormat="1">
      <c r="A366" s="41"/>
      <c r="B366" s="42"/>
      <c r="C366" s="43"/>
      <c r="D366" s="230" t="s">
        <v>142</v>
      </c>
      <c r="E366" s="43"/>
      <c r="F366" s="231" t="s">
        <v>507</v>
      </c>
      <c r="G366" s="43"/>
      <c r="H366" s="43"/>
      <c r="I366" s="232"/>
      <c r="J366" s="43"/>
      <c r="K366" s="43"/>
      <c r="L366" s="47"/>
      <c r="M366" s="233"/>
      <c r="N366" s="23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142</v>
      </c>
      <c r="AU366" s="20" t="s">
        <v>84</v>
      </c>
    </row>
    <row r="367" s="2" customFormat="1" ht="33" customHeight="1">
      <c r="A367" s="41"/>
      <c r="B367" s="42"/>
      <c r="C367" s="216" t="s">
        <v>509</v>
      </c>
      <c r="D367" s="216" t="s">
        <v>136</v>
      </c>
      <c r="E367" s="217" t="s">
        <v>510</v>
      </c>
      <c r="F367" s="218" t="s">
        <v>511</v>
      </c>
      <c r="G367" s="219" t="s">
        <v>512</v>
      </c>
      <c r="H367" s="220">
        <v>82.900000000000006</v>
      </c>
      <c r="I367" s="221"/>
      <c r="J367" s="222">
        <f>ROUND(I367*H367,2)</f>
        <v>0</v>
      </c>
      <c r="K367" s="223"/>
      <c r="L367" s="47"/>
      <c r="M367" s="224" t="s">
        <v>19</v>
      </c>
      <c r="N367" s="225" t="s">
        <v>46</v>
      </c>
      <c r="O367" s="87"/>
      <c r="P367" s="226">
        <f>O367*H367</f>
        <v>0</v>
      </c>
      <c r="Q367" s="226">
        <v>0.15540000000000001</v>
      </c>
      <c r="R367" s="226">
        <f>Q367*H367</f>
        <v>12.882660000000001</v>
      </c>
      <c r="S367" s="226">
        <v>0</v>
      </c>
      <c r="T367" s="22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8" t="s">
        <v>140</v>
      </c>
      <c r="AT367" s="228" t="s">
        <v>136</v>
      </c>
      <c r="AU367" s="228" t="s">
        <v>84</v>
      </c>
      <c r="AY367" s="20" t="s">
        <v>134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20" t="s">
        <v>82</v>
      </c>
      <c r="BK367" s="229">
        <f>ROUND(I367*H367,2)</f>
        <v>0</v>
      </c>
      <c r="BL367" s="20" t="s">
        <v>140</v>
      </c>
      <c r="BM367" s="228" t="s">
        <v>513</v>
      </c>
    </row>
    <row r="368" s="2" customFormat="1">
      <c r="A368" s="41"/>
      <c r="B368" s="42"/>
      <c r="C368" s="43"/>
      <c r="D368" s="230" t="s">
        <v>142</v>
      </c>
      <c r="E368" s="43"/>
      <c r="F368" s="231" t="s">
        <v>514</v>
      </c>
      <c r="G368" s="43"/>
      <c r="H368" s="43"/>
      <c r="I368" s="232"/>
      <c r="J368" s="43"/>
      <c r="K368" s="43"/>
      <c r="L368" s="47"/>
      <c r="M368" s="233"/>
      <c r="N368" s="23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142</v>
      </c>
      <c r="AU368" s="20" t="s">
        <v>84</v>
      </c>
    </row>
    <row r="369" s="2" customFormat="1">
      <c r="A369" s="41"/>
      <c r="B369" s="42"/>
      <c r="C369" s="43"/>
      <c r="D369" s="235" t="s">
        <v>144</v>
      </c>
      <c r="E369" s="43"/>
      <c r="F369" s="236" t="s">
        <v>515</v>
      </c>
      <c r="G369" s="43"/>
      <c r="H369" s="43"/>
      <c r="I369" s="232"/>
      <c r="J369" s="43"/>
      <c r="K369" s="43"/>
      <c r="L369" s="47"/>
      <c r="M369" s="233"/>
      <c r="N369" s="23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84</v>
      </c>
    </row>
    <row r="370" s="13" customFormat="1">
      <c r="A370" s="13"/>
      <c r="B370" s="237"/>
      <c r="C370" s="238"/>
      <c r="D370" s="230" t="s">
        <v>163</v>
      </c>
      <c r="E370" s="239" t="s">
        <v>19</v>
      </c>
      <c r="F370" s="240" t="s">
        <v>516</v>
      </c>
      <c r="G370" s="238"/>
      <c r="H370" s="241">
        <v>82.900000000000006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163</v>
      </c>
      <c r="AU370" s="247" t="s">
        <v>84</v>
      </c>
      <c r="AV370" s="13" t="s">
        <v>84</v>
      </c>
      <c r="AW370" s="13" t="s">
        <v>36</v>
      </c>
      <c r="AX370" s="13" t="s">
        <v>82</v>
      </c>
      <c r="AY370" s="247" t="s">
        <v>134</v>
      </c>
    </row>
    <row r="371" s="2" customFormat="1" ht="24.15" customHeight="1">
      <c r="A371" s="41"/>
      <c r="B371" s="42"/>
      <c r="C371" s="281" t="s">
        <v>517</v>
      </c>
      <c r="D371" s="281" t="s">
        <v>483</v>
      </c>
      <c r="E371" s="282" t="s">
        <v>518</v>
      </c>
      <c r="F371" s="283" t="s">
        <v>519</v>
      </c>
      <c r="G371" s="284" t="s">
        <v>512</v>
      </c>
      <c r="H371" s="285">
        <v>84.558000000000007</v>
      </c>
      <c r="I371" s="286"/>
      <c r="J371" s="287">
        <f>ROUND(I371*H371,2)</f>
        <v>0</v>
      </c>
      <c r="K371" s="288"/>
      <c r="L371" s="289"/>
      <c r="M371" s="290" t="s">
        <v>19</v>
      </c>
      <c r="N371" s="291" t="s">
        <v>46</v>
      </c>
      <c r="O371" s="87"/>
      <c r="P371" s="226">
        <f>O371*H371</f>
        <v>0</v>
      </c>
      <c r="Q371" s="226">
        <v>0.048300000000000003</v>
      </c>
      <c r="R371" s="226">
        <f>Q371*H371</f>
        <v>4.0841514000000005</v>
      </c>
      <c r="S371" s="226">
        <v>0</v>
      </c>
      <c r="T371" s="22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8" t="s">
        <v>186</v>
      </c>
      <c r="AT371" s="228" t="s">
        <v>483</v>
      </c>
      <c r="AU371" s="228" t="s">
        <v>84</v>
      </c>
      <c r="AY371" s="20" t="s">
        <v>134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20" t="s">
        <v>82</v>
      </c>
      <c r="BK371" s="229">
        <f>ROUND(I371*H371,2)</f>
        <v>0</v>
      </c>
      <c r="BL371" s="20" t="s">
        <v>140</v>
      </c>
      <c r="BM371" s="228" t="s">
        <v>520</v>
      </c>
    </row>
    <row r="372" s="2" customFormat="1">
      <c r="A372" s="41"/>
      <c r="B372" s="42"/>
      <c r="C372" s="43"/>
      <c r="D372" s="230" t="s">
        <v>142</v>
      </c>
      <c r="E372" s="43"/>
      <c r="F372" s="231" t="s">
        <v>519</v>
      </c>
      <c r="G372" s="43"/>
      <c r="H372" s="43"/>
      <c r="I372" s="232"/>
      <c r="J372" s="43"/>
      <c r="K372" s="43"/>
      <c r="L372" s="47"/>
      <c r="M372" s="233"/>
      <c r="N372" s="23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142</v>
      </c>
      <c r="AU372" s="20" t="s">
        <v>84</v>
      </c>
    </row>
    <row r="373" s="13" customFormat="1">
      <c r="A373" s="13"/>
      <c r="B373" s="237"/>
      <c r="C373" s="238"/>
      <c r="D373" s="230" t="s">
        <v>163</v>
      </c>
      <c r="E373" s="238"/>
      <c r="F373" s="240" t="s">
        <v>521</v>
      </c>
      <c r="G373" s="238"/>
      <c r="H373" s="241">
        <v>84.558000000000007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163</v>
      </c>
      <c r="AU373" s="247" t="s">
        <v>84</v>
      </c>
      <c r="AV373" s="13" t="s">
        <v>84</v>
      </c>
      <c r="AW373" s="13" t="s">
        <v>4</v>
      </c>
      <c r="AX373" s="13" t="s">
        <v>82</v>
      </c>
      <c r="AY373" s="247" t="s">
        <v>134</v>
      </c>
    </row>
    <row r="374" s="2" customFormat="1" ht="24.15" customHeight="1">
      <c r="A374" s="41"/>
      <c r="B374" s="42"/>
      <c r="C374" s="216" t="s">
        <v>522</v>
      </c>
      <c r="D374" s="216" t="s">
        <v>136</v>
      </c>
      <c r="E374" s="217" t="s">
        <v>523</v>
      </c>
      <c r="F374" s="218" t="s">
        <v>524</v>
      </c>
      <c r="G374" s="219" t="s">
        <v>148</v>
      </c>
      <c r="H374" s="220">
        <v>8</v>
      </c>
      <c r="I374" s="221"/>
      <c r="J374" s="222">
        <f>ROUND(I374*H374,2)</f>
        <v>0</v>
      </c>
      <c r="K374" s="223"/>
      <c r="L374" s="47"/>
      <c r="M374" s="224" t="s">
        <v>19</v>
      </c>
      <c r="N374" s="225" t="s">
        <v>46</v>
      </c>
      <c r="O374" s="87"/>
      <c r="P374" s="226">
        <f>O374*H374</f>
        <v>0</v>
      </c>
      <c r="Q374" s="226">
        <v>7.0056599999999998</v>
      </c>
      <c r="R374" s="226">
        <f>Q374*H374</f>
        <v>56.045279999999998</v>
      </c>
      <c r="S374" s="226">
        <v>0</v>
      </c>
      <c r="T374" s="22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8" t="s">
        <v>140</v>
      </c>
      <c r="AT374" s="228" t="s">
        <v>136</v>
      </c>
      <c r="AU374" s="228" t="s">
        <v>84</v>
      </c>
      <c r="AY374" s="20" t="s">
        <v>134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20" t="s">
        <v>82</v>
      </c>
      <c r="BK374" s="229">
        <f>ROUND(I374*H374,2)</f>
        <v>0</v>
      </c>
      <c r="BL374" s="20" t="s">
        <v>140</v>
      </c>
      <c r="BM374" s="228" t="s">
        <v>525</v>
      </c>
    </row>
    <row r="375" s="2" customFormat="1">
      <c r="A375" s="41"/>
      <c r="B375" s="42"/>
      <c r="C375" s="43"/>
      <c r="D375" s="230" t="s">
        <v>142</v>
      </c>
      <c r="E375" s="43"/>
      <c r="F375" s="231" t="s">
        <v>526</v>
      </c>
      <c r="G375" s="43"/>
      <c r="H375" s="43"/>
      <c r="I375" s="232"/>
      <c r="J375" s="43"/>
      <c r="K375" s="43"/>
      <c r="L375" s="47"/>
      <c r="M375" s="233"/>
      <c r="N375" s="23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142</v>
      </c>
      <c r="AU375" s="20" t="s">
        <v>84</v>
      </c>
    </row>
    <row r="376" s="2" customFormat="1">
      <c r="A376" s="41"/>
      <c r="B376" s="42"/>
      <c r="C376" s="43"/>
      <c r="D376" s="235" t="s">
        <v>144</v>
      </c>
      <c r="E376" s="43"/>
      <c r="F376" s="236" t="s">
        <v>527</v>
      </c>
      <c r="G376" s="43"/>
      <c r="H376" s="43"/>
      <c r="I376" s="232"/>
      <c r="J376" s="43"/>
      <c r="K376" s="43"/>
      <c r="L376" s="47"/>
      <c r="M376" s="233"/>
      <c r="N376" s="23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144</v>
      </c>
      <c r="AU376" s="20" t="s">
        <v>84</v>
      </c>
    </row>
    <row r="377" s="2" customFormat="1" ht="24.15" customHeight="1">
      <c r="A377" s="41"/>
      <c r="B377" s="42"/>
      <c r="C377" s="216" t="s">
        <v>528</v>
      </c>
      <c r="D377" s="216" t="s">
        <v>136</v>
      </c>
      <c r="E377" s="217" t="s">
        <v>529</v>
      </c>
      <c r="F377" s="218" t="s">
        <v>530</v>
      </c>
      <c r="G377" s="219" t="s">
        <v>512</v>
      </c>
      <c r="H377" s="220">
        <v>33.25</v>
      </c>
      <c r="I377" s="221"/>
      <c r="J377" s="222">
        <f>ROUND(I377*H377,2)</f>
        <v>0</v>
      </c>
      <c r="K377" s="223"/>
      <c r="L377" s="47"/>
      <c r="M377" s="224" t="s">
        <v>19</v>
      </c>
      <c r="N377" s="225" t="s">
        <v>46</v>
      </c>
      <c r="O377" s="87"/>
      <c r="P377" s="226">
        <f>O377*H377</f>
        <v>0</v>
      </c>
      <c r="Q377" s="226">
        <v>0.61348000000000003</v>
      </c>
      <c r="R377" s="226">
        <f>Q377*H377</f>
        <v>20.398210000000002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140</v>
      </c>
      <c r="AT377" s="228" t="s">
        <v>136</v>
      </c>
      <c r="AU377" s="228" t="s">
        <v>84</v>
      </c>
      <c r="AY377" s="20" t="s">
        <v>134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82</v>
      </c>
      <c r="BK377" s="229">
        <f>ROUND(I377*H377,2)</f>
        <v>0</v>
      </c>
      <c r="BL377" s="20" t="s">
        <v>140</v>
      </c>
      <c r="BM377" s="228" t="s">
        <v>531</v>
      </c>
    </row>
    <row r="378" s="2" customFormat="1">
      <c r="A378" s="41"/>
      <c r="B378" s="42"/>
      <c r="C378" s="43"/>
      <c r="D378" s="230" t="s">
        <v>142</v>
      </c>
      <c r="E378" s="43"/>
      <c r="F378" s="231" t="s">
        <v>532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142</v>
      </c>
      <c r="AU378" s="20" t="s">
        <v>84</v>
      </c>
    </row>
    <row r="379" s="2" customFormat="1">
      <c r="A379" s="41"/>
      <c r="B379" s="42"/>
      <c r="C379" s="43"/>
      <c r="D379" s="235" t="s">
        <v>144</v>
      </c>
      <c r="E379" s="43"/>
      <c r="F379" s="236" t="s">
        <v>533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84</v>
      </c>
    </row>
    <row r="380" s="13" customFormat="1">
      <c r="A380" s="13"/>
      <c r="B380" s="237"/>
      <c r="C380" s="238"/>
      <c r="D380" s="230" t="s">
        <v>163</v>
      </c>
      <c r="E380" s="239" t="s">
        <v>19</v>
      </c>
      <c r="F380" s="240" t="s">
        <v>534</v>
      </c>
      <c r="G380" s="238"/>
      <c r="H380" s="241">
        <v>33.25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163</v>
      </c>
      <c r="AU380" s="247" t="s">
        <v>84</v>
      </c>
      <c r="AV380" s="13" t="s">
        <v>84</v>
      </c>
      <c r="AW380" s="13" t="s">
        <v>36</v>
      </c>
      <c r="AX380" s="13" t="s">
        <v>82</v>
      </c>
      <c r="AY380" s="247" t="s">
        <v>134</v>
      </c>
    </row>
    <row r="381" s="2" customFormat="1" ht="16.5" customHeight="1">
      <c r="A381" s="41"/>
      <c r="B381" s="42"/>
      <c r="C381" s="281" t="s">
        <v>535</v>
      </c>
      <c r="D381" s="281" t="s">
        <v>483</v>
      </c>
      <c r="E381" s="282" t="s">
        <v>536</v>
      </c>
      <c r="F381" s="283" t="s">
        <v>537</v>
      </c>
      <c r="G381" s="284" t="s">
        <v>512</v>
      </c>
      <c r="H381" s="285">
        <v>39.899999999999999</v>
      </c>
      <c r="I381" s="286"/>
      <c r="J381" s="287">
        <f>ROUND(I381*H381,2)</f>
        <v>0</v>
      </c>
      <c r="K381" s="288"/>
      <c r="L381" s="289"/>
      <c r="M381" s="290" t="s">
        <v>19</v>
      </c>
      <c r="N381" s="291" t="s">
        <v>46</v>
      </c>
      <c r="O381" s="87"/>
      <c r="P381" s="226">
        <f>O381*H381</f>
        <v>0</v>
      </c>
      <c r="Q381" s="226">
        <v>0.29959999999999998</v>
      </c>
      <c r="R381" s="226">
        <f>Q381*H381</f>
        <v>11.954039999999999</v>
      </c>
      <c r="S381" s="226">
        <v>0</v>
      </c>
      <c r="T381" s="22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8" t="s">
        <v>186</v>
      </c>
      <c r="AT381" s="228" t="s">
        <v>483</v>
      </c>
      <c r="AU381" s="228" t="s">
        <v>84</v>
      </c>
      <c r="AY381" s="20" t="s">
        <v>134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20" t="s">
        <v>82</v>
      </c>
      <c r="BK381" s="229">
        <f>ROUND(I381*H381,2)</f>
        <v>0</v>
      </c>
      <c r="BL381" s="20" t="s">
        <v>140</v>
      </c>
      <c r="BM381" s="228" t="s">
        <v>538</v>
      </c>
    </row>
    <row r="382" s="2" customFormat="1">
      <c r="A382" s="41"/>
      <c r="B382" s="42"/>
      <c r="C382" s="43"/>
      <c r="D382" s="230" t="s">
        <v>142</v>
      </c>
      <c r="E382" s="43"/>
      <c r="F382" s="231" t="s">
        <v>537</v>
      </c>
      <c r="G382" s="43"/>
      <c r="H382" s="43"/>
      <c r="I382" s="232"/>
      <c r="J382" s="43"/>
      <c r="K382" s="43"/>
      <c r="L382" s="47"/>
      <c r="M382" s="233"/>
      <c r="N382" s="23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142</v>
      </c>
      <c r="AU382" s="20" t="s">
        <v>84</v>
      </c>
    </row>
    <row r="383" s="13" customFormat="1">
      <c r="A383" s="13"/>
      <c r="B383" s="237"/>
      <c r="C383" s="238"/>
      <c r="D383" s="230" t="s">
        <v>163</v>
      </c>
      <c r="E383" s="238"/>
      <c r="F383" s="240" t="s">
        <v>539</v>
      </c>
      <c r="G383" s="238"/>
      <c r="H383" s="241">
        <v>39.899999999999999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163</v>
      </c>
      <c r="AU383" s="247" t="s">
        <v>84</v>
      </c>
      <c r="AV383" s="13" t="s">
        <v>84</v>
      </c>
      <c r="AW383" s="13" t="s">
        <v>4</v>
      </c>
      <c r="AX383" s="13" t="s">
        <v>82</v>
      </c>
      <c r="AY383" s="247" t="s">
        <v>134</v>
      </c>
    </row>
    <row r="384" s="2" customFormat="1" ht="33" customHeight="1">
      <c r="A384" s="41"/>
      <c r="B384" s="42"/>
      <c r="C384" s="216" t="s">
        <v>540</v>
      </c>
      <c r="D384" s="216" t="s">
        <v>136</v>
      </c>
      <c r="E384" s="217" t="s">
        <v>541</v>
      </c>
      <c r="F384" s="218" t="s">
        <v>542</v>
      </c>
      <c r="G384" s="219" t="s">
        <v>512</v>
      </c>
      <c r="H384" s="220">
        <v>13.050000000000001</v>
      </c>
      <c r="I384" s="221"/>
      <c r="J384" s="222">
        <f>ROUND(I384*H384,2)</f>
        <v>0</v>
      </c>
      <c r="K384" s="223"/>
      <c r="L384" s="47"/>
      <c r="M384" s="224" t="s">
        <v>19</v>
      </c>
      <c r="N384" s="225" t="s">
        <v>46</v>
      </c>
      <c r="O384" s="87"/>
      <c r="P384" s="226">
        <f>O384*H384</f>
        <v>0</v>
      </c>
      <c r="Q384" s="226">
        <v>0.00060999999999999997</v>
      </c>
      <c r="R384" s="226">
        <f>Q384*H384</f>
        <v>0.0079605000000000006</v>
      </c>
      <c r="S384" s="226">
        <v>0</v>
      </c>
      <c r="T384" s="22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8" t="s">
        <v>140</v>
      </c>
      <c r="AT384" s="228" t="s">
        <v>136</v>
      </c>
      <c r="AU384" s="228" t="s">
        <v>84</v>
      </c>
      <c r="AY384" s="20" t="s">
        <v>134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20" t="s">
        <v>82</v>
      </c>
      <c r="BK384" s="229">
        <f>ROUND(I384*H384,2)</f>
        <v>0</v>
      </c>
      <c r="BL384" s="20" t="s">
        <v>140</v>
      </c>
      <c r="BM384" s="228" t="s">
        <v>543</v>
      </c>
    </row>
    <row r="385" s="2" customFormat="1">
      <c r="A385" s="41"/>
      <c r="B385" s="42"/>
      <c r="C385" s="43"/>
      <c r="D385" s="230" t="s">
        <v>142</v>
      </c>
      <c r="E385" s="43"/>
      <c r="F385" s="231" t="s">
        <v>544</v>
      </c>
      <c r="G385" s="43"/>
      <c r="H385" s="43"/>
      <c r="I385" s="232"/>
      <c r="J385" s="43"/>
      <c r="K385" s="43"/>
      <c r="L385" s="47"/>
      <c r="M385" s="233"/>
      <c r="N385" s="23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142</v>
      </c>
      <c r="AU385" s="20" t="s">
        <v>84</v>
      </c>
    </row>
    <row r="386" s="2" customFormat="1">
      <c r="A386" s="41"/>
      <c r="B386" s="42"/>
      <c r="C386" s="43"/>
      <c r="D386" s="235" t="s">
        <v>144</v>
      </c>
      <c r="E386" s="43"/>
      <c r="F386" s="236" t="s">
        <v>545</v>
      </c>
      <c r="G386" s="43"/>
      <c r="H386" s="43"/>
      <c r="I386" s="232"/>
      <c r="J386" s="43"/>
      <c r="K386" s="43"/>
      <c r="L386" s="47"/>
      <c r="M386" s="233"/>
      <c r="N386" s="23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144</v>
      </c>
      <c r="AU386" s="20" t="s">
        <v>84</v>
      </c>
    </row>
    <row r="387" s="13" customFormat="1">
      <c r="A387" s="13"/>
      <c r="B387" s="237"/>
      <c r="C387" s="238"/>
      <c r="D387" s="230" t="s">
        <v>163</v>
      </c>
      <c r="E387" s="239" t="s">
        <v>19</v>
      </c>
      <c r="F387" s="240" t="s">
        <v>546</v>
      </c>
      <c r="G387" s="238"/>
      <c r="H387" s="241">
        <v>13.050000000000001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163</v>
      </c>
      <c r="AU387" s="247" t="s">
        <v>84</v>
      </c>
      <c r="AV387" s="13" t="s">
        <v>84</v>
      </c>
      <c r="AW387" s="13" t="s">
        <v>36</v>
      </c>
      <c r="AX387" s="13" t="s">
        <v>82</v>
      </c>
      <c r="AY387" s="247" t="s">
        <v>134</v>
      </c>
    </row>
    <row r="388" s="2" customFormat="1" ht="24.15" customHeight="1">
      <c r="A388" s="41"/>
      <c r="B388" s="42"/>
      <c r="C388" s="216" t="s">
        <v>547</v>
      </c>
      <c r="D388" s="216" t="s">
        <v>136</v>
      </c>
      <c r="E388" s="217" t="s">
        <v>548</v>
      </c>
      <c r="F388" s="218" t="s">
        <v>549</v>
      </c>
      <c r="G388" s="219" t="s">
        <v>512</v>
      </c>
      <c r="H388" s="220">
        <v>1926</v>
      </c>
      <c r="I388" s="221"/>
      <c r="J388" s="222">
        <f>ROUND(I388*H388,2)</f>
        <v>0</v>
      </c>
      <c r="K388" s="223"/>
      <c r="L388" s="47"/>
      <c r="M388" s="224" t="s">
        <v>19</v>
      </c>
      <c r="N388" s="225" t="s">
        <v>46</v>
      </c>
      <c r="O388" s="87"/>
      <c r="P388" s="226">
        <f>O388*H388</f>
        <v>0</v>
      </c>
      <c r="Q388" s="226">
        <v>0</v>
      </c>
      <c r="R388" s="226">
        <f>Q388*H388</f>
        <v>0</v>
      </c>
      <c r="S388" s="226">
        <v>0.085999999999999993</v>
      </c>
      <c r="T388" s="227">
        <f>S388*H388</f>
        <v>165.636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8" t="s">
        <v>140</v>
      </c>
      <c r="AT388" s="228" t="s">
        <v>136</v>
      </c>
      <c r="AU388" s="228" t="s">
        <v>84</v>
      </c>
      <c r="AY388" s="20" t="s">
        <v>134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20" t="s">
        <v>82</v>
      </c>
      <c r="BK388" s="229">
        <f>ROUND(I388*H388,2)</f>
        <v>0</v>
      </c>
      <c r="BL388" s="20" t="s">
        <v>140</v>
      </c>
      <c r="BM388" s="228" t="s">
        <v>550</v>
      </c>
    </row>
    <row r="389" s="2" customFormat="1">
      <c r="A389" s="41"/>
      <c r="B389" s="42"/>
      <c r="C389" s="43"/>
      <c r="D389" s="230" t="s">
        <v>142</v>
      </c>
      <c r="E389" s="43"/>
      <c r="F389" s="231" t="s">
        <v>551</v>
      </c>
      <c r="G389" s="43"/>
      <c r="H389" s="43"/>
      <c r="I389" s="232"/>
      <c r="J389" s="43"/>
      <c r="K389" s="43"/>
      <c r="L389" s="47"/>
      <c r="M389" s="233"/>
      <c r="N389" s="23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142</v>
      </c>
      <c r="AU389" s="20" t="s">
        <v>84</v>
      </c>
    </row>
    <row r="390" s="2" customFormat="1">
      <c r="A390" s="41"/>
      <c r="B390" s="42"/>
      <c r="C390" s="43"/>
      <c r="D390" s="235" t="s">
        <v>144</v>
      </c>
      <c r="E390" s="43"/>
      <c r="F390" s="236" t="s">
        <v>552</v>
      </c>
      <c r="G390" s="43"/>
      <c r="H390" s="43"/>
      <c r="I390" s="232"/>
      <c r="J390" s="43"/>
      <c r="K390" s="43"/>
      <c r="L390" s="47"/>
      <c r="M390" s="233"/>
      <c r="N390" s="23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144</v>
      </c>
      <c r="AU390" s="20" t="s">
        <v>84</v>
      </c>
    </row>
    <row r="391" s="13" customFormat="1">
      <c r="A391" s="13"/>
      <c r="B391" s="237"/>
      <c r="C391" s="238"/>
      <c r="D391" s="230" t="s">
        <v>163</v>
      </c>
      <c r="E391" s="239" t="s">
        <v>19</v>
      </c>
      <c r="F391" s="240" t="s">
        <v>553</v>
      </c>
      <c r="G391" s="238"/>
      <c r="H391" s="241">
        <v>1926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163</v>
      </c>
      <c r="AU391" s="247" t="s">
        <v>84</v>
      </c>
      <c r="AV391" s="13" t="s">
        <v>84</v>
      </c>
      <c r="AW391" s="13" t="s">
        <v>36</v>
      </c>
      <c r="AX391" s="13" t="s">
        <v>82</v>
      </c>
      <c r="AY391" s="247" t="s">
        <v>134</v>
      </c>
    </row>
    <row r="392" s="2" customFormat="1" ht="24.15" customHeight="1">
      <c r="A392" s="41"/>
      <c r="B392" s="42"/>
      <c r="C392" s="216" t="s">
        <v>554</v>
      </c>
      <c r="D392" s="216" t="s">
        <v>136</v>
      </c>
      <c r="E392" s="217" t="s">
        <v>555</v>
      </c>
      <c r="F392" s="218" t="s">
        <v>556</v>
      </c>
      <c r="G392" s="219" t="s">
        <v>512</v>
      </c>
      <c r="H392" s="220">
        <v>4</v>
      </c>
      <c r="I392" s="221"/>
      <c r="J392" s="222">
        <f>ROUND(I392*H392,2)</f>
        <v>0</v>
      </c>
      <c r="K392" s="223"/>
      <c r="L392" s="47"/>
      <c r="M392" s="224" t="s">
        <v>19</v>
      </c>
      <c r="N392" s="225" t="s">
        <v>46</v>
      </c>
      <c r="O392" s="87"/>
      <c r="P392" s="226">
        <f>O392*H392</f>
        <v>0</v>
      </c>
      <c r="Q392" s="226">
        <v>0</v>
      </c>
      <c r="R392" s="226">
        <f>Q392*H392</f>
        <v>0</v>
      </c>
      <c r="S392" s="226">
        <v>0.58199999999999996</v>
      </c>
      <c r="T392" s="227">
        <f>S392*H392</f>
        <v>2.3279999999999998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8" t="s">
        <v>140</v>
      </c>
      <c r="AT392" s="228" t="s">
        <v>136</v>
      </c>
      <c r="AU392" s="228" t="s">
        <v>84</v>
      </c>
      <c r="AY392" s="20" t="s">
        <v>134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20" t="s">
        <v>82</v>
      </c>
      <c r="BK392" s="229">
        <f>ROUND(I392*H392,2)</f>
        <v>0</v>
      </c>
      <c r="BL392" s="20" t="s">
        <v>140</v>
      </c>
      <c r="BM392" s="228" t="s">
        <v>557</v>
      </c>
    </row>
    <row r="393" s="2" customFormat="1">
      <c r="A393" s="41"/>
      <c r="B393" s="42"/>
      <c r="C393" s="43"/>
      <c r="D393" s="230" t="s">
        <v>142</v>
      </c>
      <c r="E393" s="43"/>
      <c r="F393" s="231" t="s">
        <v>558</v>
      </c>
      <c r="G393" s="43"/>
      <c r="H393" s="43"/>
      <c r="I393" s="232"/>
      <c r="J393" s="43"/>
      <c r="K393" s="43"/>
      <c r="L393" s="47"/>
      <c r="M393" s="233"/>
      <c r="N393" s="23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142</v>
      </c>
      <c r="AU393" s="20" t="s">
        <v>84</v>
      </c>
    </row>
    <row r="394" s="2" customFormat="1">
      <c r="A394" s="41"/>
      <c r="B394" s="42"/>
      <c r="C394" s="43"/>
      <c r="D394" s="235" t="s">
        <v>144</v>
      </c>
      <c r="E394" s="43"/>
      <c r="F394" s="236" t="s">
        <v>559</v>
      </c>
      <c r="G394" s="43"/>
      <c r="H394" s="43"/>
      <c r="I394" s="232"/>
      <c r="J394" s="43"/>
      <c r="K394" s="43"/>
      <c r="L394" s="47"/>
      <c r="M394" s="233"/>
      <c r="N394" s="23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144</v>
      </c>
      <c r="AU394" s="20" t="s">
        <v>84</v>
      </c>
    </row>
    <row r="395" s="13" customFormat="1">
      <c r="A395" s="13"/>
      <c r="B395" s="237"/>
      <c r="C395" s="238"/>
      <c r="D395" s="230" t="s">
        <v>163</v>
      </c>
      <c r="E395" s="239" t="s">
        <v>19</v>
      </c>
      <c r="F395" s="240" t="s">
        <v>560</v>
      </c>
      <c r="G395" s="238"/>
      <c r="H395" s="241">
        <v>4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163</v>
      </c>
      <c r="AU395" s="247" t="s">
        <v>84</v>
      </c>
      <c r="AV395" s="13" t="s">
        <v>84</v>
      </c>
      <c r="AW395" s="13" t="s">
        <v>36</v>
      </c>
      <c r="AX395" s="13" t="s">
        <v>82</v>
      </c>
      <c r="AY395" s="247" t="s">
        <v>134</v>
      </c>
    </row>
    <row r="396" s="2" customFormat="1" ht="24.15" customHeight="1">
      <c r="A396" s="41"/>
      <c r="B396" s="42"/>
      <c r="C396" s="216" t="s">
        <v>561</v>
      </c>
      <c r="D396" s="216" t="s">
        <v>136</v>
      </c>
      <c r="E396" s="217" t="s">
        <v>562</v>
      </c>
      <c r="F396" s="218" t="s">
        <v>563</v>
      </c>
      <c r="G396" s="219" t="s">
        <v>512</v>
      </c>
      <c r="H396" s="220">
        <v>3.7000000000000002</v>
      </c>
      <c r="I396" s="221"/>
      <c r="J396" s="222">
        <f>ROUND(I396*H396,2)</f>
        <v>0</v>
      </c>
      <c r="K396" s="223"/>
      <c r="L396" s="47"/>
      <c r="M396" s="224" t="s">
        <v>19</v>
      </c>
      <c r="N396" s="225" t="s">
        <v>46</v>
      </c>
      <c r="O396" s="87"/>
      <c r="P396" s="226">
        <f>O396*H396</f>
        <v>0</v>
      </c>
      <c r="Q396" s="226">
        <v>0</v>
      </c>
      <c r="R396" s="226">
        <f>Q396*H396</f>
        <v>0</v>
      </c>
      <c r="S396" s="226">
        <v>0.042999999999999997</v>
      </c>
      <c r="T396" s="227">
        <f>S396*H396</f>
        <v>0.15909999999999999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8" t="s">
        <v>140</v>
      </c>
      <c r="AT396" s="228" t="s">
        <v>136</v>
      </c>
      <c r="AU396" s="228" t="s">
        <v>84</v>
      </c>
      <c r="AY396" s="20" t="s">
        <v>134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20" t="s">
        <v>82</v>
      </c>
      <c r="BK396" s="229">
        <f>ROUND(I396*H396,2)</f>
        <v>0</v>
      </c>
      <c r="BL396" s="20" t="s">
        <v>140</v>
      </c>
      <c r="BM396" s="228" t="s">
        <v>564</v>
      </c>
    </row>
    <row r="397" s="2" customFormat="1">
      <c r="A397" s="41"/>
      <c r="B397" s="42"/>
      <c r="C397" s="43"/>
      <c r="D397" s="230" t="s">
        <v>142</v>
      </c>
      <c r="E397" s="43"/>
      <c r="F397" s="231" t="s">
        <v>565</v>
      </c>
      <c r="G397" s="43"/>
      <c r="H397" s="43"/>
      <c r="I397" s="232"/>
      <c r="J397" s="43"/>
      <c r="K397" s="43"/>
      <c r="L397" s="47"/>
      <c r="M397" s="233"/>
      <c r="N397" s="23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142</v>
      </c>
      <c r="AU397" s="20" t="s">
        <v>84</v>
      </c>
    </row>
    <row r="398" s="2" customFormat="1">
      <c r="A398" s="41"/>
      <c r="B398" s="42"/>
      <c r="C398" s="43"/>
      <c r="D398" s="235" t="s">
        <v>144</v>
      </c>
      <c r="E398" s="43"/>
      <c r="F398" s="236" t="s">
        <v>566</v>
      </c>
      <c r="G398" s="43"/>
      <c r="H398" s="43"/>
      <c r="I398" s="232"/>
      <c r="J398" s="43"/>
      <c r="K398" s="43"/>
      <c r="L398" s="47"/>
      <c r="M398" s="233"/>
      <c r="N398" s="23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144</v>
      </c>
      <c r="AU398" s="20" t="s">
        <v>84</v>
      </c>
    </row>
    <row r="399" s="13" customFormat="1">
      <c r="A399" s="13"/>
      <c r="B399" s="237"/>
      <c r="C399" s="238"/>
      <c r="D399" s="230" t="s">
        <v>163</v>
      </c>
      <c r="E399" s="239" t="s">
        <v>19</v>
      </c>
      <c r="F399" s="240" t="s">
        <v>567</v>
      </c>
      <c r="G399" s="238"/>
      <c r="H399" s="241">
        <v>3.7000000000000002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163</v>
      </c>
      <c r="AU399" s="247" t="s">
        <v>84</v>
      </c>
      <c r="AV399" s="13" t="s">
        <v>84</v>
      </c>
      <c r="AW399" s="13" t="s">
        <v>36</v>
      </c>
      <c r="AX399" s="13" t="s">
        <v>82</v>
      </c>
      <c r="AY399" s="247" t="s">
        <v>134</v>
      </c>
    </row>
    <row r="400" s="2" customFormat="1" ht="24.15" customHeight="1">
      <c r="A400" s="41"/>
      <c r="B400" s="42"/>
      <c r="C400" s="216" t="s">
        <v>568</v>
      </c>
      <c r="D400" s="216" t="s">
        <v>136</v>
      </c>
      <c r="E400" s="217" t="s">
        <v>569</v>
      </c>
      <c r="F400" s="218" t="s">
        <v>570</v>
      </c>
      <c r="G400" s="219" t="s">
        <v>512</v>
      </c>
      <c r="H400" s="220">
        <v>10.048</v>
      </c>
      <c r="I400" s="221"/>
      <c r="J400" s="222">
        <f>ROUND(I400*H400,2)</f>
        <v>0</v>
      </c>
      <c r="K400" s="223"/>
      <c r="L400" s="47"/>
      <c r="M400" s="224" t="s">
        <v>19</v>
      </c>
      <c r="N400" s="225" t="s">
        <v>46</v>
      </c>
      <c r="O400" s="87"/>
      <c r="P400" s="226">
        <f>O400*H400</f>
        <v>0</v>
      </c>
      <c r="Q400" s="226">
        <v>8.0000000000000007E-05</v>
      </c>
      <c r="R400" s="226">
        <f>Q400*H400</f>
        <v>0.00080384000000000011</v>
      </c>
      <c r="S400" s="226">
        <v>0</v>
      </c>
      <c r="T400" s="22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8" t="s">
        <v>140</v>
      </c>
      <c r="AT400" s="228" t="s">
        <v>136</v>
      </c>
      <c r="AU400" s="228" t="s">
        <v>84</v>
      </c>
      <c r="AY400" s="20" t="s">
        <v>134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20" t="s">
        <v>82</v>
      </c>
      <c r="BK400" s="229">
        <f>ROUND(I400*H400,2)</f>
        <v>0</v>
      </c>
      <c r="BL400" s="20" t="s">
        <v>140</v>
      </c>
      <c r="BM400" s="228" t="s">
        <v>571</v>
      </c>
    </row>
    <row r="401" s="2" customFormat="1">
      <c r="A401" s="41"/>
      <c r="B401" s="42"/>
      <c r="C401" s="43"/>
      <c r="D401" s="230" t="s">
        <v>142</v>
      </c>
      <c r="E401" s="43"/>
      <c r="F401" s="231" t="s">
        <v>572</v>
      </c>
      <c r="G401" s="43"/>
      <c r="H401" s="43"/>
      <c r="I401" s="232"/>
      <c r="J401" s="43"/>
      <c r="K401" s="43"/>
      <c r="L401" s="47"/>
      <c r="M401" s="233"/>
      <c r="N401" s="23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142</v>
      </c>
      <c r="AU401" s="20" t="s">
        <v>84</v>
      </c>
    </row>
    <row r="402" s="2" customFormat="1">
      <c r="A402" s="41"/>
      <c r="B402" s="42"/>
      <c r="C402" s="43"/>
      <c r="D402" s="235" t="s">
        <v>144</v>
      </c>
      <c r="E402" s="43"/>
      <c r="F402" s="236" t="s">
        <v>573</v>
      </c>
      <c r="G402" s="43"/>
      <c r="H402" s="43"/>
      <c r="I402" s="232"/>
      <c r="J402" s="43"/>
      <c r="K402" s="43"/>
      <c r="L402" s="47"/>
      <c r="M402" s="233"/>
      <c r="N402" s="23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144</v>
      </c>
      <c r="AU402" s="20" t="s">
        <v>84</v>
      </c>
    </row>
    <row r="403" s="13" customFormat="1">
      <c r="A403" s="13"/>
      <c r="B403" s="237"/>
      <c r="C403" s="238"/>
      <c r="D403" s="230" t="s">
        <v>163</v>
      </c>
      <c r="E403" s="239" t="s">
        <v>19</v>
      </c>
      <c r="F403" s="240" t="s">
        <v>574</v>
      </c>
      <c r="G403" s="238"/>
      <c r="H403" s="241">
        <v>10.048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163</v>
      </c>
      <c r="AU403" s="247" t="s">
        <v>84</v>
      </c>
      <c r="AV403" s="13" t="s">
        <v>84</v>
      </c>
      <c r="AW403" s="13" t="s">
        <v>36</v>
      </c>
      <c r="AX403" s="13" t="s">
        <v>82</v>
      </c>
      <c r="AY403" s="247" t="s">
        <v>134</v>
      </c>
    </row>
    <row r="404" s="2" customFormat="1" ht="24.15" customHeight="1">
      <c r="A404" s="41"/>
      <c r="B404" s="42"/>
      <c r="C404" s="216" t="s">
        <v>575</v>
      </c>
      <c r="D404" s="216" t="s">
        <v>136</v>
      </c>
      <c r="E404" s="217" t="s">
        <v>576</v>
      </c>
      <c r="F404" s="218" t="s">
        <v>577</v>
      </c>
      <c r="G404" s="219" t="s">
        <v>139</v>
      </c>
      <c r="H404" s="220">
        <v>13.800000000000001</v>
      </c>
      <c r="I404" s="221"/>
      <c r="J404" s="222">
        <f>ROUND(I404*H404,2)</f>
        <v>0</v>
      </c>
      <c r="K404" s="223"/>
      <c r="L404" s="47"/>
      <c r="M404" s="224" t="s">
        <v>19</v>
      </c>
      <c r="N404" s="225" t="s">
        <v>46</v>
      </c>
      <c r="O404" s="87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8" t="s">
        <v>140</v>
      </c>
      <c r="AT404" s="228" t="s">
        <v>136</v>
      </c>
      <c r="AU404" s="228" t="s">
        <v>84</v>
      </c>
      <c r="AY404" s="20" t="s">
        <v>134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20" t="s">
        <v>82</v>
      </c>
      <c r="BK404" s="229">
        <f>ROUND(I404*H404,2)</f>
        <v>0</v>
      </c>
      <c r="BL404" s="20" t="s">
        <v>140</v>
      </c>
      <c r="BM404" s="228" t="s">
        <v>578</v>
      </c>
    </row>
    <row r="405" s="2" customFormat="1">
      <c r="A405" s="41"/>
      <c r="B405" s="42"/>
      <c r="C405" s="43"/>
      <c r="D405" s="230" t="s">
        <v>142</v>
      </c>
      <c r="E405" s="43"/>
      <c r="F405" s="231" t="s">
        <v>577</v>
      </c>
      <c r="G405" s="43"/>
      <c r="H405" s="43"/>
      <c r="I405" s="232"/>
      <c r="J405" s="43"/>
      <c r="K405" s="43"/>
      <c r="L405" s="47"/>
      <c r="M405" s="233"/>
      <c r="N405" s="23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142</v>
      </c>
      <c r="AU405" s="20" t="s">
        <v>84</v>
      </c>
    </row>
    <row r="406" s="2" customFormat="1">
      <c r="A406" s="41"/>
      <c r="B406" s="42"/>
      <c r="C406" s="43"/>
      <c r="D406" s="235" t="s">
        <v>144</v>
      </c>
      <c r="E406" s="43"/>
      <c r="F406" s="236" t="s">
        <v>579</v>
      </c>
      <c r="G406" s="43"/>
      <c r="H406" s="43"/>
      <c r="I406" s="232"/>
      <c r="J406" s="43"/>
      <c r="K406" s="43"/>
      <c r="L406" s="47"/>
      <c r="M406" s="233"/>
      <c r="N406" s="23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144</v>
      </c>
      <c r="AU406" s="20" t="s">
        <v>84</v>
      </c>
    </row>
    <row r="407" s="13" customFormat="1">
      <c r="A407" s="13"/>
      <c r="B407" s="237"/>
      <c r="C407" s="238"/>
      <c r="D407" s="230" t="s">
        <v>163</v>
      </c>
      <c r="E407" s="239" t="s">
        <v>19</v>
      </c>
      <c r="F407" s="240" t="s">
        <v>496</v>
      </c>
      <c r="G407" s="238"/>
      <c r="H407" s="241">
        <v>13.800000000000001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163</v>
      </c>
      <c r="AU407" s="247" t="s">
        <v>84</v>
      </c>
      <c r="AV407" s="13" t="s">
        <v>84</v>
      </c>
      <c r="AW407" s="13" t="s">
        <v>36</v>
      </c>
      <c r="AX407" s="13" t="s">
        <v>82</v>
      </c>
      <c r="AY407" s="247" t="s">
        <v>134</v>
      </c>
    </row>
    <row r="408" s="12" customFormat="1" ht="22.8" customHeight="1">
      <c r="A408" s="12"/>
      <c r="B408" s="200"/>
      <c r="C408" s="201"/>
      <c r="D408" s="202" t="s">
        <v>74</v>
      </c>
      <c r="E408" s="214" t="s">
        <v>580</v>
      </c>
      <c r="F408" s="214" t="s">
        <v>581</v>
      </c>
      <c r="G408" s="201"/>
      <c r="H408" s="201"/>
      <c r="I408" s="204"/>
      <c r="J408" s="215">
        <f>BK408</f>
        <v>0</v>
      </c>
      <c r="K408" s="201"/>
      <c r="L408" s="206"/>
      <c r="M408" s="207"/>
      <c r="N408" s="208"/>
      <c r="O408" s="208"/>
      <c r="P408" s="209">
        <f>SUM(P409:P432)</f>
        <v>0</v>
      </c>
      <c r="Q408" s="208"/>
      <c r="R408" s="209">
        <f>SUM(R409:R432)</f>
        <v>0</v>
      </c>
      <c r="S408" s="208"/>
      <c r="T408" s="210">
        <f>SUM(T409:T432)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1" t="s">
        <v>82</v>
      </c>
      <c r="AT408" s="212" t="s">
        <v>74</v>
      </c>
      <c r="AU408" s="212" t="s">
        <v>82</v>
      </c>
      <c r="AY408" s="211" t="s">
        <v>134</v>
      </c>
      <c r="BK408" s="213">
        <f>SUM(BK409:BK432)</f>
        <v>0</v>
      </c>
    </row>
    <row r="409" s="2" customFormat="1" ht="21.75" customHeight="1">
      <c r="A409" s="41"/>
      <c r="B409" s="42"/>
      <c r="C409" s="216" t="s">
        <v>582</v>
      </c>
      <c r="D409" s="216" t="s">
        <v>136</v>
      </c>
      <c r="E409" s="217" t="s">
        <v>583</v>
      </c>
      <c r="F409" s="218" t="s">
        <v>584</v>
      </c>
      <c r="G409" s="219" t="s">
        <v>323</v>
      </c>
      <c r="H409" s="220">
        <v>168.12299999999999</v>
      </c>
      <c r="I409" s="221"/>
      <c r="J409" s="222">
        <f>ROUND(I409*H409,2)</f>
        <v>0</v>
      </c>
      <c r="K409" s="223"/>
      <c r="L409" s="47"/>
      <c r="M409" s="224" t="s">
        <v>19</v>
      </c>
      <c r="N409" s="225" t="s">
        <v>46</v>
      </c>
      <c r="O409" s="87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8" t="s">
        <v>140</v>
      </c>
      <c r="AT409" s="228" t="s">
        <v>136</v>
      </c>
      <c r="AU409" s="228" t="s">
        <v>84</v>
      </c>
      <c r="AY409" s="20" t="s">
        <v>134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20" t="s">
        <v>82</v>
      </c>
      <c r="BK409" s="229">
        <f>ROUND(I409*H409,2)</f>
        <v>0</v>
      </c>
      <c r="BL409" s="20" t="s">
        <v>140</v>
      </c>
      <c r="BM409" s="228" t="s">
        <v>585</v>
      </c>
    </row>
    <row r="410" s="2" customFormat="1">
      <c r="A410" s="41"/>
      <c r="B410" s="42"/>
      <c r="C410" s="43"/>
      <c r="D410" s="230" t="s">
        <v>142</v>
      </c>
      <c r="E410" s="43"/>
      <c r="F410" s="231" t="s">
        <v>586</v>
      </c>
      <c r="G410" s="43"/>
      <c r="H410" s="43"/>
      <c r="I410" s="232"/>
      <c r="J410" s="43"/>
      <c r="K410" s="43"/>
      <c r="L410" s="47"/>
      <c r="M410" s="233"/>
      <c r="N410" s="23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142</v>
      </c>
      <c r="AU410" s="20" t="s">
        <v>84</v>
      </c>
    </row>
    <row r="411" s="2" customFormat="1">
      <c r="A411" s="41"/>
      <c r="B411" s="42"/>
      <c r="C411" s="43"/>
      <c r="D411" s="235" t="s">
        <v>144</v>
      </c>
      <c r="E411" s="43"/>
      <c r="F411" s="236" t="s">
        <v>587</v>
      </c>
      <c r="G411" s="43"/>
      <c r="H411" s="43"/>
      <c r="I411" s="232"/>
      <c r="J411" s="43"/>
      <c r="K411" s="43"/>
      <c r="L411" s="47"/>
      <c r="M411" s="233"/>
      <c r="N411" s="23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144</v>
      </c>
      <c r="AU411" s="20" t="s">
        <v>84</v>
      </c>
    </row>
    <row r="412" s="2" customFormat="1" ht="21.75" customHeight="1">
      <c r="A412" s="41"/>
      <c r="B412" s="42"/>
      <c r="C412" s="216" t="s">
        <v>588</v>
      </c>
      <c r="D412" s="216" t="s">
        <v>136</v>
      </c>
      <c r="E412" s="217" t="s">
        <v>589</v>
      </c>
      <c r="F412" s="218" t="s">
        <v>584</v>
      </c>
      <c r="G412" s="219" t="s">
        <v>323</v>
      </c>
      <c r="H412" s="220">
        <v>3375.02</v>
      </c>
      <c r="I412" s="221"/>
      <c r="J412" s="222">
        <f>ROUND(I412*H412,2)</f>
        <v>0</v>
      </c>
      <c r="K412" s="223"/>
      <c r="L412" s="47"/>
      <c r="M412" s="224" t="s">
        <v>19</v>
      </c>
      <c r="N412" s="225" t="s">
        <v>46</v>
      </c>
      <c r="O412" s="87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8" t="s">
        <v>140</v>
      </c>
      <c r="AT412" s="228" t="s">
        <v>136</v>
      </c>
      <c r="AU412" s="228" t="s">
        <v>84</v>
      </c>
      <c r="AY412" s="20" t="s">
        <v>134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20" t="s">
        <v>82</v>
      </c>
      <c r="BK412" s="229">
        <f>ROUND(I412*H412,2)</f>
        <v>0</v>
      </c>
      <c r="BL412" s="20" t="s">
        <v>140</v>
      </c>
      <c r="BM412" s="228" t="s">
        <v>590</v>
      </c>
    </row>
    <row r="413" s="2" customFormat="1">
      <c r="A413" s="41"/>
      <c r="B413" s="42"/>
      <c r="C413" s="43"/>
      <c r="D413" s="230" t="s">
        <v>142</v>
      </c>
      <c r="E413" s="43"/>
      <c r="F413" s="231" t="s">
        <v>586</v>
      </c>
      <c r="G413" s="43"/>
      <c r="H413" s="43"/>
      <c r="I413" s="232"/>
      <c r="J413" s="43"/>
      <c r="K413" s="43"/>
      <c r="L413" s="47"/>
      <c r="M413" s="233"/>
      <c r="N413" s="23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142</v>
      </c>
      <c r="AU413" s="20" t="s">
        <v>84</v>
      </c>
    </row>
    <row r="414" s="2" customFormat="1">
      <c r="A414" s="41"/>
      <c r="B414" s="42"/>
      <c r="C414" s="43"/>
      <c r="D414" s="235" t="s">
        <v>144</v>
      </c>
      <c r="E414" s="43"/>
      <c r="F414" s="236" t="s">
        <v>591</v>
      </c>
      <c r="G414" s="43"/>
      <c r="H414" s="43"/>
      <c r="I414" s="232"/>
      <c r="J414" s="43"/>
      <c r="K414" s="43"/>
      <c r="L414" s="47"/>
      <c r="M414" s="233"/>
      <c r="N414" s="23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144</v>
      </c>
      <c r="AU414" s="20" t="s">
        <v>84</v>
      </c>
    </row>
    <row r="415" s="13" customFormat="1">
      <c r="A415" s="13"/>
      <c r="B415" s="237"/>
      <c r="C415" s="238"/>
      <c r="D415" s="230" t="s">
        <v>163</v>
      </c>
      <c r="E415" s="239" t="s">
        <v>19</v>
      </c>
      <c r="F415" s="240" t="s">
        <v>592</v>
      </c>
      <c r="G415" s="238"/>
      <c r="H415" s="241">
        <v>1687.51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163</v>
      </c>
      <c r="AU415" s="247" t="s">
        <v>84</v>
      </c>
      <c r="AV415" s="13" t="s">
        <v>84</v>
      </c>
      <c r="AW415" s="13" t="s">
        <v>36</v>
      </c>
      <c r="AX415" s="13" t="s">
        <v>75</v>
      </c>
      <c r="AY415" s="247" t="s">
        <v>134</v>
      </c>
    </row>
    <row r="416" s="13" customFormat="1">
      <c r="A416" s="13"/>
      <c r="B416" s="237"/>
      <c r="C416" s="238"/>
      <c r="D416" s="230" t="s">
        <v>163</v>
      </c>
      <c r="E416" s="239" t="s">
        <v>19</v>
      </c>
      <c r="F416" s="240" t="s">
        <v>593</v>
      </c>
      <c r="G416" s="238"/>
      <c r="H416" s="241">
        <v>1687.51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163</v>
      </c>
      <c r="AU416" s="247" t="s">
        <v>84</v>
      </c>
      <c r="AV416" s="13" t="s">
        <v>84</v>
      </c>
      <c r="AW416" s="13" t="s">
        <v>36</v>
      </c>
      <c r="AX416" s="13" t="s">
        <v>75</v>
      </c>
      <c r="AY416" s="247" t="s">
        <v>134</v>
      </c>
    </row>
    <row r="417" s="15" customFormat="1">
      <c r="A417" s="15"/>
      <c r="B417" s="258"/>
      <c r="C417" s="259"/>
      <c r="D417" s="230" t="s">
        <v>163</v>
      </c>
      <c r="E417" s="260" t="s">
        <v>19</v>
      </c>
      <c r="F417" s="261" t="s">
        <v>203</v>
      </c>
      <c r="G417" s="259"/>
      <c r="H417" s="262">
        <v>3375.02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8" t="s">
        <v>163</v>
      </c>
      <c r="AU417" s="268" t="s">
        <v>84</v>
      </c>
      <c r="AV417" s="15" t="s">
        <v>140</v>
      </c>
      <c r="AW417" s="15" t="s">
        <v>36</v>
      </c>
      <c r="AX417" s="15" t="s">
        <v>82</v>
      </c>
      <c r="AY417" s="268" t="s">
        <v>134</v>
      </c>
    </row>
    <row r="418" s="2" customFormat="1" ht="24.15" customHeight="1">
      <c r="A418" s="41"/>
      <c r="B418" s="42"/>
      <c r="C418" s="216" t="s">
        <v>594</v>
      </c>
      <c r="D418" s="216" t="s">
        <v>136</v>
      </c>
      <c r="E418" s="217" t="s">
        <v>595</v>
      </c>
      <c r="F418" s="218" t="s">
        <v>596</v>
      </c>
      <c r="G418" s="219" t="s">
        <v>323</v>
      </c>
      <c r="H418" s="220">
        <v>1513.107</v>
      </c>
      <c r="I418" s="221"/>
      <c r="J418" s="222">
        <f>ROUND(I418*H418,2)</f>
        <v>0</v>
      </c>
      <c r="K418" s="223"/>
      <c r="L418" s="47"/>
      <c r="M418" s="224" t="s">
        <v>19</v>
      </c>
      <c r="N418" s="225" t="s">
        <v>46</v>
      </c>
      <c r="O418" s="87"/>
      <c r="P418" s="226">
        <f>O418*H418</f>
        <v>0</v>
      </c>
      <c r="Q418" s="226">
        <v>0</v>
      </c>
      <c r="R418" s="226">
        <f>Q418*H418</f>
        <v>0</v>
      </c>
      <c r="S418" s="226">
        <v>0</v>
      </c>
      <c r="T418" s="22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8" t="s">
        <v>140</v>
      </c>
      <c r="AT418" s="228" t="s">
        <v>136</v>
      </c>
      <c r="AU418" s="228" t="s">
        <v>84</v>
      </c>
      <c r="AY418" s="20" t="s">
        <v>134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20" t="s">
        <v>82</v>
      </c>
      <c r="BK418" s="229">
        <f>ROUND(I418*H418,2)</f>
        <v>0</v>
      </c>
      <c r="BL418" s="20" t="s">
        <v>140</v>
      </c>
      <c r="BM418" s="228" t="s">
        <v>597</v>
      </c>
    </row>
    <row r="419" s="2" customFormat="1">
      <c r="A419" s="41"/>
      <c r="B419" s="42"/>
      <c r="C419" s="43"/>
      <c r="D419" s="230" t="s">
        <v>142</v>
      </c>
      <c r="E419" s="43"/>
      <c r="F419" s="231" t="s">
        <v>598</v>
      </c>
      <c r="G419" s="43"/>
      <c r="H419" s="43"/>
      <c r="I419" s="232"/>
      <c r="J419" s="43"/>
      <c r="K419" s="43"/>
      <c r="L419" s="47"/>
      <c r="M419" s="233"/>
      <c r="N419" s="23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142</v>
      </c>
      <c r="AU419" s="20" t="s">
        <v>84</v>
      </c>
    </row>
    <row r="420" s="2" customFormat="1">
      <c r="A420" s="41"/>
      <c r="B420" s="42"/>
      <c r="C420" s="43"/>
      <c r="D420" s="235" t="s">
        <v>144</v>
      </c>
      <c r="E420" s="43"/>
      <c r="F420" s="236" t="s">
        <v>599</v>
      </c>
      <c r="G420" s="43"/>
      <c r="H420" s="43"/>
      <c r="I420" s="232"/>
      <c r="J420" s="43"/>
      <c r="K420" s="43"/>
      <c r="L420" s="47"/>
      <c r="M420" s="233"/>
      <c r="N420" s="23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144</v>
      </c>
      <c r="AU420" s="20" t="s">
        <v>84</v>
      </c>
    </row>
    <row r="421" s="2" customFormat="1">
      <c r="A421" s="41"/>
      <c r="B421" s="42"/>
      <c r="C421" s="43"/>
      <c r="D421" s="230" t="s">
        <v>298</v>
      </c>
      <c r="E421" s="43"/>
      <c r="F421" s="280" t="s">
        <v>299</v>
      </c>
      <c r="G421" s="43"/>
      <c r="H421" s="43"/>
      <c r="I421" s="232"/>
      <c r="J421" s="43"/>
      <c r="K421" s="43"/>
      <c r="L421" s="47"/>
      <c r="M421" s="233"/>
      <c r="N421" s="23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298</v>
      </c>
      <c r="AU421" s="20" t="s">
        <v>84</v>
      </c>
    </row>
    <row r="422" s="13" customFormat="1">
      <c r="A422" s="13"/>
      <c r="B422" s="237"/>
      <c r="C422" s="238"/>
      <c r="D422" s="230" t="s">
        <v>163</v>
      </c>
      <c r="E422" s="238"/>
      <c r="F422" s="240" t="s">
        <v>600</v>
      </c>
      <c r="G422" s="238"/>
      <c r="H422" s="241">
        <v>1513.107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163</v>
      </c>
      <c r="AU422" s="247" t="s">
        <v>84</v>
      </c>
      <c r="AV422" s="13" t="s">
        <v>84</v>
      </c>
      <c r="AW422" s="13" t="s">
        <v>4</v>
      </c>
      <c r="AX422" s="13" t="s">
        <v>82</v>
      </c>
      <c r="AY422" s="247" t="s">
        <v>134</v>
      </c>
    </row>
    <row r="423" s="2" customFormat="1" ht="24.15" customHeight="1">
      <c r="A423" s="41"/>
      <c r="B423" s="42"/>
      <c r="C423" s="216" t="s">
        <v>601</v>
      </c>
      <c r="D423" s="216" t="s">
        <v>136</v>
      </c>
      <c r="E423" s="217" t="s">
        <v>602</v>
      </c>
      <c r="F423" s="218" t="s">
        <v>596</v>
      </c>
      <c r="G423" s="219" t="s">
        <v>323</v>
      </c>
      <c r="H423" s="220">
        <v>3375.02</v>
      </c>
      <c r="I423" s="221"/>
      <c r="J423" s="222">
        <f>ROUND(I423*H423,2)</f>
        <v>0</v>
      </c>
      <c r="K423" s="223"/>
      <c r="L423" s="47"/>
      <c r="M423" s="224" t="s">
        <v>19</v>
      </c>
      <c r="N423" s="225" t="s">
        <v>46</v>
      </c>
      <c r="O423" s="87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8" t="s">
        <v>140</v>
      </c>
      <c r="AT423" s="228" t="s">
        <v>136</v>
      </c>
      <c r="AU423" s="228" t="s">
        <v>84</v>
      </c>
      <c r="AY423" s="20" t="s">
        <v>134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20" t="s">
        <v>82</v>
      </c>
      <c r="BK423" s="229">
        <f>ROUND(I423*H423,2)</f>
        <v>0</v>
      </c>
      <c r="BL423" s="20" t="s">
        <v>140</v>
      </c>
      <c r="BM423" s="228" t="s">
        <v>603</v>
      </c>
    </row>
    <row r="424" s="2" customFormat="1">
      <c r="A424" s="41"/>
      <c r="B424" s="42"/>
      <c r="C424" s="43"/>
      <c r="D424" s="230" t="s">
        <v>142</v>
      </c>
      <c r="E424" s="43"/>
      <c r="F424" s="231" t="s">
        <v>604</v>
      </c>
      <c r="G424" s="43"/>
      <c r="H424" s="43"/>
      <c r="I424" s="232"/>
      <c r="J424" s="43"/>
      <c r="K424" s="43"/>
      <c r="L424" s="47"/>
      <c r="M424" s="233"/>
      <c r="N424" s="23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142</v>
      </c>
      <c r="AU424" s="20" t="s">
        <v>84</v>
      </c>
    </row>
    <row r="425" s="2" customFormat="1" ht="24.15" customHeight="1">
      <c r="A425" s="41"/>
      <c r="B425" s="42"/>
      <c r="C425" s="216" t="s">
        <v>605</v>
      </c>
      <c r="D425" s="216" t="s">
        <v>136</v>
      </c>
      <c r="E425" s="217" t="s">
        <v>606</v>
      </c>
      <c r="F425" s="218" t="s">
        <v>607</v>
      </c>
      <c r="G425" s="219" t="s">
        <v>323</v>
      </c>
      <c r="H425" s="220">
        <v>1687.51</v>
      </c>
      <c r="I425" s="221"/>
      <c r="J425" s="222">
        <f>ROUND(I425*H425,2)</f>
        <v>0</v>
      </c>
      <c r="K425" s="223"/>
      <c r="L425" s="47"/>
      <c r="M425" s="224" t="s">
        <v>19</v>
      </c>
      <c r="N425" s="225" t="s">
        <v>46</v>
      </c>
      <c r="O425" s="87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8" t="s">
        <v>140</v>
      </c>
      <c r="AT425" s="228" t="s">
        <v>136</v>
      </c>
      <c r="AU425" s="228" t="s">
        <v>84</v>
      </c>
      <c r="AY425" s="20" t="s">
        <v>134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20" t="s">
        <v>82</v>
      </c>
      <c r="BK425" s="229">
        <f>ROUND(I425*H425,2)</f>
        <v>0</v>
      </c>
      <c r="BL425" s="20" t="s">
        <v>140</v>
      </c>
      <c r="BM425" s="228" t="s">
        <v>608</v>
      </c>
    </row>
    <row r="426" s="2" customFormat="1">
      <c r="A426" s="41"/>
      <c r="B426" s="42"/>
      <c r="C426" s="43"/>
      <c r="D426" s="230" t="s">
        <v>142</v>
      </c>
      <c r="E426" s="43"/>
      <c r="F426" s="231" t="s">
        <v>609</v>
      </c>
      <c r="G426" s="43"/>
      <c r="H426" s="43"/>
      <c r="I426" s="232"/>
      <c r="J426" s="43"/>
      <c r="K426" s="43"/>
      <c r="L426" s="47"/>
      <c r="M426" s="233"/>
      <c r="N426" s="23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142</v>
      </c>
      <c r="AU426" s="20" t="s">
        <v>84</v>
      </c>
    </row>
    <row r="427" s="2" customFormat="1">
      <c r="A427" s="41"/>
      <c r="B427" s="42"/>
      <c r="C427" s="43"/>
      <c r="D427" s="235" t="s">
        <v>144</v>
      </c>
      <c r="E427" s="43"/>
      <c r="F427" s="236" t="s">
        <v>610</v>
      </c>
      <c r="G427" s="43"/>
      <c r="H427" s="43"/>
      <c r="I427" s="232"/>
      <c r="J427" s="43"/>
      <c r="K427" s="43"/>
      <c r="L427" s="47"/>
      <c r="M427" s="233"/>
      <c r="N427" s="23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144</v>
      </c>
      <c r="AU427" s="20" t="s">
        <v>84</v>
      </c>
    </row>
    <row r="428" s="14" customFormat="1">
      <c r="A428" s="14"/>
      <c r="B428" s="248"/>
      <c r="C428" s="249"/>
      <c r="D428" s="230" t="s">
        <v>163</v>
      </c>
      <c r="E428" s="250" t="s">
        <v>19</v>
      </c>
      <c r="F428" s="251" t="s">
        <v>611</v>
      </c>
      <c r="G428" s="249"/>
      <c r="H428" s="250" t="s">
        <v>19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163</v>
      </c>
      <c r="AU428" s="257" t="s">
        <v>84</v>
      </c>
      <c r="AV428" s="14" t="s">
        <v>82</v>
      </c>
      <c r="AW428" s="14" t="s">
        <v>36</v>
      </c>
      <c r="AX428" s="14" t="s">
        <v>75</v>
      </c>
      <c r="AY428" s="257" t="s">
        <v>134</v>
      </c>
    </row>
    <row r="429" s="13" customFormat="1">
      <c r="A429" s="13"/>
      <c r="B429" s="237"/>
      <c r="C429" s="238"/>
      <c r="D429" s="230" t="s">
        <v>163</v>
      </c>
      <c r="E429" s="239" t="s">
        <v>19</v>
      </c>
      <c r="F429" s="240" t="s">
        <v>612</v>
      </c>
      <c r="G429" s="238"/>
      <c r="H429" s="241">
        <v>1687.51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163</v>
      </c>
      <c r="AU429" s="247" t="s">
        <v>84</v>
      </c>
      <c r="AV429" s="13" t="s">
        <v>84</v>
      </c>
      <c r="AW429" s="13" t="s">
        <v>36</v>
      </c>
      <c r="AX429" s="13" t="s">
        <v>82</v>
      </c>
      <c r="AY429" s="247" t="s">
        <v>134</v>
      </c>
    </row>
    <row r="430" s="2" customFormat="1" ht="24.15" customHeight="1">
      <c r="A430" s="41"/>
      <c r="B430" s="42"/>
      <c r="C430" s="216" t="s">
        <v>613</v>
      </c>
      <c r="D430" s="216" t="s">
        <v>136</v>
      </c>
      <c r="E430" s="217" t="s">
        <v>614</v>
      </c>
      <c r="F430" s="218" t="s">
        <v>615</v>
      </c>
      <c r="G430" s="219" t="s">
        <v>323</v>
      </c>
      <c r="H430" s="220">
        <v>168.12299999999999</v>
      </c>
      <c r="I430" s="221"/>
      <c r="J430" s="222">
        <f>ROUND(I430*H430,2)</f>
        <v>0</v>
      </c>
      <c r="K430" s="223"/>
      <c r="L430" s="47"/>
      <c r="M430" s="224" t="s">
        <v>19</v>
      </c>
      <c r="N430" s="225" t="s">
        <v>46</v>
      </c>
      <c r="O430" s="87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8" t="s">
        <v>140</v>
      </c>
      <c r="AT430" s="228" t="s">
        <v>136</v>
      </c>
      <c r="AU430" s="228" t="s">
        <v>84</v>
      </c>
      <c r="AY430" s="20" t="s">
        <v>134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0" t="s">
        <v>82</v>
      </c>
      <c r="BK430" s="229">
        <f>ROUND(I430*H430,2)</f>
        <v>0</v>
      </c>
      <c r="BL430" s="20" t="s">
        <v>140</v>
      </c>
      <c r="BM430" s="228" t="s">
        <v>616</v>
      </c>
    </row>
    <row r="431" s="2" customFormat="1">
      <c r="A431" s="41"/>
      <c r="B431" s="42"/>
      <c r="C431" s="43"/>
      <c r="D431" s="230" t="s">
        <v>142</v>
      </c>
      <c r="E431" s="43"/>
      <c r="F431" s="231" t="s">
        <v>617</v>
      </c>
      <c r="G431" s="43"/>
      <c r="H431" s="43"/>
      <c r="I431" s="232"/>
      <c r="J431" s="43"/>
      <c r="K431" s="43"/>
      <c r="L431" s="47"/>
      <c r="M431" s="233"/>
      <c r="N431" s="23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142</v>
      </c>
      <c r="AU431" s="20" t="s">
        <v>84</v>
      </c>
    </row>
    <row r="432" s="2" customFormat="1">
      <c r="A432" s="41"/>
      <c r="B432" s="42"/>
      <c r="C432" s="43"/>
      <c r="D432" s="235" t="s">
        <v>144</v>
      </c>
      <c r="E432" s="43"/>
      <c r="F432" s="236" t="s">
        <v>618</v>
      </c>
      <c r="G432" s="43"/>
      <c r="H432" s="43"/>
      <c r="I432" s="232"/>
      <c r="J432" s="43"/>
      <c r="K432" s="43"/>
      <c r="L432" s="47"/>
      <c r="M432" s="233"/>
      <c r="N432" s="23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144</v>
      </c>
      <c r="AU432" s="20" t="s">
        <v>84</v>
      </c>
    </row>
    <row r="433" s="12" customFormat="1" ht="22.8" customHeight="1">
      <c r="A433" s="12"/>
      <c r="B433" s="200"/>
      <c r="C433" s="201"/>
      <c r="D433" s="202" t="s">
        <v>74</v>
      </c>
      <c r="E433" s="214" t="s">
        <v>619</v>
      </c>
      <c r="F433" s="214" t="s">
        <v>620</v>
      </c>
      <c r="G433" s="201"/>
      <c r="H433" s="201"/>
      <c r="I433" s="204"/>
      <c r="J433" s="215">
        <f>BK433</f>
        <v>0</v>
      </c>
      <c r="K433" s="201"/>
      <c r="L433" s="206"/>
      <c r="M433" s="207"/>
      <c r="N433" s="208"/>
      <c r="O433" s="208"/>
      <c r="P433" s="209">
        <f>SUM(P434:P439)</f>
        <v>0</v>
      </c>
      <c r="Q433" s="208"/>
      <c r="R433" s="209">
        <f>SUM(R434:R439)</f>
        <v>0</v>
      </c>
      <c r="S433" s="208"/>
      <c r="T433" s="210">
        <f>SUM(T434:T439)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1" t="s">
        <v>82</v>
      </c>
      <c r="AT433" s="212" t="s">
        <v>74</v>
      </c>
      <c r="AU433" s="212" t="s">
        <v>82</v>
      </c>
      <c r="AY433" s="211" t="s">
        <v>134</v>
      </c>
      <c r="BK433" s="213">
        <f>SUM(BK434:BK439)</f>
        <v>0</v>
      </c>
    </row>
    <row r="434" s="2" customFormat="1" ht="33" customHeight="1">
      <c r="A434" s="41"/>
      <c r="B434" s="42"/>
      <c r="C434" s="216" t="s">
        <v>621</v>
      </c>
      <c r="D434" s="216" t="s">
        <v>136</v>
      </c>
      <c r="E434" s="217" t="s">
        <v>622</v>
      </c>
      <c r="F434" s="218" t="s">
        <v>623</v>
      </c>
      <c r="G434" s="219" t="s">
        <v>323</v>
      </c>
      <c r="H434" s="220">
        <v>9772.9330000000009</v>
      </c>
      <c r="I434" s="221"/>
      <c r="J434" s="222">
        <f>ROUND(I434*H434,2)</f>
        <v>0</v>
      </c>
      <c r="K434" s="223"/>
      <c r="L434" s="47"/>
      <c r="M434" s="224" t="s">
        <v>19</v>
      </c>
      <c r="N434" s="225" t="s">
        <v>46</v>
      </c>
      <c r="O434" s="87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8" t="s">
        <v>140</v>
      </c>
      <c r="AT434" s="228" t="s">
        <v>136</v>
      </c>
      <c r="AU434" s="228" t="s">
        <v>84</v>
      </c>
      <c r="AY434" s="20" t="s">
        <v>134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20" t="s">
        <v>82</v>
      </c>
      <c r="BK434" s="229">
        <f>ROUND(I434*H434,2)</f>
        <v>0</v>
      </c>
      <c r="BL434" s="20" t="s">
        <v>140</v>
      </c>
      <c r="BM434" s="228" t="s">
        <v>624</v>
      </c>
    </row>
    <row r="435" s="2" customFormat="1">
      <c r="A435" s="41"/>
      <c r="B435" s="42"/>
      <c r="C435" s="43"/>
      <c r="D435" s="230" t="s">
        <v>142</v>
      </c>
      <c r="E435" s="43"/>
      <c r="F435" s="231" t="s">
        <v>625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142</v>
      </c>
      <c r="AU435" s="20" t="s">
        <v>84</v>
      </c>
    </row>
    <row r="436" s="2" customFormat="1">
      <c r="A436" s="41"/>
      <c r="B436" s="42"/>
      <c r="C436" s="43"/>
      <c r="D436" s="235" t="s">
        <v>144</v>
      </c>
      <c r="E436" s="43"/>
      <c r="F436" s="236" t="s">
        <v>626</v>
      </c>
      <c r="G436" s="43"/>
      <c r="H436" s="43"/>
      <c r="I436" s="232"/>
      <c r="J436" s="43"/>
      <c r="K436" s="43"/>
      <c r="L436" s="47"/>
      <c r="M436" s="233"/>
      <c r="N436" s="23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144</v>
      </c>
      <c r="AU436" s="20" t="s">
        <v>84</v>
      </c>
    </row>
    <row r="437" s="2" customFormat="1" ht="33" customHeight="1">
      <c r="A437" s="41"/>
      <c r="B437" s="42"/>
      <c r="C437" s="216" t="s">
        <v>627</v>
      </c>
      <c r="D437" s="216" t="s">
        <v>136</v>
      </c>
      <c r="E437" s="217" t="s">
        <v>628</v>
      </c>
      <c r="F437" s="218" t="s">
        <v>629</v>
      </c>
      <c r="G437" s="219" t="s">
        <v>323</v>
      </c>
      <c r="H437" s="220">
        <v>9772.9330000000009</v>
      </c>
      <c r="I437" s="221"/>
      <c r="J437" s="222">
        <f>ROUND(I437*H437,2)</f>
        <v>0</v>
      </c>
      <c r="K437" s="223"/>
      <c r="L437" s="47"/>
      <c r="M437" s="224" t="s">
        <v>19</v>
      </c>
      <c r="N437" s="225" t="s">
        <v>46</v>
      </c>
      <c r="O437" s="87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8" t="s">
        <v>140</v>
      </c>
      <c r="AT437" s="228" t="s">
        <v>136</v>
      </c>
      <c r="AU437" s="228" t="s">
        <v>84</v>
      </c>
      <c r="AY437" s="20" t="s">
        <v>134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20" t="s">
        <v>82</v>
      </c>
      <c r="BK437" s="229">
        <f>ROUND(I437*H437,2)</f>
        <v>0</v>
      </c>
      <c r="BL437" s="20" t="s">
        <v>140</v>
      </c>
      <c r="BM437" s="228" t="s">
        <v>630</v>
      </c>
    </row>
    <row r="438" s="2" customFormat="1">
      <c r="A438" s="41"/>
      <c r="B438" s="42"/>
      <c r="C438" s="43"/>
      <c r="D438" s="230" t="s">
        <v>142</v>
      </c>
      <c r="E438" s="43"/>
      <c r="F438" s="231" t="s">
        <v>631</v>
      </c>
      <c r="G438" s="43"/>
      <c r="H438" s="43"/>
      <c r="I438" s="232"/>
      <c r="J438" s="43"/>
      <c r="K438" s="43"/>
      <c r="L438" s="47"/>
      <c r="M438" s="233"/>
      <c r="N438" s="23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142</v>
      </c>
      <c r="AU438" s="20" t="s">
        <v>84</v>
      </c>
    </row>
    <row r="439" s="2" customFormat="1">
      <c r="A439" s="41"/>
      <c r="B439" s="42"/>
      <c r="C439" s="43"/>
      <c r="D439" s="235" t="s">
        <v>144</v>
      </c>
      <c r="E439" s="43"/>
      <c r="F439" s="236" t="s">
        <v>632</v>
      </c>
      <c r="G439" s="43"/>
      <c r="H439" s="43"/>
      <c r="I439" s="232"/>
      <c r="J439" s="43"/>
      <c r="K439" s="43"/>
      <c r="L439" s="47"/>
      <c r="M439" s="292"/>
      <c r="N439" s="293"/>
      <c r="O439" s="294"/>
      <c r="P439" s="294"/>
      <c r="Q439" s="294"/>
      <c r="R439" s="294"/>
      <c r="S439" s="294"/>
      <c r="T439" s="295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144</v>
      </c>
      <c r="AU439" s="20" t="s">
        <v>84</v>
      </c>
    </row>
    <row r="440" s="2" customFormat="1" ht="6.96" customHeight="1">
      <c r="A440" s="41"/>
      <c r="B440" s="62"/>
      <c r="C440" s="63"/>
      <c r="D440" s="63"/>
      <c r="E440" s="63"/>
      <c r="F440" s="63"/>
      <c r="G440" s="63"/>
      <c r="H440" s="63"/>
      <c r="I440" s="63"/>
      <c r="J440" s="63"/>
      <c r="K440" s="63"/>
      <c r="L440" s="47"/>
      <c r="M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</row>
  </sheetData>
  <sheetProtection sheet="1" autoFilter="0" formatColumns="0" formatRows="0" objects="1" scenarios="1" spinCount="100000" saltValue="sGJjPpQqWYUzqXJLm7Mx3k5HFkj5TXunkCwlfQtGNuUPpSgcMGgY8OBTT9x+fOi1Zxg5Zq5cbNocS2+LCuAP1Q==" hashValue="WyIt5sPbXtk1q+I9qxSWmh7FBmZw4pjiJHX/TEmuwmej8c3a6VzFODSBQaZM4jLdB/j00zOhkKNYQD0T3yaU1A==" algorithmName="SHA-512" password="CC35"/>
  <autoFilter ref="C95:K4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4_01/111251102"/>
    <hyperlink ref="F104" r:id="rId2" display="https://podminky.urs.cz/item/CS_URS_2024_01/112101101"/>
    <hyperlink ref="F107" r:id="rId3" display="https://podminky.urs.cz/item/CS_URS_2024_01/112251101"/>
    <hyperlink ref="F110" r:id="rId4" display="https://podminky.urs.cz/item/CS_URS_2024_01/113107222"/>
    <hyperlink ref="F114" r:id="rId5" display="https://podminky.urs.cz/item/CS_URS_2024_01/122251104"/>
    <hyperlink ref="F118" r:id="rId6" display="https://podminky.urs.cz/item/CS_URS_2024_01/122351104"/>
    <hyperlink ref="F122" r:id="rId7" display="https://podminky.urs.cz/item/CS_URS_2021_02/124253101"/>
    <hyperlink ref="F126" r:id="rId8" display="https://podminky.urs.cz/item/CS_URS_2024_01/124353101"/>
    <hyperlink ref="F130" r:id="rId9" display="https://podminky.urs.cz/item/CS_URS_2024_01/131251102"/>
    <hyperlink ref="F139" r:id="rId10" display="https://podminky.urs.cz/item/CS_URS_2024_01/131351102"/>
    <hyperlink ref="F148" r:id="rId11" display="https://podminky.urs.cz/item/CS_URS_2024_01/132251101"/>
    <hyperlink ref="F152" r:id="rId12" display="https://podminky.urs.cz/item/CS_URS_2024_01/132351101"/>
    <hyperlink ref="F156" r:id="rId13" display="https://podminky.urs.cz/item/CS_URS_2021_02/133212011"/>
    <hyperlink ref="F160" r:id="rId14" display="https://podminky.urs.cz/item/CS_URS_2021_02/133312011"/>
    <hyperlink ref="F164" r:id="rId15" display="https://podminky.urs.cz/item/CS_URS_2024_01/162201401"/>
    <hyperlink ref="F167" r:id="rId16" display="https://podminky.urs.cz/item/CS_URS_2024_01/162201411"/>
    <hyperlink ref="F170" r:id="rId17" display="https://podminky.urs.cz/item/CS_URS_2024_01/162201421"/>
    <hyperlink ref="F173" r:id="rId18" display="https://podminky.urs.cz/item/CS_URS_2024_01/162301931"/>
    <hyperlink ref="F177" r:id="rId19" display="https://podminky.urs.cz/item/CS_URS_2024_01/162301951"/>
    <hyperlink ref="F181" r:id="rId20" display="https://podminky.urs.cz/item/CS_URS_2024_01/162301971"/>
    <hyperlink ref="F185" r:id="rId21" display="https://podminky.urs.cz/item/CS_URS_2024_01/162451106"/>
    <hyperlink ref="F199" r:id="rId22" display="https://podminky.urs.cz/item/CS_URS_2024_01/162451126"/>
    <hyperlink ref="F213" r:id="rId23" display="https://podminky.urs.cz/item/CS_URS_2024_01/162751117"/>
    <hyperlink ref="F218" r:id="rId24" display="https://podminky.urs.cz/item/CS_URS_2024_01/162751137"/>
    <hyperlink ref="F223" r:id="rId25" display="https://podminky.urs.cz/item/CS_URS_2024_01/167151111"/>
    <hyperlink ref="F227" r:id="rId26" display="https://podminky.urs.cz/item/CS_URS_2024_01/167151112"/>
    <hyperlink ref="F230" r:id="rId27" display="https://podminky.urs.cz/item/CS_URS_2024_01/171201231"/>
    <hyperlink ref="F235" r:id="rId28" display="https://podminky.urs.cz/item/CS_URS_2024_01/174251101"/>
    <hyperlink ref="F244" r:id="rId29" display="https://podminky.urs.cz/item/CS_URS_2024_01/181912112"/>
    <hyperlink ref="F252" r:id="rId30" display="https://podminky.urs.cz/item/CS_URS_2024_01/181913112"/>
    <hyperlink ref="F261" r:id="rId31" display="https://podminky.urs.cz/item/CS_URS_2024_01/271572211"/>
    <hyperlink ref="F265" r:id="rId32" display="https://podminky.urs.cz/item/CS_URS_2024_01/274313611"/>
    <hyperlink ref="F269" r:id="rId33" display="https://podminky.urs.cz/item/CS_URS_2024_01/275313611"/>
    <hyperlink ref="F274" r:id="rId34" display="https://podminky.urs.cz/item/CS_URS_2024_01/321311115"/>
    <hyperlink ref="F278" r:id="rId35" display="https://podminky.urs.cz/item/CS_URS_2024_01/321351010"/>
    <hyperlink ref="F284" r:id="rId36" display="https://podminky.urs.cz/item/CS_URS_2024_01/321352010"/>
    <hyperlink ref="F288" r:id="rId37" display="https://podminky.urs.cz/item/CS_URS_2024_01/465512227"/>
    <hyperlink ref="F292" r:id="rId38" display="https://podminky.urs.cz/item/CS_URS_2024_01/465517217"/>
    <hyperlink ref="F297" r:id="rId39" display="https://podminky.urs.cz/item/CS_URS_2024_01/564851111"/>
    <hyperlink ref="F307" r:id="rId40" display="https://podminky.urs.cz/item/CS_URS_2024_01/564861111"/>
    <hyperlink ref="F311" r:id="rId41" display="https://podminky.urs.cz/item/CS_URS_2024_01/573211107"/>
    <hyperlink ref="F319" r:id="rId42" display="https://podminky.urs.cz/item/CS_URS_2024_01/573312111"/>
    <hyperlink ref="F323" r:id="rId43" display="https://podminky.urs.cz/item/CS_URS_2024_01/574391113"/>
    <hyperlink ref="F334" r:id="rId44" display="https://podminky.urs.cz/item/CS_URS_2024_01/574391113-R"/>
    <hyperlink ref="F338" r:id="rId45" display="https://podminky.urs.cz/item/CS_URS_2024_01/575151111"/>
    <hyperlink ref="F342" r:id="rId46" display="https://podminky.urs.cz/item/CS_URS_2024_01/577155121"/>
    <hyperlink ref="F358" r:id="rId47" display="https://podminky.urs.cz/item/CS_URS_2024_01/628635512"/>
    <hyperlink ref="F364" r:id="rId48" display="https://podminky.urs.cz/item/CS_URS_2024_01/912211111"/>
    <hyperlink ref="F369" r:id="rId49" display="https://podminky.urs.cz/item/CS_URS_2024_01/916131213"/>
    <hyperlink ref="F376" r:id="rId50" display="https://podminky.urs.cz/item/CS_URS_2024_01/919441211"/>
    <hyperlink ref="F379" r:id="rId51" display="https://podminky.urs.cz/item/CS_URS_2024_01/919521120"/>
    <hyperlink ref="F386" r:id="rId52" display="https://podminky.urs.cz/item/CS_URS_2024_01/919732211"/>
    <hyperlink ref="F390" r:id="rId53" display="https://podminky.urs.cz/item/CS_URS_2024_01/938902201"/>
    <hyperlink ref="F394" r:id="rId54" display="https://podminky.urs.cz/item/CS_URS_2024_01/938902484"/>
    <hyperlink ref="F398" r:id="rId55" display="https://podminky.urs.cz/item/CS_URS_2024_01/938902499"/>
    <hyperlink ref="F402" r:id="rId56" display="https://podminky.urs.cz/item/CS_URS_2024_01/977211111"/>
    <hyperlink ref="F406" r:id="rId57" display="https://podminky.urs.cz/item/CS_URS_2024_01/985131111"/>
    <hyperlink ref="F411" r:id="rId58" display="https://podminky.urs.cz/item/CS_URS_2024_01/997221551"/>
    <hyperlink ref="F414" r:id="rId59" display="https://podminky.urs.cz/item/CS_URS_2024_01/997221551-R"/>
    <hyperlink ref="F420" r:id="rId60" display="https://podminky.urs.cz/item/CS_URS_2024_01/997221559"/>
    <hyperlink ref="F427" r:id="rId61" display="https://podminky.urs.cz/item/CS_URS_2024_01/997221611"/>
    <hyperlink ref="F432" r:id="rId62" display="https://podminky.urs.cz/item/CS_URS_2024_01/997221655"/>
    <hyperlink ref="F436" r:id="rId63" display="https://podminky.urs.cz/item/CS_URS_2024_01/998225111"/>
    <hyperlink ref="F439" r:id="rId64" display="https://podminky.urs.cz/item/CS_URS_2024_01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633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634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ROUND((SUM(BE95:BE571)),  2)</f>
        <v>0</v>
      </c>
      <c r="G35" s="41"/>
      <c r="H35" s="41"/>
      <c r="I35" s="160">
        <v>0.20999999999999999</v>
      </c>
      <c r="J35" s="159">
        <f>ROUND(((SUM(BE95:BE571))*I35),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ROUND((SUM(BF95:BF571)),  2)</f>
        <v>0</v>
      </c>
      <c r="G36" s="41"/>
      <c r="H36" s="41"/>
      <c r="I36" s="160">
        <v>0.12</v>
      </c>
      <c r="J36" s="159">
        <f>ROUND(((SUM(BF95:BF571))*I36),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ROUND((SUM(BG95:BG571)),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ROUND((SUM(BH95:BH571)),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ROUND((SUM(BI95:BI571)),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633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C2-1 - POLNÍ CESTA C2 -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J368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J381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J393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J402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J474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116</v>
      </c>
      <c r="E71" s="185"/>
      <c r="F71" s="185"/>
      <c r="G71" s="185"/>
      <c r="H71" s="185"/>
      <c r="I71" s="185"/>
      <c r="J71" s="186">
        <f>J479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117</v>
      </c>
      <c r="E72" s="185"/>
      <c r="F72" s="185"/>
      <c r="G72" s="185"/>
      <c r="H72" s="185"/>
      <c r="I72" s="185"/>
      <c r="J72" s="186">
        <f>J539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118</v>
      </c>
      <c r="E73" s="185"/>
      <c r="F73" s="185"/>
      <c r="G73" s="185"/>
      <c r="H73" s="185"/>
      <c r="I73" s="185"/>
      <c r="J73" s="186">
        <f>J565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119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Polní cesty C1 a C2, Světlík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100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633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102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C2-1 - POLNÍ CESTA C2 - STAVEBNÍ ČÁST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F14</f>
        <v>Světlík</v>
      </c>
      <c r="G89" s="43"/>
      <c r="H89" s="43"/>
      <c r="I89" s="35" t="s">
        <v>23</v>
      </c>
      <c r="J89" s="75" t="str">
        <f>IF(J14="","",J14)</f>
        <v>23. 11. 2021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E17</f>
        <v>Státní pozemkový úřad</v>
      </c>
      <c r="G91" s="43"/>
      <c r="H91" s="43"/>
      <c r="I91" s="35" t="s">
        <v>32</v>
      </c>
      <c r="J91" s="39" t="str">
        <f>E23</f>
        <v>Ging s.r.o.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30</v>
      </c>
      <c r="D92" s="43"/>
      <c r="E92" s="43"/>
      <c r="F92" s="30" t="str">
        <f>IF(E20="","",E20)</f>
        <v>Vyplň údaj</v>
      </c>
      <c r="G92" s="43"/>
      <c r="H92" s="43"/>
      <c r="I92" s="35" t="s">
        <v>37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120</v>
      </c>
      <c r="D94" s="191" t="s">
        <v>60</v>
      </c>
      <c r="E94" s="191" t="s">
        <v>56</v>
      </c>
      <c r="F94" s="191" t="s">
        <v>57</v>
      </c>
      <c r="G94" s="191" t="s">
        <v>121</v>
      </c>
      <c r="H94" s="191" t="s">
        <v>122</v>
      </c>
      <c r="I94" s="191" t="s">
        <v>123</v>
      </c>
      <c r="J94" s="192" t="s">
        <v>106</v>
      </c>
      <c r="K94" s="193" t="s">
        <v>124</v>
      </c>
      <c r="L94" s="194"/>
      <c r="M94" s="95" t="s">
        <v>19</v>
      </c>
      <c r="N94" s="96" t="s">
        <v>45</v>
      </c>
      <c r="O94" s="96" t="s">
        <v>125</v>
      </c>
      <c r="P94" s="96" t="s">
        <v>126</v>
      </c>
      <c r="Q94" s="96" t="s">
        <v>127</v>
      </c>
      <c r="R94" s="96" t="s">
        <v>128</v>
      </c>
      <c r="S94" s="96" t="s">
        <v>129</v>
      </c>
      <c r="T94" s="97" t="s">
        <v>130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131</v>
      </c>
      <c r="D95" s="43"/>
      <c r="E95" s="43"/>
      <c r="F95" s="43"/>
      <c r="G95" s="43"/>
      <c r="H95" s="43"/>
      <c r="I95" s="43"/>
      <c r="J95" s="195">
        <f>BK95</f>
        <v>0</v>
      </c>
      <c r="K95" s="43"/>
      <c r="L95" s="47"/>
      <c r="M95" s="98"/>
      <c r="N95" s="196"/>
      <c r="O95" s="99"/>
      <c r="P95" s="197">
        <f>P96</f>
        <v>0</v>
      </c>
      <c r="Q95" s="99"/>
      <c r="R95" s="197">
        <f>R96</f>
        <v>15799.74169712</v>
      </c>
      <c r="S95" s="99"/>
      <c r="T95" s="198">
        <f>T96</f>
        <v>332.7638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107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74</v>
      </c>
      <c r="E96" s="203" t="s">
        <v>132</v>
      </c>
      <c r="F96" s="203" t="s">
        <v>133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P97+P368+P381+P393+P402+P474+P479+P539+P565</f>
        <v>0</v>
      </c>
      <c r="Q96" s="208"/>
      <c r="R96" s="209">
        <f>R97+R368+R381+R393+R402+R474+R479+R539+R565</f>
        <v>15799.74169712</v>
      </c>
      <c r="S96" s="208"/>
      <c r="T96" s="210">
        <f>T97+T368+T381+T393+T402+T474+T479+T539+T565</f>
        <v>332.7638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82</v>
      </c>
      <c r="AT96" s="212" t="s">
        <v>74</v>
      </c>
      <c r="AU96" s="212" t="s">
        <v>75</v>
      </c>
      <c r="AY96" s="211" t="s">
        <v>134</v>
      </c>
      <c r="BK96" s="213">
        <f>BK97+BK368+BK381+BK393+BK402+BK474+BK479+BK539+BK565</f>
        <v>0</v>
      </c>
    </row>
    <row r="97" s="12" customFormat="1" ht="22.8" customHeight="1">
      <c r="A97" s="12"/>
      <c r="B97" s="200"/>
      <c r="C97" s="201"/>
      <c r="D97" s="202" t="s">
        <v>74</v>
      </c>
      <c r="E97" s="214" t="s">
        <v>82</v>
      </c>
      <c r="F97" s="214" t="s">
        <v>135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SUM(P98:P367)</f>
        <v>0</v>
      </c>
      <c r="Q97" s="208"/>
      <c r="R97" s="209">
        <f>SUM(R98:R367)</f>
        <v>0.29501999999999995</v>
      </c>
      <c r="S97" s="208"/>
      <c r="T97" s="210">
        <f>SUM(T98:T367)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82</v>
      </c>
      <c r="AY97" s="211" t="s">
        <v>134</v>
      </c>
      <c r="BK97" s="213">
        <f>SUM(BK98:BK367)</f>
        <v>0</v>
      </c>
    </row>
    <row r="98" s="2" customFormat="1" ht="24.15" customHeight="1">
      <c r="A98" s="41"/>
      <c r="B98" s="42"/>
      <c r="C98" s="216" t="s">
        <v>82</v>
      </c>
      <c r="D98" s="216" t="s">
        <v>136</v>
      </c>
      <c r="E98" s="217" t="s">
        <v>146</v>
      </c>
      <c r="F98" s="218" t="s">
        <v>147</v>
      </c>
      <c r="G98" s="219" t="s">
        <v>148</v>
      </c>
      <c r="H98" s="220">
        <v>9</v>
      </c>
      <c r="I98" s="221"/>
      <c r="J98" s="222">
        <f>ROUND(I98*H98,2)</f>
        <v>0</v>
      </c>
      <c r="K98" s="223"/>
      <c r="L98" s="47"/>
      <c r="M98" s="224" t="s">
        <v>19</v>
      </c>
      <c r="N98" s="225" t="s">
        <v>46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140</v>
      </c>
      <c r="AT98" s="228" t="s">
        <v>136</v>
      </c>
      <c r="AU98" s="228" t="s">
        <v>84</v>
      </c>
      <c r="AY98" s="20" t="s">
        <v>134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82</v>
      </c>
      <c r="BK98" s="229">
        <f>ROUND(I98*H98,2)</f>
        <v>0</v>
      </c>
      <c r="BL98" s="20" t="s">
        <v>140</v>
      </c>
      <c r="BM98" s="228" t="s">
        <v>635</v>
      </c>
    </row>
    <row r="99" s="2" customFormat="1">
      <c r="A99" s="41"/>
      <c r="B99" s="42"/>
      <c r="C99" s="43"/>
      <c r="D99" s="230" t="s">
        <v>142</v>
      </c>
      <c r="E99" s="43"/>
      <c r="F99" s="231" t="s">
        <v>150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142</v>
      </c>
      <c r="AU99" s="20" t="s">
        <v>84</v>
      </c>
    </row>
    <row r="100" s="2" customFormat="1">
      <c r="A100" s="41"/>
      <c r="B100" s="42"/>
      <c r="C100" s="43"/>
      <c r="D100" s="235" t="s">
        <v>144</v>
      </c>
      <c r="E100" s="43"/>
      <c r="F100" s="236" t="s">
        <v>151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84</v>
      </c>
    </row>
    <row r="101" s="2" customFormat="1" ht="24.15" customHeight="1">
      <c r="A101" s="41"/>
      <c r="B101" s="42"/>
      <c r="C101" s="216" t="s">
        <v>84</v>
      </c>
      <c r="D101" s="216" t="s">
        <v>136</v>
      </c>
      <c r="E101" s="217" t="s">
        <v>636</v>
      </c>
      <c r="F101" s="218" t="s">
        <v>637</v>
      </c>
      <c r="G101" s="219" t="s">
        <v>148</v>
      </c>
      <c r="H101" s="220">
        <v>3</v>
      </c>
      <c r="I101" s="221"/>
      <c r="J101" s="222">
        <f>ROUND(I101*H101,2)</f>
        <v>0</v>
      </c>
      <c r="K101" s="223"/>
      <c r="L101" s="47"/>
      <c r="M101" s="224" t="s">
        <v>19</v>
      </c>
      <c r="N101" s="225" t="s">
        <v>46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140</v>
      </c>
      <c r="AT101" s="228" t="s">
        <v>136</v>
      </c>
      <c r="AU101" s="228" t="s">
        <v>84</v>
      </c>
      <c r="AY101" s="20" t="s">
        <v>134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82</v>
      </c>
      <c r="BK101" s="229">
        <f>ROUND(I101*H101,2)</f>
        <v>0</v>
      </c>
      <c r="BL101" s="20" t="s">
        <v>140</v>
      </c>
      <c r="BM101" s="228" t="s">
        <v>638</v>
      </c>
    </row>
    <row r="102" s="2" customFormat="1">
      <c r="A102" s="41"/>
      <c r="B102" s="42"/>
      <c r="C102" s="43"/>
      <c r="D102" s="230" t="s">
        <v>142</v>
      </c>
      <c r="E102" s="43"/>
      <c r="F102" s="231" t="s">
        <v>639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142</v>
      </c>
      <c r="AU102" s="20" t="s">
        <v>84</v>
      </c>
    </row>
    <row r="103" s="2" customFormat="1">
      <c r="A103" s="41"/>
      <c r="B103" s="42"/>
      <c r="C103" s="43"/>
      <c r="D103" s="235" t="s">
        <v>144</v>
      </c>
      <c r="E103" s="43"/>
      <c r="F103" s="236" t="s">
        <v>640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84</v>
      </c>
    </row>
    <row r="104" s="2" customFormat="1" ht="24.15" customHeight="1">
      <c r="A104" s="41"/>
      <c r="B104" s="42"/>
      <c r="C104" s="216" t="s">
        <v>152</v>
      </c>
      <c r="D104" s="216" t="s">
        <v>136</v>
      </c>
      <c r="E104" s="217" t="s">
        <v>641</v>
      </c>
      <c r="F104" s="218" t="s">
        <v>642</v>
      </c>
      <c r="G104" s="219" t="s">
        <v>148</v>
      </c>
      <c r="H104" s="220">
        <v>2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140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140</v>
      </c>
      <c r="BM104" s="228" t="s">
        <v>643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644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645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2" customFormat="1" ht="24.15" customHeight="1">
      <c r="A107" s="41"/>
      <c r="B107" s="42"/>
      <c r="C107" s="216" t="s">
        <v>140</v>
      </c>
      <c r="D107" s="216" t="s">
        <v>136</v>
      </c>
      <c r="E107" s="217" t="s">
        <v>646</v>
      </c>
      <c r="F107" s="218" t="s">
        <v>647</v>
      </c>
      <c r="G107" s="219" t="s">
        <v>148</v>
      </c>
      <c r="H107" s="220">
        <v>1</v>
      </c>
      <c r="I107" s="221"/>
      <c r="J107" s="222">
        <f>ROUND(I107*H107,2)</f>
        <v>0</v>
      </c>
      <c r="K107" s="223"/>
      <c r="L107" s="47"/>
      <c r="M107" s="224" t="s">
        <v>19</v>
      </c>
      <c r="N107" s="225" t="s">
        <v>46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140</v>
      </c>
      <c r="AT107" s="228" t="s">
        <v>136</v>
      </c>
      <c r="AU107" s="228" t="s">
        <v>84</v>
      </c>
      <c r="AY107" s="20" t="s">
        <v>134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82</v>
      </c>
      <c r="BK107" s="229">
        <f>ROUND(I107*H107,2)</f>
        <v>0</v>
      </c>
      <c r="BL107" s="20" t="s">
        <v>140</v>
      </c>
      <c r="BM107" s="228" t="s">
        <v>648</v>
      </c>
    </row>
    <row r="108" s="2" customFormat="1">
      <c r="A108" s="41"/>
      <c r="B108" s="42"/>
      <c r="C108" s="43"/>
      <c r="D108" s="230" t="s">
        <v>142</v>
      </c>
      <c r="E108" s="43"/>
      <c r="F108" s="231" t="s">
        <v>649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142</v>
      </c>
      <c r="AU108" s="20" t="s">
        <v>84</v>
      </c>
    </row>
    <row r="109" s="2" customFormat="1">
      <c r="A109" s="41"/>
      <c r="B109" s="42"/>
      <c r="C109" s="43"/>
      <c r="D109" s="235" t="s">
        <v>144</v>
      </c>
      <c r="E109" s="43"/>
      <c r="F109" s="236" t="s">
        <v>650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144</v>
      </c>
      <c r="AU109" s="20" t="s">
        <v>84</v>
      </c>
    </row>
    <row r="110" s="2" customFormat="1" ht="21.75" customHeight="1">
      <c r="A110" s="41"/>
      <c r="B110" s="42"/>
      <c r="C110" s="216" t="s">
        <v>165</v>
      </c>
      <c r="D110" s="216" t="s">
        <v>136</v>
      </c>
      <c r="E110" s="217" t="s">
        <v>153</v>
      </c>
      <c r="F110" s="218" t="s">
        <v>154</v>
      </c>
      <c r="G110" s="219" t="s">
        <v>148</v>
      </c>
      <c r="H110" s="220">
        <v>9</v>
      </c>
      <c r="I110" s="221"/>
      <c r="J110" s="222">
        <f>ROUND(I110*H110,2)</f>
        <v>0</v>
      </c>
      <c r="K110" s="223"/>
      <c r="L110" s="47"/>
      <c r="M110" s="224" t="s">
        <v>19</v>
      </c>
      <c r="N110" s="225" t="s">
        <v>46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140</v>
      </c>
      <c r="AT110" s="228" t="s">
        <v>136</v>
      </c>
      <c r="AU110" s="228" t="s">
        <v>84</v>
      </c>
      <c r="AY110" s="20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82</v>
      </c>
      <c r="BK110" s="229">
        <f>ROUND(I110*H110,2)</f>
        <v>0</v>
      </c>
      <c r="BL110" s="20" t="s">
        <v>140</v>
      </c>
      <c r="BM110" s="228" t="s">
        <v>651</v>
      </c>
    </row>
    <row r="111" s="2" customFormat="1">
      <c r="A111" s="41"/>
      <c r="B111" s="42"/>
      <c r="C111" s="43"/>
      <c r="D111" s="230" t="s">
        <v>142</v>
      </c>
      <c r="E111" s="43"/>
      <c r="F111" s="231" t="s">
        <v>156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84</v>
      </c>
    </row>
    <row r="112" s="2" customFormat="1">
      <c r="A112" s="41"/>
      <c r="B112" s="42"/>
      <c r="C112" s="43"/>
      <c r="D112" s="235" t="s">
        <v>144</v>
      </c>
      <c r="E112" s="43"/>
      <c r="F112" s="236" t="s">
        <v>157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84</v>
      </c>
    </row>
    <row r="113" s="2" customFormat="1" ht="21.75" customHeight="1">
      <c r="A113" s="41"/>
      <c r="B113" s="42"/>
      <c r="C113" s="216" t="s">
        <v>173</v>
      </c>
      <c r="D113" s="216" t="s">
        <v>136</v>
      </c>
      <c r="E113" s="217" t="s">
        <v>652</v>
      </c>
      <c r="F113" s="218" t="s">
        <v>653</v>
      </c>
      <c r="G113" s="219" t="s">
        <v>148</v>
      </c>
      <c r="H113" s="220">
        <v>3</v>
      </c>
      <c r="I113" s="221"/>
      <c r="J113" s="222">
        <f>ROUND(I113*H113,2)</f>
        <v>0</v>
      </c>
      <c r="K113" s="223"/>
      <c r="L113" s="47"/>
      <c r="M113" s="224" t="s">
        <v>19</v>
      </c>
      <c r="N113" s="225" t="s">
        <v>46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140</v>
      </c>
      <c r="AT113" s="228" t="s">
        <v>136</v>
      </c>
      <c r="AU113" s="228" t="s">
        <v>84</v>
      </c>
      <c r="AY113" s="20" t="s">
        <v>134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82</v>
      </c>
      <c r="BK113" s="229">
        <f>ROUND(I113*H113,2)</f>
        <v>0</v>
      </c>
      <c r="BL113" s="20" t="s">
        <v>140</v>
      </c>
      <c r="BM113" s="228" t="s">
        <v>654</v>
      </c>
    </row>
    <row r="114" s="2" customFormat="1">
      <c r="A114" s="41"/>
      <c r="B114" s="42"/>
      <c r="C114" s="43"/>
      <c r="D114" s="230" t="s">
        <v>142</v>
      </c>
      <c r="E114" s="43"/>
      <c r="F114" s="231" t="s">
        <v>655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142</v>
      </c>
      <c r="AU114" s="20" t="s">
        <v>84</v>
      </c>
    </row>
    <row r="115" s="2" customFormat="1">
      <c r="A115" s="41"/>
      <c r="B115" s="42"/>
      <c r="C115" s="43"/>
      <c r="D115" s="235" t="s">
        <v>144</v>
      </c>
      <c r="E115" s="43"/>
      <c r="F115" s="236" t="s">
        <v>656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84</v>
      </c>
    </row>
    <row r="116" s="2" customFormat="1" ht="21.75" customHeight="1">
      <c r="A116" s="41"/>
      <c r="B116" s="42"/>
      <c r="C116" s="216" t="s">
        <v>179</v>
      </c>
      <c r="D116" s="216" t="s">
        <v>136</v>
      </c>
      <c r="E116" s="217" t="s">
        <v>657</v>
      </c>
      <c r="F116" s="218" t="s">
        <v>658</v>
      </c>
      <c r="G116" s="219" t="s">
        <v>148</v>
      </c>
      <c r="H116" s="220">
        <v>2</v>
      </c>
      <c r="I116" s="221"/>
      <c r="J116" s="222">
        <f>ROUND(I116*H116,2)</f>
        <v>0</v>
      </c>
      <c r="K116" s="223"/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140</v>
      </c>
      <c r="AT116" s="228" t="s">
        <v>136</v>
      </c>
      <c r="AU116" s="228" t="s">
        <v>84</v>
      </c>
      <c r="AY116" s="20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140</v>
      </c>
      <c r="BM116" s="228" t="s">
        <v>659</v>
      </c>
    </row>
    <row r="117" s="2" customFormat="1">
      <c r="A117" s="41"/>
      <c r="B117" s="42"/>
      <c r="C117" s="43"/>
      <c r="D117" s="230" t="s">
        <v>142</v>
      </c>
      <c r="E117" s="43"/>
      <c r="F117" s="231" t="s">
        <v>660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84</v>
      </c>
    </row>
    <row r="118" s="2" customFormat="1">
      <c r="A118" s="41"/>
      <c r="B118" s="42"/>
      <c r="C118" s="43"/>
      <c r="D118" s="235" t="s">
        <v>144</v>
      </c>
      <c r="E118" s="43"/>
      <c r="F118" s="236" t="s">
        <v>661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84</v>
      </c>
    </row>
    <row r="119" s="2" customFormat="1" ht="21.75" customHeight="1">
      <c r="A119" s="41"/>
      <c r="B119" s="42"/>
      <c r="C119" s="216" t="s">
        <v>186</v>
      </c>
      <c r="D119" s="216" t="s">
        <v>136</v>
      </c>
      <c r="E119" s="217" t="s">
        <v>662</v>
      </c>
      <c r="F119" s="218" t="s">
        <v>663</v>
      </c>
      <c r="G119" s="219" t="s">
        <v>148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140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140</v>
      </c>
      <c r="BM119" s="228" t="s">
        <v>664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665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666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2" customFormat="1" ht="24.15" customHeight="1">
      <c r="A122" s="41"/>
      <c r="B122" s="42"/>
      <c r="C122" s="216" t="s">
        <v>192</v>
      </c>
      <c r="D122" s="216" t="s">
        <v>136</v>
      </c>
      <c r="E122" s="217" t="s">
        <v>158</v>
      </c>
      <c r="F122" s="218" t="s">
        <v>159</v>
      </c>
      <c r="G122" s="219" t="s">
        <v>139</v>
      </c>
      <c r="H122" s="220">
        <v>7710</v>
      </c>
      <c r="I122" s="221"/>
      <c r="J122" s="222">
        <f>ROUND(I122*H122,2)</f>
        <v>0</v>
      </c>
      <c r="K122" s="223"/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140</v>
      </c>
      <c r="AT122" s="228" t="s">
        <v>136</v>
      </c>
      <c r="AU122" s="228" t="s">
        <v>84</v>
      </c>
      <c r="AY122" s="20" t="s">
        <v>134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82</v>
      </c>
      <c r="BK122" s="229">
        <f>ROUND(I122*H122,2)</f>
        <v>0</v>
      </c>
      <c r="BL122" s="20" t="s">
        <v>140</v>
      </c>
      <c r="BM122" s="228" t="s">
        <v>667</v>
      </c>
    </row>
    <row r="123" s="2" customFormat="1">
      <c r="A123" s="41"/>
      <c r="B123" s="42"/>
      <c r="C123" s="43"/>
      <c r="D123" s="230" t="s">
        <v>142</v>
      </c>
      <c r="E123" s="43"/>
      <c r="F123" s="231" t="s">
        <v>161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142</v>
      </c>
      <c r="AU123" s="20" t="s">
        <v>84</v>
      </c>
    </row>
    <row r="124" s="2" customFormat="1">
      <c r="A124" s="41"/>
      <c r="B124" s="42"/>
      <c r="C124" s="43"/>
      <c r="D124" s="235" t="s">
        <v>144</v>
      </c>
      <c r="E124" s="43"/>
      <c r="F124" s="236" t="s">
        <v>162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84</v>
      </c>
    </row>
    <row r="125" s="13" customFormat="1">
      <c r="A125" s="13"/>
      <c r="B125" s="237"/>
      <c r="C125" s="238"/>
      <c r="D125" s="230" t="s">
        <v>163</v>
      </c>
      <c r="E125" s="239" t="s">
        <v>19</v>
      </c>
      <c r="F125" s="240" t="s">
        <v>668</v>
      </c>
      <c r="G125" s="238"/>
      <c r="H125" s="241">
        <v>7710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163</v>
      </c>
      <c r="AU125" s="247" t="s">
        <v>84</v>
      </c>
      <c r="AV125" s="13" t="s">
        <v>84</v>
      </c>
      <c r="AW125" s="13" t="s">
        <v>36</v>
      </c>
      <c r="AX125" s="13" t="s">
        <v>82</v>
      </c>
      <c r="AY125" s="247" t="s">
        <v>134</v>
      </c>
    </row>
    <row r="126" s="2" customFormat="1" ht="33" customHeight="1">
      <c r="A126" s="41"/>
      <c r="B126" s="42"/>
      <c r="C126" s="216" t="s">
        <v>204</v>
      </c>
      <c r="D126" s="216" t="s">
        <v>136</v>
      </c>
      <c r="E126" s="217" t="s">
        <v>166</v>
      </c>
      <c r="F126" s="218" t="s">
        <v>167</v>
      </c>
      <c r="G126" s="219" t="s">
        <v>168</v>
      </c>
      <c r="H126" s="220">
        <v>451.80000000000001</v>
      </c>
      <c r="I126" s="221"/>
      <c r="J126" s="222">
        <f>ROUND(I126*H126,2)</f>
        <v>0</v>
      </c>
      <c r="K126" s="223"/>
      <c r="L126" s="47"/>
      <c r="M126" s="224" t="s">
        <v>19</v>
      </c>
      <c r="N126" s="225" t="s">
        <v>46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140</v>
      </c>
      <c r="AT126" s="228" t="s">
        <v>136</v>
      </c>
      <c r="AU126" s="228" t="s">
        <v>84</v>
      </c>
      <c r="AY126" s="20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82</v>
      </c>
      <c r="BK126" s="229">
        <f>ROUND(I126*H126,2)</f>
        <v>0</v>
      </c>
      <c r="BL126" s="20" t="s">
        <v>140</v>
      </c>
      <c r="BM126" s="228" t="s">
        <v>669</v>
      </c>
    </row>
    <row r="127" s="2" customFormat="1">
      <c r="A127" s="41"/>
      <c r="B127" s="42"/>
      <c r="C127" s="43"/>
      <c r="D127" s="230" t="s">
        <v>142</v>
      </c>
      <c r="E127" s="43"/>
      <c r="F127" s="231" t="s">
        <v>170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142</v>
      </c>
      <c r="AU127" s="20" t="s">
        <v>84</v>
      </c>
    </row>
    <row r="128" s="2" customFormat="1">
      <c r="A128" s="41"/>
      <c r="B128" s="42"/>
      <c r="C128" s="43"/>
      <c r="D128" s="235" t="s">
        <v>144</v>
      </c>
      <c r="E128" s="43"/>
      <c r="F128" s="236" t="s">
        <v>171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144</v>
      </c>
      <c r="AU128" s="20" t="s">
        <v>84</v>
      </c>
    </row>
    <row r="129" s="13" customFormat="1">
      <c r="A129" s="13"/>
      <c r="B129" s="237"/>
      <c r="C129" s="238"/>
      <c r="D129" s="230" t="s">
        <v>163</v>
      </c>
      <c r="E129" s="239" t="s">
        <v>19</v>
      </c>
      <c r="F129" s="240" t="s">
        <v>670</v>
      </c>
      <c r="G129" s="238"/>
      <c r="H129" s="241">
        <v>397.60000000000002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163</v>
      </c>
      <c r="AU129" s="247" t="s">
        <v>84</v>
      </c>
      <c r="AV129" s="13" t="s">
        <v>84</v>
      </c>
      <c r="AW129" s="13" t="s">
        <v>36</v>
      </c>
      <c r="AX129" s="13" t="s">
        <v>75</v>
      </c>
      <c r="AY129" s="247" t="s">
        <v>134</v>
      </c>
    </row>
    <row r="130" s="13" customFormat="1">
      <c r="A130" s="13"/>
      <c r="B130" s="237"/>
      <c r="C130" s="238"/>
      <c r="D130" s="230" t="s">
        <v>163</v>
      </c>
      <c r="E130" s="239" t="s">
        <v>19</v>
      </c>
      <c r="F130" s="240" t="s">
        <v>671</v>
      </c>
      <c r="G130" s="238"/>
      <c r="H130" s="241">
        <v>54.200000000000003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163</v>
      </c>
      <c r="AU130" s="247" t="s">
        <v>84</v>
      </c>
      <c r="AV130" s="13" t="s">
        <v>84</v>
      </c>
      <c r="AW130" s="13" t="s">
        <v>36</v>
      </c>
      <c r="AX130" s="13" t="s">
        <v>75</v>
      </c>
      <c r="AY130" s="247" t="s">
        <v>134</v>
      </c>
    </row>
    <row r="131" s="15" customFormat="1">
      <c r="A131" s="15"/>
      <c r="B131" s="258"/>
      <c r="C131" s="259"/>
      <c r="D131" s="230" t="s">
        <v>163</v>
      </c>
      <c r="E131" s="260" t="s">
        <v>19</v>
      </c>
      <c r="F131" s="261" t="s">
        <v>203</v>
      </c>
      <c r="G131" s="259"/>
      <c r="H131" s="262">
        <v>451.80000000000001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163</v>
      </c>
      <c r="AU131" s="268" t="s">
        <v>84</v>
      </c>
      <c r="AV131" s="15" t="s">
        <v>140</v>
      </c>
      <c r="AW131" s="15" t="s">
        <v>36</v>
      </c>
      <c r="AX131" s="15" t="s">
        <v>82</v>
      </c>
      <c r="AY131" s="268" t="s">
        <v>134</v>
      </c>
    </row>
    <row r="132" s="2" customFormat="1" ht="33" customHeight="1">
      <c r="A132" s="41"/>
      <c r="B132" s="42"/>
      <c r="C132" s="216" t="s">
        <v>210</v>
      </c>
      <c r="D132" s="216" t="s">
        <v>136</v>
      </c>
      <c r="E132" s="217" t="s">
        <v>174</v>
      </c>
      <c r="F132" s="218" t="s">
        <v>175</v>
      </c>
      <c r="G132" s="219" t="s">
        <v>168</v>
      </c>
      <c r="H132" s="220">
        <v>451.80000000000001</v>
      </c>
      <c r="I132" s="221"/>
      <c r="J132" s="222">
        <f>ROUND(I132*H132,2)</f>
        <v>0</v>
      </c>
      <c r="K132" s="223"/>
      <c r="L132" s="47"/>
      <c r="M132" s="224" t="s">
        <v>19</v>
      </c>
      <c r="N132" s="225" t="s">
        <v>46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140</v>
      </c>
      <c r="AT132" s="228" t="s">
        <v>136</v>
      </c>
      <c r="AU132" s="228" t="s">
        <v>84</v>
      </c>
      <c r="AY132" s="20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82</v>
      </c>
      <c r="BK132" s="229">
        <f>ROUND(I132*H132,2)</f>
        <v>0</v>
      </c>
      <c r="BL132" s="20" t="s">
        <v>140</v>
      </c>
      <c r="BM132" s="228" t="s">
        <v>672</v>
      </c>
    </row>
    <row r="133" s="2" customFormat="1">
      <c r="A133" s="41"/>
      <c r="B133" s="42"/>
      <c r="C133" s="43"/>
      <c r="D133" s="230" t="s">
        <v>142</v>
      </c>
      <c r="E133" s="43"/>
      <c r="F133" s="231" t="s">
        <v>177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142</v>
      </c>
      <c r="AU133" s="20" t="s">
        <v>84</v>
      </c>
    </row>
    <row r="134" s="2" customFormat="1">
      <c r="A134" s="41"/>
      <c r="B134" s="42"/>
      <c r="C134" s="43"/>
      <c r="D134" s="235" t="s">
        <v>144</v>
      </c>
      <c r="E134" s="43"/>
      <c r="F134" s="236" t="s">
        <v>178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144</v>
      </c>
      <c r="AU134" s="20" t="s">
        <v>84</v>
      </c>
    </row>
    <row r="135" s="13" customFormat="1">
      <c r="A135" s="13"/>
      <c r="B135" s="237"/>
      <c r="C135" s="238"/>
      <c r="D135" s="230" t="s">
        <v>163</v>
      </c>
      <c r="E135" s="239" t="s">
        <v>19</v>
      </c>
      <c r="F135" s="240" t="s">
        <v>670</v>
      </c>
      <c r="G135" s="238"/>
      <c r="H135" s="241">
        <v>397.60000000000002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163</v>
      </c>
      <c r="AU135" s="247" t="s">
        <v>84</v>
      </c>
      <c r="AV135" s="13" t="s">
        <v>84</v>
      </c>
      <c r="AW135" s="13" t="s">
        <v>36</v>
      </c>
      <c r="AX135" s="13" t="s">
        <v>75</v>
      </c>
      <c r="AY135" s="247" t="s">
        <v>134</v>
      </c>
    </row>
    <row r="136" s="13" customFormat="1">
      <c r="A136" s="13"/>
      <c r="B136" s="237"/>
      <c r="C136" s="238"/>
      <c r="D136" s="230" t="s">
        <v>163</v>
      </c>
      <c r="E136" s="239" t="s">
        <v>19</v>
      </c>
      <c r="F136" s="240" t="s">
        <v>671</v>
      </c>
      <c r="G136" s="238"/>
      <c r="H136" s="241">
        <v>54.200000000000003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163</v>
      </c>
      <c r="AU136" s="247" t="s">
        <v>84</v>
      </c>
      <c r="AV136" s="13" t="s">
        <v>84</v>
      </c>
      <c r="AW136" s="13" t="s">
        <v>36</v>
      </c>
      <c r="AX136" s="13" t="s">
        <v>75</v>
      </c>
      <c r="AY136" s="247" t="s">
        <v>134</v>
      </c>
    </row>
    <row r="137" s="15" customFormat="1">
      <c r="A137" s="15"/>
      <c r="B137" s="258"/>
      <c r="C137" s="259"/>
      <c r="D137" s="230" t="s">
        <v>163</v>
      </c>
      <c r="E137" s="260" t="s">
        <v>19</v>
      </c>
      <c r="F137" s="261" t="s">
        <v>203</v>
      </c>
      <c r="G137" s="259"/>
      <c r="H137" s="262">
        <v>451.80000000000001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163</v>
      </c>
      <c r="AU137" s="268" t="s">
        <v>84</v>
      </c>
      <c r="AV137" s="15" t="s">
        <v>140</v>
      </c>
      <c r="AW137" s="15" t="s">
        <v>36</v>
      </c>
      <c r="AX137" s="15" t="s">
        <v>82</v>
      </c>
      <c r="AY137" s="268" t="s">
        <v>134</v>
      </c>
    </row>
    <row r="138" s="2" customFormat="1" ht="33" customHeight="1">
      <c r="A138" s="41"/>
      <c r="B138" s="42"/>
      <c r="C138" s="216" t="s">
        <v>8</v>
      </c>
      <c r="D138" s="216" t="s">
        <v>136</v>
      </c>
      <c r="E138" s="217" t="s">
        <v>180</v>
      </c>
      <c r="F138" s="218" t="s">
        <v>181</v>
      </c>
      <c r="G138" s="219" t="s">
        <v>168</v>
      </c>
      <c r="H138" s="220">
        <v>345</v>
      </c>
      <c r="I138" s="221"/>
      <c r="J138" s="222">
        <f>ROUND(I138*H138,2)</f>
        <v>0</v>
      </c>
      <c r="K138" s="223"/>
      <c r="L138" s="47"/>
      <c r="M138" s="224" t="s">
        <v>19</v>
      </c>
      <c r="N138" s="225" t="s">
        <v>46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140</v>
      </c>
      <c r="AT138" s="228" t="s">
        <v>136</v>
      </c>
      <c r="AU138" s="228" t="s">
        <v>84</v>
      </c>
      <c r="AY138" s="20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82</v>
      </c>
      <c r="BK138" s="229">
        <f>ROUND(I138*H138,2)</f>
        <v>0</v>
      </c>
      <c r="BL138" s="20" t="s">
        <v>140</v>
      </c>
      <c r="BM138" s="228" t="s">
        <v>673</v>
      </c>
    </row>
    <row r="139" s="2" customFormat="1">
      <c r="A139" s="41"/>
      <c r="B139" s="42"/>
      <c r="C139" s="43"/>
      <c r="D139" s="230" t="s">
        <v>142</v>
      </c>
      <c r="E139" s="43"/>
      <c r="F139" s="231" t="s">
        <v>183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142</v>
      </c>
      <c r="AU139" s="20" t="s">
        <v>84</v>
      </c>
    </row>
    <row r="140" s="2" customFormat="1">
      <c r="A140" s="41"/>
      <c r="B140" s="42"/>
      <c r="C140" s="43"/>
      <c r="D140" s="235" t="s">
        <v>144</v>
      </c>
      <c r="E140" s="43"/>
      <c r="F140" s="236" t="s">
        <v>674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84</v>
      </c>
    </row>
    <row r="141" s="13" customFormat="1">
      <c r="A141" s="13"/>
      <c r="B141" s="237"/>
      <c r="C141" s="238"/>
      <c r="D141" s="230" t="s">
        <v>163</v>
      </c>
      <c r="E141" s="239" t="s">
        <v>19</v>
      </c>
      <c r="F141" s="240" t="s">
        <v>675</v>
      </c>
      <c r="G141" s="238"/>
      <c r="H141" s="241">
        <v>345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163</v>
      </c>
      <c r="AU141" s="247" t="s">
        <v>84</v>
      </c>
      <c r="AV141" s="13" t="s">
        <v>84</v>
      </c>
      <c r="AW141" s="13" t="s">
        <v>36</v>
      </c>
      <c r="AX141" s="13" t="s">
        <v>82</v>
      </c>
      <c r="AY141" s="247" t="s">
        <v>134</v>
      </c>
    </row>
    <row r="142" s="2" customFormat="1" ht="33" customHeight="1">
      <c r="A142" s="41"/>
      <c r="B142" s="42"/>
      <c r="C142" s="216" t="s">
        <v>222</v>
      </c>
      <c r="D142" s="216" t="s">
        <v>136</v>
      </c>
      <c r="E142" s="217" t="s">
        <v>187</v>
      </c>
      <c r="F142" s="218" t="s">
        <v>188</v>
      </c>
      <c r="G142" s="219" t="s">
        <v>168</v>
      </c>
      <c r="H142" s="220">
        <v>345</v>
      </c>
      <c r="I142" s="221"/>
      <c r="J142" s="222">
        <f>ROUND(I142*H142,2)</f>
        <v>0</v>
      </c>
      <c r="K142" s="223"/>
      <c r="L142" s="47"/>
      <c r="M142" s="224" t="s">
        <v>19</v>
      </c>
      <c r="N142" s="225" t="s">
        <v>46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140</v>
      </c>
      <c r="AT142" s="228" t="s">
        <v>136</v>
      </c>
      <c r="AU142" s="228" t="s">
        <v>84</v>
      </c>
      <c r="AY142" s="20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82</v>
      </c>
      <c r="BK142" s="229">
        <f>ROUND(I142*H142,2)</f>
        <v>0</v>
      </c>
      <c r="BL142" s="20" t="s">
        <v>140</v>
      </c>
      <c r="BM142" s="228" t="s">
        <v>676</v>
      </c>
    </row>
    <row r="143" s="2" customFormat="1">
      <c r="A143" s="41"/>
      <c r="B143" s="42"/>
      <c r="C143" s="43"/>
      <c r="D143" s="230" t="s">
        <v>142</v>
      </c>
      <c r="E143" s="43"/>
      <c r="F143" s="231" t="s">
        <v>190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142</v>
      </c>
      <c r="AU143" s="20" t="s">
        <v>84</v>
      </c>
    </row>
    <row r="144" s="2" customFormat="1">
      <c r="A144" s="41"/>
      <c r="B144" s="42"/>
      <c r="C144" s="43"/>
      <c r="D144" s="235" t="s">
        <v>144</v>
      </c>
      <c r="E144" s="43"/>
      <c r="F144" s="236" t="s">
        <v>191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144</v>
      </c>
      <c r="AU144" s="20" t="s">
        <v>84</v>
      </c>
    </row>
    <row r="145" s="13" customFormat="1">
      <c r="A145" s="13"/>
      <c r="B145" s="237"/>
      <c r="C145" s="238"/>
      <c r="D145" s="230" t="s">
        <v>163</v>
      </c>
      <c r="E145" s="239" t="s">
        <v>19</v>
      </c>
      <c r="F145" s="240" t="s">
        <v>675</v>
      </c>
      <c r="G145" s="238"/>
      <c r="H145" s="241">
        <v>345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163</v>
      </c>
      <c r="AU145" s="247" t="s">
        <v>84</v>
      </c>
      <c r="AV145" s="13" t="s">
        <v>84</v>
      </c>
      <c r="AW145" s="13" t="s">
        <v>36</v>
      </c>
      <c r="AX145" s="13" t="s">
        <v>82</v>
      </c>
      <c r="AY145" s="247" t="s">
        <v>134</v>
      </c>
    </row>
    <row r="146" s="2" customFormat="1" ht="24.15" customHeight="1">
      <c r="A146" s="41"/>
      <c r="B146" s="42"/>
      <c r="C146" s="216" t="s">
        <v>229</v>
      </c>
      <c r="D146" s="216" t="s">
        <v>136</v>
      </c>
      <c r="E146" s="217" t="s">
        <v>193</v>
      </c>
      <c r="F146" s="218" t="s">
        <v>194</v>
      </c>
      <c r="G146" s="219" t="s">
        <v>168</v>
      </c>
      <c r="H146" s="220">
        <v>20.335999999999999</v>
      </c>
      <c r="I146" s="221"/>
      <c r="J146" s="222">
        <f>ROUND(I146*H146,2)</f>
        <v>0</v>
      </c>
      <c r="K146" s="223"/>
      <c r="L146" s="47"/>
      <c r="M146" s="224" t="s">
        <v>19</v>
      </c>
      <c r="N146" s="225" t="s">
        <v>46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140</v>
      </c>
      <c r="AT146" s="228" t="s">
        <v>136</v>
      </c>
      <c r="AU146" s="228" t="s">
        <v>84</v>
      </c>
      <c r="AY146" s="20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82</v>
      </c>
      <c r="BK146" s="229">
        <f>ROUND(I146*H146,2)</f>
        <v>0</v>
      </c>
      <c r="BL146" s="20" t="s">
        <v>140</v>
      </c>
      <c r="BM146" s="228" t="s">
        <v>677</v>
      </c>
    </row>
    <row r="147" s="2" customFormat="1">
      <c r="A147" s="41"/>
      <c r="B147" s="42"/>
      <c r="C147" s="43"/>
      <c r="D147" s="230" t="s">
        <v>142</v>
      </c>
      <c r="E147" s="43"/>
      <c r="F147" s="231" t="s">
        <v>196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84</v>
      </c>
    </row>
    <row r="148" s="2" customFormat="1">
      <c r="A148" s="41"/>
      <c r="B148" s="42"/>
      <c r="C148" s="43"/>
      <c r="D148" s="235" t="s">
        <v>144</v>
      </c>
      <c r="E148" s="43"/>
      <c r="F148" s="236" t="s">
        <v>197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84</v>
      </c>
    </row>
    <row r="149" s="14" customFormat="1">
      <c r="A149" s="14"/>
      <c r="B149" s="248"/>
      <c r="C149" s="249"/>
      <c r="D149" s="230" t="s">
        <v>163</v>
      </c>
      <c r="E149" s="250" t="s">
        <v>19</v>
      </c>
      <c r="F149" s="251" t="s">
        <v>198</v>
      </c>
      <c r="G149" s="249"/>
      <c r="H149" s="250" t="s">
        <v>19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163</v>
      </c>
      <c r="AU149" s="257" t="s">
        <v>84</v>
      </c>
      <c r="AV149" s="14" t="s">
        <v>82</v>
      </c>
      <c r="AW149" s="14" t="s">
        <v>36</v>
      </c>
      <c r="AX149" s="14" t="s">
        <v>75</v>
      </c>
      <c r="AY149" s="257" t="s">
        <v>134</v>
      </c>
    </row>
    <row r="150" s="13" customFormat="1">
      <c r="A150" s="13"/>
      <c r="B150" s="237"/>
      <c r="C150" s="238"/>
      <c r="D150" s="230" t="s">
        <v>163</v>
      </c>
      <c r="E150" s="239" t="s">
        <v>19</v>
      </c>
      <c r="F150" s="240" t="s">
        <v>678</v>
      </c>
      <c r="G150" s="238"/>
      <c r="H150" s="241">
        <v>2.6040000000000001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163</v>
      </c>
      <c r="AU150" s="247" t="s">
        <v>84</v>
      </c>
      <c r="AV150" s="13" t="s">
        <v>84</v>
      </c>
      <c r="AW150" s="13" t="s">
        <v>36</v>
      </c>
      <c r="AX150" s="13" t="s">
        <v>75</v>
      </c>
      <c r="AY150" s="247" t="s">
        <v>134</v>
      </c>
    </row>
    <row r="151" s="13" customFormat="1">
      <c r="A151" s="13"/>
      <c r="B151" s="237"/>
      <c r="C151" s="238"/>
      <c r="D151" s="230" t="s">
        <v>163</v>
      </c>
      <c r="E151" s="239" t="s">
        <v>19</v>
      </c>
      <c r="F151" s="240" t="s">
        <v>679</v>
      </c>
      <c r="G151" s="238"/>
      <c r="H151" s="241">
        <v>4.8360000000000003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163</v>
      </c>
      <c r="AU151" s="247" t="s">
        <v>84</v>
      </c>
      <c r="AV151" s="13" t="s">
        <v>84</v>
      </c>
      <c r="AW151" s="13" t="s">
        <v>36</v>
      </c>
      <c r="AX151" s="13" t="s">
        <v>75</v>
      </c>
      <c r="AY151" s="247" t="s">
        <v>134</v>
      </c>
    </row>
    <row r="152" s="13" customFormat="1">
      <c r="A152" s="13"/>
      <c r="B152" s="237"/>
      <c r="C152" s="238"/>
      <c r="D152" s="230" t="s">
        <v>163</v>
      </c>
      <c r="E152" s="239" t="s">
        <v>19</v>
      </c>
      <c r="F152" s="240" t="s">
        <v>680</v>
      </c>
      <c r="G152" s="238"/>
      <c r="H152" s="241">
        <v>12.896000000000001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163</v>
      </c>
      <c r="AU152" s="247" t="s">
        <v>84</v>
      </c>
      <c r="AV152" s="13" t="s">
        <v>84</v>
      </c>
      <c r="AW152" s="13" t="s">
        <v>36</v>
      </c>
      <c r="AX152" s="13" t="s">
        <v>75</v>
      </c>
      <c r="AY152" s="247" t="s">
        <v>134</v>
      </c>
    </row>
    <row r="153" s="15" customFormat="1">
      <c r="A153" s="15"/>
      <c r="B153" s="258"/>
      <c r="C153" s="259"/>
      <c r="D153" s="230" t="s">
        <v>163</v>
      </c>
      <c r="E153" s="260" t="s">
        <v>19</v>
      </c>
      <c r="F153" s="261" t="s">
        <v>203</v>
      </c>
      <c r="G153" s="259"/>
      <c r="H153" s="262">
        <v>20.336000000000002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8" t="s">
        <v>163</v>
      </c>
      <c r="AU153" s="268" t="s">
        <v>84</v>
      </c>
      <c r="AV153" s="15" t="s">
        <v>140</v>
      </c>
      <c r="AW153" s="15" t="s">
        <v>36</v>
      </c>
      <c r="AX153" s="15" t="s">
        <v>82</v>
      </c>
      <c r="AY153" s="268" t="s">
        <v>134</v>
      </c>
    </row>
    <row r="154" s="2" customFormat="1" ht="33" customHeight="1">
      <c r="A154" s="41"/>
      <c r="B154" s="42"/>
      <c r="C154" s="216" t="s">
        <v>235</v>
      </c>
      <c r="D154" s="216" t="s">
        <v>136</v>
      </c>
      <c r="E154" s="217" t="s">
        <v>205</v>
      </c>
      <c r="F154" s="218" t="s">
        <v>206</v>
      </c>
      <c r="G154" s="219" t="s">
        <v>168</v>
      </c>
      <c r="H154" s="220">
        <v>20.335999999999999</v>
      </c>
      <c r="I154" s="221"/>
      <c r="J154" s="222">
        <f>ROUND(I154*H154,2)</f>
        <v>0</v>
      </c>
      <c r="K154" s="223"/>
      <c r="L154" s="47"/>
      <c r="M154" s="224" t="s">
        <v>19</v>
      </c>
      <c r="N154" s="225" t="s">
        <v>46</v>
      </c>
      <c r="O154" s="87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140</v>
      </c>
      <c r="AT154" s="228" t="s">
        <v>136</v>
      </c>
      <c r="AU154" s="228" t="s">
        <v>84</v>
      </c>
      <c r="AY154" s="20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82</v>
      </c>
      <c r="BK154" s="229">
        <f>ROUND(I154*H154,2)</f>
        <v>0</v>
      </c>
      <c r="BL154" s="20" t="s">
        <v>140</v>
      </c>
      <c r="BM154" s="228" t="s">
        <v>681</v>
      </c>
    </row>
    <row r="155" s="2" customFormat="1">
      <c r="A155" s="41"/>
      <c r="B155" s="42"/>
      <c r="C155" s="43"/>
      <c r="D155" s="230" t="s">
        <v>142</v>
      </c>
      <c r="E155" s="43"/>
      <c r="F155" s="231" t="s">
        <v>208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142</v>
      </c>
      <c r="AU155" s="20" t="s">
        <v>84</v>
      </c>
    </row>
    <row r="156" s="2" customFormat="1">
      <c r="A156" s="41"/>
      <c r="B156" s="42"/>
      <c r="C156" s="43"/>
      <c r="D156" s="235" t="s">
        <v>144</v>
      </c>
      <c r="E156" s="43"/>
      <c r="F156" s="236" t="s">
        <v>209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84</v>
      </c>
    </row>
    <row r="157" s="14" customFormat="1">
      <c r="A157" s="14"/>
      <c r="B157" s="248"/>
      <c r="C157" s="249"/>
      <c r="D157" s="230" t="s">
        <v>163</v>
      </c>
      <c r="E157" s="250" t="s">
        <v>19</v>
      </c>
      <c r="F157" s="251" t="s">
        <v>198</v>
      </c>
      <c r="G157" s="249"/>
      <c r="H157" s="250" t="s">
        <v>19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163</v>
      </c>
      <c r="AU157" s="257" t="s">
        <v>84</v>
      </c>
      <c r="AV157" s="14" t="s">
        <v>82</v>
      </c>
      <c r="AW157" s="14" t="s">
        <v>36</v>
      </c>
      <c r="AX157" s="14" t="s">
        <v>75</v>
      </c>
      <c r="AY157" s="257" t="s">
        <v>134</v>
      </c>
    </row>
    <row r="158" s="13" customFormat="1">
      <c r="A158" s="13"/>
      <c r="B158" s="237"/>
      <c r="C158" s="238"/>
      <c r="D158" s="230" t="s">
        <v>163</v>
      </c>
      <c r="E158" s="239" t="s">
        <v>19</v>
      </c>
      <c r="F158" s="240" t="s">
        <v>678</v>
      </c>
      <c r="G158" s="238"/>
      <c r="H158" s="241">
        <v>2.6040000000000001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163</v>
      </c>
      <c r="AU158" s="247" t="s">
        <v>84</v>
      </c>
      <c r="AV158" s="13" t="s">
        <v>84</v>
      </c>
      <c r="AW158" s="13" t="s">
        <v>36</v>
      </c>
      <c r="AX158" s="13" t="s">
        <v>75</v>
      </c>
      <c r="AY158" s="247" t="s">
        <v>134</v>
      </c>
    </row>
    <row r="159" s="13" customFormat="1">
      <c r="A159" s="13"/>
      <c r="B159" s="237"/>
      <c r="C159" s="238"/>
      <c r="D159" s="230" t="s">
        <v>163</v>
      </c>
      <c r="E159" s="239" t="s">
        <v>19</v>
      </c>
      <c r="F159" s="240" t="s">
        <v>679</v>
      </c>
      <c r="G159" s="238"/>
      <c r="H159" s="241">
        <v>4.8360000000000003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163</v>
      </c>
      <c r="AU159" s="247" t="s">
        <v>84</v>
      </c>
      <c r="AV159" s="13" t="s">
        <v>84</v>
      </c>
      <c r="AW159" s="13" t="s">
        <v>36</v>
      </c>
      <c r="AX159" s="13" t="s">
        <v>75</v>
      </c>
      <c r="AY159" s="247" t="s">
        <v>134</v>
      </c>
    </row>
    <row r="160" s="13" customFormat="1">
      <c r="A160" s="13"/>
      <c r="B160" s="237"/>
      <c r="C160" s="238"/>
      <c r="D160" s="230" t="s">
        <v>163</v>
      </c>
      <c r="E160" s="239" t="s">
        <v>19</v>
      </c>
      <c r="F160" s="240" t="s">
        <v>680</v>
      </c>
      <c r="G160" s="238"/>
      <c r="H160" s="241">
        <v>12.896000000000001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163</v>
      </c>
      <c r="AU160" s="247" t="s">
        <v>84</v>
      </c>
      <c r="AV160" s="13" t="s">
        <v>84</v>
      </c>
      <c r="AW160" s="13" t="s">
        <v>36</v>
      </c>
      <c r="AX160" s="13" t="s">
        <v>75</v>
      </c>
      <c r="AY160" s="247" t="s">
        <v>134</v>
      </c>
    </row>
    <row r="161" s="15" customFormat="1">
      <c r="A161" s="15"/>
      <c r="B161" s="258"/>
      <c r="C161" s="259"/>
      <c r="D161" s="230" t="s">
        <v>163</v>
      </c>
      <c r="E161" s="260" t="s">
        <v>19</v>
      </c>
      <c r="F161" s="261" t="s">
        <v>203</v>
      </c>
      <c r="G161" s="259"/>
      <c r="H161" s="262">
        <v>20.336000000000002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163</v>
      </c>
      <c r="AU161" s="268" t="s">
        <v>84</v>
      </c>
      <c r="AV161" s="15" t="s">
        <v>140</v>
      </c>
      <c r="AW161" s="15" t="s">
        <v>36</v>
      </c>
      <c r="AX161" s="15" t="s">
        <v>82</v>
      </c>
      <c r="AY161" s="268" t="s">
        <v>134</v>
      </c>
    </row>
    <row r="162" s="2" customFormat="1" ht="33" customHeight="1">
      <c r="A162" s="41"/>
      <c r="B162" s="42"/>
      <c r="C162" s="216" t="s">
        <v>241</v>
      </c>
      <c r="D162" s="216" t="s">
        <v>136</v>
      </c>
      <c r="E162" s="217" t="s">
        <v>211</v>
      </c>
      <c r="F162" s="218" t="s">
        <v>212</v>
      </c>
      <c r="G162" s="219" t="s">
        <v>168</v>
      </c>
      <c r="H162" s="220">
        <v>2.363</v>
      </c>
      <c r="I162" s="221"/>
      <c r="J162" s="222">
        <f>ROUND(I162*H162,2)</f>
        <v>0</v>
      </c>
      <c r="K162" s="223"/>
      <c r="L162" s="47"/>
      <c r="M162" s="224" t="s">
        <v>19</v>
      </c>
      <c r="N162" s="225" t="s">
        <v>46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140</v>
      </c>
      <c r="AT162" s="228" t="s">
        <v>136</v>
      </c>
      <c r="AU162" s="228" t="s">
        <v>84</v>
      </c>
      <c r="AY162" s="20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140</v>
      </c>
      <c r="BM162" s="228" t="s">
        <v>682</v>
      </c>
    </row>
    <row r="163" s="2" customFormat="1">
      <c r="A163" s="41"/>
      <c r="B163" s="42"/>
      <c r="C163" s="43"/>
      <c r="D163" s="230" t="s">
        <v>142</v>
      </c>
      <c r="E163" s="43"/>
      <c r="F163" s="231" t="s">
        <v>214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84</v>
      </c>
    </row>
    <row r="164" s="2" customFormat="1">
      <c r="A164" s="41"/>
      <c r="B164" s="42"/>
      <c r="C164" s="43"/>
      <c r="D164" s="235" t="s">
        <v>144</v>
      </c>
      <c r="E164" s="43"/>
      <c r="F164" s="236" t="s">
        <v>215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84</v>
      </c>
    </row>
    <row r="165" s="13" customFormat="1">
      <c r="A165" s="13"/>
      <c r="B165" s="237"/>
      <c r="C165" s="238"/>
      <c r="D165" s="230" t="s">
        <v>163</v>
      </c>
      <c r="E165" s="239" t="s">
        <v>19</v>
      </c>
      <c r="F165" s="240" t="s">
        <v>683</v>
      </c>
      <c r="G165" s="238"/>
      <c r="H165" s="241">
        <v>2.363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163</v>
      </c>
      <c r="AU165" s="247" t="s">
        <v>84</v>
      </c>
      <c r="AV165" s="13" t="s">
        <v>84</v>
      </c>
      <c r="AW165" s="13" t="s">
        <v>36</v>
      </c>
      <c r="AX165" s="13" t="s">
        <v>82</v>
      </c>
      <c r="AY165" s="247" t="s">
        <v>134</v>
      </c>
    </row>
    <row r="166" s="2" customFormat="1" ht="33" customHeight="1">
      <c r="A166" s="41"/>
      <c r="B166" s="42"/>
      <c r="C166" s="216" t="s">
        <v>247</v>
      </c>
      <c r="D166" s="216" t="s">
        <v>136</v>
      </c>
      <c r="E166" s="217" t="s">
        <v>217</v>
      </c>
      <c r="F166" s="218" t="s">
        <v>218</v>
      </c>
      <c r="G166" s="219" t="s">
        <v>168</v>
      </c>
      <c r="H166" s="220">
        <v>2.363</v>
      </c>
      <c r="I166" s="221"/>
      <c r="J166" s="222">
        <f>ROUND(I166*H166,2)</f>
        <v>0</v>
      </c>
      <c r="K166" s="223"/>
      <c r="L166" s="47"/>
      <c r="M166" s="224" t="s">
        <v>19</v>
      </c>
      <c r="N166" s="225" t="s">
        <v>46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140</v>
      </c>
      <c r="AT166" s="228" t="s">
        <v>136</v>
      </c>
      <c r="AU166" s="228" t="s">
        <v>84</v>
      </c>
      <c r="AY166" s="20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82</v>
      </c>
      <c r="BK166" s="229">
        <f>ROUND(I166*H166,2)</f>
        <v>0</v>
      </c>
      <c r="BL166" s="20" t="s">
        <v>140</v>
      </c>
      <c r="BM166" s="228" t="s">
        <v>684</v>
      </c>
    </row>
    <row r="167" s="2" customFormat="1">
      <c r="A167" s="41"/>
      <c r="B167" s="42"/>
      <c r="C167" s="43"/>
      <c r="D167" s="230" t="s">
        <v>142</v>
      </c>
      <c r="E167" s="43"/>
      <c r="F167" s="231" t="s">
        <v>220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142</v>
      </c>
      <c r="AU167" s="20" t="s">
        <v>84</v>
      </c>
    </row>
    <row r="168" s="2" customFormat="1">
      <c r="A168" s="41"/>
      <c r="B168" s="42"/>
      <c r="C168" s="43"/>
      <c r="D168" s="235" t="s">
        <v>144</v>
      </c>
      <c r="E168" s="43"/>
      <c r="F168" s="236" t="s">
        <v>221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84</v>
      </c>
    </row>
    <row r="169" s="13" customFormat="1">
      <c r="A169" s="13"/>
      <c r="B169" s="237"/>
      <c r="C169" s="238"/>
      <c r="D169" s="230" t="s">
        <v>163</v>
      </c>
      <c r="E169" s="239" t="s">
        <v>19</v>
      </c>
      <c r="F169" s="240" t="s">
        <v>683</v>
      </c>
      <c r="G169" s="238"/>
      <c r="H169" s="241">
        <v>2.363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163</v>
      </c>
      <c r="AU169" s="247" t="s">
        <v>84</v>
      </c>
      <c r="AV169" s="13" t="s">
        <v>84</v>
      </c>
      <c r="AW169" s="13" t="s">
        <v>36</v>
      </c>
      <c r="AX169" s="13" t="s">
        <v>82</v>
      </c>
      <c r="AY169" s="247" t="s">
        <v>134</v>
      </c>
    </row>
    <row r="170" s="2" customFormat="1" ht="24.15" customHeight="1">
      <c r="A170" s="41"/>
      <c r="B170" s="42"/>
      <c r="C170" s="216" t="s">
        <v>253</v>
      </c>
      <c r="D170" s="216" t="s">
        <v>136</v>
      </c>
      <c r="E170" s="217" t="s">
        <v>223</v>
      </c>
      <c r="F170" s="218" t="s">
        <v>224</v>
      </c>
      <c r="G170" s="219" t="s">
        <v>168</v>
      </c>
      <c r="H170" s="220">
        <v>0.125</v>
      </c>
      <c r="I170" s="221"/>
      <c r="J170" s="222">
        <f>ROUND(I170*H170,2)</f>
        <v>0</v>
      </c>
      <c r="K170" s="223"/>
      <c r="L170" s="47"/>
      <c r="M170" s="224" t="s">
        <v>19</v>
      </c>
      <c r="N170" s="225" t="s">
        <v>46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140</v>
      </c>
      <c r="AT170" s="228" t="s">
        <v>136</v>
      </c>
      <c r="AU170" s="228" t="s">
        <v>84</v>
      </c>
      <c r="AY170" s="20" t="s">
        <v>134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82</v>
      </c>
      <c r="BK170" s="229">
        <f>ROUND(I170*H170,2)</f>
        <v>0</v>
      </c>
      <c r="BL170" s="20" t="s">
        <v>140</v>
      </c>
      <c r="BM170" s="228" t="s">
        <v>685</v>
      </c>
    </row>
    <row r="171" s="2" customFormat="1">
      <c r="A171" s="41"/>
      <c r="B171" s="42"/>
      <c r="C171" s="43"/>
      <c r="D171" s="230" t="s">
        <v>142</v>
      </c>
      <c r="E171" s="43"/>
      <c r="F171" s="231" t="s">
        <v>226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142</v>
      </c>
      <c r="AU171" s="20" t="s">
        <v>84</v>
      </c>
    </row>
    <row r="172" s="2" customFormat="1">
      <c r="A172" s="41"/>
      <c r="B172" s="42"/>
      <c r="C172" s="43"/>
      <c r="D172" s="235" t="s">
        <v>144</v>
      </c>
      <c r="E172" s="43"/>
      <c r="F172" s="236" t="s">
        <v>227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84</v>
      </c>
    </row>
    <row r="173" s="13" customFormat="1">
      <c r="A173" s="13"/>
      <c r="B173" s="237"/>
      <c r="C173" s="238"/>
      <c r="D173" s="230" t="s">
        <v>163</v>
      </c>
      <c r="E173" s="239" t="s">
        <v>19</v>
      </c>
      <c r="F173" s="240" t="s">
        <v>686</v>
      </c>
      <c r="G173" s="238"/>
      <c r="H173" s="241">
        <v>0.125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163</v>
      </c>
      <c r="AU173" s="247" t="s">
        <v>84</v>
      </c>
      <c r="AV173" s="13" t="s">
        <v>84</v>
      </c>
      <c r="AW173" s="13" t="s">
        <v>36</v>
      </c>
      <c r="AX173" s="13" t="s">
        <v>82</v>
      </c>
      <c r="AY173" s="247" t="s">
        <v>134</v>
      </c>
    </row>
    <row r="174" s="2" customFormat="1" ht="24.15" customHeight="1">
      <c r="A174" s="41"/>
      <c r="B174" s="42"/>
      <c r="C174" s="216" t="s">
        <v>260</v>
      </c>
      <c r="D174" s="216" t="s">
        <v>136</v>
      </c>
      <c r="E174" s="217" t="s">
        <v>230</v>
      </c>
      <c r="F174" s="218" t="s">
        <v>231</v>
      </c>
      <c r="G174" s="219" t="s">
        <v>168</v>
      </c>
      <c r="H174" s="220">
        <v>0.125</v>
      </c>
      <c r="I174" s="221"/>
      <c r="J174" s="222">
        <f>ROUND(I174*H174,2)</f>
        <v>0</v>
      </c>
      <c r="K174" s="223"/>
      <c r="L174" s="47"/>
      <c r="M174" s="224" t="s">
        <v>19</v>
      </c>
      <c r="N174" s="225" t="s">
        <v>46</v>
      </c>
      <c r="O174" s="87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140</v>
      </c>
      <c r="AT174" s="228" t="s">
        <v>136</v>
      </c>
      <c r="AU174" s="228" t="s">
        <v>84</v>
      </c>
      <c r="AY174" s="20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82</v>
      </c>
      <c r="BK174" s="229">
        <f>ROUND(I174*H174,2)</f>
        <v>0</v>
      </c>
      <c r="BL174" s="20" t="s">
        <v>140</v>
      </c>
      <c r="BM174" s="228" t="s">
        <v>687</v>
      </c>
    </row>
    <row r="175" s="2" customFormat="1">
      <c r="A175" s="41"/>
      <c r="B175" s="42"/>
      <c r="C175" s="43"/>
      <c r="D175" s="230" t="s">
        <v>142</v>
      </c>
      <c r="E175" s="43"/>
      <c r="F175" s="231" t="s">
        <v>233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142</v>
      </c>
      <c r="AU175" s="20" t="s">
        <v>84</v>
      </c>
    </row>
    <row r="176" s="2" customFormat="1">
      <c r="A176" s="41"/>
      <c r="B176" s="42"/>
      <c r="C176" s="43"/>
      <c r="D176" s="235" t="s">
        <v>144</v>
      </c>
      <c r="E176" s="43"/>
      <c r="F176" s="236" t="s">
        <v>234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84</v>
      </c>
    </row>
    <row r="177" s="13" customFormat="1">
      <c r="A177" s="13"/>
      <c r="B177" s="237"/>
      <c r="C177" s="238"/>
      <c r="D177" s="230" t="s">
        <v>163</v>
      </c>
      <c r="E177" s="239" t="s">
        <v>19</v>
      </c>
      <c r="F177" s="240" t="s">
        <v>686</v>
      </c>
      <c r="G177" s="238"/>
      <c r="H177" s="241">
        <v>0.125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163</v>
      </c>
      <c r="AU177" s="247" t="s">
        <v>84</v>
      </c>
      <c r="AV177" s="13" t="s">
        <v>84</v>
      </c>
      <c r="AW177" s="13" t="s">
        <v>36</v>
      </c>
      <c r="AX177" s="13" t="s">
        <v>82</v>
      </c>
      <c r="AY177" s="247" t="s">
        <v>134</v>
      </c>
    </row>
    <row r="178" s="2" customFormat="1" ht="24.15" customHeight="1">
      <c r="A178" s="41"/>
      <c r="B178" s="42"/>
      <c r="C178" s="216" t="s">
        <v>266</v>
      </c>
      <c r="D178" s="216" t="s">
        <v>136</v>
      </c>
      <c r="E178" s="217" t="s">
        <v>236</v>
      </c>
      <c r="F178" s="218" t="s">
        <v>237</v>
      </c>
      <c r="G178" s="219" t="s">
        <v>148</v>
      </c>
      <c r="H178" s="220">
        <v>9</v>
      </c>
      <c r="I178" s="221"/>
      <c r="J178" s="222">
        <f>ROUND(I178*H178,2)</f>
        <v>0</v>
      </c>
      <c r="K178" s="223"/>
      <c r="L178" s="47"/>
      <c r="M178" s="224" t="s">
        <v>19</v>
      </c>
      <c r="N178" s="225" t="s">
        <v>46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140</v>
      </c>
      <c r="AT178" s="228" t="s">
        <v>136</v>
      </c>
      <c r="AU178" s="228" t="s">
        <v>84</v>
      </c>
      <c r="AY178" s="20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82</v>
      </c>
      <c r="BK178" s="229">
        <f>ROUND(I178*H178,2)</f>
        <v>0</v>
      </c>
      <c r="BL178" s="20" t="s">
        <v>140</v>
      </c>
      <c r="BM178" s="228" t="s">
        <v>688</v>
      </c>
    </row>
    <row r="179" s="2" customFormat="1">
      <c r="A179" s="41"/>
      <c r="B179" s="42"/>
      <c r="C179" s="43"/>
      <c r="D179" s="230" t="s">
        <v>142</v>
      </c>
      <c r="E179" s="43"/>
      <c r="F179" s="231" t="s">
        <v>239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142</v>
      </c>
      <c r="AU179" s="20" t="s">
        <v>84</v>
      </c>
    </row>
    <row r="180" s="2" customFormat="1">
      <c r="A180" s="41"/>
      <c r="B180" s="42"/>
      <c r="C180" s="43"/>
      <c r="D180" s="235" t="s">
        <v>144</v>
      </c>
      <c r="E180" s="43"/>
      <c r="F180" s="236" t="s">
        <v>240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144</v>
      </c>
      <c r="AU180" s="20" t="s">
        <v>84</v>
      </c>
    </row>
    <row r="181" s="2" customFormat="1" ht="24.15" customHeight="1">
      <c r="A181" s="41"/>
      <c r="B181" s="42"/>
      <c r="C181" s="216" t="s">
        <v>7</v>
      </c>
      <c r="D181" s="216" t="s">
        <v>136</v>
      </c>
      <c r="E181" s="217" t="s">
        <v>689</v>
      </c>
      <c r="F181" s="218" t="s">
        <v>690</v>
      </c>
      <c r="G181" s="219" t="s">
        <v>148</v>
      </c>
      <c r="H181" s="220">
        <v>3</v>
      </c>
      <c r="I181" s="221"/>
      <c r="J181" s="222">
        <f>ROUND(I181*H181,2)</f>
        <v>0</v>
      </c>
      <c r="K181" s="223"/>
      <c r="L181" s="47"/>
      <c r="M181" s="224" t="s">
        <v>19</v>
      </c>
      <c r="N181" s="225" t="s">
        <v>46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140</v>
      </c>
      <c r="AT181" s="228" t="s">
        <v>136</v>
      </c>
      <c r="AU181" s="228" t="s">
        <v>84</v>
      </c>
      <c r="AY181" s="20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82</v>
      </c>
      <c r="BK181" s="229">
        <f>ROUND(I181*H181,2)</f>
        <v>0</v>
      </c>
      <c r="BL181" s="20" t="s">
        <v>140</v>
      </c>
      <c r="BM181" s="228" t="s">
        <v>691</v>
      </c>
    </row>
    <row r="182" s="2" customFormat="1">
      <c r="A182" s="41"/>
      <c r="B182" s="42"/>
      <c r="C182" s="43"/>
      <c r="D182" s="230" t="s">
        <v>142</v>
      </c>
      <c r="E182" s="43"/>
      <c r="F182" s="231" t="s">
        <v>692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142</v>
      </c>
      <c r="AU182" s="20" t="s">
        <v>84</v>
      </c>
    </row>
    <row r="183" s="2" customFormat="1">
      <c r="A183" s="41"/>
      <c r="B183" s="42"/>
      <c r="C183" s="43"/>
      <c r="D183" s="235" t="s">
        <v>144</v>
      </c>
      <c r="E183" s="43"/>
      <c r="F183" s="236" t="s">
        <v>693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84</v>
      </c>
    </row>
    <row r="184" s="2" customFormat="1" ht="24.15" customHeight="1">
      <c r="A184" s="41"/>
      <c r="B184" s="42"/>
      <c r="C184" s="216" t="s">
        <v>285</v>
      </c>
      <c r="D184" s="216" t="s">
        <v>136</v>
      </c>
      <c r="E184" s="217" t="s">
        <v>694</v>
      </c>
      <c r="F184" s="218" t="s">
        <v>695</v>
      </c>
      <c r="G184" s="219" t="s">
        <v>148</v>
      </c>
      <c r="H184" s="220">
        <v>2</v>
      </c>
      <c r="I184" s="221"/>
      <c r="J184" s="222">
        <f>ROUND(I184*H184,2)</f>
        <v>0</v>
      </c>
      <c r="K184" s="223"/>
      <c r="L184" s="47"/>
      <c r="M184" s="224" t="s">
        <v>19</v>
      </c>
      <c r="N184" s="225" t="s">
        <v>46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140</v>
      </c>
      <c r="AT184" s="228" t="s">
        <v>136</v>
      </c>
      <c r="AU184" s="228" t="s">
        <v>84</v>
      </c>
      <c r="AY184" s="20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82</v>
      </c>
      <c r="BK184" s="229">
        <f>ROUND(I184*H184,2)</f>
        <v>0</v>
      </c>
      <c r="BL184" s="20" t="s">
        <v>140</v>
      </c>
      <c r="BM184" s="228" t="s">
        <v>696</v>
      </c>
    </row>
    <row r="185" s="2" customFormat="1">
      <c r="A185" s="41"/>
      <c r="B185" s="42"/>
      <c r="C185" s="43"/>
      <c r="D185" s="230" t="s">
        <v>142</v>
      </c>
      <c r="E185" s="43"/>
      <c r="F185" s="231" t="s">
        <v>697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142</v>
      </c>
      <c r="AU185" s="20" t="s">
        <v>84</v>
      </c>
    </row>
    <row r="186" s="2" customFormat="1">
      <c r="A186" s="41"/>
      <c r="B186" s="42"/>
      <c r="C186" s="43"/>
      <c r="D186" s="235" t="s">
        <v>144</v>
      </c>
      <c r="E186" s="43"/>
      <c r="F186" s="236" t="s">
        <v>698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144</v>
      </c>
      <c r="AU186" s="20" t="s">
        <v>84</v>
      </c>
    </row>
    <row r="187" s="2" customFormat="1" ht="24.15" customHeight="1">
      <c r="A187" s="41"/>
      <c r="B187" s="42"/>
      <c r="C187" s="216" t="s">
        <v>292</v>
      </c>
      <c r="D187" s="216" t="s">
        <v>136</v>
      </c>
      <c r="E187" s="217" t="s">
        <v>242</v>
      </c>
      <c r="F187" s="218" t="s">
        <v>243</v>
      </c>
      <c r="G187" s="219" t="s">
        <v>148</v>
      </c>
      <c r="H187" s="220">
        <v>9</v>
      </c>
      <c r="I187" s="221"/>
      <c r="J187" s="222">
        <f>ROUND(I187*H187,2)</f>
        <v>0</v>
      </c>
      <c r="K187" s="223"/>
      <c r="L187" s="47"/>
      <c r="M187" s="224" t="s">
        <v>19</v>
      </c>
      <c r="N187" s="225" t="s">
        <v>46</v>
      </c>
      <c r="O187" s="87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140</v>
      </c>
      <c r="AT187" s="228" t="s">
        <v>136</v>
      </c>
      <c r="AU187" s="228" t="s">
        <v>84</v>
      </c>
      <c r="AY187" s="20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82</v>
      </c>
      <c r="BK187" s="229">
        <f>ROUND(I187*H187,2)</f>
        <v>0</v>
      </c>
      <c r="BL187" s="20" t="s">
        <v>140</v>
      </c>
      <c r="BM187" s="228" t="s">
        <v>699</v>
      </c>
    </row>
    <row r="188" s="2" customFormat="1">
      <c r="A188" s="41"/>
      <c r="B188" s="42"/>
      <c r="C188" s="43"/>
      <c r="D188" s="230" t="s">
        <v>142</v>
      </c>
      <c r="E188" s="43"/>
      <c r="F188" s="231" t="s">
        <v>245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142</v>
      </c>
      <c r="AU188" s="20" t="s">
        <v>84</v>
      </c>
    </row>
    <row r="189" s="2" customFormat="1">
      <c r="A189" s="41"/>
      <c r="B189" s="42"/>
      <c r="C189" s="43"/>
      <c r="D189" s="235" t="s">
        <v>144</v>
      </c>
      <c r="E189" s="43"/>
      <c r="F189" s="236" t="s">
        <v>246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84</v>
      </c>
    </row>
    <row r="190" s="2" customFormat="1" ht="24.15" customHeight="1">
      <c r="A190" s="41"/>
      <c r="B190" s="42"/>
      <c r="C190" s="216" t="s">
        <v>301</v>
      </c>
      <c r="D190" s="216" t="s">
        <v>136</v>
      </c>
      <c r="E190" s="217" t="s">
        <v>700</v>
      </c>
      <c r="F190" s="218" t="s">
        <v>701</v>
      </c>
      <c r="G190" s="219" t="s">
        <v>148</v>
      </c>
      <c r="H190" s="220">
        <v>3</v>
      </c>
      <c r="I190" s="221"/>
      <c r="J190" s="222">
        <f>ROUND(I190*H190,2)</f>
        <v>0</v>
      </c>
      <c r="K190" s="223"/>
      <c r="L190" s="47"/>
      <c r="M190" s="224" t="s">
        <v>19</v>
      </c>
      <c r="N190" s="225" t="s">
        <v>46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140</v>
      </c>
      <c r="AT190" s="228" t="s">
        <v>136</v>
      </c>
      <c r="AU190" s="228" t="s">
        <v>84</v>
      </c>
      <c r="AY190" s="20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82</v>
      </c>
      <c r="BK190" s="229">
        <f>ROUND(I190*H190,2)</f>
        <v>0</v>
      </c>
      <c r="BL190" s="20" t="s">
        <v>140</v>
      </c>
      <c r="BM190" s="228" t="s">
        <v>702</v>
      </c>
    </row>
    <row r="191" s="2" customFormat="1">
      <c r="A191" s="41"/>
      <c r="B191" s="42"/>
      <c r="C191" s="43"/>
      <c r="D191" s="230" t="s">
        <v>142</v>
      </c>
      <c r="E191" s="43"/>
      <c r="F191" s="231" t="s">
        <v>703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142</v>
      </c>
      <c r="AU191" s="20" t="s">
        <v>84</v>
      </c>
    </row>
    <row r="192" s="2" customFormat="1">
      <c r="A192" s="41"/>
      <c r="B192" s="42"/>
      <c r="C192" s="43"/>
      <c r="D192" s="235" t="s">
        <v>144</v>
      </c>
      <c r="E192" s="43"/>
      <c r="F192" s="236" t="s">
        <v>704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84</v>
      </c>
    </row>
    <row r="193" s="2" customFormat="1" ht="24.15" customHeight="1">
      <c r="A193" s="41"/>
      <c r="B193" s="42"/>
      <c r="C193" s="216" t="s">
        <v>307</v>
      </c>
      <c r="D193" s="216" t="s">
        <v>136</v>
      </c>
      <c r="E193" s="217" t="s">
        <v>705</v>
      </c>
      <c r="F193" s="218" t="s">
        <v>706</v>
      </c>
      <c r="G193" s="219" t="s">
        <v>148</v>
      </c>
      <c r="H193" s="220">
        <v>2</v>
      </c>
      <c r="I193" s="221"/>
      <c r="J193" s="222">
        <f>ROUND(I193*H193,2)</f>
        <v>0</v>
      </c>
      <c r="K193" s="223"/>
      <c r="L193" s="47"/>
      <c r="M193" s="224" t="s">
        <v>19</v>
      </c>
      <c r="N193" s="225" t="s">
        <v>46</v>
      </c>
      <c r="O193" s="87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140</v>
      </c>
      <c r="AT193" s="228" t="s">
        <v>136</v>
      </c>
      <c r="AU193" s="228" t="s">
        <v>84</v>
      </c>
      <c r="AY193" s="20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82</v>
      </c>
      <c r="BK193" s="229">
        <f>ROUND(I193*H193,2)</f>
        <v>0</v>
      </c>
      <c r="BL193" s="20" t="s">
        <v>140</v>
      </c>
      <c r="BM193" s="228" t="s">
        <v>707</v>
      </c>
    </row>
    <row r="194" s="2" customFormat="1">
      <c r="A194" s="41"/>
      <c r="B194" s="42"/>
      <c r="C194" s="43"/>
      <c r="D194" s="230" t="s">
        <v>142</v>
      </c>
      <c r="E194" s="43"/>
      <c r="F194" s="231" t="s">
        <v>708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142</v>
      </c>
      <c r="AU194" s="20" t="s">
        <v>84</v>
      </c>
    </row>
    <row r="195" s="2" customFormat="1">
      <c r="A195" s="41"/>
      <c r="B195" s="42"/>
      <c r="C195" s="43"/>
      <c r="D195" s="235" t="s">
        <v>144</v>
      </c>
      <c r="E195" s="43"/>
      <c r="F195" s="236" t="s">
        <v>709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84</v>
      </c>
    </row>
    <row r="196" s="2" customFormat="1" ht="24.15" customHeight="1">
      <c r="A196" s="41"/>
      <c r="B196" s="42"/>
      <c r="C196" s="216" t="s">
        <v>314</v>
      </c>
      <c r="D196" s="216" t="s">
        <v>136</v>
      </c>
      <c r="E196" s="217" t="s">
        <v>248</v>
      </c>
      <c r="F196" s="218" t="s">
        <v>249</v>
      </c>
      <c r="G196" s="219" t="s">
        <v>148</v>
      </c>
      <c r="H196" s="220">
        <v>9</v>
      </c>
      <c r="I196" s="221"/>
      <c r="J196" s="222">
        <f>ROUND(I196*H196,2)</f>
        <v>0</v>
      </c>
      <c r="K196" s="223"/>
      <c r="L196" s="47"/>
      <c r="M196" s="224" t="s">
        <v>19</v>
      </c>
      <c r="N196" s="225" t="s">
        <v>46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140</v>
      </c>
      <c r="AT196" s="228" t="s">
        <v>136</v>
      </c>
      <c r="AU196" s="228" t="s">
        <v>84</v>
      </c>
      <c r="AY196" s="20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82</v>
      </c>
      <c r="BK196" s="229">
        <f>ROUND(I196*H196,2)</f>
        <v>0</v>
      </c>
      <c r="BL196" s="20" t="s">
        <v>140</v>
      </c>
      <c r="BM196" s="228" t="s">
        <v>710</v>
      </c>
    </row>
    <row r="197" s="2" customFormat="1">
      <c r="A197" s="41"/>
      <c r="B197" s="42"/>
      <c r="C197" s="43"/>
      <c r="D197" s="230" t="s">
        <v>142</v>
      </c>
      <c r="E197" s="43"/>
      <c r="F197" s="231" t="s">
        <v>251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142</v>
      </c>
      <c r="AU197" s="20" t="s">
        <v>84</v>
      </c>
    </row>
    <row r="198" s="2" customFormat="1">
      <c r="A198" s="41"/>
      <c r="B198" s="42"/>
      <c r="C198" s="43"/>
      <c r="D198" s="235" t="s">
        <v>144</v>
      </c>
      <c r="E198" s="43"/>
      <c r="F198" s="236" t="s">
        <v>252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84</v>
      </c>
    </row>
    <row r="199" s="2" customFormat="1" ht="24.15" customHeight="1">
      <c r="A199" s="41"/>
      <c r="B199" s="42"/>
      <c r="C199" s="216" t="s">
        <v>320</v>
      </c>
      <c r="D199" s="216" t="s">
        <v>136</v>
      </c>
      <c r="E199" s="217" t="s">
        <v>711</v>
      </c>
      <c r="F199" s="218" t="s">
        <v>712</v>
      </c>
      <c r="G199" s="219" t="s">
        <v>148</v>
      </c>
      <c r="H199" s="220">
        <v>3</v>
      </c>
      <c r="I199" s="221"/>
      <c r="J199" s="222">
        <f>ROUND(I199*H199,2)</f>
        <v>0</v>
      </c>
      <c r="K199" s="223"/>
      <c r="L199" s="47"/>
      <c r="M199" s="224" t="s">
        <v>19</v>
      </c>
      <c r="N199" s="225" t="s">
        <v>46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140</v>
      </c>
      <c r="AT199" s="228" t="s">
        <v>136</v>
      </c>
      <c r="AU199" s="228" t="s">
        <v>84</v>
      </c>
      <c r="AY199" s="20" t="s">
        <v>134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82</v>
      </c>
      <c r="BK199" s="229">
        <f>ROUND(I199*H199,2)</f>
        <v>0</v>
      </c>
      <c r="BL199" s="20" t="s">
        <v>140</v>
      </c>
      <c r="BM199" s="228" t="s">
        <v>713</v>
      </c>
    </row>
    <row r="200" s="2" customFormat="1">
      <c r="A200" s="41"/>
      <c r="B200" s="42"/>
      <c r="C200" s="43"/>
      <c r="D200" s="230" t="s">
        <v>142</v>
      </c>
      <c r="E200" s="43"/>
      <c r="F200" s="231" t="s">
        <v>714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142</v>
      </c>
      <c r="AU200" s="20" t="s">
        <v>84</v>
      </c>
    </row>
    <row r="201" s="2" customFormat="1">
      <c r="A201" s="41"/>
      <c r="B201" s="42"/>
      <c r="C201" s="43"/>
      <c r="D201" s="235" t="s">
        <v>144</v>
      </c>
      <c r="E201" s="43"/>
      <c r="F201" s="236" t="s">
        <v>715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84</v>
      </c>
    </row>
    <row r="202" s="2" customFormat="1" ht="24.15" customHeight="1">
      <c r="A202" s="41"/>
      <c r="B202" s="42"/>
      <c r="C202" s="216" t="s">
        <v>328</v>
      </c>
      <c r="D202" s="216" t="s">
        <v>136</v>
      </c>
      <c r="E202" s="217" t="s">
        <v>716</v>
      </c>
      <c r="F202" s="218" t="s">
        <v>717</v>
      </c>
      <c r="G202" s="219" t="s">
        <v>148</v>
      </c>
      <c r="H202" s="220">
        <v>2</v>
      </c>
      <c r="I202" s="221"/>
      <c r="J202" s="222">
        <f>ROUND(I202*H202,2)</f>
        <v>0</v>
      </c>
      <c r="K202" s="223"/>
      <c r="L202" s="47"/>
      <c r="M202" s="224" t="s">
        <v>19</v>
      </c>
      <c r="N202" s="225" t="s">
        <v>46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140</v>
      </c>
      <c r="AT202" s="228" t="s">
        <v>136</v>
      </c>
      <c r="AU202" s="228" t="s">
        <v>84</v>
      </c>
      <c r="AY202" s="20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82</v>
      </c>
      <c r="BK202" s="229">
        <f>ROUND(I202*H202,2)</f>
        <v>0</v>
      </c>
      <c r="BL202" s="20" t="s">
        <v>140</v>
      </c>
      <c r="BM202" s="228" t="s">
        <v>718</v>
      </c>
    </row>
    <row r="203" s="2" customFormat="1">
      <c r="A203" s="41"/>
      <c r="B203" s="42"/>
      <c r="C203" s="43"/>
      <c r="D203" s="230" t="s">
        <v>142</v>
      </c>
      <c r="E203" s="43"/>
      <c r="F203" s="231" t="s">
        <v>719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142</v>
      </c>
      <c r="AU203" s="20" t="s">
        <v>84</v>
      </c>
    </row>
    <row r="204" s="2" customFormat="1">
      <c r="A204" s="41"/>
      <c r="B204" s="42"/>
      <c r="C204" s="43"/>
      <c r="D204" s="235" t="s">
        <v>144</v>
      </c>
      <c r="E204" s="43"/>
      <c r="F204" s="236" t="s">
        <v>720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84</v>
      </c>
    </row>
    <row r="205" s="2" customFormat="1" ht="24.15" customHeight="1">
      <c r="A205" s="41"/>
      <c r="B205" s="42"/>
      <c r="C205" s="216" t="s">
        <v>338</v>
      </c>
      <c r="D205" s="216" t="s">
        <v>136</v>
      </c>
      <c r="E205" s="217" t="s">
        <v>721</v>
      </c>
      <c r="F205" s="218" t="s">
        <v>722</v>
      </c>
      <c r="G205" s="219" t="s">
        <v>148</v>
      </c>
      <c r="H205" s="220">
        <v>1</v>
      </c>
      <c r="I205" s="221"/>
      <c r="J205" s="222">
        <f>ROUND(I205*H205,2)</f>
        <v>0</v>
      </c>
      <c r="K205" s="223"/>
      <c r="L205" s="47"/>
      <c r="M205" s="224" t="s">
        <v>19</v>
      </c>
      <c r="N205" s="225" t="s">
        <v>46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140</v>
      </c>
      <c r="AT205" s="228" t="s">
        <v>136</v>
      </c>
      <c r="AU205" s="228" t="s">
        <v>84</v>
      </c>
      <c r="AY205" s="20" t="s">
        <v>134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82</v>
      </c>
      <c r="BK205" s="229">
        <f>ROUND(I205*H205,2)</f>
        <v>0</v>
      </c>
      <c r="BL205" s="20" t="s">
        <v>140</v>
      </c>
      <c r="BM205" s="228" t="s">
        <v>723</v>
      </c>
    </row>
    <row r="206" s="2" customFormat="1">
      <c r="A206" s="41"/>
      <c r="B206" s="42"/>
      <c r="C206" s="43"/>
      <c r="D206" s="230" t="s">
        <v>142</v>
      </c>
      <c r="E206" s="43"/>
      <c r="F206" s="231" t="s">
        <v>724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142</v>
      </c>
      <c r="AU206" s="20" t="s">
        <v>84</v>
      </c>
    </row>
    <row r="207" s="2" customFormat="1">
      <c r="A207" s="41"/>
      <c r="B207" s="42"/>
      <c r="C207" s="43"/>
      <c r="D207" s="235" t="s">
        <v>144</v>
      </c>
      <c r="E207" s="43"/>
      <c r="F207" s="236" t="s">
        <v>725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84</v>
      </c>
    </row>
    <row r="208" s="2" customFormat="1" ht="24.15" customHeight="1">
      <c r="A208" s="41"/>
      <c r="B208" s="42"/>
      <c r="C208" s="216" t="s">
        <v>348</v>
      </c>
      <c r="D208" s="216" t="s">
        <v>136</v>
      </c>
      <c r="E208" s="217" t="s">
        <v>726</v>
      </c>
      <c r="F208" s="218" t="s">
        <v>727</v>
      </c>
      <c r="G208" s="219" t="s">
        <v>148</v>
      </c>
      <c r="H208" s="220">
        <v>1</v>
      </c>
      <c r="I208" s="221"/>
      <c r="J208" s="222">
        <f>ROUND(I208*H208,2)</f>
        <v>0</v>
      </c>
      <c r="K208" s="223"/>
      <c r="L208" s="47"/>
      <c r="M208" s="224" t="s">
        <v>19</v>
      </c>
      <c r="N208" s="225" t="s">
        <v>46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140</v>
      </c>
      <c r="AT208" s="228" t="s">
        <v>136</v>
      </c>
      <c r="AU208" s="228" t="s">
        <v>84</v>
      </c>
      <c r="AY208" s="20" t="s">
        <v>134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82</v>
      </c>
      <c r="BK208" s="229">
        <f>ROUND(I208*H208,2)</f>
        <v>0</v>
      </c>
      <c r="BL208" s="20" t="s">
        <v>140</v>
      </c>
      <c r="BM208" s="228" t="s">
        <v>728</v>
      </c>
    </row>
    <row r="209" s="2" customFormat="1">
      <c r="A209" s="41"/>
      <c r="B209" s="42"/>
      <c r="C209" s="43"/>
      <c r="D209" s="230" t="s">
        <v>142</v>
      </c>
      <c r="E209" s="43"/>
      <c r="F209" s="231" t="s">
        <v>729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142</v>
      </c>
      <c r="AU209" s="20" t="s">
        <v>84</v>
      </c>
    </row>
    <row r="210" s="2" customFormat="1">
      <c r="A210" s="41"/>
      <c r="B210" s="42"/>
      <c r="C210" s="43"/>
      <c r="D210" s="235" t="s">
        <v>144</v>
      </c>
      <c r="E210" s="43"/>
      <c r="F210" s="236" t="s">
        <v>730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144</v>
      </c>
      <c r="AU210" s="20" t="s">
        <v>84</v>
      </c>
    </row>
    <row r="211" s="2" customFormat="1" ht="24.15" customHeight="1">
      <c r="A211" s="41"/>
      <c r="B211" s="42"/>
      <c r="C211" s="216" t="s">
        <v>355</v>
      </c>
      <c r="D211" s="216" t="s">
        <v>136</v>
      </c>
      <c r="E211" s="217" t="s">
        <v>731</v>
      </c>
      <c r="F211" s="218" t="s">
        <v>732</v>
      </c>
      <c r="G211" s="219" t="s">
        <v>148</v>
      </c>
      <c r="H211" s="220">
        <v>1</v>
      </c>
      <c r="I211" s="221"/>
      <c r="J211" s="222">
        <f>ROUND(I211*H211,2)</f>
        <v>0</v>
      </c>
      <c r="K211" s="223"/>
      <c r="L211" s="47"/>
      <c r="M211" s="224" t="s">
        <v>19</v>
      </c>
      <c r="N211" s="225" t="s">
        <v>46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140</v>
      </c>
      <c r="AT211" s="228" t="s">
        <v>136</v>
      </c>
      <c r="AU211" s="228" t="s">
        <v>84</v>
      </c>
      <c r="AY211" s="20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82</v>
      </c>
      <c r="BK211" s="229">
        <f>ROUND(I211*H211,2)</f>
        <v>0</v>
      </c>
      <c r="BL211" s="20" t="s">
        <v>140</v>
      </c>
      <c r="BM211" s="228" t="s">
        <v>733</v>
      </c>
    </row>
    <row r="212" s="2" customFormat="1">
      <c r="A212" s="41"/>
      <c r="B212" s="42"/>
      <c r="C212" s="43"/>
      <c r="D212" s="230" t="s">
        <v>142</v>
      </c>
      <c r="E212" s="43"/>
      <c r="F212" s="231" t="s">
        <v>734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84</v>
      </c>
    </row>
    <row r="213" s="2" customFormat="1">
      <c r="A213" s="41"/>
      <c r="B213" s="42"/>
      <c r="C213" s="43"/>
      <c r="D213" s="235" t="s">
        <v>144</v>
      </c>
      <c r="E213" s="43"/>
      <c r="F213" s="236" t="s">
        <v>735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84</v>
      </c>
    </row>
    <row r="214" s="2" customFormat="1" ht="33" customHeight="1">
      <c r="A214" s="41"/>
      <c r="B214" s="42"/>
      <c r="C214" s="216" t="s">
        <v>362</v>
      </c>
      <c r="D214" s="216" t="s">
        <v>136</v>
      </c>
      <c r="E214" s="217" t="s">
        <v>254</v>
      </c>
      <c r="F214" s="218" t="s">
        <v>255</v>
      </c>
      <c r="G214" s="219" t="s">
        <v>148</v>
      </c>
      <c r="H214" s="220">
        <v>81</v>
      </c>
      <c r="I214" s="221"/>
      <c r="J214" s="222">
        <f>ROUND(I214*H214,2)</f>
        <v>0</v>
      </c>
      <c r="K214" s="223"/>
      <c r="L214" s="47"/>
      <c r="M214" s="224" t="s">
        <v>19</v>
      </c>
      <c r="N214" s="225" t="s">
        <v>46</v>
      </c>
      <c r="O214" s="87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140</v>
      </c>
      <c r="AT214" s="228" t="s">
        <v>136</v>
      </c>
      <c r="AU214" s="228" t="s">
        <v>84</v>
      </c>
      <c r="AY214" s="20" t="s">
        <v>134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0" t="s">
        <v>82</v>
      </c>
      <c r="BK214" s="229">
        <f>ROUND(I214*H214,2)</f>
        <v>0</v>
      </c>
      <c r="BL214" s="20" t="s">
        <v>140</v>
      </c>
      <c r="BM214" s="228" t="s">
        <v>736</v>
      </c>
    </row>
    <row r="215" s="2" customFormat="1">
      <c r="A215" s="41"/>
      <c r="B215" s="42"/>
      <c r="C215" s="43"/>
      <c r="D215" s="230" t="s">
        <v>142</v>
      </c>
      <c r="E215" s="43"/>
      <c r="F215" s="231" t="s">
        <v>257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142</v>
      </c>
      <c r="AU215" s="20" t="s">
        <v>84</v>
      </c>
    </row>
    <row r="216" s="2" customFormat="1">
      <c r="A216" s="41"/>
      <c r="B216" s="42"/>
      <c r="C216" s="43"/>
      <c r="D216" s="235" t="s">
        <v>144</v>
      </c>
      <c r="E216" s="43"/>
      <c r="F216" s="236" t="s">
        <v>258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84</v>
      </c>
    </row>
    <row r="217" s="13" customFormat="1">
      <c r="A217" s="13"/>
      <c r="B217" s="237"/>
      <c r="C217" s="238"/>
      <c r="D217" s="230" t="s">
        <v>163</v>
      </c>
      <c r="E217" s="238"/>
      <c r="F217" s="240" t="s">
        <v>737</v>
      </c>
      <c r="G217" s="238"/>
      <c r="H217" s="241">
        <v>81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163</v>
      </c>
      <c r="AU217" s="247" t="s">
        <v>84</v>
      </c>
      <c r="AV217" s="13" t="s">
        <v>84</v>
      </c>
      <c r="AW217" s="13" t="s">
        <v>4</v>
      </c>
      <c r="AX217" s="13" t="s">
        <v>82</v>
      </c>
      <c r="AY217" s="247" t="s">
        <v>134</v>
      </c>
    </row>
    <row r="218" s="2" customFormat="1" ht="33" customHeight="1">
      <c r="A218" s="41"/>
      <c r="B218" s="42"/>
      <c r="C218" s="216" t="s">
        <v>369</v>
      </c>
      <c r="D218" s="216" t="s">
        <v>136</v>
      </c>
      <c r="E218" s="217" t="s">
        <v>738</v>
      </c>
      <c r="F218" s="218" t="s">
        <v>739</v>
      </c>
      <c r="G218" s="219" t="s">
        <v>148</v>
      </c>
      <c r="H218" s="220">
        <v>27</v>
      </c>
      <c r="I218" s="221"/>
      <c r="J218" s="222">
        <f>ROUND(I218*H218,2)</f>
        <v>0</v>
      </c>
      <c r="K218" s="223"/>
      <c r="L218" s="47"/>
      <c r="M218" s="224" t="s">
        <v>19</v>
      </c>
      <c r="N218" s="225" t="s">
        <v>46</v>
      </c>
      <c r="O218" s="87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8" t="s">
        <v>140</v>
      </c>
      <c r="AT218" s="228" t="s">
        <v>136</v>
      </c>
      <c r="AU218" s="228" t="s">
        <v>84</v>
      </c>
      <c r="AY218" s="20" t="s">
        <v>134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0" t="s">
        <v>82</v>
      </c>
      <c r="BK218" s="229">
        <f>ROUND(I218*H218,2)</f>
        <v>0</v>
      </c>
      <c r="BL218" s="20" t="s">
        <v>140</v>
      </c>
      <c r="BM218" s="228" t="s">
        <v>740</v>
      </c>
    </row>
    <row r="219" s="2" customFormat="1">
      <c r="A219" s="41"/>
      <c r="B219" s="42"/>
      <c r="C219" s="43"/>
      <c r="D219" s="230" t="s">
        <v>142</v>
      </c>
      <c r="E219" s="43"/>
      <c r="F219" s="231" t="s">
        <v>741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142</v>
      </c>
      <c r="AU219" s="20" t="s">
        <v>84</v>
      </c>
    </row>
    <row r="220" s="2" customFormat="1">
      <c r="A220" s="41"/>
      <c r="B220" s="42"/>
      <c r="C220" s="43"/>
      <c r="D220" s="235" t="s">
        <v>144</v>
      </c>
      <c r="E220" s="43"/>
      <c r="F220" s="236" t="s">
        <v>742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144</v>
      </c>
      <c r="AU220" s="20" t="s">
        <v>84</v>
      </c>
    </row>
    <row r="221" s="13" customFormat="1">
      <c r="A221" s="13"/>
      <c r="B221" s="237"/>
      <c r="C221" s="238"/>
      <c r="D221" s="230" t="s">
        <v>163</v>
      </c>
      <c r="E221" s="238"/>
      <c r="F221" s="240" t="s">
        <v>743</v>
      </c>
      <c r="G221" s="238"/>
      <c r="H221" s="241">
        <v>27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163</v>
      </c>
      <c r="AU221" s="247" t="s">
        <v>84</v>
      </c>
      <c r="AV221" s="13" t="s">
        <v>84</v>
      </c>
      <c r="AW221" s="13" t="s">
        <v>4</v>
      </c>
      <c r="AX221" s="13" t="s">
        <v>82</v>
      </c>
      <c r="AY221" s="247" t="s">
        <v>134</v>
      </c>
    </row>
    <row r="222" s="2" customFormat="1" ht="33" customHeight="1">
      <c r="A222" s="41"/>
      <c r="B222" s="42"/>
      <c r="C222" s="216" t="s">
        <v>377</v>
      </c>
      <c r="D222" s="216" t="s">
        <v>136</v>
      </c>
      <c r="E222" s="217" t="s">
        <v>744</v>
      </c>
      <c r="F222" s="218" t="s">
        <v>745</v>
      </c>
      <c r="G222" s="219" t="s">
        <v>148</v>
      </c>
      <c r="H222" s="220">
        <v>18</v>
      </c>
      <c r="I222" s="221"/>
      <c r="J222" s="222">
        <f>ROUND(I222*H222,2)</f>
        <v>0</v>
      </c>
      <c r="K222" s="223"/>
      <c r="L222" s="47"/>
      <c r="M222" s="224" t="s">
        <v>19</v>
      </c>
      <c r="N222" s="225" t="s">
        <v>46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140</v>
      </c>
      <c r="AT222" s="228" t="s">
        <v>136</v>
      </c>
      <c r="AU222" s="228" t="s">
        <v>84</v>
      </c>
      <c r="AY222" s="20" t="s">
        <v>134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82</v>
      </c>
      <c r="BK222" s="229">
        <f>ROUND(I222*H222,2)</f>
        <v>0</v>
      </c>
      <c r="BL222" s="20" t="s">
        <v>140</v>
      </c>
      <c r="BM222" s="228" t="s">
        <v>746</v>
      </c>
    </row>
    <row r="223" s="2" customFormat="1">
      <c r="A223" s="41"/>
      <c r="B223" s="42"/>
      <c r="C223" s="43"/>
      <c r="D223" s="230" t="s">
        <v>142</v>
      </c>
      <c r="E223" s="43"/>
      <c r="F223" s="231" t="s">
        <v>747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142</v>
      </c>
      <c r="AU223" s="20" t="s">
        <v>84</v>
      </c>
    </row>
    <row r="224" s="2" customFormat="1">
      <c r="A224" s="41"/>
      <c r="B224" s="42"/>
      <c r="C224" s="43"/>
      <c r="D224" s="235" t="s">
        <v>144</v>
      </c>
      <c r="E224" s="43"/>
      <c r="F224" s="236" t="s">
        <v>748</v>
      </c>
      <c r="G224" s="43"/>
      <c r="H224" s="43"/>
      <c r="I224" s="232"/>
      <c r="J224" s="43"/>
      <c r="K224" s="43"/>
      <c r="L224" s="47"/>
      <c r="M224" s="233"/>
      <c r="N224" s="23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84</v>
      </c>
    </row>
    <row r="225" s="13" customFormat="1">
      <c r="A225" s="13"/>
      <c r="B225" s="237"/>
      <c r="C225" s="238"/>
      <c r="D225" s="230" t="s">
        <v>163</v>
      </c>
      <c r="E225" s="238"/>
      <c r="F225" s="240" t="s">
        <v>259</v>
      </c>
      <c r="G225" s="238"/>
      <c r="H225" s="241">
        <v>18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163</v>
      </c>
      <c r="AU225" s="247" t="s">
        <v>84</v>
      </c>
      <c r="AV225" s="13" t="s">
        <v>84</v>
      </c>
      <c r="AW225" s="13" t="s">
        <v>4</v>
      </c>
      <c r="AX225" s="13" t="s">
        <v>82</v>
      </c>
      <c r="AY225" s="247" t="s">
        <v>134</v>
      </c>
    </row>
    <row r="226" s="2" customFormat="1" ht="33" customHeight="1">
      <c r="A226" s="41"/>
      <c r="B226" s="42"/>
      <c r="C226" s="216" t="s">
        <v>384</v>
      </c>
      <c r="D226" s="216" t="s">
        <v>136</v>
      </c>
      <c r="E226" s="217" t="s">
        <v>749</v>
      </c>
      <c r="F226" s="218" t="s">
        <v>750</v>
      </c>
      <c r="G226" s="219" t="s">
        <v>148</v>
      </c>
      <c r="H226" s="220">
        <v>9</v>
      </c>
      <c r="I226" s="221"/>
      <c r="J226" s="222">
        <f>ROUND(I226*H226,2)</f>
        <v>0</v>
      </c>
      <c r="K226" s="223"/>
      <c r="L226" s="47"/>
      <c r="M226" s="224" t="s">
        <v>19</v>
      </c>
      <c r="N226" s="225" t="s">
        <v>46</v>
      </c>
      <c r="O226" s="87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140</v>
      </c>
      <c r="AT226" s="228" t="s">
        <v>136</v>
      </c>
      <c r="AU226" s="228" t="s">
        <v>84</v>
      </c>
      <c r="AY226" s="20" t="s">
        <v>134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82</v>
      </c>
      <c r="BK226" s="229">
        <f>ROUND(I226*H226,2)</f>
        <v>0</v>
      </c>
      <c r="BL226" s="20" t="s">
        <v>140</v>
      </c>
      <c r="BM226" s="228" t="s">
        <v>751</v>
      </c>
    </row>
    <row r="227" s="2" customFormat="1">
      <c r="A227" s="41"/>
      <c r="B227" s="42"/>
      <c r="C227" s="43"/>
      <c r="D227" s="230" t="s">
        <v>142</v>
      </c>
      <c r="E227" s="43"/>
      <c r="F227" s="231" t="s">
        <v>752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142</v>
      </c>
      <c r="AU227" s="20" t="s">
        <v>84</v>
      </c>
    </row>
    <row r="228" s="2" customFormat="1">
      <c r="A228" s="41"/>
      <c r="B228" s="42"/>
      <c r="C228" s="43"/>
      <c r="D228" s="235" t="s">
        <v>144</v>
      </c>
      <c r="E228" s="43"/>
      <c r="F228" s="236" t="s">
        <v>753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144</v>
      </c>
      <c r="AU228" s="20" t="s">
        <v>84</v>
      </c>
    </row>
    <row r="229" s="13" customFormat="1">
      <c r="A229" s="13"/>
      <c r="B229" s="237"/>
      <c r="C229" s="238"/>
      <c r="D229" s="230" t="s">
        <v>163</v>
      </c>
      <c r="E229" s="238"/>
      <c r="F229" s="240" t="s">
        <v>754</v>
      </c>
      <c r="G229" s="238"/>
      <c r="H229" s="241">
        <v>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163</v>
      </c>
      <c r="AU229" s="247" t="s">
        <v>84</v>
      </c>
      <c r="AV229" s="13" t="s">
        <v>84</v>
      </c>
      <c r="AW229" s="13" t="s">
        <v>4</v>
      </c>
      <c r="AX229" s="13" t="s">
        <v>82</v>
      </c>
      <c r="AY229" s="247" t="s">
        <v>134</v>
      </c>
    </row>
    <row r="230" s="2" customFormat="1" ht="33" customHeight="1">
      <c r="A230" s="41"/>
      <c r="B230" s="42"/>
      <c r="C230" s="216" t="s">
        <v>392</v>
      </c>
      <c r="D230" s="216" t="s">
        <v>136</v>
      </c>
      <c r="E230" s="217" t="s">
        <v>261</v>
      </c>
      <c r="F230" s="218" t="s">
        <v>262</v>
      </c>
      <c r="G230" s="219" t="s">
        <v>148</v>
      </c>
      <c r="H230" s="220">
        <v>81</v>
      </c>
      <c r="I230" s="221"/>
      <c r="J230" s="222">
        <f>ROUND(I230*H230,2)</f>
        <v>0</v>
      </c>
      <c r="K230" s="223"/>
      <c r="L230" s="47"/>
      <c r="M230" s="224" t="s">
        <v>19</v>
      </c>
      <c r="N230" s="225" t="s">
        <v>46</v>
      </c>
      <c r="O230" s="87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140</v>
      </c>
      <c r="AT230" s="228" t="s">
        <v>136</v>
      </c>
      <c r="AU230" s="228" t="s">
        <v>84</v>
      </c>
      <c r="AY230" s="20" t="s">
        <v>134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82</v>
      </c>
      <c r="BK230" s="229">
        <f>ROUND(I230*H230,2)</f>
        <v>0</v>
      </c>
      <c r="BL230" s="20" t="s">
        <v>140</v>
      </c>
      <c r="BM230" s="228" t="s">
        <v>755</v>
      </c>
    </row>
    <row r="231" s="2" customFormat="1">
      <c r="A231" s="41"/>
      <c r="B231" s="42"/>
      <c r="C231" s="43"/>
      <c r="D231" s="230" t="s">
        <v>142</v>
      </c>
      <c r="E231" s="43"/>
      <c r="F231" s="231" t="s">
        <v>264</v>
      </c>
      <c r="G231" s="43"/>
      <c r="H231" s="43"/>
      <c r="I231" s="232"/>
      <c r="J231" s="43"/>
      <c r="K231" s="43"/>
      <c r="L231" s="47"/>
      <c r="M231" s="233"/>
      <c r="N231" s="23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142</v>
      </c>
      <c r="AU231" s="20" t="s">
        <v>84</v>
      </c>
    </row>
    <row r="232" s="2" customFormat="1">
      <c r="A232" s="41"/>
      <c r="B232" s="42"/>
      <c r="C232" s="43"/>
      <c r="D232" s="235" t="s">
        <v>144</v>
      </c>
      <c r="E232" s="43"/>
      <c r="F232" s="236" t="s">
        <v>265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144</v>
      </c>
      <c r="AU232" s="20" t="s">
        <v>84</v>
      </c>
    </row>
    <row r="233" s="13" customFormat="1">
      <c r="A233" s="13"/>
      <c r="B233" s="237"/>
      <c r="C233" s="238"/>
      <c r="D233" s="230" t="s">
        <v>163</v>
      </c>
      <c r="E233" s="238"/>
      <c r="F233" s="240" t="s">
        <v>737</v>
      </c>
      <c r="G233" s="238"/>
      <c r="H233" s="241">
        <v>81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163</v>
      </c>
      <c r="AU233" s="247" t="s">
        <v>84</v>
      </c>
      <c r="AV233" s="13" t="s">
        <v>84</v>
      </c>
      <c r="AW233" s="13" t="s">
        <v>4</v>
      </c>
      <c r="AX233" s="13" t="s">
        <v>82</v>
      </c>
      <c r="AY233" s="247" t="s">
        <v>134</v>
      </c>
    </row>
    <row r="234" s="2" customFormat="1" ht="33" customHeight="1">
      <c r="A234" s="41"/>
      <c r="B234" s="42"/>
      <c r="C234" s="216" t="s">
        <v>399</v>
      </c>
      <c r="D234" s="216" t="s">
        <v>136</v>
      </c>
      <c r="E234" s="217" t="s">
        <v>756</v>
      </c>
      <c r="F234" s="218" t="s">
        <v>757</v>
      </c>
      <c r="G234" s="219" t="s">
        <v>148</v>
      </c>
      <c r="H234" s="220">
        <v>27</v>
      </c>
      <c r="I234" s="221"/>
      <c r="J234" s="222">
        <f>ROUND(I234*H234,2)</f>
        <v>0</v>
      </c>
      <c r="K234" s="223"/>
      <c r="L234" s="47"/>
      <c r="M234" s="224" t="s">
        <v>19</v>
      </c>
      <c r="N234" s="225" t="s">
        <v>46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140</v>
      </c>
      <c r="AT234" s="228" t="s">
        <v>136</v>
      </c>
      <c r="AU234" s="228" t="s">
        <v>84</v>
      </c>
      <c r="AY234" s="20" t="s">
        <v>134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82</v>
      </c>
      <c r="BK234" s="229">
        <f>ROUND(I234*H234,2)</f>
        <v>0</v>
      </c>
      <c r="BL234" s="20" t="s">
        <v>140</v>
      </c>
      <c r="BM234" s="228" t="s">
        <v>758</v>
      </c>
    </row>
    <row r="235" s="2" customFormat="1">
      <c r="A235" s="41"/>
      <c r="B235" s="42"/>
      <c r="C235" s="43"/>
      <c r="D235" s="230" t="s">
        <v>142</v>
      </c>
      <c r="E235" s="43"/>
      <c r="F235" s="231" t="s">
        <v>759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142</v>
      </c>
      <c r="AU235" s="20" t="s">
        <v>84</v>
      </c>
    </row>
    <row r="236" s="2" customFormat="1">
      <c r="A236" s="41"/>
      <c r="B236" s="42"/>
      <c r="C236" s="43"/>
      <c r="D236" s="235" t="s">
        <v>144</v>
      </c>
      <c r="E236" s="43"/>
      <c r="F236" s="236" t="s">
        <v>760</v>
      </c>
      <c r="G236" s="43"/>
      <c r="H236" s="43"/>
      <c r="I236" s="232"/>
      <c r="J236" s="43"/>
      <c r="K236" s="43"/>
      <c r="L236" s="47"/>
      <c r="M236" s="233"/>
      <c r="N236" s="23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144</v>
      </c>
      <c r="AU236" s="20" t="s">
        <v>84</v>
      </c>
    </row>
    <row r="237" s="13" customFormat="1">
      <c r="A237" s="13"/>
      <c r="B237" s="237"/>
      <c r="C237" s="238"/>
      <c r="D237" s="230" t="s">
        <v>163</v>
      </c>
      <c r="E237" s="238"/>
      <c r="F237" s="240" t="s">
        <v>743</v>
      </c>
      <c r="G237" s="238"/>
      <c r="H237" s="241">
        <v>27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163</v>
      </c>
      <c r="AU237" s="247" t="s">
        <v>84</v>
      </c>
      <c r="AV237" s="13" t="s">
        <v>84</v>
      </c>
      <c r="AW237" s="13" t="s">
        <v>4</v>
      </c>
      <c r="AX237" s="13" t="s">
        <v>82</v>
      </c>
      <c r="AY237" s="247" t="s">
        <v>134</v>
      </c>
    </row>
    <row r="238" s="2" customFormat="1" ht="33" customHeight="1">
      <c r="A238" s="41"/>
      <c r="B238" s="42"/>
      <c r="C238" s="216" t="s">
        <v>406</v>
      </c>
      <c r="D238" s="216" t="s">
        <v>136</v>
      </c>
      <c r="E238" s="217" t="s">
        <v>761</v>
      </c>
      <c r="F238" s="218" t="s">
        <v>762</v>
      </c>
      <c r="G238" s="219" t="s">
        <v>148</v>
      </c>
      <c r="H238" s="220">
        <v>18</v>
      </c>
      <c r="I238" s="221"/>
      <c r="J238" s="222">
        <f>ROUND(I238*H238,2)</f>
        <v>0</v>
      </c>
      <c r="K238" s="223"/>
      <c r="L238" s="47"/>
      <c r="M238" s="224" t="s">
        <v>19</v>
      </c>
      <c r="N238" s="225" t="s">
        <v>46</v>
      </c>
      <c r="O238" s="87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140</v>
      </c>
      <c r="AT238" s="228" t="s">
        <v>136</v>
      </c>
      <c r="AU238" s="228" t="s">
        <v>84</v>
      </c>
      <c r="AY238" s="20" t="s">
        <v>134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82</v>
      </c>
      <c r="BK238" s="229">
        <f>ROUND(I238*H238,2)</f>
        <v>0</v>
      </c>
      <c r="BL238" s="20" t="s">
        <v>140</v>
      </c>
      <c r="BM238" s="228" t="s">
        <v>763</v>
      </c>
    </row>
    <row r="239" s="2" customFormat="1">
      <c r="A239" s="41"/>
      <c r="B239" s="42"/>
      <c r="C239" s="43"/>
      <c r="D239" s="230" t="s">
        <v>142</v>
      </c>
      <c r="E239" s="43"/>
      <c r="F239" s="231" t="s">
        <v>764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142</v>
      </c>
      <c r="AU239" s="20" t="s">
        <v>84</v>
      </c>
    </row>
    <row r="240" s="2" customFormat="1">
      <c r="A240" s="41"/>
      <c r="B240" s="42"/>
      <c r="C240" s="43"/>
      <c r="D240" s="235" t="s">
        <v>144</v>
      </c>
      <c r="E240" s="43"/>
      <c r="F240" s="236" t="s">
        <v>765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144</v>
      </c>
      <c r="AU240" s="20" t="s">
        <v>84</v>
      </c>
    </row>
    <row r="241" s="13" customFormat="1">
      <c r="A241" s="13"/>
      <c r="B241" s="237"/>
      <c r="C241" s="238"/>
      <c r="D241" s="230" t="s">
        <v>163</v>
      </c>
      <c r="E241" s="238"/>
      <c r="F241" s="240" t="s">
        <v>259</v>
      </c>
      <c r="G241" s="238"/>
      <c r="H241" s="241">
        <v>18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163</v>
      </c>
      <c r="AU241" s="247" t="s">
        <v>84</v>
      </c>
      <c r="AV241" s="13" t="s">
        <v>84</v>
      </c>
      <c r="AW241" s="13" t="s">
        <v>4</v>
      </c>
      <c r="AX241" s="13" t="s">
        <v>82</v>
      </c>
      <c r="AY241" s="247" t="s">
        <v>134</v>
      </c>
    </row>
    <row r="242" s="2" customFormat="1" ht="33" customHeight="1">
      <c r="A242" s="41"/>
      <c r="B242" s="42"/>
      <c r="C242" s="216" t="s">
        <v>414</v>
      </c>
      <c r="D242" s="216" t="s">
        <v>136</v>
      </c>
      <c r="E242" s="217" t="s">
        <v>766</v>
      </c>
      <c r="F242" s="218" t="s">
        <v>767</v>
      </c>
      <c r="G242" s="219" t="s">
        <v>148</v>
      </c>
      <c r="H242" s="220">
        <v>9</v>
      </c>
      <c r="I242" s="221"/>
      <c r="J242" s="222">
        <f>ROUND(I242*H242,2)</f>
        <v>0</v>
      </c>
      <c r="K242" s="223"/>
      <c r="L242" s="47"/>
      <c r="M242" s="224" t="s">
        <v>19</v>
      </c>
      <c r="N242" s="225" t="s">
        <v>46</v>
      </c>
      <c r="O242" s="87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140</v>
      </c>
      <c r="AT242" s="228" t="s">
        <v>136</v>
      </c>
      <c r="AU242" s="228" t="s">
        <v>84</v>
      </c>
      <c r="AY242" s="20" t="s">
        <v>134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82</v>
      </c>
      <c r="BK242" s="229">
        <f>ROUND(I242*H242,2)</f>
        <v>0</v>
      </c>
      <c r="BL242" s="20" t="s">
        <v>140</v>
      </c>
      <c r="BM242" s="228" t="s">
        <v>768</v>
      </c>
    </row>
    <row r="243" s="2" customFormat="1">
      <c r="A243" s="41"/>
      <c r="B243" s="42"/>
      <c r="C243" s="43"/>
      <c r="D243" s="230" t="s">
        <v>142</v>
      </c>
      <c r="E243" s="43"/>
      <c r="F243" s="231" t="s">
        <v>769</v>
      </c>
      <c r="G243" s="43"/>
      <c r="H243" s="43"/>
      <c r="I243" s="232"/>
      <c r="J243" s="43"/>
      <c r="K243" s="43"/>
      <c r="L243" s="47"/>
      <c r="M243" s="233"/>
      <c r="N243" s="23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142</v>
      </c>
      <c r="AU243" s="20" t="s">
        <v>84</v>
      </c>
    </row>
    <row r="244" s="2" customFormat="1">
      <c r="A244" s="41"/>
      <c r="B244" s="42"/>
      <c r="C244" s="43"/>
      <c r="D244" s="235" t="s">
        <v>144</v>
      </c>
      <c r="E244" s="43"/>
      <c r="F244" s="236" t="s">
        <v>770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84</v>
      </c>
    </row>
    <row r="245" s="13" customFormat="1">
      <c r="A245" s="13"/>
      <c r="B245" s="237"/>
      <c r="C245" s="238"/>
      <c r="D245" s="230" t="s">
        <v>163</v>
      </c>
      <c r="E245" s="238"/>
      <c r="F245" s="240" t="s">
        <v>754</v>
      </c>
      <c r="G245" s="238"/>
      <c r="H245" s="241">
        <v>9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163</v>
      </c>
      <c r="AU245" s="247" t="s">
        <v>84</v>
      </c>
      <c r="AV245" s="13" t="s">
        <v>84</v>
      </c>
      <c r="AW245" s="13" t="s">
        <v>4</v>
      </c>
      <c r="AX245" s="13" t="s">
        <v>82</v>
      </c>
      <c r="AY245" s="247" t="s">
        <v>134</v>
      </c>
    </row>
    <row r="246" s="2" customFormat="1" ht="24.15" customHeight="1">
      <c r="A246" s="41"/>
      <c r="B246" s="42"/>
      <c r="C246" s="216" t="s">
        <v>425</v>
      </c>
      <c r="D246" s="216" t="s">
        <v>136</v>
      </c>
      <c r="E246" s="217" t="s">
        <v>267</v>
      </c>
      <c r="F246" s="218" t="s">
        <v>268</v>
      </c>
      <c r="G246" s="219" t="s">
        <v>148</v>
      </c>
      <c r="H246" s="220">
        <v>81</v>
      </c>
      <c r="I246" s="221"/>
      <c r="J246" s="222">
        <f>ROUND(I246*H246,2)</f>
        <v>0</v>
      </c>
      <c r="K246" s="223"/>
      <c r="L246" s="47"/>
      <c r="M246" s="224" t="s">
        <v>19</v>
      </c>
      <c r="N246" s="225" t="s">
        <v>46</v>
      </c>
      <c r="O246" s="87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140</v>
      </c>
      <c r="AT246" s="228" t="s">
        <v>136</v>
      </c>
      <c r="AU246" s="228" t="s">
        <v>84</v>
      </c>
      <c r="AY246" s="20" t="s">
        <v>134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82</v>
      </c>
      <c r="BK246" s="229">
        <f>ROUND(I246*H246,2)</f>
        <v>0</v>
      </c>
      <c r="BL246" s="20" t="s">
        <v>140</v>
      </c>
      <c r="BM246" s="228" t="s">
        <v>771</v>
      </c>
    </row>
    <row r="247" s="2" customFormat="1">
      <c r="A247" s="41"/>
      <c r="B247" s="42"/>
      <c r="C247" s="43"/>
      <c r="D247" s="230" t="s">
        <v>142</v>
      </c>
      <c r="E247" s="43"/>
      <c r="F247" s="231" t="s">
        <v>270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142</v>
      </c>
      <c r="AU247" s="20" t="s">
        <v>84</v>
      </c>
    </row>
    <row r="248" s="2" customFormat="1">
      <c r="A248" s="41"/>
      <c r="B248" s="42"/>
      <c r="C248" s="43"/>
      <c r="D248" s="235" t="s">
        <v>144</v>
      </c>
      <c r="E248" s="43"/>
      <c r="F248" s="236" t="s">
        <v>271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84</v>
      </c>
    </row>
    <row r="249" s="13" customFormat="1">
      <c r="A249" s="13"/>
      <c r="B249" s="237"/>
      <c r="C249" s="238"/>
      <c r="D249" s="230" t="s">
        <v>163</v>
      </c>
      <c r="E249" s="238"/>
      <c r="F249" s="240" t="s">
        <v>737</v>
      </c>
      <c r="G249" s="238"/>
      <c r="H249" s="241">
        <v>81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163</v>
      </c>
      <c r="AU249" s="247" t="s">
        <v>84</v>
      </c>
      <c r="AV249" s="13" t="s">
        <v>84</v>
      </c>
      <c r="AW249" s="13" t="s">
        <v>4</v>
      </c>
      <c r="AX249" s="13" t="s">
        <v>82</v>
      </c>
      <c r="AY249" s="247" t="s">
        <v>134</v>
      </c>
    </row>
    <row r="250" s="2" customFormat="1" ht="24.15" customHeight="1">
      <c r="A250" s="41"/>
      <c r="B250" s="42"/>
      <c r="C250" s="216" t="s">
        <v>432</v>
      </c>
      <c r="D250" s="216" t="s">
        <v>136</v>
      </c>
      <c r="E250" s="217" t="s">
        <v>772</v>
      </c>
      <c r="F250" s="218" t="s">
        <v>773</v>
      </c>
      <c r="G250" s="219" t="s">
        <v>148</v>
      </c>
      <c r="H250" s="220">
        <v>27</v>
      </c>
      <c r="I250" s="221"/>
      <c r="J250" s="222">
        <f>ROUND(I250*H250,2)</f>
        <v>0</v>
      </c>
      <c r="K250" s="223"/>
      <c r="L250" s="47"/>
      <c r="M250" s="224" t="s">
        <v>19</v>
      </c>
      <c r="N250" s="225" t="s">
        <v>46</v>
      </c>
      <c r="O250" s="87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140</v>
      </c>
      <c r="AT250" s="228" t="s">
        <v>136</v>
      </c>
      <c r="AU250" s="228" t="s">
        <v>84</v>
      </c>
      <c r="AY250" s="20" t="s">
        <v>134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82</v>
      </c>
      <c r="BK250" s="229">
        <f>ROUND(I250*H250,2)</f>
        <v>0</v>
      </c>
      <c r="BL250" s="20" t="s">
        <v>140</v>
      </c>
      <c r="BM250" s="228" t="s">
        <v>774</v>
      </c>
    </row>
    <row r="251" s="2" customFormat="1">
      <c r="A251" s="41"/>
      <c r="B251" s="42"/>
      <c r="C251" s="43"/>
      <c r="D251" s="230" t="s">
        <v>142</v>
      </c>
      <c r="E251" s="43"/>
      <c r="F251" s="231" t="s">
        <v>775</v>
      </c>
      <c r="G251" s="43"/>
      <c r="H251" s="43"/>
      <c r="I251" s="232"/>
      <c r="J251" s="43"/>
      <c r="K251" s="43"/>
      <c r="L251" s="47"/>
      <c r="M251" s="233"/>
      <c r="N251" s="23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142</v>
      </c>
      <c r="AU251" s="20" t="s">
        <v>84</v>
      </c>
    </row>
    <row r="252" s="2" customFormat="1">
      <c r="A252" s="41"/>
      <c r="B252" s="42"/>
      <c r="C252" s="43"/>
      <c r="D252" s="235" t="s">
        <v>144</v>
      </c>
      <c r="E252" s="43"/>
      <c r="F252" s="236" t="s">
        <v>776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84</v>
      </c>
    </row>
    <row r="253" s="13" customFormat="1">
      <c r="A253" s="13"/>
      <c r="B253" s="237"/>
      <c r="C253" s="238"/>
      <c r="D253" s="230" t="s">
        <v>163</v>
      </c>
      <c r="E253" s="238"/>
      <c r="F253" s="240" t="s">
        <v>743</v>
      </c>
      <c r="G253" s="238"/>
      <c r="H253" s="241">
        <v>27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163</v>
      </c>
      <c r="AU253" s="247" t="s">
        <v>84</v>
      </c>
      <c r="AV253" s="13" t="s">
        <v>84</v>
      </c>
      <c r="AW253" s="13" t="s">
        <v>4</v>
      </c>
      <c r="AX253" s="13" t="s">
        <v>82</v>
      </c>
      <c r="AY253" s="247" t="s">
        <v>134</v>
      </c>
    </row>
    <row r="254" s="2" customFormat="1" ht="24.15" customHeight="1">
      <c r="A254" s="41"/>
      <c r="B254" s="42"/>
      <c r="C254" s="216" t="s">
        <v>441</v>
      </c>
      <c r="D254" s="216" t="s">
        <v>136</v>
      </c>
      <c r="E254" s="217" t="s">
        <v>777</v>
      </c>
      <c r="F254" s="218" t="s">
        <v>778</v>
      </c>
      <c r="G254" s="219" t="s">
        <v>148</v>
      </c>
      <c r="H254" s="220">
        <v>18</v>
      </c>
      <c r="I254" s="221"/>
      <c r="J254" s="222">
        <f>ROUND(I254*H254,2)</f>
        <v>0</v>
      </c>
      <c r="K254" s="223"/>
      <c r="L254" s="47"/>
      <c r="M254" s="224" t="s">
        <v>19</v>
      </c>
      <c r="N254" s="225" t="s">
        <v>46</v>
      </c>
      <c r="O254" s="8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8" t="s">
        <v>140</v>
      </c>
      <c r="AT254" s="228" t="s">
        <v>136</v>
      </c>
      <c r="AU254" s="228" t="s">
        <v>84</v>
      </c>
      <c r="AY254" s="20" t="s">
        <v>134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0" t="s">
        <v>82</v>
      </c>
      <c r="BK254" s="229">
        <f>ROUND(I254*H254,2)</f>
        <v>0</v>
      </c>
      <c r="BL254" s="20" t="s">
        <v>140</v>
      </c>
      <c r="BM254" s="228" t="s">
        <v>779</v>
      </c>
    </row>
    <row r="255" s="2" customFormat="1">
      <c r="A255" s="41"/>
      <c r="B255" s="42"/>
      <c r="C255" s="43"/>
      <c r="D255" s="230" t="s">
        <v>142</v>
      </c>
      <c r="E255" s="43"/>
      <c r="F255" s="231" t="s">
        <v>780</v>
      </c>
      <c r="G255" s="43"/>
      <c r="H255" s="43"/>
      <c r="I255" s="232"/>
      <c r="J255" s="43"/>
      <c r="K255" s="43"/>
      <c r="L255" s="47"/>
      <c r="M255" s="233"/>
      <c r="N255" s="23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142</v>
      </c>
      <c r="AU255" s="20" t="s">
        <v>84</v>
      </c>
    </row>
    <row r="256" s="2" customFormat="1">
      <c r="A256" s="41"/>
      <c r="B256" s="42"/>
      <c r="C256" s="43"/>
      <c r="D256" s="235" t="s">
        <v>144</v>
      </c>
      <c r="E256" s="43"/>
      <c r="F256" s="236" t="s">
        <v>781</v>
      </c>
      <c r="G256" s="43"/>
      <c r="H256" s="43"/>
      <c r="I256" s="232"/>
      <c r="J256" s="43"/>
      <c r="K256" s="43"/>
      <c r="L256" s="47"/>
      <c r="M256" s="233"/>
      <c r="N256" s="23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84</v>
      </c>
    </row>
    <row r="257" s="13" customFormat="1">
      <c r="A257" s="13"/>
      <c r="B257" s="237"/>
      <c r="C257" s="238"/>
      <c r="D257" s="230" t="s">
        <v>163</v>
      </c>
      <c r="E257" s="238"/>
      <c r="F257" s="240" t="s">
        <v>259</v>
      </c>
      <c r="G257" s="238"/>
      <c r="H257" s="241">
        <v>18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163</v>
      </c>
      <c r="AU257" s="247" t="s">
        <v>84</v>
      </c>
      <c r="AV257" s="13" t="s">
        <v>84</v>
      </c>
      <c r="AW257" s="13" t="s">
        <v>4</v>
      </c>
      <c r="AX257" s="13" t="s">
        <v>82</v>
      </c>
      <c r="AY257" s="247" t="s">
        <v>134</v>
      </c>
    </row>
    <row r="258" s="2" customFormat="1" ht="24.15" customHeight="1">
      <c r="A258" s="41"/>
      <c r="B258" s="42"/>
      <c r="C258" s="216" t="s">
        <v>448</v>
      </c>
      <c r="D258" s="216" t="s">
        <v>136</v>
      </c>
      <c r="E258" s="217" t="s">
        <v>782</v>
      </c>
      <c r="F258" s="218" t="s">
        <v>783</v>
      </c>
      <c r="G258" s="219" t="s">
        <v>148</v>
      </c>
      <c r="H258" s="220">
        <v>9</v>
      </c>
      <c r="I258" s="221"/>
      <c r="J258" s="222">
        <f>ROUND(I258*H258,2)</f>
        <v>0</v>
      </c>
      <c r="K258" s="223"/>
      <c r="L258" s="47"/>
      <c r="M258" s="224" t="s">
        <v>19</v>
      </c>
      <c r="N258" s="225" t="s">
        <v>46</v>
      </c>
      <c r="O258" s="87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140</v>
      </c>
      <c r="AT258" s="228" t="s">
        <v>136</v>
      </c>
      <c r="AU258" s="228" t="s">
        <v>84</v>
      </c>
      <c r="AY258" s="20" t="s">
        <v>134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0" t="s">
        <v>82</v>
      </c>
      <c r="BK258" s="229">
        <f>ROUND(I258*H258,2)</f>
        <v>0</v>
      </c>
      <c r="BL258" s="20" t="s">
        <v>140</v>
      </c>
      <c r="BM258" s="228" t="s">
        <v>784</v>
      </c>
    </row>
    <row r="259" s="2" customFormat="1">
      <c r="A259" s="41"/>
      <c r="B259" s="42"/>
      <c r="C259" s="43"/>
      <c r="D259" s="230" t="s">
        <v>142</v>
      </c>
      <c r="E259" s="43"/>
      <c r="F259" s="231" t="s">
        <v>785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142</v>
      </c>
      <c r="AU259" s="20" t="s">
        <v>84</v>
      </c>
    </row>
    <row r="260" s="2" customFormat="1">
      <c r="A260" s="41"/>
      <c r="B260" s="42"/>
      <c r="C260" s="43"/>
      <c r="D260" s="235" t="s">
        <v>144</v>
      </c>
      <c r="E260" s="43"/>
      <c r="F260" s="236" t="s">
        <v>786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84</v>
      </c>
    </row>
    <row r="261" s="13" customFormat="1">
      <c r="A261" s="13"/>
      <c r="B261" s="237"/>
      <c r="C261" s="238"/>
      <c r="D261" s="230" t="s">
        <v>163</v>
      </c>
      <c r="E261" s="238"/>
      <c r="F261" s="240" t="s">
        <v>754</v>
      </c>
      <c r="G261" s="238"/>
      <c r="H261" s="241">
        <v>9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163</v>
      </c>
      <c r="AU261" s="247" t="s">
        <v>84</v>
      </c>
      <c r="AV261" s="13" t="s">
        <v>84</v>
      </c>
      <c r="AW261" s="13" t="s">
        <v>4</v>
      </c>
      <c r="AX261" s="13" t="s">
        <v>82</v>
      </c>
      <c r="AY261" s="247" t="s">
        <v>134</v>
      </c>
    </row>
    <row r="262" s="2" customFormat="1" ht="37.8" customHeight="1">
      <c r="A262" s="41"/>
      <c r="B262" s="42"/>
      <c r="C262" s="216" t="s">
        <v>458</v>
      </c>
      <c r="D262" s="216" t="s">
        <v>136</v>
      </c>
      <c r="E262" s="217" t="s">
        <v>787</v>
      </c>
      <c r="F262" s="218" t="s">
        <v>788</v>
      </c>
      <c r="G262" s="219" t="s">
        <v>168</v>
      </c>
      <c r="H262" s="220">
        <v>831.26900000000001</v>
      </c>
      <c r="I262" s="221"/>
      <c r="J262" s="222">
        <f>ROUND(I262*H262,2)</f>
        <v>0</v>
      </c>
      <c r="K262" s="223"/>
      <c r="L262" s="47"/>
      <c r="M262" s="224" t="s">
        <v>19</v>
      </c>
      <c r="N262" s="225" t="s">
        <v>46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140</v>
      </c>
      <c r="AT262" s="228" t="s">
        <v>136</v>
      </c>
      <c r="AU262" s="228" t="s">
        <v>84</v>
      </c>
      <c r="AY262" s="20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82</v>
      </c>
      <c r="BK262" s="229">
        <f>ROUND(I262*H262,2)</f>
        <v>0</v>
      </c>
      <c r="BL262" s="20" t="s">
        <v>140</v>
      </c>
      <c r="BM262" s="228" t="s">
        <v>789</v>
      </c>
    </row>
    <row r="263" s="2" customFormat="1">
      <c r="A263" s="41"/>
      <c r="B263" s="42"/>
      <c r="C263" s="43"/>
      <c r="D263" s="230" t="s">
        <v>142</v>
      </c>
      <c r="E263" s="43"/>
      <c r="F263" s="231" t="s">
        <v>790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84</v>
      </c>
    </row>
    <row r="264" s="2" customFormat="1">
      <c r="A264" s="41"/>
      <c r="B264" s="42"/>
      <c r="C264" s="43"/>
      <c r="D264" s="235" t="s">
        <v>144</v>
      </c>
      <c r="E264" s="43"/>
      <c r="F264" s="236" t="s">
        <v>791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84</v>
      </c>
    </row>
    <row r="265" s="14" customFormat="1">
      <c r="A265" s="14"/>
      <c r="B265" s="248"/>
      <c r="C265" s="249"/>
      <c r="D265" s="230" t="s">
        <v>163</v>
      </c>
      <c r="E265" s="250" t="s">
        <v>19</v>
      </c>
      <c r="F265" s="251" t="s">
        <v>792</v>
      </c>
      <c r="G265" s="249"/>
      <c r="H265" s="250" t="s">
        <v>19</v>
      </c>
      <c r="I265" s="252"/>
      <c r="J265" s="249"/>
      <c r="K265" s="249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163</v>
      </c>
      <c r="AU265" s="257" t="s">
        <v>84</v>
      </c>
      <c r="AV265" s="14" t="s">
        <v>82</v>
      </c>
      <c r="AW265" s="14" t="s">
        <v>36</v>
      </c>
      <c r="AX265" s="14" t="s">
        <v>75</v>
      </c>
      <c r="AY265" s="257" t="s">
        <v>134</v>
      </c>
    </row>
    <row r="266" s="13" customFormat="1">
      <c r="A266" s="13"/>
      <c r="B266" s="237"/>
      <c r="C266" s="238"/>
      <c r="D266" s="230" t="s">
        <v>163</v>
      </c>
      <c r="E266" s="239" t="s">
        <v>19</v>
      </c>
      <c r="F266" s="240" t="s">
        <v>793</v>
      </c>
      <c r="G266" s="238"/>
      <c r="H266" s="241">
        <v>819.62400000000002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163</v>
      </c>
      <c r="AU266" s="247" t="s">
        <v>84</v>
      </c>
      <c r="AV266" s="13" t="s">
        <v>84</v>
      </c>
      <c r="AW266" s="13" t="s">
        <v>36</v>
      </c>
      <c r="AX266" s="13" t="s">
        <v>75</v>
      </c>
      <c r="AY266" s="247" t="s">
        <v>134</v>
      </c>
    </row>
    <row r="267" s="16" customFormat="1">
      <c r="A267" s="16"/>
      <c r="B267" s="269"/>
      <c r="C267" s="270"/>
      <c r="D267" s="230" t="s">
        <v>163</v>
      </c>
      <c r="E267" s="271" t="s">
        <v>19</v>
      </c>
      <c r="F267" s="272" t="s">
        <v>279</v>
      </c>
      <c r="G267" s="270"/>
      <c r="H267" s="273">
        <v>819.62400000000002</v>
      </c>
      <c r="I267" s="274"/>
      <c r="J267" s="270"/>
      <c r="K267" s="270"/>
      <c r="L267" s="275"/>
      <c r="M267" s="276"/>
      <c r="N267" s="277"/>
      <c r="O267" s="277"/>
      <c r="P267" s="277"/>
      <c r="Q267" s="277"/>
      <c r="R267" s="277"/>
      <c r="S267" s="277"/>
      <c r="T267" s="278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9" t="s">
        <v>163</v>
      </c>
      <c r="AU267" s="279" t="s">
        <v>84</v>
      </c>
      <c r="AV267" s="16" t="s">
        <v>152</v>
      </c>
      <c r="AW267" s="16" t="s">
        <v>36</v>
      </c>
      <c r="AX267" s="16" t="s">
        <v>75</v>
      </c>
      <c r="AY267" s="279" t="s">
        <v>134</v>
      </c>
    </row>
    <row r="268" s="13" customFormat="1">
      <c r="A268" s="13"/>
      <c r="B268" s="237"/>
      <c r="C268" s="238"/>
      <c r="D268" s="230" t="s">
        <v>163</v>
      </c>
      <c r="E268" s="239" t="s">
        <v>19</v>
      </c>
      <c r="F268" s="240" t="s">
        <v>794</v>
      </c>
      <c r="G268" s="238"/>
      <c r="H268" s="241">
        <v>11.645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163</v>
      </c>
      <c r="AU268" s="247" t="s">
        <v>84</v>
      </c>
      <c r="AV268" s="13" t="s">
        <v>84</v>
      </c>
      <c r="AW268" s="13" t="s">
        <v>36</v>
      </c>
      <c r="AX268" s="13" t="s">
        <v>75</v>
      </c>
      <c r="AY268" s="247" t="s">
        <v>134</v>
      </c>
    </row>
    <row r="269" s="16" customFormat="1">
      <c r="A269" s="16"/>
      <c r="B269" s="269"/>
      <c r="C269" s="270"/>
      <c r="D269" s="230" t="s">
        <v>163</v>
      </c>
      <c r="E269" s="271" t="s">
        <v>19</v>
      </c>
      <c r="F269" s="272" t="s">
        <v>279</v>
      </c>
      <c r="G269" s="270"/>
      <c r="H269" s="273">
        <v>11.645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163</v>
      </c>
      <c r="AU269" s="279" t="s">
        <v>84</v>
      </c>
      <c r="AV269" s="16" t="s">
        <v>152</v>
      </c>
      <c r="AW269" s="16" t="s">
        <v>36</v>
      </c>
      <c r="AX269" s="16" t="s">
        <v>75</v>
      </c>
      <c r="AY269" s="279" t="s">
        <v>134</v>
      </c>
    </row>
    <row r="270" s="15" customFormat="1">
      <c r="A270" s="15"/>
      <c r="B270" s="258"/>
      <c r="C270" s="259"/>
      <c r="D270" s="230" t="s">
        <v>163</v>
      </c>
      <c r="E270" s="260" t="s">
        <v>19</v>
      </c>
      <c r="F270" s="261" t="s">
        <v>203</v>
      </c>
      <c r="G270" s="259"/>
      <c r="H270" s="262">
        <v>831.26900000000001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163</v>
      </c>
      <c r="AU270" s="268" t="s">
        <v>84</v>
      </c>
      <c r="AV270" s="15" t="s">
        <v>140</v>
      </c>
      <c r="AW270" s="15" t="s">
        <v>36</v>
      </c>
      <c r="AX270" s="15" t="s">
        <v>82</v>
      </c>
      <c r="AY270" s="268" t="s">
        <v>134</v>
      </c>
    </row>
    <row r="271" s="2" customFormat="1" ht="37.8" customHeight="1">
      <c r="A271" s="41"/>
      <c r="B271" s="42"/>
      <c r="C271" s="216" t="s">
        <v>463</v>
      </c>
      <c r="D271" s="216" t="s">
        <v>136</v>
      </c>
      <c r="E271" s="217" t="s">
        <v>795</v>
      </c>
      <c r="F271" s="218" t="s">
        <v>796</v>
      </c>
      <c r="G271" s="219" t="s">
        <v>168</v>
      </c>
      <c r="H271" s="220">
        <v>819.62400000000002</v>
      </c>
      <c r="I271" s="221"/>
      <c r="J271" s="222">
        <f>ROUND(I271*H271,2)</f>
        <v>0</v>
      </c>
      <c r="K271" s="223"/>
      <c r="L271" s="47"/>
      <c r="M271" s="224" t="s">
        <v>19</v>
      </c>
      <c r="N271" s="225" t="s">
        <v>46</v>
      </c>
      <c r="O271" s="87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140</v>
      </c>
      <c r="AT271" s="228" t="s">
        <v>136</v>
      </c>
      <c r="AU271" s="228" t="s">
        <v>84</v>
      </c>
      <c r="AY271" s="20" t="s">
        <v>134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0" t="s">
        <v>82</v>
      </c>
      <c r="BK271" s="229">
        <f>ROUND(I271*H271,2)</f>
        <v>0</v>
      </c>
      <c r="BL271" s="20" t="s">
        <v>140</v>
      </c>
      <c r="BM271" s="228" t="s">
        <v>797</v>
      </c>
    </row>
    <row r="272" s="2" customFormat="1">
      <c r="A272" s="41"/>
      <c r="B272" s="42"/>
      <c r="C272" s="43"/>
      <c r="D272" s="230" t="s">
        <v>142</v>
      </c>
      <c r="E272" s="43"/>
      <c r="F272" s="231" t="s">
        <v>798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142</v>
      </c>
      <c r="AU272" s="20" t="s">
        <v>84</v>
      </c>
    </row>
    <row r="273" s="2" customFormat="1">
      <c r="A273" s="41"/>
      <c r="B273" s="42"/>
      <c r="C273" s="43"/>
      <c r="D273" s="235" t="s">
        <v>144</v>
      </c>
      <c r="E273" s="43"/>
      <c r="F273" s="236" t="s">
        <v>799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84</v>
      </c>
    </row>
    <row r="274" s="14" customFormat="1">
      <c r="A274" s="14"/>
      <c r="B274" s="248"/>
      <c r="C274" s="249"/>
      <c r="D274" s="230" t="s">
        <v>163</v>
      </c>
      <c r="E274" s="250" t="s">
        <v>19</v>
      </c>
      <c r="F274" s="251" t="s">
        <v>792</v>
      </c>
      <c r="G274" s="249"/>
      <c r="H274" s="250" t="s">
        <v>19</v>
      </c>
      <c r="I274" s="252"/>
      <c r="J274" s="249"/>
      <c r="K274" s="249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163</v>
      </c>
      <c r="AU274" s="257" t="s">
        <v>84</v>
      </c>
      <c r="AV274" s="14" t="s">
        <v>82</v>
      </c>
      <c r="AW274" s="14" t="s">
        <v>36</v>
      </c>
      <c r="AX274" s="14" t="s">
        <v>75</v>
      </c>
      <c r="AY274" s="257" t="s">
        <v>134</v>
      </c>
    </row>
    <row r="275" s="13" customFormat="1">
      <c r="A275" s="13"/>
      <c r="B275" s="237"/>
      <c r="C275" s="238"/>
      <c r="D275" s="230" t="s">
        <v>163</v>
      </c>
      <c r="E275" s="239" t="s">
        <v>19</v>
      </c>
      <c r="F275" s="240" t="s">
        <v>793</v>
      </c>
      <c r="G275" s="238"/>
      <c r="H275" s="241">
        <v>819.62400000000002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163</v>
      </c>
      <c r="AU275" s="247" t="s">
        <v>84</v>
      </c>
      <c r="AV275" s="13" t="s">
        <v>84</v>
      </c>
      <c r="AW275" s="13" t="s">
        <v>36</v>
      </c>
      <c r="AX275" s="13" t="s">
        <v>82</v>
      </c>
      <c r="AY275" s="247" t="s">
        <v>134</v>
      </c>
    </row>
    <row r="276" s="2" customFormat="1" ht="37.8" customHeight="1">
      <c r="A276" s="41"/>
      <c r="B276" s="42"/>
      <c r="C276" s="216" t="s">
        <v>470</v>
      </c>
      <c r="D276" s="216" t="s">
        <v>136</v>
      </c>
      <c r="E276" s="217" t="s">
        <v>293</v>
      </c>
      <c r="F276" s="218" t="s">
        <v>294</v>
      </c>
      <c r="G276" s="219" t="s">
        <v>168</v>
      </c>
      <c r="H276" s="220">
        <v>807.97900000000004</v>
      </c>
      <c r="I276" s="221"/>
      <c r="J276" s="222">
        <f>ROUND(I276*H276,2)</f>
        <v>0</v>
      </c>
      <c r="K276" s="223"/>
      <c r="L276" s="47"/>
      <c r="M276" s="224" t="s">
        <v>19</v>
      </c>
      <c r="N276" s="225" t="s">
        <v>46</v>
      </c>
      <c r="O276" s="87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140</v>
      </c>
      <c r="AT276" s="228" t="s">
        <v>136</v>
      </c>
      <c r="AU276" s="228" t="s">
        <v>84</v>
      </c>
      <c r="AY276" s="20" t="s">
        <v>134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20" t="s">
        <v>82</v>
      </c>
      <c r="BK276" s="229">
        <f>ROUND(I276*H276,2)</f>
        <v>0</v>
      </c>
      <c r="BL276" s="20" t="s">
        <v>140</v>
      </c>
      <c r="BM276" s="228" t="s">
        <v>800</v>
      </c>
    </row>
    <row r="277" s="2" customFormat="1">
      <c r="A277" s="41"/>
      <c r="B277" s="42"/>
      <c r="C277" s="43"/>
      <c r="D277" s="230" t="s">
        <v>142</v>
      </c>
      <c r="E277" s="43"/>
      <c r="F277" s="231" t="s">
        <v>296</v>
      </c>
      <c r="G277" s="43"/>
      <c r="H277" s="43"/>
      <c r="I277" s="232"/>
      <c r="J277" s="43"/>
      <c r="K277" s="43"/>
      <c r="L277" s="47"/>
      <c r="M277" s="233"/>
      <c r="N277" s="23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142</v>
      </c>
      <c r="AU277" s="20" t="s">
        <v>84</v>
      </c>
    </row>
    <row r="278" s="2" customFormat="1">
      <c r="A278" s="41"/>
      <c r="B278" s="42"/>
      <c r="C278" s="43"/>
      <c r="D278" s="235" t="s">
        <v>144</v>
      </c>
      <c r="E278" s="43"/>
      <c r="F278" s="236" t="s">
        <v>297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84</v>
      </c>
    </row>
    <row r="279" s="2" customFormat="1">
      <c r="A279" s="41"/>
      <c r="B279" s="42"/>
      <c r="C279" s="43"/>
      <c r="D279" s="230" t="s">
        <v>298</v>
      </c>
      <c r="E279" s="43"/>
      <c r="F279" s="280" t="s">
        <v>299</v>
      </c>
      <c r="G279" s="43"/>
      <c r="H279" s="43"/>
      <c r="I279" s="232"/>
      <c r="J279" s="43"/>
      <c r="K279" s="43"/>
      <c r="L279" s="47"/>
      <c r="M279" s="233"/>
      <c r="N279" s="23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298</v>
      </c>
      <c r="AU279" s="20" t="s">
        <v>84</v>
      </c>
    </row>
    <row r="280" s="13" customFormat="1">
      <c r="A280" s="13"/>
      <c r="B280" s="237"/>
      <c r="C280" s="238"/>
      <c r="D280" s="230" t="s">
        <v>163</v>
      </c>
      <c r="E280" s="239" t="s">
        <v>19</v>
      </c>
      <c r="F280" s="240" t="s">
        <v>801</v>
      </c>
      <c r="G280" s="238"/>
      <c r="H280" s="241">
        <v>807.97900000000004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163</v>
      </c>
      <c r="AU280" s="247" t="s">
        <v>84</v>
      </c>
      <c r="AV280" s="13" t="s">
        <v>84</v>
      </c>
      <c r="AW280" s="13" t="s">
        <v>36</v>
      </c>
      <c r="AX280" s="13" t="s">
        <v>82</v>
      </c>
      <c r="AY280" s="247" t="s">
        <v>134</v>
      </c>
    </row>
    <row r="281" s="2" customFormat="1" ht="37.8" customHeight="1">
      <c r="A281" s="41"/>
      <c r="B281" s="42"/>
      <c r="C281" s="216" t="s">
        <v>476</v>
      </c>
      <c r="D281" s="216" t="s">
        <v>136</v>
      </c>
      <c r="E281" s="217" t="s">
        <v>302</v>
      </c>
      <c r="F281" s="218" t="s">
        <v>303</v>
      </c>
      <c r="G281" s="219" t="s">
        <v>168</v>
      </c>
      <c r="H281" s="220">
        <v>819.62400000000002</v>
      </c>
      <c r="I281" s="221"/>
      <c r="J281" s="222">
        <f>ROUND(I281*H281,2)</f>
        <v>0</v>
      </c>
      <c r="K281" s="223"/>
      <c r="L281" s="47"/>
      <c r="M281" s="224" t="s">
        <v>19</v>
      </c>
      <c r="N281" s="225" t="s">
        <v>46</v>
      </c>
      <c r="O281" s="87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8" t="s">
        <v>140</v>
      </c>
      <c r="AT281" s="228" t="s">
        <v>136</v>
      </c>
      <c r="AU281" s="228" t="s">
        <v>84</v>
      </c>
      <c r="AY281" s="20" t="s">
        <v>134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20" t="s">
        <v>82</v>
      </c>
      <c r="BK281" s="229">
        <f>ROUND(I281*H281,2)</f>
        <v>0</v>
      </c>
      <c r="BL281" s="20" t="s">
        <v>140</v>
      </c>
      <c r="BM281" s="228" t="s">
        <v>802</v>
      </c>
    </row>
    <row r="282" s="2" customFormat="1">
      <c r="A282" s="41"/>
      <c r="B282" s="42"/>
      <c r="C282" s="43"/>
      <c r="D282" s="230" t="s">
        <v>142</v>
      </c>
      <c r="E282" s="43"/>
      <c r="F282" s="231" t="s">
        <v>305</v>
      </c>
      <c r="G282" s="43"/>
      <c r="H282" s="43"/>
      <c r="I282" s="232"/>
      <c r="J282" s="43"/>
      <c r="K282" s="43"/>
      <c r="L282" s="47"/>
      <c r="M282" s="233"/>
      <c r="N282" s="23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142</v>
      </c>
      <c r="AU282" s="20" t="s">
        <v>84</v>
      </c>
    </row>
    <row r="283" s="2" customFormat="1">
      <c r="A283" s="41"/>
      <c r="B283" s="42"/>
      <c r="C283" s="43"/>
      <c r="D283" s="235" t="s">
        <v>144</v>
      </c>
      <c r="E283" s="43"/>
      <c r="F283" s="236" t="s">
        <v>306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144</v>
      </c>
      <c r="AU283" s="20" t="s">
        <v>84</v>
      </c>
    </row>
    <row r="284" s="2" customFormat="1">
      <c r="A284" s="41"/>
      <c r="B284" s="42"/>
      <c r="C284" s="43"/>
      <c r="D284" s="230" t="s">
        <v>298</v>
      </c>
      <c r="E284" s="43"/>
      <c r="F284" s="280" t="s">
        <v>299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298</v>
      </c>
      <c r="AU284" s="20" t="s">
        <v>84</v>
      </c>
    </row>
    <row r="285" s="13" customFormat="1">
      <c r="A285" s="13"/>
      <c r="B285" s="237"/>
      <c r="C285" s="238"/>
      <c r="D285" s="230" t="s">
        <v>163</v>
      </c>
      <c r="E285" s="239" t="s">
        <v>19</v>
      </c>
      <c r="F285" s="240" t="s">
        <v>793</v>
      </c>
      <c r="G285" s="238"/>
      <c r="H285" s="241">
        <v>819.62400000000002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163</v>
      </c>
      <c r="AU285" s="247" t="s">
        <v>84</v>
      </c>
      <c r="AV285" s="13" t="s">
        <v>84</v>
      </c>
      <c r="AW285" s="13" t="s">
        <v>36</v>
      </c>
      <c r="AX285" s="13" t="s">
        <v>82</v>
      </c>
      <c r="AY285" s="247" t="s">
        <v>134</v>
      </c>
    </row>
    <row r="286" s="2" customFormat="1" ht="24.15" customHeight="1">
      <c r="A286" s="41"/>
      <c r="B286" s="42"/>
      <c r="C286" s="216" t="s">
        <v>482</v>
      </c>
      <c r="D286" s="216" t="s">
        <v>136</v>
      </c>
      <c r="E286" s="217" t="s">
        <v>308</v>
      </c>
      <c r="F286" s="218" t="s">
        <v>309</v>
      </c>
      <c r="G286" s="219" t="s">
        <v>168</v>
      </c>
      <c r="H286" s="220">
        <v>819.62400000000002</v>
      </c>
      <c r="I286" s="221"/>
      <c r="J286" s="222">
        <f>ROUND(I286*H286,2)</f>
        <v>0</v>
      </c>
      <c r="K286" s="223"/>
      <c r="L286" s="47"/>
      <c r="M286" s="224" t="s">
        <v>19</v>
      </c>
      <c r="N286" s="225" t="s">
        <v>46</v>
      </c>
      <c r="O286" s="87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140</v>
      </c>
      <c r="AT286" s="228" t="s">
        <v>136</v>
      </c>
      <c r="AU286" s="228" t="s">
        <v>84</v>
      </c>
      <c r="AY286" s="20" t="s">
        <v>134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82</v>
      </c>
      <c r="BK286" s="229">
        <f>ROUND(I286*H286,2)</f>
        <v>0</v>
      </c>
      <c r="BL286" s="20" t="s">
        <v>140</v>
      </c>
      <c r="BM286" s="228" t="s">
        <v>803</v>
      </c>
    </row>
    <row r="287" s="2" customFormat="1">
      <c r="A287" s="41"/>
      <c r="B287" s="42"/>
      <c r="C287" s="43"/>
      <c r="D287" s="230" t="s">
        <v>142</v>
      </c>
      <c r="E287" s="43"/>
      <c r="F287" s="231" t="s">
        <v>311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142</v>
      </c>
      <c r="AU287" s="20" t="s">
        <v>84</v>
      </c>
    </row>
    <row r="288" s="2" customFormat="1">
      <c r="A288" s="41"/>
      <c r="B288" s="42"/>
      <c r="C288" s="43"/>
      <c r="D288" s="235" t="s">
        <v>144</v>
      </c>
      <c r="E288" s="43"/>
      <c r="F288" s="236" t="s">
        <v>312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84</v>
      </c>
    </row>
    <row r="289" s="13" customFormat="1">
      <c r="A289" s="13"/>
      <c r="B289" s="237"/>
      <c r="C289" s="238"/>
      <c r="D289" s="230" t="s">
        <v>163</v>
      </c>
      <c r="E289" s="239" t="s">
        <v>19</v>
      </c>
      <c r="F289" s="240" t="s">
        <v>793</v>
      </c>
      <c r="G289" s="238"/>
      <c r="H289" s="241">
        <v>819.62400000000002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163</v>
      </c>
      <c r="AU289" s="247" t="s">
        <v>84</v>
      </c>
      <c r="AV289" s="13" t="s">
        <v>84</v>
      </c>
      <c r="AW289" s="13" t="s">
        <v>36</v>
      </c>
      <c r="AX289" s="13" t="s">
        <v>82</v>
      </c>
      <c r="AY289" s="247" t="s">
        <v>134</v>
      </c>
    </row>
    <row r="290" s="2" customFormat="1" ht="24.15" customHeight="1">
      <c r="A290" s="41"/>
      <c r="B290" s="42"/>
      <c r="C290" s="216" t="s">
        <v>490</v>
      </c>
      <c r="D290" s="216" t="s">
        <v>136</v>
      </c>
      <c r="E290" s="217" t="s">
        <v>315</v>
      </c>
      <c r="F290" s="218" t="s">
        <v>316</v>
      </c>
      <c r="G290" s="219" t="s">
        <v>168</v>
      </c>
      <c r="H290" s="220">
        <v>819.62400000000002</v>
      </c>
      <c r="I290" s="221"/>
      <c r="J290" s="222">
        <f>ROUND(I290*H290,2)</f>
        <v>0</v>
      </c>
      <c r="K290" s="223"/>
      <c r="L290" s="47"/>
      <c r="M290" s="224" t="s">
        <v>19</v>
      </c>
      <c r="N290" s="225" t="s">
        <v>46</v>
      </c>
      <c r="O290" s="87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140</v>
      </c>
      <c r="AT290" s="228" t="s">
        <v>136</v>
      </c>
      <c r="AU290" s="228" t="s">
        <v>84</v>
      </c>
      <c r="AY290" s="20" t="s">
        <v>134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82</v>
      </c>
      <c r="BK290" s="229">
        <f>ROUND(I290*H290,2)</f>
        <v>0</v>
      </c>
      <c r="BL290" s="20" t="s">
        <v>140</v>
      </c>
      <c r="BM290" s="228" t="s">
        <v>804</v>
      </c>
    </row>
    <row r="291" s="2" customFormat="1">
      <c r="A291" s="41"/>
      <c r="B291" s="42"/>
      <c r="C291" s="43"/>
      <c r="D291" s="230" t="s">
        <v>142</v>
      </c>
      <c r="E291" s="43"/>
      <c r="F291" s="231" t="s">
        <v>318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142</v>
      </c>
      <c r="AU291" s="20" t="s">
        <v>84</v>
      </c>
    </row>
    <row r="292" s="2" customFormat="1">
      <c r="A292" s="41"/>
      <c r="B292" s="42"/>
      <c r="C292" s="43"/>
      <c r="D292" s="235" t="s">
        <v>144</v>
      </c>
      <c r="E292" s="43"/>
      <c r="F292" s="236" t="s">
        <v>319</v>
      </c>
      <c r="G292" s="43"/>
      <c r="H292" s="43"/>
      <c r="I292" s="232"/>
      <c r="J292" s="43"/>
      <c r="K292" s="43"/>
      <c r="L292" s="47"/>
      <c r="M292" s="233"/>
      <c r="N292" s="23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84</v>
      </c>
    </row>
    <row r="293" s="2" customFormat="1" ht="33" customHeight="1">
      <c r="A293" s="41"/>
      <c r="B293" s="42"/>
      <c r="C293" s="216" t="s">
        <v>499</v>
      </c>
      <c r="D293" s="216" t="s">
        <v>136</v>
      </c>
      <c r="E293" s="217" t="s">
        <v>321</v>
      </c>
      <c r="F293" s="218" t="s">
        <v>322</v>
      </c>
      <c r="G293" s="219" t="s">
        <v>323</v>
      </c>
      <c r="H293" s="220">
        <v>2929.6849999999999</v>
      </c>
      <c r="I293" s="221"/>
      <c r="J293" s="222">
        <f>ROUND(I293*H293,2)</f>
        <v>0</v>
      </c>
      <c r="K293" s="223"/>
      <c r="L293" s="47"/>
      <c r="M293" s="224" t="s">
        <v>19</v>
      </c>
      <c r="N293" s="225" t="s">
        <v>46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140</v>
      </c>
      <c r="AT293" s="228" t="s">
        <v>136</v>
      </c>
      <c r="AU293" s="228" t="s">
        <v>84</v>
      </c>
      <c r="AY293" s="20" t="s">
        <v>134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82</v>
      </c>
      <c r="BK293" s="229">
        <f>ROUND(I293*H293,2)</f>
        <v>0</v>
      </c>
      <c r="BL293" s="20" t="s">
        <v>140</v>
      </c>
      <c r="BM293" s="228" t="s">
        <v>805</v>
      </c>
    </row>
    <row r="294" s="2" customFormat="1">
      <c r="A294" s="41"/>
      <c r="B294" s="42"/>
      <c r="C294" s="43"/>
      <c r="D294" s="230" t="s">
        <v>142</v>
      </c>
      <c r="E294" s="43"/>
      <c r="F294" s="231" t="s">
        <v>325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142</v>
      </c>
      <c r="AU294" s="20" t="s">
        <v>84</v>
      </c>
    </row>
    <row r="295" s="2" customFormat="1">
      <c r="A295" s="41"/>
      <c r="B295" s="42"/>
      <c r="C295" s="43"/>
      <c r="D295" s="235" t="s">
        <v>144</v>
      </c>
      <c r="E295" s="43"/>
      <c r="F295" s="236" t="s">
        <v>326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84</v>
      </c>
    </row>
    <row r="296" s="13" customFormat="1">
      <c r="A296" s="13"/>
      <c r="B296" s="237"/>
      <c r="C296" s="238"/>
      <c r="D296" s="230" t="s">
        <v>163</v>
      </c>
      <c r="E296" s="239" t="s">
        <v>19</v>
      </c>
      <c r="F296" s="240" t="s">
        <v>793</v>
      </c>
      <c r="G296" s="238"/>
      <c r="H296" s="241">
        <v>819.62400000000002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163</v>
      </c>
      <c r="AU296" s="247" t="s">
        <v>84</v>
      </c>
      <c r="AV296" s="13" t="s">
        <v>84</v>
      </c>
      <c r="AW296" s="13" t="s">
        <v>36</v>
      </c>
      <c r="AX296" s="13" t="s">
        <v>75</v>
      </c>
      <c r="AY296" s="247" t="s">
        <v>134</v>
      </c>
    </row>
    <row r="297" s="13" customFormat="1">
      <c r="A297" s="13"/>
      <c r="B297" s="237"/>
      <c r="C297" s="238"/>
      <c r="D297" s="230" t="s">
        <v>163</v>
      </c>
      <c r="E297" s="239" t="s">
        <v>19</v>
      </c>
      <c r="F297" s="240" t="s">
        <v>806</v>
      </c>
      <c r="G297" s="238"/>
      <c r="H297" s="241">
        <v>807.97900000000004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163</v>
      </c>
      <c r="AU297" s="247" t="s">
        <v>84</v>
      </c>
      <c r="AV297" s="13" t="s">
        <v>84</v>
      </c>
      <c r="AW297" s="13" t="s">
        <v>36</v>
      </c>
      <c r="AX297" s="13" t="s">
        <v>75</v>
      </c>
      <c r="AY297" s="247" t="s">
        <v>134</v>
      </c>
    </row>
    <row r="298" s="15" customFormat="1">
      <c r="A298" s="15"/>
      <c r="B298" s="258"/>
      <c r="C298" s="259"/>
      <c r="D298" s="230" t="s">
        <v>163</v>
      </c>
      <c r="E298" s="260" t="s">
        <v>19</v>
      </c>
      <c r="F298" s="261" t="s">
        <v>203</v>
      </c>
      <c r="G298" s="259"/>
      <c r="H298" s="262">
        <v>1627.6030000000001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8" t="s">
        <v>163</v>
      </c>
      <c r="AU298" s="268" t="s">
        <v>84</v>
      </c>
      <c r="AV298" s="15" t="s">
        <v>140</v>
      </c>
      <c r="AW298" s="15" t="s">
        <v>36</v>
      </c>
      <c r="AX298" s="15" t="s">
        <v>82</v>
      </c>
      <c r="AY298" s="268" t="s">
        <v>134</v>
      </c>
    </row>
    <row r="299" s="13" customFormat="1">
      <c r="A299" s="13"/>
      <c r="B299" s="237"/>
      <c r="C299" s="238"/>
      <c r="D299" s="230" t="s">
        <v>163</v>
      </c>
      <c r="E299" s="238"/>
      <c r="F299" s="240" t="s">
        <v>807</v>
      </c>
      <c r="G299" s="238"/>
      <c r="H299" s="241">
        <v>2929.6849999999999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163</v>
      </c>
      <c r="AU299" s="247" t="s">
        <v>84</v>
      </c>
      <c r="AV299" s="13" t="s">
        <v>84</v>
      </c>
      <c r="AW299" s="13" t="s">
        <v>4</v>
      </c>
      <c r="AX299" s="13" t="s">
        <v>82</v>
      </c>
      <c r="AY299" s="247" t="s">
        <v>134</v>
      </c>
    </row>
    <row r="300" s="2" customFormat="1" ht="24.15" customHeight="1">
      <c r="A300" s="41"/>
      <c r="B300" s="42"/>
      <c r="C300" s="216" t="s">
        <v>505</v>
      </c>
      <c r="D300" s="216" t="s">
        <v>136</v>
      </c>
      <c r="E300" s="217" t="s">
        <v>329</v>
      </c>
      <c r="F300" s="218" t="s">
        <v>330</v>
      </c>
      <c r="G300" s="219" t="s">
        <v>168</v>
      </c>
      <c r="H300" s="220">
        <v>11.645</v>
      </c>
      <c r="I300" s="221"/>
      <c r="J300" s="222">
        <f>ROUND(I300*H300,2)</f>
        <v>0</v>
      </c>
      <c r="K300" s="223"/>
      <c r="L300" s="47"/>
      <c r="M300" s="224" t="s">
        <v>19</v>
      </c>
      <c r="N300" s="225" t="s">
        <v>46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140</v>
      </c>
      <c r="AT300" s="228" t="s">
        <v>136</v>
      </c>
      <c r="AU300" s="228" t="s">
        <v>84</v>
      </c>
      <c r="AY300" s="20" t="s">
        <v>134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20" t="s">
        <v>82</v>
      </c>
      <c r="BK300" s="229">
        <f>ROUND(I300*H300,2)</f>
        <v>0</v>
      </c>
      <c r="BL300" s="20" t="s">
        <v>140</v>
      </c>
      <c r="BM300" s="228" t="s">
        <v>808</v>
      </c>
    </row>
    <row r="301" s="2" customFormat="1">
      <c r="A301" s="41"/>
      <c r="B301" s="42"/>
      <c r="C301" s="43"/>
      <c r="D301" s="230" t="s">
        <v>142</v>
      </c>
      <c r="E301" s="43"/>
      <c r="F301" s="231" t="s">
        <v>332</v>
      </c>
      <c r="G301" s="43"/>
      <c r="H301" s="43"/>
      <c r="I301" s="232"/>
      <c r="J301" s="43"/>
      <c r="K301" s="43"/>
      <c r="L301" s="47"/>
      <c r="M301" s="233"/>
      <c r="N301" s="23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142</v>
      </c>
      <c r="AU301" s="20" t="s">
        <v>84</v>
      </c>
    </row>
    <row r="302" s="2" customFormat="1">
      <c r="A302" s="41"/>
      <c r="B302" s="42"/>
      <c r="C302" s="43"/>
      <c r="D302" s="235" t="s">
        <v>144</v>
      </c>
      <c r="E302" s="43"/>
      <c r="F302" s="236" t="s">
        <v>333</v>
      </c>
      <c r="G302" s="43"/>
      <c r="H302" s="43"/>
      <c r="I302" s="232"/>
      <c r="J302" s="43"/>
      <c r="K302" s="43"/>
      <c r="L302" s="47"/>
      <c r="M302" s="233"/>
      <c r="N302" s="23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144</v>
      </c>
      <c r="AU302" s="20" t="s">
        <v>84</v>
      </c>
    </row>
    <row r="303" s="14" customFormat="1">
      <c r="A303" s="14"/>
      <c r="B303" s="248"/>
      <c r="C303" s="249"/>
      <c r="D303" s="230" t="s">
        <v>163</v>
      </c>
      <c r="E303" s="250" t="s">
        <v>19</v>
      </c>
      <c r="F303" s="251" t="s">
        <v>198</v>
      </c>
      <c r="G303" s="249"/>
      <c r="H303" s="250" t="s">
        <v>19</v>
      </c>
      <c r="I303" s="252"/>
      <c r="J303" s="249"/>
      <c r="K303" s="249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163</v>
      </c>
      <c r="AU303" s="257" t="s">
        <v>84</v>
      </c>
      <c r="AV303" s="14" t="s">
        <v>82</v>
      </c>
      <c r="AW303" s="14" t="s">
        <v>36</v>
      </c>
      <c r="AX303" s="14" t="s">
        <v>75</v>
      </c>
      <c r="AY303" s="257" t="s">
        <v>134</v>
      </c>
    </row>
    <row r="304" s="13" customFormat="1">
      <c r="A304" s="13"/>
      <c r="B304" s="237"/>
      <c r="C304" s="238"/>
      <c r="D304" s="230" t="s">
        <v>163</v>
      </c>
      <c r="E304" s="239" t="s">
        <v>19</v>
      </c>
      <c r="F304" s="240" t="s">
        <v>809</v>
      </c>
      <c r="G304" s="238"/>
      <c r="H304" s="241">
        <v>1.5529999999999999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163</v>
      </c>
      <c r="AU304" s="247" t="s">
        <v>84</v>
      </c>
      <c r="AV304" s="13" t="s">
        <v>84</v>
      </c>
      <c r="AW304" s="13" t="s">
        <v>36</v>
      </c>
      <c r="AX304" s="13" t="s">
        <v>75</v>
      </c>
      <c r="AY304" s="247" t="s">
        <v>134</v>
      </c>
    </row>
    <row r="305" s="13" customFormat="1">
      <c r="A305" s="13"/>
      <c r="B305" s="237"/>
      <c r="C305" s="238"/>
      <c r="D305" s="230" t="s">
        <v>163</v>
      </c>
      <c r="E305" s="239" t="s">
        <v>19</v>
      </c>
      <c r="F305" s="240" t="s">
        <v>810</v>
      </c>
      <c r="G305" s="238"/>
      <c r="H305" s="241">
        <v>3.3639999999999999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163</v>
      </c>
      <c r="AU305" s="247" t="s">
        <v>84</v>
      </c>
      <c r="AV305" s="13" t="s">
        <v>84</v>
      </c>
      <c r="AW305" s="13" t="s">
        <v>36</v>
      </c>
      <c r="AX305" s="13" t="s">
        <v>75</v>
      </c>
      <c r="AY305" s="247" t="s">
        <v>134</v>
      </c>
    </row>
    <row r="306" s="13" customFormat="1">
      <c r="A306" s="13"/>
      <c r="B306" s="237"/>
      <c r="C306" s="238"/>
      <c r="D306" s="230" t="s">
        <v>163</v>
      </c>
      <c r="E306" s="239" t="s">
        <v>19</v>
      </c>
      <c r="F306" s="240" t="s">
        <v>811</v>
      </c>
      <c r="G306" s="238"/>
      <c r="H306" s="241">
        <v>6.7279999999999998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163</v>
      </c>
      <c r="AU306" s="247" t="s">
        <v>84</v>
      </c>
      <c r="AV306" s="13" t="s">
        <v>84</v>
      </c>
      <c r="AW306" s="13" t="s">
        <v>36</v>
      </c>
      <c r="AX306" s="13" t="s">
        <v>75</v>
      </c>
      <c r="AY306" s="247" t="s">
        <v>134</v>
      </c>
    </row>
    <row r="307" s="15" customFormat="1">
      <c r="A307" s="15"/>
      <c r="B307" s="258"/>
      <c r="C307" s="259"/>
      <c r="D307" s="230" t="s">
        <v>163</v>
      </c>
      <c r="E307" s="260" t="s">
        <v>19</v>
      </c>
      <c r="F307" s="261" t="s">
        <v>203</v>
      </c>
      <c r="G307" s="259"/>
      <c r="H307" s="262">
        <v>11.645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8" t="s">
        <v>163</v>
      </c>
      <c r="AU307" s="268" t="s">
        <v>84</v>
      </c>
      <c r="AV307" s="15" t="s">
        <v>140</v>
      </c>
      <c r="AW307" s="15" t="s">
        <v>36</v>
      </c>
      <c r="AX307" s="15" t="s">
        <v>82</v>
      </c>
      <c r="AY307" s="268" t="s">
        <v>134</v>
      </c>
    </row>
    <row r="308" s="2" customFormat="1" ht="24.15" customHeight="1">
      <c r="A308" s="41"/>
      <c r="B308" s="42"/>
      <c r="C308" s="216" t="s">
        <v>509</v>
      </c>
      <c r="D308" s="216" t="s">
        <v>136</v>
      </c>
      <c r="E308" s="217" t="s">
        <v>339</v>
      </c>
      <c r="F308" s="218" t="s">
        <v>340</v>
      </c>
      <c r="G308" s="219" t="s">
        <v>139</v>
      </c>
      <c r="H308" s="220">
        <v>5378.75</v>
      </c>
      <c r="I308" s="221"/>
      <c r="J308" s="222">
        <f>ROUND(I308*H308,2)</f>
        <v>0</v>
      </c>
      <c r="K308" s="223"/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140</v>
      </c>
      <c r="AT308" s="228" t="s">
        <v>136</v>
      </c>
      <c r="AU308" s="228" t="s">
        <v>84</v>
      </c>
      <c r="AY308" s="20" t="s">
        <v>134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82</v>
      </c>
      <c r="BK308" s="229">
        <f>ROUND(I308*H308,2)</f>
        <v>0</v>
      </c>
      <c r="BL308" s="20" t="s">
        <v>140</v>
      </c>
      <c r="BM308" s="228" t="s">
        <v>812</v>
      </c>
    </row>
    <row r="309" s="2" customFormat="1">
      <c r="A309" s="41"/>
      <c r="B309" s="42"/>
      <c r="C309" s="43"/>
      <c r="D309" s="230" t="s">
        <v>142</v>
      </c>
      <c r="E309" s="43"/>
      <c r="F309" s="231" t="s">
        <v>342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84</v>
      </c>
    </row>
    <row r="310" s="2" customFormat="1">
      <c r="A310" s="41"/>
      <c r="B310" s="42"/>
      <c r="C310" s="43"/>
      <c r="D310" s="235" t="s">
        <v>144</v>
      </c>
      <c r="E310" s="43"/>
      <c r="F310" s="236" t="s">
        <v>343</v>
      </c>
      <c r="G310" s="43"/>
      <c r="H310" s="43"/>
      <c r="I310" s="232"/>
      <c r="J310" s="43"/>
      <c r="K310" s="43"/>
      <c r="L310" s="47"/>
      <c r="M310" s="233"/>
      <c r="N310" s="23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84</v>
      </c>
    </row>
    <row r="311" s="13" customFormat="1">
      <c r="A311" s="13"/>
      <c r="B311" s="237"/>
      <c r="C311" s="238"/>
      <c r="D311" s="230" t="s">
        <v>163</v>
      </c>
      <c r="E311" s="239" t="s">
        <v>19</v>
      </c>
      <c r="F311" s="240" t="s">
        <v>813</v>
      </c>
      <c r="G311" s="238"/>
      <c r="H311" s="241">
        <v>3855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163</v>
      </c>
      <c r="AU311" s="247" t="s">
        <v>84</v>
      </c>
      <c r="AV311" s="13" t="s">
        <v>84</v>
      </c>
      <c r="AW311" s="13" t="s">
        <v>36</v>
      </c>
      <c r="AX311" s="13" t="s">
        <v>75</v>
      </c>
      <c r="AY311" s="247" t="s">
        <v>134</v>
      </c>
    </row>
    <row r="312" s="13" customFormat="1">
      <c r="A312" s="13"/>
      <c r="B312" s="237"/>
      <c r="C312" s="238"/>
      <c r="D312" s="230" t="s">
        <v>163</v>
      </c>
      <c r="E312" s="239" t="s">
        <v>19</v>
      </c>
      <c r="F312" s="240" t="s">
        <v>814</v>
      </c>
      <c r="G312" s="238"/>
      <c r="H312" s="241">
        <v>615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163</v>
      </c>
      <c r="AU312" s="247" t="s">
        <v>84</v>
      </c>
      <c r="AV312" s="13" t="s">
        <v>84</v>
      </c>
      <c r="AW312" s="13" t="s">
        <v>36</v>
      </c>
      <c r="AX312" s="13" t="s">
        <v>75</v>
      </c>
      <c r="AY312" s="247" t="s">
        <v>134</v>
      </c>
    </row>
    <row r="313" s="13" customFormat="1">
      <c r="A313" s="13"/>
      <c r="B313" s="237"/>
      <c r="C313" s="238"/>
      <c r="D313" s="230" t="s">
        <v>163</v>
      </c>
      <c r="E313" s="239" t="s">
        <v>19</v>
      </c>
      <c r="F313" s="240" t="s">
        <v>815</v>
      </c>
      <c r="G313" s="238"/>
      <c r="H313" s="241">
        <v>450.25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163</v>
      </c>
      <c r="AU313" s="247" t="s">
        <v>84</v>
      </c>
      <c r="AV313" s="13" t="s">
        <v>84</v>
      </c>
      <c r="AW313" s="13" t="s">
        <v>36</v>
      </c>
      <c r="AX313" s="13" t="s">
        <v>75</v>
      </c>
      <c r="AY313" s="247" t="s">
        <v>134</v>
      </c>
    </row>
    <row r="314" s="13" customFormat="1">
      <c r="A314" s="13"/>
      <c r="B314" s="237"/>
      <c r="C314" s="238"/>
      <c r="D314" s="230" t="s">
        <v>163</v>
      </c>
      <c r="E314" s="239" t="s">
        <v>19</v>
      </c>
      <c r="F314" s="240" t="s">
        <v>816</v>
      </c>
      <c r="G314" s="238"/>
      <c r="H314" s="241">
        <v>270.5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163</v>
      </c>
      <c r="AU314" s="247" t="s">
        <v>84</v>
      </c>
      <c r="AV314" s="13" t="s">
        <v>84</v>
      </c>
      <c r="AW314" s="13" t="s">
        <v>36</v>
      </c>
      <c r="AX314" s="13" t="s">
        <v>75</v>
      </c>
      <c r="AY314" s="247" t="s">
        <v>134</v>
      </c>
    </row>
    <row r="315" s="13" customFormat="1">
      <c r="A315" s="13"/>
      <c r="B315" s="237"/>
      <c r="C315" s="238"/>
      <c r="D315" s="230" t="s">
        <v>163</v>
      </c>
      <c r="E315" s="239" t="s">
        <v>19</v>
      </c>
      <c r="F315" s="240" t="s">
        <v>817</v>
      </c>
      <c r="G315" s="238"/>
      <c r="H315" s="241">
        <v>188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36</v>
      </c>
      <c r="AX315" s="13" t="s">
        <v>75</v>
      </c>
      <c r="AY315" s="247" t="s">
        <v>134</v>
      </c>
    </row>
    <row r="316" s="15" customFormat="1">
      <c r="A316" s="15"/>
      <c r="B316" s="258"/>
      <c r="C316" s="259"/>
      <c r="D316" s="230" t="s">
        <v>163</v>
      </c>
      <c r="E316" s="260" t="s">
        <v>19</v>
      </c>
      <c r="F316" s="261" t="s">
        <v>203</v>
      </c>
      <c r="G316" s="259"/>
      <c r="H316" s="262">
        <v>5378.75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8" t="s">
        <v>163</v>
      </c>
      <c r="AU316" s="268" t="s">
        <v>84</v>
      </c>
      <c r="AV316" s="15" t="s">
        <v>140</v>
      </c>
      <c r="AW316" s="15" t="s">
        <v>36</v>
      </c>
      <c r="AX316" s="15" t="s">
        <v>82</v>
      </c>
      <c r="AY316" s="268" t="s">
        <v>134</v>
      </c>
    </row>
    <row r="317" s="2" customFormat="1" ht="24.15" customHeight="1">
      <c r="A317" s="41"/>
      <c r="B317" s="42"/>
      <c r="C317" s="216" t="s">
        <v>517</v>
      </c>
      <c r="D317" s="216" t="s">
        <v>136</v>
      </c>
      <c r="E317" s="217" t="s">
        <v>349</v>
      </c>
      <c r="F317" s="218" t="s">
        <v>350</v>
      </c>
      <c r="G317" s="219" t="s">
        <v>139</v>
      </c>
      <c r="H317" s="220">
        <v>5378.75</v>
      </c>
      <c r="I317" s="221"/>
      <c r="J317" s="222">
        <f>ROUND(I317*H317,2)</f>
        <v>0</v>
      </c>
      <c r="K317" s="223"/>
      <c r="L317" s="47"/>
      <c r="M317" s="224" t="s">
        <v>19</v>
      </c>
      <c r="N317" s="225" t="s">
        <v>46</v>
      </c>
      <c r="O317" s="87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140</v>
      </c>
      <c r="AT317" s="228" t="s">
        <v>136</v>
      </c>
      <c r="AU317" s="228" t="s">
        <v>84</v>
      </c>
      <c r="AY317" s="20" t="s">
        <v>134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82</v>
      </c>
      <c r="BK317" s="229">
        <f>ROUND(I317*H317,2)</f>
        <v>0</v>
      </c>
      <c r="BL317" s="20" t="s">
        <v>140</v>
      </c>
      <c r="BM317" s="228" t="s">
        <v>818</v>
      </c>
    </row>
    <row r="318" s="2" customFormat="1">
      <c r="A318" s="41"/>
      <c r="B318" s="42"/>
      <c r="C318" s="43"/>
      <c r="D318" s="230" t="s">
        <v>142</v>
      </c>
      <c r="E318" s="43"/>
      <c r="F318" s="231" t="s">
        <v>352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84</v>
      </c>
    </row>
    <row r="319" s="2" customFormat="1">
      <c r="A319" s="41"/>
      <c r="B319" s="42"/>
      <c r="C319" s="43"/>
      <c r="D319" s="235" t="s">
        <v>144</v>
      </c>
      <c r="E319" s="43"/>
      <c r="F319" s="236" t="s">
        <v>353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84</v>
      </c>
    </row>
    <row r="320" s="13" customFormat="1">
      <c r="A320" s="13"/>
      <c r="B320" s="237"/>
      <c r="C320" s="238"/>
      <c r="D320" s="230" t="s">
        <v>163</v>
      </c>
      <c r="E320" s="239" t="s">
        <v>19</v>
      </c>
      <c r="F320" s="240" t="s">
        <v>813</v>
      </c>
      <c r="G320" s="238"/>
      <c r="H320" s="241">
        <v>3855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163</v>
      </c>
      <c r="AU320" s="247" t="s">
        <v>84</v>
      </c>
      <c r="AV320" s="13" t="s">
        <v>84</v>
      </c>
      <c r="AW320" s="13" t="s">
        <v>36</v>
      </c>
      <c r="AX320" s="13" t="s">
        <v>75</v>
      </c>
      <c r="AY320" s="247" t="s">
        <v>134</v>
      </c>
    </row>
    <row r="321" s="13" customFormat="1">
      <c r="A321" s="13"/>
      <c r="B321" s="237"/>
      <c r="C321" s="238"/>
      <c r="D321" s="230" t="s">
        <v>163</v>
      </c>
      <c r="E321" s="239" t="s">
        <v>19</v>
      </c>
      <c r="F321" s="240" t="s">
        <v>814</v>
      </c>
      <c r="G321" s="238"/>
      <c r="H321" s="241">
        <v>615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163</v>
      </c>
      <c r="AU321" s="247" t="s">
        <v>84</v>
      </c>
      <c r="AV321" s="13" t="s">
        <v>84</v>
      </c>
      <c r="AW321" s="13" t="s">
        <v>36</v>
      </c>
      <c r="AX321" s="13" t="s">
        <v>75</v>
      </c>
      <c r="AY321" s="247" t="s">
        <v>134</v>
      </c>
    </row>
    <row r="322" s="13" customFormat="1">
      <c r="A322" s="13"/>
      <c r="B322" s="237"/>
      <c r="C322" s="238"/>
      <c r="D322" s="230" t="s">
        <v>163</v>
      </c>
      <c r="E322" s="239" t="s">
        <v>19</v>
      </c>
      <c r="F322" s="240" t="s">
        <v>815</v>
      </c>
      <c r="G322" s="238"/>
      <c r="H322" s="241">
        <v>450.25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163</v>
      </c>
      <c r="AU322" s="247" t="s">
        <v>84</v>
      </c>
      <c r="AV322" s="13" t="s">
        <v>84</v>
      </c>
      <c r="AW322" s="13" t="s">
        <v>36</v>
      </c>
      <c r="AX322" s="13" t="s">
        <v>75</v>
      </c>
      <c r="AY322" s="247" t="s">
        <v>134</v>
      </c>
    </row>
    <row r="323" s="13" customFormat="1">
      <c r="A323" s="13"/>
      <c r="B323" s="237"/>
      <c r="C323" s="238"/>
      <c r="D323" s="230" t="s">
        <v>163</v>
      </c>
      <c r="E323" s="239" t="s">
        <v>19</v>
      </c>
      <c r="F323" s="240" t="s">
        <v>816</v>
      </c>
      <c r="G323" s="238"/>
      <c r="H323" s="241">
        <v>270.5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163</v>
      </c>
      <c r="AU323" s="247" t="s">
        <v>84</v>
      </c>
      <c r="AV323" s="13" t="s">
        <v>84</v>
      </c>
      <c r="AW323" s="13" t="s">
        <v>36</v>
      </c>
      <c r="AX323" s="13" t="s">
        <v>75</v>
      </c>
      <c r="AY323" s="247" t="s">
        <v>134</v>
      </c>
    </row>
    <row r="324" s="13" customFormat="1">
      <c r="A324" s="13"/>
      <c r="B324" s="237"/>
      <c r="C324" s="238"/>
      <c r="D324" s="230" t="s">
        <v>163</v>
      </c>
      <c r="E324" s="239" t="s">
        <v>19</v>
      </c>
      <c r="F324" s="240" t="s">
        <v>817</v>
      </c>
      <c r="G324" s="238"/>
      <c r="H324" s="241">
        <v>188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163</v>
      </c>
      <c r="AU324" s="247" t="s">
        <v>84</v>
      </c>
      <c r="AV324" s="13" t="s">
        <v>84</v>
      </c>
      <c r="AW324" s="13" t="s">
        <v>36</v>
      </c>
      <c r="AX324" s="13" t="s">
        <v>75</v>
      </c>
      <c r="AY324" s="247" t="s">
        <v>134</v>
      </c>
    </row>
    <row r="325" s="15" customFormat="1">
      <c r="A325" s="15"/>
      <c r="B325" s="258"/>
      <c r="C325" s="259"/>
      <c r="D325" s="230" t="s">
        <v>163</v>
      </c>
      <c r="E325" s="260" t="s">
        <v>19</v>
      </c>
      <c r="F325" s="261" t="s">
        <v>203</v>
      </c>
      <c r="G325" s="259"/>
      <c r="H325" s="262">
        <v>5378.75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8" t="s">
        <v>163</v>
      </c>
      <c r="AU325" s="268" t="s">
        <v>84</v>
      </c>
      <c r="AV325" s="15" t="s">
        <v>140</v>
      </c>
      <c r="AW325" s="15" t="s">
        <v>36</v>
      </c>
      <c r="AX325" s="15" t="s">
        <v>82</v>
      </c>
      <c r="AY325" s="268" t="s">
        <v>134</v>
      </c>
    </row>
    <row r="326" s="2" customFormat="1" ht="33" customHeight="1">
      <c r="A326" s="41"/>
      <c r="B326" s="42"/>
      <c r="C326" s="216" t="s">
        <v>522</v>
      </c>
      <c r="D326" s="216" t="s">
        <v>136</v>
      </c>
      <c r="E326" s="217" t="s">
        <v>819</v>
      </c>
      <c r="F326" s="218" t="s">
        <v>820</v>
      </c>
      <c r="G326" s="219" t="s">
        <v>148</v>
      </c>
      <c r="H326" s="220">
        <v>18</v>
      </c>
      <c r="I326" s="221"/>
      <c r="J326" s="222">
        <f>ROUND(I326*H326,2)</f>
        <v>0</v>
      </c>
      <c r="K326" s="223"/>
      <c r="L326" s="47"/>
      <c r="M326" s="224" t="s">
        <v>19</v>
      </c>
      <c r="N326" s="225" t="s">
        <v>46</v>
      </c>
      <c r="O326" s="87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8" t="s">
        <v>140</v>
      </c>
      <c r="AT326" s="228" t="s">
        <v>136</v>
      </c>
      <c r="AU326" s="228" t="s">
        <v>84</v>
      </c>
      <c r="AY326" s="20" t="s">
        <v>134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20" t="s">
        <v>82</v>
      </c>
      <c r="BK326" s="229">
        <f>ROUND(I326*H326,2)</f>
        <v>0</v>
      </c>
      <c r="BL326" s="20" t="s">
        <v>140</v>
      </c>
      <c r="BM326" s="228" t="s">
        <v>821</v>
      </c>
    </row>
    <row r="327" s="2" customFormat="1">
      <c r="A327" s="41"/>
      <c r="B327" s="42"/>
      <c r="C327" s="43"/>
      <c r="D327" s="230" t="s">
        <v>142</v>
      </c>
      <c r="E327" s="43"/>
      <c r="F327" s="231" t="s">
        <v>822</v>
      </c>
      <c r="G327" s="43"/>
      <c r="H327" s="43"/>
      <c r="I327" s="232"/>
      <c r="J327" s="43"/>
      <c r="K327" s="43"/>
      <c r="L327" s="47"/>
      <c r="M327" s="233"/>
      <c r="N327" s="23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142</v>
      </c>
      <c r="AU327" s="20" t="s">
        <v>84</v>
      </c>
    </row>
    <row r="328" s="2" customFormat="1">
      <c r="A328" s="41"/>
      <c r="B328" s="42"/>
      <c r="C328" s="43"/>
      <c r="D328" s="235" t="s">
        <v>144</v>
      </c>
      <c r="E328" s="43"/>
      <c r="F328" s="236" t="s">
        <v>823</v>
      </c>
      <c r="G328" s="43"/>
      <c r="H328" s="43"/>
      <c r="I328" s="232"/>
      <c r="J328" s="43"/>
      <c r="K328" s="43"/>
      <c r="L328" s="47"/>
      <c r="M328" s="233"/>
      <c r="N328" s="23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144</v>
      </c>
      <c r="AU328" s="20" t="s">
        <v>84</v>
      </c>
    </row>
    <row r="329" s="13" customFormat="1">
      <c r="A329" s="13"/>
      <c r="B329" s="237"/>
      <c r="C329" s="238"/>
      <c r="D329" s="230" t="s">
        <v>163</v>
      </c>
      <c r="E329" s="239" t="s">
        <v>19</v>
      </c>
      <c r="F329" s="240" t="s">
        <v>824</v>
      </c>
      <c r="G329" s="238"/>
      <c r="H329" s="241">
        <v>18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163</v>
      </c>
      <c r="AU329" s="247" t="s">
        <v>84</v>
      </c>
      <c r="AV329" s="13" t="s">
        <v>84</v>
      </c>
      <c r="AW329" s="13" t="s">
        <v>36</v>
      </c>
      <c r="AX329" s="13" t="s">
        <v>82</v>
      </c>
      <c r="AY329" s="247" t="s">
        <v>134</v>
      </c>
    </row>
    <row r="330" s="2" customFormat="1" ht="24.15" customHeight="1">
      <c r="A330" s="41"/>
      <c r="B330" s="42"/>
      <c r="C330" s="216" t="s">
        <v>528</v>
      </c>
      <c r="D330" s="216" t="s">
        <v>136</v>
      </c>
      <c r="E330" s="217" t="s">
        <v>825</v>
      </c>
      <c r="F330" s="218" t="s">
        <v>826</v>
      </c>
      <c r="G330" s="219" t="s">
        <v>148</v>
      </c>
      <c r="H330" s="220">
        <v>18</v>
      </c>
      <c r="I330" s="221"/>
      <c r="J330" s="222">
        <f>ROUND(I330*H330,2)</f>
        <v>0</v>
      </c>
      <c r="K330" s="223"/>
      <c r="L330" s="47"/>
      <c r="M330" s="224" t="s">
        <v>19</v>
      </c>
      <c r="N330" s="225" t="s">
        <v>46</v>
      </c>
      <c r="O330" s="87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8" t="s">
        <v>140</v>
      </c>
      <c r="AT330" s="228" t="s">
        <v>136</v>
      </c>
      <c r="AU330" s="228" t="s">
        <v>84</v>
      </c>
      <c r="AY330" s="20" t="s">
        <v>134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20" t="s">
        <v>82</v>
      </c>
      <c r="BK330" s="229">
        <f>ROUND(I330*H330,2)</f>
        <v>0</v>
      </c>
      <c r="BL330" s="20" t="s">
        <v>140</v>
      </c>
      <c r="BM330" s="228" t="s">
        <v>827</v>
      </c>
    </row>
    <row r="331" s="2" customFormat="1">
      <c r="A331" s="41"/>
      <c r="B331" s="42"/>
      <c r="C331" s="43"/>
      <c r="D331" s="230" t="s">
        <v>142</v>
      </c>
      <c r="E331" s="43"/>
      <c r="F331" s="231" t="s">
        <v>828</v>
      </c>
      <c r="G331" s="43"/>
      <c r="H331" s="43"/>
      <c r="I331" s="232"/>
      <c r="J331" s="43"/>
      <c r="K331" s="43"/>
      <c r="L331" s="47"/>
      <c r="M331" s="233"/>
      <c r="N331" s="23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142</v>
      </c>
      <c r="AU331" s="20" t="s">
        <v>84</v>
      </c>
    </row>
    <row r="332" s="2" customFormat="1">
      <c r="A332" s="41"/>
      <c r="B332" s="42"/>
      <c r="C332" s="43"/>
      <c r="D332" s="235" t="s">
        <v>144</v>
      </c>
      <c r="E332" s="43"/>
      <c r="F332" s="236" t="s">
        <v>829</v>
      </c>
      <c r="G332" s="43"/>
      <c r="H332" s="43"/>
      <c r="I332" s="232"/>
      <c r="J332" s="43"/>
      <c r="K332" s="43"/>
      <c r="L332" s="47"/>
      <c r="M332" s="233"/>
      <c r="N332" s="23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144</v>
      </c>
      <c r="AU332" s="20" t="s">
        <v>84</v>
      </c>
    </row>
    <row r="333" s="13" customFormat="1">
      <c r="A333" s="13"/>
      <c r="B333" s="237"/>
      <c r="C333" s="238"/>
      <c r="D333" s="230" t="s">
        <v>163</v>
      </c>
      <c r="E333" s="239" t="s">
        <v>19</v>
      </c>
      <c r="F333" s="240" t="s">
        <v>824</v>
      </c>
      <c r="G333" s="238"/>
      <c r="H333" s="241">
        <v>18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163</v>
      </c>
      <c r="AU333" s="247" t="s">
        <v>84</v>
      </c>
      <c r="AV333" s="13" t="s">
        <v>84</v>
      </c>
      <c r="AW333" s="13" t="s">
        <v>36</v>
      </c>
      <c r="AX333" s="13" t="s">
        <v>82</v>
      </c>
      <c r="AY333" s="247" t="s">
        <v>134</v>
      </c>
    </row>
    <row r="334" s="2" customFormat="1" ht="16.5" customHeight="1">
      <c r="A334" s="41"/>
      <c r="B334" s="42"/>
      <c r="C334" s="281" t="s">
        <v>535</v>
      </c>
      <c r="D334" s="281" t="s">
        <v>483</v>
      </c>
      <c r="E334" s="282" t="s">
        <v>830</v>
      </c>
      <c r="F334" s="283" t="s">
        <v>831</v>
      </c>
      <c r="G334" s="284" t="s">
        <v>148</v>
      </c>
      <c r="H334" s="285">
        <v>18</v>
      </c>
      <c r="I334" s="286"/>
      <c r="J334" s="287">
        <f>ROUND(I334*H334,2)</f>
        <v>0</v>
      </c>
      <c r="K334" s="288"/>
      <c r="L334" s="289"/>
      <c r="M334" s="290" t="s">
        <v>19</v>
      </c>
      <c r="N334" s="291" t="s">
        <v>46</v>
      </c>
      <c r="O334" s="87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8" t="s">
        <v>186</v>
      </c>
      <c r="AT334" s="228" t="s">
        <v>483</v>
      </c>
      <c r="AU334" s="228" t="s">
        <v>84</v>
      </c>
      <c r="AY334" s="20" t="s">
        <v>134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20" t="s">
        <v>82</v>
      </c>
      <c r="BK334" s="229">
        <f>ROUND(I334*H334,2)</f>
        <v>0</v>
      </c>
      <c r="BL334" s="20" t="s">
        <v>140</v>
      </c>
      <c r="BM334" s="228" t="s">
        <v>832</v>
      </c>
    </row>
    <row r="335" s="2" customFormat="1">
      <c r="A335" s="41"/>
      <c r="B335" s="42"/>
      <c r="C335" s="43"/>
      <c r="D335" s="230" t="s">
        <v>142</v>
      </c>
      <c r="E335" s="43"/>
      <c r="F335" s="231" t="s">
        <v>833</v>
      </c>
      <c r="G335" s="43"/>
      <c r="H335" s="43"/>
      <c r="I335" s="232"/>
      <c r="J335" s="43"/>
      <c r="K335" s="43"/>
      <c r="L335" s="47"/>
      <c r="M335" s="233"/>
      <c r="N335" s="23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142</v>
      </c>
      <c r="AU335" s="20" t="s">
        <v>84</v>
      </c>
    </row>
    <row r="336" s="2" customFormat="1" ht="33" customHeight="1">
      <c r="A336" s="41"/>
      <c r="B336" s="42"/>
      <c r="C336" s="216" t="s">
        <v>540</v>
      </c>
      <c r="D336" s="216" t="s">
        <v>136</v>
      </c>
      <c r="E336" s="217" t="s">
        <v>834</v>
      </c>
      <c r="F336" s="218" t="s">
        <v>835</v>
      </c>
      <c r="G336" s="219" t="s">
        <v>148</v>
      </c>
      <c r="H336" s="220">
        <v>54</v>
      </c>
      <c r="I336" s="221"/>
      <c r="J336" s="222">
        <f>ROUND(I336*H336,2)</f>
        <v>0</v>
      </c>
      <c r="K336" s="223"/>
      <c r="L336" s="47"/>
      <c r="M336" s="224" t="s">
        <v>19</v>
      </c>
      <c r="N336" s="225" t="s">
        <v>46</v>
      </c>
      <c r="O336" s="87"/>
      <c r="P336" s="226">
        <f>O336*H336</f>
        <v>0</v>
      </c>
      <c r="Q336" s="226">
        <v>5.0000000000000002E-05</v>
      </c>
      <c r="R336" s="226">
        <f>Q336*H336</f>
        <v>0.0027000000000000001</v>
      </c>
      <c r="S336" s="226">
        <v>0</v>
      </c>
      <c r="T336" s="22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8" t="s">
        <v>140</v>
      </c>
      <c r="AT336" s="228" t="s">
        <v>136</v>
      </c>
      <c r="AU336" s="228" t="s">
        <v>84</v>
      </c>
      <c r="AY336" s="20" t="s">
        <v>134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20" t="s">
        <v>82</v>
      </c>
      <c r="BK336" s="229">
        <f>ROUND(I336*H336,2)</f>
        <v>0</v>
      </c>
      <c r="BL336" s="20" t="s">
        <v>140</v>
      </c>
      <c r="BM336" s="228" t="s">
        <v>836</v>
      </c>
    </row>
    <row r="337" s="2" customFormat="1">
      <c r="A337" s="41"/>
      <c r="B337" s="42"/>
      <c r="C337" s="43"/>
      <c r="D337" s="230" t="s">
        <v>142</v>
      </c>
      <c r="E337" s="43"/>
      <c r="F337" s="231" t="s">
        <v>837</v>
      </c>
      <c r="G337" s="43"/>
      <c r="H337" s="43"/>
      <c r="I337" s="232"/>
      <c r="J337" s="43"/>
      <c r="K337" s="43"/>
      <c r="L337" s="47"/>
      <c r="M337" s="233"/>
      <c r="N337" s="23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142</v>
      </c>
      <c r="AU337" s="20" t="s">
        <v>84</v>
      </c>
    </row>
    <row r="338" s="2" customFormat="1">
      <c r="A338" s="41"/>
      <c r="B338" s="42"/>
      <c r="C338" s="43"/>
      <c r="D338" s="235" t="s">
        <v>144</v>
      </c>
      <c r="E338" s="43"/>
      <c r="F338" s="236" t="s">
        <v>838</v>
      </c>
      <c r="G338" s="43"/>
      <c r="H338" s="43"/>
      <c r="I338" s="232"/>
      <c r="J338" s="43"/>
      <c r="K338" s="43"/>
      <c r="L338" s="47"/>
      <c r="M338" s="233"/>
      <c r="N338" s="23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144</v>
      </c>
      <c r="AU338" s="20" t="s">
        <v>84</v>
      </c>
    </row>
    <row r="339" s="13" customFormat="1">
      <c r="A339" s="13"/>
      <c r="B339" s="237"/>
      <c r="C339" s="238"/>
      <c r="D339" s="230" t="s">
        <v>163</v>
      </c>
      <c r="E339" s="239" t="s">
        <v>19</v>
      </c>
      <c r="F339" s="240" t="s">
        <v>839</v>
      </c>
      <c r="G339" s="238"/>
      <c r="H339" s="241">
        <v>54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163</v>
      </c>
      <c r="AU339" s="247" t="s">
        <v>84</v>
      </c>
      <c r="AV339" s="13" t="s">
        <v>84</v>
      </c>
      <c r="AW339" s="13" t="s">
        <v>36</v>
      </c>
      <c r="AX339" s="13" t="s">
        <v>82</v>
      </c>
      <c r="AY339" s="247" t="s">
        <v>134</v>
      </c>
    </row>
    <row r="340" s="2" customFormat="1" ht="21.75" customHeight="1">
      <c r="A340" s="41"/>
      <c r="B340" s="42"/>
      <c r="C340" s="281" t="s">
        <v>547</v>
      </c>
      <c r="D340" s="281" t="s">
        <v>483</v>
      </c>
      <c r="E340" s="282" t="s">
        <v>840</v>
      </c>
      <c r="F340" s="283" t="s">
        <v>841</v>
      </c>
      <c r="G340" s="284" t="s">
        <v>148</v>
      </c>
      <c r="H340" s="285">
        <v>54</v>
      </c>
      <c r="I340" s="286"/>
      <c r="J340" s="287">
        <f>ROUND(I340*H340,2)</f>
        <v>0</v>
      </c>
      <c r="K340" s="288"/>
      <c r="L340" s="289"/>
      <c r="M340" s="290" t="s">
        <v>19</v>
      </c>
      <c r="N340" s="291" t="s">
        <v>46</v>
      </c>
      <c r="O340" s="87"/>
      <c r="P340" s="226">
        <f>O340*H340</f>
        <v>0</v>
      </c>
      <c r="Q340" s="226">
        <v>0.0047200000000000002</v>
      </c>
      <c r="R340" s="226">
        <f>Q340*H340</f>
        <v>0.25488</v>
      </c>
      <c r="S340" s="226">
        <v>0</v>
      </c>
      <c r="T340" s="22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8" t="s">
        <v>186</v>
      </c>
      <c r="AT340" s="228" t="s">
        <v>483</v>
      </c>
      <c r="AU340" s="228" t="s">
        <v>84</v>
      </c>
      <c r="AY340" s="20" t="s">
        <v>134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0" t="s">
        <v>82</v>
      </c>
      <c r="BK340" s="229">
        <f>ROUND(I340*H340,2)</f>
        <v>0</v>
      </c>
      <c r="BL340" s="20" t="s">
        <v>140</v>
      </c>
      <c r="BM340" s="228" t="s">
        <v>842</v>
      </c>
    </row>
    <row r="341" s="2" customFormat="1">
      <c r="A341" s="41"/>
      <c r="B341" s="42"/>
      <c r="C341" s="43"/>
      <c r="D341" s="230" t="s">
        <v>142</v>
      </c>
      <c r="E341" s="43"/>
      <c r="F341" s="231" t="s">
        <v>841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142</v>
      </c>
      <c r="AU341" s="20" t="s">
        <v>84</v>
      </c>
    </row>
    <row r="342" s="2" customFormat="1" ht="24.15" customHeight="1">
      <c r="A342" s="41"/>
      <c r="B342" s="42"/>
      <c r="C342" s="216" t="s">
        <v>554</v>
      </c>
      <c r="D342" s="216" t="s">
        <v>136</v>
      </c>
      <c r="E342" s="217" t="s">
        <v>843</v>
      </c>
      <c r="F342" s="218" t="s">
        <v>844</v>
      </c>
      <c r="G342" s="219" t="s">
        <v>148</v>
      </c>
      <c r="H342" s="220">
        <v>18</v>
      </c>
      <c r="I342" s="221"/>
      <c r="J342" s="222">
        <f>ROUND(I342*H342,2)</f>
        <v>0</v>
      </c>
      <c r="K342" s="223"/>
      <c r="L342" s="47"/>
      <c r="M342" s="224" t="s">
        <v>19</v>
      </c>
      <c r="N342" s="225" t="s">
        <v>46</v>
      </c>
      <c r="O342" s="87"/>
      <c r="P342" s="226">
        <f>O342*H342</f>
        <v>0</v>
      </c>
      <c r="Q342" s="226">
        <v>0.0020799999999999998</v>
      </c>
      <c r="R342" s="226">
        <f>Q342*H342</f>
        <v>0.037439999999999994</v>
      </c>
      <c r="S342" s="226">
        <v>0</v>
      </c>
      <c r="T342" s="22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8" t="s">
        <v>140</v>
      </c>
      <c r="AT342" s="228" t="s">
        <v>136</v>
      </c>
      <c r="AU342" s="228" t="s">
        <v>84</v>
      </c>
      <c r="AY342" s="20" t="s">
        <v>134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0" t="s">
        <v>82</v>
      </c>
      <c r="BK342" s="229">
        <f>ROUND(I342*H342,2)</f>
        <v>0</v>
      </c>
      <c r="BL342" s="20" t="s">
        <v>140</v>
      </c>
      <c r="BM342" s="228" t="s">
        <v>845</v>
      </c>
    </row>
    <row r="343" s="2" customFormat="1">
      <c r="A343" s="41"/>
      <c r="B343" s="42"/>
      <c r="C343" s="43"/>
      <c r="D343" s="230" t="s">
        <v>142</v>
      </c>
      <c r="E343" s="43"/>
      <c r="F343" s="231" t="s">
        <v>846</v>
      </c>
      <c r="G343" s="43"/>
      <c r="H343" s="43"/>
      <c r="I343" s="232"/>
      <c r="J343" s="43"/>
      <c r="K343" s="43"/>
      <c r="L343" s="47"/>
      <c r="M343" s="233"/>
      <c r="N343" s="23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142</v>
      </c>
      <c r="AU343" s="20" t="s">
        <v>84</v>
      </c>
    </row>
    <row r="344" s="2" customFormat="1">
      <c r="A344" s="41"/>
      <c r="B344" s="42"/>
      <c r="C344" s="43"/>
      <c r="D344" s="235" t="s">
        <v>144</v>
      </c>
      <c r="E344" s="43"/>
      <c r="F344" s="236" t="s">
        <v>847</v>
      </c>
      <c r="G344" s="43"/>
      <c r="H344" s="43"/>
      <c r="I344" s="232"/>
      <c r="J344" s="43"/>
      <c r="K344" s="43"/>
      <c r="L344" s="47"/>
      <c r="M344" s="233"/>
      <c r="N344" s="23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144</v>
      </c>
      <c r="AU344" s="20" t="s">
        <v>84</v>
      </c>
    </row>
    <row r="345" s="2" customFormat="1" ht="24.15" customHeight="1">
      <c r="A345" s="41"/>
      <c r="B345" s="42"/>
      <c r="C345" s="216" t="s">
        <v>561</v>
      </c>
      <c r="D345" s="216" t="s">
        <v>136</v>
      </c>
      <c r="E345" s="217" t="s">
        <v>848</v>
      </c>
      <c r="F345" s="218" t="s">
        <v>849</v>
      </c>
      <c r="G345" s="219" t="s">
        <v>148</v>
      </c>
      <c r="H345" s="220">
        <v>3</v>
      </c>
      <c r="I345" s="221"/>
      <c r="J345" s="222">
        <f>ROUND(I345*H345,2)</f>
        <v>0</v>
      </c>
      <c r="K345" s="223"/>
      <c r="L345" s="47"/>
      <c r="M345" s="224" t="s">
        <v>19</v>
      </c>
      <c r="N345" s="225" t="s">
        <v>46</v>
      </c>
      <c r="O345" s="87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8" t="s">
        <v>140</v>
      </c>
      <c r="AT345" s="228" t="s">
        <v>136</v>
      </c>
      <c r="AU345" s="228" t="s">
        <v>84</v>
      </c>
      <c r="AY345" s="20" t="s">
        <v>134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20" t="s">
        <v>82</v>
      </c>
      <c r="BK345" s="229">
        <f>ROUND(I345*H345,2)</f>
        <v>0</v>
      </c>
      <c r="BL345" s="20" t="s">
        <v>140</v>
      </c>
      <c r="BM345" s="228" t="s">
        <v>850</v>
      </c>
    </row>
    <row r="346" s="2" customFormat="1">
      <c r="A346" s="41"/>
      <c r="B346" s="42"/>
      <c r="C346" s="43"/>
      <c r="D346" s="230" t="s">
        <v>142</v>
      </c>
      <c r="E346" s="43"/>
      <c r="F346" s="231" t="s">
        <v>851</v>
      </c>
      <c r="G346" s="43"/>
      <c r="H346" s="43"/>
      <c r="I346" s="232"/>
      <c r="J346" s="43"/>
      <c r="K346" s="43"/>
      <c r="L346" s="47"/>
      <c r="M346" s="233"/>
      <c r="N346" s="23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142</v>
      </c>
      <c r="AU346" s="20" t="s">
        <v>84</v>
      </c>
    </row>
    <row r="347" s="2" customFormat="1">
      <c r="A347" s="41"/>
      <c r="B347" s="42"/>
      <c r="C347" s="43"/>
      <c r="D347" s="235" t="s">
        <v>144</v>
      </c>
      <c r="E347" s="43"/>
      <c r="F347" s="236" t="s">
        <v>852</v>
      </c>
      <c r="G347" s="43"/>
      <c r="H347" s="43"/>
      <c r="I347" s="232"/>
      <c r="J347" s="43"/>
      <c r="K347" s="43"/>
      <c r="L347" s="47"/>
      <c r="M347" s="233"/>
      <c r="N347" s="23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84</v>
      </c>
    </row>
    <row r="348" s="2" customFormat="1" ht="16.5" customHeight="1">
      <c r="A348" s="41"/>
      <c r="B348" s="42"/>
      <c r="C348" s="216" t="s">
        <v>568</v>
      </c>
      <c r="D348" s="216" t="s">
        <v>136</v>
      </c>
      <c r="E348" s="217" t="s">
        <v>853</v>
      </c>
      <c r="F348" s="218" t="s">
        <v>854</v>
      </c>
      <c r="G348" s="219" t="s">
        <v>148</v>
      </c>
      <c r="H348" s="220">
        <v>3</v>
      </c>
      <c r="I348" s="221"/>
      <c r="J348" s="222">
        <f>ROUND(I348*H348,2)</f>
        <v>0</v>
      </c>
      <c r="K348" s="223"/>
      <c r="L348" s="47"/>
      <c r="M348" s="224" t="s">
        <v>19</v>
      </c>
      <c r="N348" s="225" t="s">
        <v>46</v>
      </c>
      <c r="O348" s="87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8" t="s">
        <v>140</v>
      </c>
      <c r="AT348" s="228" t="s">
        <v>136</v>
      </c>
      <c r="AU348" s="228" t="s">
        <v>84</v>
      </c>
      <c r="AY348" s="20" t="s">
        <v>134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20" t="s">
        <v>82</v>
      </c>
      <c r="BK348" s="229">
        <f>ROUND(I348*H348,2)</f>
        <v>0</v>
      </c>
      <c r="BL348" s="20" t="s">
        <v>140</v>
      </c>
      <c r="BM348" s="228" t="s">
        <v>855</v>
      </c>
    </row>
    <row r="349" s="2" customFormat="1">
      <c r="A349" s="41"/>
      <c r="B349" s="42"/>
      <c r="C349" s="43"/>
      <c r="D349" s="230" t="s">
        <v>142</v>
      </c>
      <c r="E349" s="43"/>
      <c r="F349" s="231" t="s">
        <v>856</v>
      </c>
      <c r="G349" s="43"/>
      <c r="H349" s="43"/>
      <c r="I349" s="232"/>
      <c r="J349" s="43"/>
      <c r="K349" s="43"/>
      <c r="L349" s="47"/>
      <c r="M349" s="233"/>
      <c r="N349" s="23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142</v>
      </c>
      <c r="AU349" s="20" t="s">
        <v>84</v>
      </c>
    </row>
    <row r="350" s="2" customFormat="1" ht="24.15" customHeight="1">
      <c r="A350" s="41"/>
      <c r="B350" s="42"/>
      <c r="C350" s="216" t="s">
        <v>575</v>
      </c>
      <c r="D350" s="216" t="s">
        <v>136</v>
      </c>
      <c r="E350" s="217" t="s">
        <v>857</v>
      </c>
      <c r="F350" s="218" t="s">
        <v>858</v>
      </c>
      <c r="G350" s="219" t="s">
        <v>148</v>
      </c>
      <c r="H350" s="220">
        <v>3</v>
      </c>
      <c r="I350" s="221"/>
      <c r="J350" s="222">
        <f>ROUND(I350*H350,2)</f>
        <v>0</v>
      </c>
      <c r="K350" s="223"/>
      <c r="L350" s="47"/>
      <c r="M350" s="224" t="s">
        <v>19</v>
      </c>
      <c r="N350" s="225" t="s">
        <v>46</v>
      </c>
      <c r="O350" s="87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8" t="s">
        <v>140</v>
      </c>
      <c r="AT350" s="228" t="s">
        <v>136</v>
      </c>
      <c r="AU350" s="228" t="s">
        <v>84</v>
      </c>
      <c r="AY350" s="20" t="s">
        <v>134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20" t="s">
        <v>82</v>
      </c>
      <c r="BK350" s="229">
        <f>ROUND(I350*H350,2)</f>
        <v>0</v>
      </c>
      <c r="BL350" s="20" t="s">
        <v>140</v>
      </c>
      <c r="BM350" s="228" t="s">
        <v>859</v>
      </c>
    </row>
    <row r="351" s="2" customFormat="1">
      <c r="A351" s="41"/>
      <c r="B351" s="42"/>
      <c r="C351" s="43"/>
      <c r="D351" s="230" t="s">
        <v>142</v>
      </c>
      <c r="E351" s="43"/>
      <c r="F351" s="231" t="s">
        <v>860</v>
      </c>
      <c r="G351" s="43"/>
      <c r="H351" s="43"/>
      <c r="I351" s="232"/>
      <c r="J351" s="43"/>
      <c r="K351" s="43"/>
      <c r="L351" s="47"/>
      <c r="M351" s="233"/>
      <c r="N351" s="23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142</v>
      </c>
      <c r="AU351" s="20" t="s">
        <v>84</v>
      </c>
    </row>
    <row r="352" s="2" customFormat="1">
      <c r="A352" s="41"/>
      <c r="B352" s="42"/>
      <c r="C352" s="43"/>
      <c r="D352" s="235" t="s">
        <v>144</v>
      </c>
      <c r="E352" s="43"/>
      <c r="F352" s="236" t="s">
        <v>861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84</v>
      </c>
    </row>
    <row r="353" s="2" customFormat="1" ht="24.15" customHeight="1">
      <c r="A353" s="41"/>
      <c r="B353" s="42"/>
      <c r="C353" s="216" t="s">
        <v>582</v>
      </c>
      <c r="D353" s="216" t="s">
        <v>136</v>
      </c>
      <c r="E353" s="217" t="s">
        <v>862</v>
      </c>
      <c r="F353" s="218" t="s">
        <v>863</v>
      </c>
      <c r="G353" s="219" t="s">
        <v>148</v>
      </c>
      <c r="H353" s="220">
        <v>3</v>
      </c>
      <c r="I353" s="221"/>
      <c r="J353" s="222">
        <f>ROUND(I353*H353,2)</f>
        <v>0</v>
      </c>
      <c r="K353" s="223"/>
      <c r="L353" s="47"/>
      <c r="M353" s="224" t="s">
        <v>19</v>
      </c>
      <c r="N353" s="225" t="s">
        <v>46</v>
      </c>
      <c r="O353" s="87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8" t="s">
        <v>140</v>
      </c>
      <c r="AT353" s="228" t="s">
        <v>136</v>
      </c>
      <c r="AU353" s="228" t="s">
        <v>84</v>
      </c>
      <c r="AY353" s="20" t="s">
        <v>134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20" t="s">
        <v>82</v>
      </c>
      <c r="BK353" s="229">
        <f>ROUND(I353*H353,2)</f>
        <v>0</v>
      </c>
      <c r="BL353" s="20" t="s">
        <v>140</v>
      </c>
      <c r="BM353" s="228" t="s">
        <v>864</v>
      </c>
    </row>
    <row r="354" s="2" customFormat="1">
      <c r="A354" s="41"/>
      <c r="B354" s="42"/>
      <c r="C354" s="43"/>
      <c r="D354" s="230" t="s">
        <v>142</v>
      </c>
      <c r="E354" s="43"/>
      <c r="F354" s="231" t="s">
        <v>865</v>
      </c>
      <c r="G354" s="43"/>
      <c r="H354" s="43"/>
      <c r="I354" s="232"/>
      <c r="J354" s="43"/>
      <c r="K354" s="43"/>
      <c r="L354" s="47"/>
      <c r="M354" s="233"/>
      <c r="N354" s="23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142</v>
      </c>
      <c r="AU354" s="20" t="s">
        <v>84</v>
      </c>
    </row>
    <row r="355" s="2" customFormat="1">
      <c r="A355" s="41"/>
      <c r="B355" s="42"/>
      <c r="C355" s="43"/>
      <c r="D355" s="235" t="s">
        <v>144</v>
      </c>
      <c r="E355" s="43"/>
      <c r="F355" s="236" t="s">
        <v>866</v>
      </c>
      <c r="G355" s="43"/>
      <c r="H355" s="43"/>
      <c r="I355" s="232"/>
      <c r="J355" s="43"/>
      <c r="K355" s="43"/>
      <c r="L355" s="47"/>
      <c r="M355" s="233"/>
      <c r="N355" s="23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144</v>
      </c>
      <c r="AU355" s="20" t="s">
        <v>84</v>
      </c>
    </row>
    <row r="356" s="2" customFormat="1" ht="24.15" customHeight="1">
      <c r="A356" s="41"/>
      <c r="B356" s="42"/>
      <c r="C356" s="216" t="s">
        <v>588</v>
      </c>
      <c r="D356" s="216" t="s">
        <v>136</v>
      </c>
      <c r="E356" s="217" t="s">
        <v>867</v>
      </c>
      <c r="F356" s="218" t="s">
        <v>868</v>
      </c>
      <c r="G356" s="219" t="s">
        <v>148</v>
      </c>
      <c r="H356" s="220">
        <v>3</v>
      </c>
      <c r="I356" s="221"/>
      <c r="J356" s="222">
        <f>ROUND(I356*H356,2)</f>
        <v>0</v>
      </c>
      <c r="K356" s="223"/>
      <c r="L356" s="47"/>
      <c r="M356" s="224" t="s">
        <v>19</v>
      </c>
      <c r="N356" s="225" t="s">
        <v>46</v>
      </c>
      <c r="O356" s="87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140</v>
      </c>
      <c r="AT356" s="228" t="s">
        <v>136</v>
      </c>
      <c r="AU356" s="228" t="s">
        <v>84</v>
      </c>
      <c r="AY356" s="20" t="s">
        <v>134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82</v>
      </c>
      <c r="BK356" s="229">
        <f>ROUND(I356*H356,2)</f>
        <v>0</v>
      </c>
      <c r="BL356" s="20" t="s">
        <v>140</v>
      </c>
      <c r="BM356" s="228" t="s">
        <v>869</v>
      </c>
    </row>
    <row r="357" s="2" customFormat="1">
      <c r="A357" s="41"/>
      <c r="B357" s="42"/>
      <c r="C357" s="43"/>
      <c r="D357" s="230" t="s">
        <v>142</v>
      </c>
      <c r="E357" s="43"/>
      <c r="F357" s="231" t="s">
        <v>870</v>
      </c>
      <c r="G357" s="43"/>
      <c r="H357" s="43"/>
      <c r="I357" s="232"/>
      <c r="J357" s="43"/>
      <c r="K357" s="43"/>
      <c r="L357" s="47"/>
      <c r="M357" s="233"/>
      <c r="N357" s="23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142</v>
      </c>
      <c r="AU357" s="20" t="s">
        <v>84</v>
      </c>
    </row>
    <row r="358" s="2" customFormat="1">
      <c r="A358" s="41"/>
      <c r="B358" s="42"/>
      <c r="C358" s="43"/>
      <c r="D358" s="235" t="s">
        <v>144</v>
      </c>
      <c r="E358" s="43"/>
      <c r="F358" s="236" t="s">
        <v>871</v>
      </c>
      <c r="G358" s="43"/>
      <c r="H358" s="43"/>
      <c r="I358" s="232"/>
      <c r="J358" s="43"/>
      <c r="K358" s="43"/>
      <c r="L358" s="47"/>
      <c r="M358" s="233"/>
      <c r="N358" s="23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84</v>
      </c>
    </row>
    <row r="359" s="2" customFormat="1" ht="33" customHeight="1">
      <c r="A359" s="41"/>
      <c r="B359" s="42"/>
      <c r="C359" s="216" t="s">
        <v>594</v>
      </c>
      <c r="D359" s="216" t="s">
        <v>136</v>
      </c>
      <c r="E359" s="217" t="s">
        <v>872</v>
      </c>
      <c r="F359" s="218" t="s">
        <v>873</v>
      </c>
      <c r="G359" s="219" t="s">
        <v>148</v>
      </c>
      <c r="H359" s="220">
        <v>3</v>
      </c>
      <c r="I359" s="221"/>
      <c r="J359" s="222">
        <f>ROUND(I359*H359,2)</f>
        <v>0</v>
      </c>
      <c r="K359" s="223"/>
      <c r="L359" s="47"/>
      <c r="M359" s="224" t="s">
        <v>19</v>
      </c>
      <c r="N359" s="225" t="s">
        <v>46</v>
      </c>
      <c r="O359" s="87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8" t="s">
        <v>140</v>
      </c>
      <c r="AT359" s="228" t="s">
        <v>136</v>
      </c>
      <c r="AU359" s="228" t="s">
        <v>84</v>
      </c>
      <c r="AY359" s="20" t="s">
        <v>134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20" t="s">
        <v>82</v>
      </c>
      <c r="BK359" s="229">
        <f>ROUND(I359*H359,2)</f>
        <v>0</v>
      </c>
      <c r="BL359" s="20" t="s">
        <v>140</v>
      </c>
      <c r="BM359" s="228" t="s">
        <v>874</v>
      </c>
    </row>
    <row r="360" s="2" customFormat="1">
      <c r="A360" s="41"/>
      <c r="B360" s="42"/>
      <c r="C360" s="43"/>
      <c r="D360" s="230" t="s">
        <v>142</v>
      </c>
      <c r="E360" s="43"/>
      <c r="F360" s="231" t="s">
        <v>875</v>
      </c>
      <c r="G360" s="43"/>
      <c r="H360" s="43"/>
      <c r="I360" s="232"/>
      <c r="J360" s="43"/>
      <c r="K360" s="43"/>
      <c r="L360" s="47"/>
      <c r="M360" s="233"/>
      <c r="N360" s="23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142</v>
      </c>
      <c r="AU360" s="20" t="s">
        <v>84</v>
      </c>
    </row>
    <row r="361" s="2" customFormat="1">
      <c r="A361" s="41"/>
      <c r="B361" s="42"/>
      <c r="C361" s="43"/>
      <c r="D361" s="235" t="s">
        <v>144</v>
      </c>
      <c r="E361" s="43"/>
      <c r="F361" s="236" t="s">
        <v>876</v>
      </c>
      <c r="G361" s="43"/>
      <c r="H361" s="43"/>
      <c r="I361" s="232"/>
      <c r="J361" s="43"/>
      <c r="K361" s="43"/>
      <c r="L361" s="47"/>
      <c r="M361" s="233"/>
      <c r="N361" s="23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84</v>
      </c>
    </row>
    <row r="362" s="2" customFormat="1" ht="33" customHeight="1">
      <c r="A362" s="41"/>
      <c r="B362" s="42"/>
      <c r="C362" s="216" t="s">
        <v>601</v>
      </c>
      <c r="D362" s="216" t="s">
        <v>136</v>
      </c>
      <c r="E362" s="217" t="s">
        <v>877</v>
      </c>
      <c r="F362" s="218" t="s">
        <v>878</v>
      </c>
      <c r="G362" s="219" t="s">
        <v>148</v>
      </c>
      <c r="H362" s="220">
        <v>3</v>
      </c>
      <c r="I362" s="221"/>
      <c r="J362" s="222">
        <f>ROUND(I362*H362,2)</f>
        <v>0</v>
      </c>
      <c r="K362" s="223"/>
      <c r="L362" s="47"/>
      <c r="M362" s="224" t="s">
        <v>19</v>
      </c>
      <c r="N362" s="225" t="s">
        <v>46</v>
      </c>
      <c r="O362" s="87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140</v>
      </c>
      <c r="AT362" s="228" t="s">
        <v>136</v>
      </c>
      <c r="AU362" s="228" t="s">
        <v>84</v>
      </c>
      <c r="AY362" s="20" t="s">
        <v>134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20" t="s">
        <v>82</v>
      </c>
      <c r="BK362" s="229">
        <f>ROUND(I362*H362,2)</f>
        <v>0</v>
      </c>
      <c r="BL362" s="20" t="s">
        <v>140</v>
      </c>
      <c r="BM362" s="228" t="s">
        <v>879</v>
      </c>
    </row>
    <row r="363" s="2" customFormat="1">
      <c r="A363" s="41"/>
      <c r="B363" s="42"/>
      <c r="C363" s="43"/>
      <c r="D363" s="230" t="s">
        <v>142</v>
      </c>
      <c r="E363" s="43"/>
      <c r="F363" s="231" t="s">
        <v>880</v>
      </c>
      <c r="G363" s="43"/>
      <c r="H363" s="43"/>
      <c r="I363" s="232"/>
      <c r="J363" s="43"/>
      <c r="K363" s="43"/>
      <c r="L363" s="47"/>
      <c r="M363" s="233"/>
      <c r="N363" s="23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142</v>
      </c>
      <c r="AU363" s="20" t="s">
        <v>84</v>
      </c>
    </row>
    <row r="364" s="2" customFormat="1">
      <c r="A364" s="41"/>
      <c r="B364" s="42"/>
      <c r="C364" s="43"/>
      <c r="D364" s="235" t="s">
        <v>144</v>
      </c>
      <c r="E364" s="43"/>
      <c r="F364" s="236" t="s">
        <v>881</v>
      </c>
      <c r="G364" s="43"/>
      <c r="H364" s="43"/>
      <c r="I364" s="232"/>
      <c r="J364" s="43"/>
      <c r="K364" s="43"/>
      <c r="L364" s="47"/>
      <c r="M364" s="233"/>
      <c r="N364" s="23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84</v>
      </c>
    </row>
    <row r="365" s="2" customFormat="1" ht="24.15" customHeight="1">
      <c r="A365" s="41"/>
      <c r="B365" s="42"/>
      <c r="C365" s="216" t="s">
        <v>605</v>
      </c>
      <c r="D365" s="216" t="s">
        <v>136</v>
      </c>
      <c r="E365" s="217" t="s">
        <v>882</v>
      </c>
      <c r="F365" s="218" t="s">
        <v>883</v>
      </c>
      <c r="G365" s="219" t="s">
        <v>148</v>
      </c>
      <c r="H365" s="220">
        <v>3</v>
      </c>
      <c r="I365" s="221"/>
      <c r="J365" s="222">
        <f>ROUND(I365*H365,2)</f>
        <v>0</v>
      </c>
      <c r="K365" s="223"/>
      <c r="L365" s="47"/>
      <c r="M365" s="224" t="s">
        <v>19</v>
      </c>
      <c r="N365" s="225" t="s">
        <v>46</v>
      </c>
      <c r="O365" s="87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140</v>
      </c>
      <c r="AT365" s="228" t="s">
        <v>136</v>
      </c>
      <c r="AU365" s="228" t="s">
        <v>84</v>
      </c>
      <c r="AY365" s="20" t="s">
        <v>134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20" t="s">
        <v>82</v>
      </c>
      <c r="BK365" s="229">
        <f>ROUND(I365*H365,2)</f>
        <v>0</v>
      </c>
      <c r="BL365" s="20" t="s">
        <v>140</v>
      </c>
      <c r="BM365" s="228" t="s">
        <v>884</v>
      </c>
    </row>
    <row r="366" s="2" customFormat="1">
      <c r="A366" s="41"/>
      <c r="B366" s="42"/>
      <c r="C366" s="43"/>
      <c r="D366" s="230" t="s">
        <v>142</v>
      </c>
      <c r="E366" s="43"/>
      <c r="F366" s="231" t="s">
        <v>885</v>
      </c>
      <c r="G366" s="43"/>
      <c r="H366" s="43"/>
      <c r="I366" s="232"/>
      <c r="J366" s="43"/>
      <c r="K366" s="43"/>
      <c r="L366" s="47"/>
      <c r="M366" s="233"/>
      <c r="N366" s="23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142</v>
      </c>
      <c r="AU366" s="20" t="s">
        <v>84</v>
      </c>
    </row>
    <row r="367" s="2" customFormat="1">
      <c r="A367" s="41"/>
      <c r="B367" s="42"/>
      <c r="C367" s="43"/>
      <c r="D367" s="235" t="s">
        <v>144</v>
      </c>
      <c r="E367" s="43"/>
      <c r="F367" s="236" t="s">
        <v>886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84</v>
      </c>
    </row>
    <row r="368" s="12" customFormat="1" ht="22.8" customHeight="1">
      <c r="A368" s="12"/>
      <c r="B368" s="200"/>
      <c r="C368" s="201"/>
      <c r="D368" s="202" t="s">
        <v>74</v>
      </c>
      <c r="E368" s="214" t="s">
        <v>84</v>
      </c>
      <c r="F368" s="214" t="s">
        <v>354</v>
      </c>
      <c r="G368" s="201"/>
      <c r="H368" s="201"/>
      <c r="I368" s="204"/>
      <c r="J368" s="215">
        <f>BK368</f>
        <v>0</v>
      </c>
      <c r="K368" s="201"/>
      <c r="L368" s="206"/>
      <c r="M368" s="207"/>
      <c r="N368" s="208"/>
      <c r="O368" s="208"/>
      <c r="P368" s="209">
        <f>SUM(P369:P380)</f>
        <v>0</v>
      </c>
      <c r="Q368" s="208"/>
      <c r="R368" s="209">
        <f>SUM(R369:R380)</f>
        <v>5.6164329999999998</v>
      </c>
      <c r="S368" s="208"/>
      <c r="T368" s="210">
        <f>SUM(T369:T380)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1" t="s">
        <v>82</v>
      </c>
      <c r="AT368" s="212" t="s">
        <v>74</v>
      </c>
      <c r="AU368" s="212" t="s">
        <v>82</v>
      </c>
      <c r="AY368" s="211" t="s">
        <v>134</v>
      </c>
      <c r="BK368" s="213">
        <f>SUM(BK369:BK380)</f>
        <v>0</v>
      </c>
    </row>
    <row r="369" s="2" customFormat="1" ht="24.15" customHeight="1">
      <c r="A369" s="41"/>
      <c r="B369" s="42"/>
      <c r="C369" s="216" t="s">
        <v>613</v>
      </c>
      <c r="D369" s="216" t="s">
        <v>136</v>
      </c>
      <c r="E369" s="217" t="s">
        <v>356</v>
      </c>
      <c r="F369" s="218" t="s">
        <v>357</v>
      </c>
      <c r="G369" s="219" t="s">
        <v>168</v>
      </c>
      <c r="H369" s="220">
        <v>0.33800000000000002</v>
      </c>
      <c r="I369" s="221"/>
      <c r="J369" s="222">
        <f>ROUND(I369*H369,2)</f>
        <v>0</v>
      </c>
      <c r="K369" s="223"/>
      <c r="L369" s="47"/>
      <c r="M369" s="224" t="s">
        <v>19</v>
      </c>
      <c r="N369" s="225" t="s">
        <v>46</v>
      </c>
      <c r="O369" s="87"/>
      <c r="P369" s="226">
        <f>O369*H369</f>
        <v>0</v>
      </c>
      <c r="Q369" s="226">
        <v>1.98</v>
      </c>
      <c r="R369" s="226">
        <f>Q369*H369</f>
        <v>0.66924000000000006</v>
      </c>
      <c r="S369" s="226">
        <v>0</v>
      </c>
      <c r="T369" s="22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8" t="s">
        <v>140</v>
      </c>
      <c r="AT369" s="228" t="s">
        <v>136</v>
      </c>
      <c r="AU369" s="228" t="s">
        <v>84</v>
      </c>
      <c r="AY369" s="20" t="s">
        <v>134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20" t="s">
        <v>82</v>
      </c>
      <c r="BK369" s="229">
        <f>ROUND(I369*H369,2)</f>
        <v>0</v>
      </c>
      <c r="BL369" s="20" t="s">
        <v>140</v>
      </c>
      <c r="BM369" s="228" t="s">
        <v>887</v>
      </c>
    </row>
    <row r="370" s="2" customFormat="1">
      <c r="A370" s="41"/>
      <c r="B370" s="42"/>
      <c r="C370" s="43"/>
      <c r="D370" s="230" t="s">
        <v>142</v>
      </c>
      <c r="E370" s="43"/>
      <c r="F370" s="231" t="s">
        <v>359</v>
      </c>
      <c r="G370" s="43"/>
      <c r="H370" s="43"/>
      <c r="I370" s="232"/>
      <c r="J370" s="43"/>
      <c r="K370" s="43"/>
      <c r="L370" s="47"/>
      <c r="M370" s="233"/>
      <c r="N370" s="23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142</v>
      </c>
      <c r="AU370" s="20" t="s">
        <v>84</v>
      </c>
    </row>
    <row r="371" s="2" customFormat="1">
      <c r="A371" s="41"/>
      <c r="B371" s="42"/>
      <c r="C371" s="43"/>
      <c r="D371" s="235" t="s">
        <v>144</v>
      </c>
      <c r="E371" s="43"/>
      <c r="F371" s="236" t="s">
        <v>360</v>
      </c>
      <c r="G371" s="43"/>
      <c r="H371" s="43"/>
      <c r="I371" s="232"/>
      <c r="J371" s="43"/>
      <c r="K371" s="43"/>
      <c r="L371" s="47"/>
      <c r="M371" s="233"/>
      <c r="N371" s="23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144</v>
      </c>
      <c r="AU371" s="20" t="s">
        <v>84</v>
      </c>
    </row>
    <row r="372" s="13" customFormat="1">
      <c r="A372" s="13"/>
      <c r="B372" s="237"/>
      <c r="C372" s="238"/>
      <c r="D372" s="230" t="s">
        <v>163</v>
      </c>
      <c r="E372" s="239" t="s">
        <v>19</v>
      </c>
      <c r="F372" s="240" t="s">
        <v>888</v>
      </c>
      <c r="G372" s="238"/>
      <c r="H372" s="241">
        <v>0.33800000000000002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163</v>
      </c>
      <c r="AU372" s="247" t="s">
        <v>84</v>
      </c>
      <c r="AV372" s="13" t="s">
        <v>84</v>
      </c>
      <c r="AW372" s="13" t="s">
        <v>36</v>
      </c>
      <c r="AX372" s="13" t="s">
        <v>82</v>
      </c>
      <c r="AY372" s="247" t="s">
        <v>134</v>
      </c>
    </row>
    <row r="373" s="2" customFormat="1" ht="16.5" customHeight="1">
      <c r="A373" s="41"/>
      <c r="B373" s="42"/>
      <c r="C373" s="216" t="s">
        <v>621</v>
      </c>
      <c r="D373" s="216" t="s">
        <v>136</v>
      </c>
      <c r="E373" s="217" t="s">
        <v>363</v>
      </c>
      <c r="F373" s="218" t="s">
        <v>364</v>
      </c>
      <c r="G373" s="219" t="s">
        <v>168</v>
      </c>
      <c r="H373" s="220">
        <v>2.0249999999999999</v>
      </c>
      <c r="I373" s="221"/>
      <c r="J373" s="222">
        <f>ROUND(I373*H373,2)</f>
        <v>0</v>
      </c>
      <c r="K373" s="223"/>
      <c r="L373" s="47"/>
      <c r="M373" s="224" t="s">
        <v>19</v>
      </c>
      <c r="N373" s="225" t="s">
        <v>46</v>
      </c>
      <c r="O373" s="87"/>
      <c r="P373" s="226">
        <f>O373*H373</f>
        <v>0</v>
      </c>
      <c r="Q373" s="226">
        <v>2.3010199999999998</v>
      </c>
      <c r="R373" s="226">
        <f>Q373*H373</f>
        <v>4.6595654999999994</v>
      </c>
      <c r="S373" s="226">
        <v>0</v>
      </c>
      <c r="T373" s="22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8" t="s">
        <v>140</v>
      </c>
      <c r="AT373" s="228" t="s">
        <v>136</v>
      </c>
      <c r="AU373" s="228" t="s">
        <v>84</v>
      </c>
      <c r="AY373" s="20" t="s">
        <v>134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20" t="s">
        <v>82</v>
      </c>
      <c r="BK373" s="229">
        <f>ROUND(I373*H373,2)</f>
        <v>0</v>
      </c>
      <c r="BL373" s="20" t="s">
        <v>140</v>
      </c>
      <c r="BM373" s="228" t="s">
        <v>889</v>
      </c>
    </row>
    <row r="374" s="2" customFormat="1">
      <c r="A374" s="41"/>
      <c r="B374" s="42"/>
      <c r="C374" s="43"/>
      <c r="D374" s="230" t="s">
        <v>142</v>
      </c>
      <c r="E374" s="43"/>
      <c r="F374" s="231" t="s">
        <v>366</v>
      </c>
      <c r="G374" s="43"/>
      <c r="H374" s="43"/>
      <c r="I374" s="232"/>
      <c r="J374" s="43"/>
      <c r="K374" s="43"/>
      <c r="L374" s="47"/>
      <c r="M374" s="233"/>
      <c r="N374" s="23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142</v>
      </c>
      <c r="AU374" s="20" t="s">
        <v>84</v>
      </c>
    </row>
    <row r="375" s="2" customFormat="1">
      <c r="A375" s="41"/>
      <c r="B375" s="42"/>
      <c r="C375" s="43"/>
      <c r="D375" s="235" t="s">
        <v>144</v>
      </c>
      <c r="E375" s="43"/>
      <c r="F375" s="236" t="s">
        <v>367</v>
      </c>
      <c r="G375" s="43"/>
      <c r="H375" s="43"/>
      <c r="I375" s="232"/>
      <c r="J375" s="43"/>
      <c r="K375" s="43"/>
      <c r="L375" s="47"/>
      <c r="M375" s="233"/>
      <c r="N375" s="23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144</v>
      </c>
      <c r="AU375" s="20" t="s">
        <v>84</v>
      </c>
    </row>
    <row r="376" s="13" customFormat="1">
      <c r="A376" s="13"/>
      <c r="B376" s="237"/>
      <c r="C376" s="238"/>
      <c r="D376" s="230" t="s">
        <v>163</v>
      </c>
      <c r="E376" s="239" t="s">
        <v>19</v>
      </c>
      <c r="F376" s="240" t="s">
        <v>890</v>
      </c>
      <c r="G376" s="238"/>
      <c r="H376" s="241">
        <v>2.0249999999999999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163</v>
      </c>
      <c r="AU376" s="247" t="s">
        <v>84</v>
      </c>
      <c r="AV376" s="13" t="s">
        <v>84</v>
      </c>
      <c r="AW376" s="13" t="s">
        <v>36</v>
      </c>
      <c r="AX376" s="13" t="s">
        <v>82</v>
      </c>
      <c r="AY376" s="247" t="s">
        <v>134</v>
      </c>
    </row>
    <row r="377" s="2" customFormat="1" ht="16.5" customHeight="1">
      <c r="A377" s="41"/>
      <c r="B377" s="42"/>
      <c r="C377" s="216" t="s">
        <v>627</v>
      </c>
      <c r="D377" s="216" t="s">
        <v>136</v>
      </c>
      <c r="E377" s="217" t="s">
        <v>370</v>
      </c>
      <c r="F377" s="218" t="s">
        <v>371</v>
      </c>
      <c r="G377" s="219" t="s">
        <v>168</v>
      </c>
      <c r="H377" s="220">
        <v>0.125</v>
      </c>
      <c r="I377" s="221"/>
      <c r="J377" s="222">
        <f>ROUND(I377*H377,2)</f>
        <v>0</v>
      </c>
      <c r="K377" s="223"/>
      <c r="L377" s="47"/>
      <c r="M377" s="224" t="s">
        <v>19</v>
      </c>
      <c r="N377" s="225" t="s">
        <v>46</v>
      </c>
      <c r="O377" s="87"/>
      <c r="P377" s="226">
        <f>O377*H377</f>
        <v>0</v>
      </c>
      <c r="Q377" s="226">
        <v>2.3010199999999998</v>
      </c>
      <c r="R377" s="226">
        <f>Q377*H377</f>
        <v>0.28762749999999998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140</v>
      </c>
      <c r="AT377" s="228" t="s">
        <v>136</v>
      </c>
      <c r="AU377" s="228" t="s">
        <v>84</v>
      </c>
      <c r="AY377" s="20" t="s">
        <v>134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82</v>
      </c>
      <c r="BK377" s="229">
        <f>ROUND(I377*H377,2)</f>
        <v>0</v>
      </c>
      <c r="BL377" s="20" t="s">
        <v>140</v>
      </c>
      <c r="BM377" s="228" t="s">
        <v>891</v>
      </c>
    </row>
    <row r="378" s="2" customFormat="1">
      <c r="A378" s="41"/>
      <c r="B378" s="42"/>
      <c r="C378" s="43"/>
      <c r="D378" s="230" t="s">
        <v>142</v>
      </c>
      <c r="E378" s="43"/>
      <c r="F378" s="231" t="s">
        <v>373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142</v>
      </c>
      <c r="AU378" s="20" t="s">
        <v>84</v>
      </c>
    </row>
    <row r="379" s="2" customFormat="1">
      <c r="A379" s="41"/>
      <c r="B379" s="42"/>
      <c r="C379" s="43"/>
      <c r="D379" s="235" t="s">
        <v>144</v>
      </c>
      <c r="E379" s="43"/>
      <c r="F379" s="236" t="s">
        <v>374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84</v>
      </c>
    </row>
    <row r="380" s="13" customFormat="1">
      <c r="A380" s="13"/>
      <c r="B380" s="237"/>
      <c r="C380" s="238"/>
      <c r="D380" s="230" t="s">
        <v>163</v>
      </c>
      <c r="E380" s="239" t="s">
        <v>19</v>
      </c>
      <c r="F380" s="240" t="s">
        <v>686</v>
      </c>
      <c r="G380" s="238"/>
      <c r="H380" s="241">
        <v>0.125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163</v>
      </c>
      <c r="AU380" s="247" t="s">
        <v>84</v>
      </c>
      <c r="AV380" s="13" t="s">
        <v>84</v>
      </c>
      <c r="AW380" s="13" t="s">
        <v>36</v>
      </c>
      <c r="AX380" s="13" t="s">
        <v>82</v>
      </c>
      <c r="AY380" s="247" t="s">
        <v>134</v>
      </c>
    </row>
    <row r="381" s="12" customFormat="1" ht="22.8" customHeight="1">
      <c r="A381" s="12"/>
      <c r="B381" s="200"/>
      <c r="C381" s="201"/>
      <c r="D381" s="202" t="s">
        <v>74</v>
      </c>
      <c r="E381" s="214" t="s">
        <v>152</v>
      </c>
      <c r="F381" s="214" t="s">
        <v>376</v>
      </c>
      <c r="G381" s="201"/>
      <c r="H381" s="201"/>
      <c r="I381" s="204"/>
      <c r="J381" s="215">
        <f>BK381</f>
        <v>0</v>
      </c>
      <c r="K381" s="201"/>
      <c r="L381" s="206"/>
      <c r="M381" s="207"/>
      <c r="N381" s="208"/>
      <c r="O381" s="208"/>
      <c r="P381" s="209">
        <f>SUM(P382:P392)</f>
        <v>0</v>
      </c>
      <c r="Q381" s="208"/>
      <c r="R381" s="209">
        <f>SUM(R382:R392)</f>
        <v>0.20760000000000001</v>
      </c>
      <c r="S381" s="208"/>
      <c r="T381" s="210">
        <f>SUM(T382:T392)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1" t="s">
        <v>82</v>
      </c>
      <c r="AT381" s="212" t="s">
        <v>74</v>
      </c>
      <c r="AU381" s="212" t="s">
        <v>82</v>
      </c>
      <c r="AY381" s="211" t="s">
        <v>134</v>
      </c>
      <c r="BK381" s="213">
        <f>SUM(BK382:BK392)</f>
        <v>0</v>
      </c>
    </row>
    <row r="382" s="2" customFormat="1" ht="24.15" customHeight="1">
      <c r="A382" s="41"/>
      <c r="B382" s="42"/>
      <c r="C382" s="216" t="s">
        <v>892</v>
      </c>
      <c r="D382" s="216" t="s">
        <v>136</v>
      </c>
      <c r="E382" s="217" t="s">
        <v>378</v>
      </c>
      <c r="F382" s="218" t="s">
        <v>379</v>
      </c>
      <c r="G382" s="219" t="s">
        <v>168</v>
      </c>
      <c r="H382" s="220">
        <v>3.375</v>
      </c>
      <c r="I382" s="221"/>
      <c r="J382" s="222">
        <f>ROUND(I382*H382,2)</f>
        <v>0</v>
      </c>
      <c r="K382" s="223"/>
      <c r="L382" s="47"/>
      <c r="M382" s="224" t="s">
        <v>19</v>
      </c>
      <c r="N382" s="225" t="s">
        <v>46</v>
      </c>
      <c r="O382" s="87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8" t="s">
        <v>140</v>
      </c>
      <c r="AT382" s="228" t="s">
        <v>136</v>
      </c>
      <c r="AU382" s="228" t="s">
        <v>84</v>
      </c>
      <c r="AY382" s="20" t="s">
        <v>134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20" t="s">
        <v>82</v>
      </c>
      <c r="BK382" s="229">
        <f>ROUND(I382*H382,2)</f>
        <v>0</v>
      </c>
      <c r="BL382" s="20" t="s">
        <v>140</v>
      </c>
      <c r="BM382" s="228" t="s">
        <v>893</v>
      </c>
    </row>
    <row r="383" s="2" customFormat="1">
      <c r="A383" s="41"/>
      <c r="B383" s="42"/>
      <c r="C383" s="43"/>
      <c r="D383" s="230" t="s">
        <v>142</v>
      </c>
      <c r="E383" s="43"/>
      <c r="F383" s="231" t="s">
        <v>381</v>
      </c>
      <c r="G383" s="43"/>
      <c r="H383" s="43"/>
      <c r="I383" s="232"/>
      <c r="J383" s="43"/>
      <c r="K383" s="43"/>
      <c r="L383" s="47"/>
      <c r="M383" s="233"/>
      <c r="N383" s="23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142</v>
      </c>
      <c r="AU383" s="20" t="s">
        <v>84</v>
      </c>
    </row>
    <row r="384" s="2" customFormat="1">
      <c r="A384" s="41"/>
      <c r="B384" s="42"/>
      <c r="C384" s="43"/>
      <c r="D384" s="235" t="s">
        <v>144</v>
      </c>
      <c r="E384" s="43"/>
      <c r="F384" s="236" t="s">
        <v>382</v>
      </c>
      <c r="G384" s="43"/>
      <c r="H384" s="43"/>
      <c r="I384" s="232"/>
      <c r="J384" s="43"/>
      <c r="K384" s="43"/>
      <c r="L384" s="47"/>
      <c r="M384" s="233"/>
      <c r="N384" s="23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144</v>
      </c>
      <c r="AU384" s="20" t="s">
        <v>84</v>
      </c>
    </row>
    <row r="385" s="13" customFormat="1">
      <c r="A385" s="13"/>
      <c r="B385" s="237"/>
      <c r="C385" s="238"/>
      <c r="D385" s="230" t="s">
        <v>163</v>
      </c>
      <c r="E385" s="239" t="s">
        <v>19</v>
      </c>
      <c r="F385" s="240" t="s">
        <v>894</v>
      </c>
      <c r="G385" s="238"/>
      <c r="H385" s="241">
        <v>3.375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163</v>
      </c>
      <c r="AU385" s="247" t="s">
        <v>84</v>
      </c>
      <c r="AV385" s="13" t="s">
        <v>84</v>
      </c>
      <c r="AW385" s="13" t="s">
        <v>36</v>
      </c>
      <c r="AX385" s="13" t="s">
        <v>82</v>
      </c>
      <c r="AY385" s="247" t="s">
        <v>134</v>
      </c>
    </row>
    <row r="386" s="2" customFormat="1" ht="21.75" customHeight="1">
      <c r="A386" s="41"/>
      <c r="B386" s="42"/>
      <c r="C386" s="216" t="s">
        <v>895</v>
      </c>
      <c r="D386" s="216" t="s">
        <v>136</v>
      </c>
      <c r="E386" s="217" t="s">
        <v>385</v>
      </c>
      <c r="F386" s="218" t="s">
        <v>386</v>
      </c>
      <c r="G386" s="219" t="s">
        <v>139</v>
      </c>
      <c r="H386" s="220">
        <v>24</v>
      </c>
      <c r="I386" s="221"/>
      <c r="J386" s="222">
        <f>ROUND(I386*H386,2)</f>
        <v>0</v>
      </c>
      <c r="K386" s="223"/>
      <c r="L386" s="47"/>
      <c r="M386" s="224" t="s">
        <v>19</v>
      </c>
      <c r="N386" s="225" t="s">
        <v>46</v>
      </c>
      <c r="O386" s="87"/>
      <c r="P386" s="226">
        <f>O386*H386</f>
        <v>0</v>
      </c>
      <c r="Q386" s="226">
        <v>0.0086499999999999997</v>
      </c>
      <c r="R386" s="226">
        <f>Q386*H386</f>
        <v>0.20760000000000001</v>
      </c>
      <c r="S386" s="226">
        <v>0</v>
      </c>
      <c r="T386" s="22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8" t="s">
        <v>140</v>
      </c>
      <c r="AT386" s="228" t="s">
        <v>136</v>
      </c>
      <c r="AU386" s="228" t="s">
        <v>84</v>
      </c>
      <c r="AY386" s="20" t="s">
        <v>134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20" t="s">
        <v>82</v>
      </c>
      <c r="BK386" s="229">
        <f>ROUND(I386*H386,2)</f>
        <v>0</v>
      </c>
      <c r="BL386" s="20" t="s">
        <v>140</v>
      </c>
      <c r="BM386" s="228" t="s">
        <v>896</v>
      </c>
    </row>
    <row r="387" s="2" customFormat="1">
      <c r="A387" s="41"/>
      <c r="B387" s="42"/>
      <c r="C387" s="43"/>
      <c r="D387" s="230" t="s">
        <v>142</v>
      </c>
      <c r="E387" s="43"/>
      <c r="F387" s="231" t="s">
        <v>388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142</v>
      </c>
      <c r="AU387" s="20" t="s">
        <v>84</v>
      </c>
    </row>
    <row r="388" s="2" customFormat="1">
      <c r="A388" s="41"/>
      <c r="B388" s="42"/>
      <c r="C388" s="43"/>
      <c r="D388" s="235" t="s">
        <v>144</v>
      </c>
      <c r="E388" s="43"/>
      <c r="F388" s="236" t="s">
        <v>389</v>
      </c>
      <c r="G388" s="43"/>
      <c r="H388" s="43"/>
      <c r="I388" s="232"/>
      <c r="J388" s="43"/>
      <c r="K388" s="43"/>
      <c r="L388" s="47"/>
      <c r="M388" s="233"/>
      <c r="N388" s="23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144</v>
      </c>
      <c r="AU388" s="20" t="s">
        <v>84</v>
      </c>
    </row>
    <row r="389" s="13" customFormat="1">
      <c r="A389" s="13"/>
      <c r="B389" s="237"/>
      <c r="C389" s="238"/>
      <c r="D389" s="230" t="s">
        <v>163</v>
      </c>
      <c r="E389" s="239" t="s">
        <v>19</v>
      </c>
      <c r="F389" s="240" t="s">
        <v>897</v>
      </c>
      <c r="G389" s="238"/>
      <c r="H389" s="241">
        <v>24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163</v>
      </c>
      <c r="AU389" s="247" t="s">
        <v>84</v>
      </c>
      <c r="AV389" s="13" t="s">
        <v>84</v>
      </c>
      <c r="AW389" s="13" t="s">
        <v>36</v>
      </c>
      <c r="AX389" s="13" t="s">
        <v>82</v>
      </c>
      <c r="AY389" s="247" t="s">
        <v>134</v>
      </c>
    </row>
    <row r="390" s="2" customFormat="1" ht="21.75" customHeight="1">
      <c r="A390" s="41"/>
      <c r="B390" s="42"/>
      <c r="C390" s="216" t="s">
        <v>898</v>
      </c>
      <c r="D390" s="216" t="s">
        <v>136</v>
      </c>
      <c r="E390" s="217" t="s">
        <v>393</v>
      </c>
      <c r="F390" s="218" t="s">
        <v>394</v>
      </c>
      <c r="G390" s="219" t="s">
        <v>139</v>
      </c>
      <c r="H390" s="220">
        <v>24</v>
      </c>
      <c r="I390" s="221"/>
      <c r="J390" s="222">
        <f>ROUND(I390*H390,2)</f>
        <v>0</v>
      </c>
      <c r="K390" s="223"/>
      <c r="L390" s="47"/>
      <c r="M390" s="224" t="s">
        <v>19</v>
      </c>
      <c r="N390" s="225" t="s">
        <v>46</v>
      </c>
      <c r="O390" s="87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8" t="s">
        <v>140</v>
      </c>
      <c r="AT390" s="228" t="s">
        <v>136</v>
      </c>
      <c r="AU390" s="228" t="s">
        <v>84</v>
      </c>
      <c r="AY390" s="20" t="s">
        <v>134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20" t="s">
        <v>82</v>
      </c>
      <c r="BK390" s="229">
        <f>ROUND(I390*H390,2)</f>
        <v>0</v>
      </c>
      <c r="BL390" s="20" t="s">
        <v>140</v>
      </c>
      <c r="BM390" s="228" t="s">
        <v>899</v>
      </c>
    </row>
    <row r="391" s="2" customFormat="1">
      <c r="A391" s="41"/>
      <c r="B391" s="42"/>
      <c r="C391" s="43"/>
      <c r="D391" s="230" t="s">
        <v>142</v>
      </c>
      <c r="E391" s="43"/>
      <c r="F391" s="231" t="s">
        <v>396</v>
      </c>
      <c r="G391" s="43"/>
      <c r="H391" s="43"/>
      <c r="I391" s="232"/>
      <c r="J391" s="43"/>
      <c r="K391" s="43"/>
      <c r="L391" s="47"/>
      <c r="M391" s="233"/>
      <c r="N391" s="23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142</v>
      </c>
      <c r="AU391" s="20" t="s">
        <v>84</v>
      </c>
    </row>
    <row r="392" s="2" customFormat="1">
      <c r="A392" s="41"/>
      <c r="B392" s="42"/>
      <c r="C392" s="43"/>
      <c r="D392" s="235" t="s">
        <v>144</v>
      </c>
      <c r="E392" s="43"/>
      <c r="F392" s="236" t="s">
        <v>397</v>
      </c>
      <c r="G392" s="43"/>
      <c r="H392" s="43"/>
      <c r="I392" s="232"/>
      <c r="J392" s="43"/>
      <c r="K392" s="43"/>
      <c r="L392" s="47"/>
      <c r="M392" s="233"/>
      <c r="N392" s="23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144</v>
      </c>
      <c r="AU392" s="20" t="s">
        <v>84</v>
      </c>
    </row>
    <row r="393" s="12" customFormat="1" ht="22.8" customHeight="1">
      <c r="A393" s="12"/>
      <c r="B393" s="200"/>
      <c r="C393" s="201"/>
      <c r="D393" s="202" t="s">
        <v>74</v>
      </c>
      <c r="E393" s="214" t="s">
        <v>140</v>
      </c>
      <c r="F393" s="214" t="s">
        <v>398</v>
      </c>
      <c r="G393" s="201"/>
      <c r="H393" s="201"/>
      <c r="I393" s="204"/>
      <c r="J393" s="215">
        <f>BK393</f>
        <v>0</v>
      </c>
      <c r="K393" s="201"/>
      <c r="L393" s="206"/>
      <c r="M393" s="207"/>
      <c r="N393" s="208"/>
      <c r="O393" s="208"/>
      <c r="P393" s="209">
        <f>SUM(P394:P401)</f>
        <v>0</v>
      </c>
      <c r="Q393" s="208"/>
      <c r="R393" s="209">
        <f>SUM(R394:R401)</f>
        <v>14.416731</v>
      </c>
      <c r="S393" s="208"/>
      <c r="T393" s="210">
        <f>SUM(T394:T401)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1" t="s">
        <v>82</v>
      </c>
      <c r="AT393" s="212" t="s">
        <v>74</v>
      </c>
      <c r="AU393" s="212" t="s">
        <v>82</v>
      </c>
      <c r="AY393" s="211" t="s">
        <v>134</v>
      </c>
      <c r="BK393" s="213">
        <f>SUM(BK394:BK401)</f>
        <v>0</v>
      </c>
    </row>
    <row r="394" s="2" customFormat="1" ht="24.15" customHeight="1">
      <c r="A394" s="41"/>
      <c r="B394" s="42"/>
      <c r="C394" s="216" t="s">
        <v>900</v>
      </c>
      <c r="D394" s="216" t="s">
        <v>136</v>
      </c>
      <c r="E394" s="217" t="s">
        <v>400</v>
      </c>
      <c r="F394" s="218" t="s">
        <v>401</v>
      </c>
      <c r="G394" s="219" t="s">
        <v>139</v>
      </c>
      <c r="H394" s="220">
        <v>22.5</v>
      </c>
      <c r="I394" s="221"/>
      <c r="J394" s="222">
        <f>ROUND(I394*H394,2)</f>
        <v>0</v>
      </c>
      <c r="K394" s="223"/>
      <c r="L394" s="47"/>
      <c r="M394" s="224" t="s">
        <v>19</v>
      </c>
      <c r="N394" s="225" t="s">
        <v>46</v>
      </c>
      <c r="O394" s="87"/>
      <c r="P394" s="226">
        <f>O394*H394</f>
        <v>0</v>
      </c>
      <c r="Q394" s="226">
        <v>0.51744000000000001</v>
      </c>
      <c r="R394" s="226">
        <f>Q394*H394</f>
        <v>11.6424</v>
      </c>
      <c r="S394" s="226">
        <v>0</v>
      </c>
      <c r="T394" s="22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8" t="s">
        <v>140</v>
      </c>
      <c r="AT394" s="228" t="s">
        <v>136</v>
      </c>
      <c r="AU394" s="228" t="s">
        <v>84</v>
      </c>
      <c r="AY394" s="20" t="s">
        <v>134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20" t="s">
        <v>82</v>
      </c>
      <c r="BK394" s="229">
        <f>ROUND(I394*H394,2)</f>
        <v>0</v>
      </c>
      <c r="BL394" s="20" t="s">
        <v>140</v>
      </c>
      <c r="BM394" s="228" t="s">
        <v>901</v>
      </c>
    </row>
    <row r="395" s="2" customFormat="1">
      <c r="A395" s="41"/>
      <c r="B395" s="42"/>
      <c r="C395" s="43"/>
      <c r="D395" s="230" t="s">
        <v>142</v>
      </c>
      <c r="E395" s="43"/>
      <c r="F395" s="231" t="s">
        <v>403</v>
      </c>
      <c r="G395" s="43"/>
      <c r="H395" s="43"/>
      <c r="I395" s="232"/>
      <c r="J395" s="43"/>
      <c r="K395" s="43"/>
      <c r="L395" s="47"/>
      <c r="M395" s="233"/>
      <c r="N395" s="23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142</v>
      </c>
      <c r="AU395" s="20" t="s">
        <v>84</v>
      </c>
    </row>
    <row r="396" s="2" customFormat="1">
      <c r="A396" s="41"/>
      <c r="B396" s="42"/>
      <c r="C396" s="43"/>
      <c r="D396" s="235" t="s">
        <v>144</v>
      </c>
      <c r="E396" s="43"/>
      <c r="F396" s="236" t="s">
        <v>404</v>
      </c>
      <c r="G396" s="43"/>
      <c r="H396" s="43"/>
      <c r="I396" s="232"/>
      <c r="J396" s="43"/>
      <c r="K396" s="43"/>
      <c r="L396" s="47"/>
      <c r="M396" s="233"/>
      <c r="N396" s="23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144</v>
      </c>
      <c r="AU396" s="20" t="s">
        <v>84</v>
      </c>
    </row>
    <row r="397" s="13" customFormat="1">
      <c r="A397" s="13"/>
      <c r="B397" s="237"/>
      <c r="C397" s="238"/>
      <c r="D397" s="230" t="s">
        <v>163</v>
      </c>
      <c r="E397" s="239" t="s">
        <v>19</v>
      </c>
      <c r="F397" s="240" t="s">
        <v>902</v>
      </c>
      <c r="G397" s="238"/>
      <c r="H397" s="241">
        <v>22.5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163</v>
      </c>
      <c r="AU397" s="247" t="s">
        <v>84</v>
      </c>
      <c r="AV397" s="13" t="s">
        <v>84</v>
      </c>
      <c r="AW397" s="13" t="s">
        <v>36</v>
      </c>
      <c r="AX397" s="13" t="s">
        <v>82</v>
      </c>
      <c r="AY397" s="247" t="s">
        <v>134</v>
      </c>
    </row>
    <row r="398" s="2" customFormat="1" ht="33" customHeight="1">
      <c r="A398" s="41"/>
      <c r="B398" s="42"/>
      <c r="C398" s="216" t="s">
        <v>903</v>
      </c>
      <c r="D398" s="216" t="s">
        <v>136</v>
      </c>
      <c r="E398" s="217" t="s">
        <v>407</v>
      </c>
      <c r="F398" s="218" t="s">
        <v>408</v>
      </c>
      <c r="G398" s="219" t="s">
        <v>139</v>
      </c>
      <c r="H398" s="220">
        <v>56.700000000000003</v>
      </c>
      <c r="I398" s="221"/>
      <c r="J398" s="222">
        <f>ROUND(I398*H398,2)</f>
        <v>0</v>
      </c>
      <c r="K398" s="223"/>
      <c r="L398" s="47"/>
      <c r="M398" s="224" t="s">
        <v>19</v>
      </c>
      <c r="N398" s="225" t="s">
        <v>46</v>
      </c>
      <c r="O398" s="87"/>
      <c r="P398" s="226">
        <f>O398*H398</f>
        <v>0</v>
      </c>
      <c r="Q398" s="226">
        <v>0.048930000000000001</v>
      </c>
      <c r="R398" s="226">
        <f>Q398*H398</f>
        <v>2.7743310000000001</v>
      </c>
      <c r="S398" s="226">
        <v>0</v>
      </c>
      <c r="T398" s="22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8" t="s">
        <v>140</v>
      </c>
      <c r="AT398" s="228" t="s">
        <v>136</v>
      </c>
      <c r="AU398" s="228" t="s">
        <v>84</v>
      </c>
      <c r="AY398" s="20" t="s">
        <v>134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20" t="s">
        <v>82</v>
      </c>
      <c r="BK398" s="229">
        <f>ROUND(I398*H398,2)</f>
        <v>0</v>
      </c>
      <c r="BL398" s="20" t="s">
        <v>140</v>
      </c>
      <c r="BM398" s="228" t="s">
        <v>904</v>
      </c>
    </row>
    <row r="399" s="2" customFormat="1">
      <c r="A399" s="41"/>
      <c r="B399" s="42"/>
      <c r="C399" s="43"/>
      <c r="D399" s="230" t="s">
        <v>142</v>
      </c>
      <c r="E399" s="43"/>
      <c r="F399" s="231" t="s">
        <v>410</v>
      </c>
      <c r="G399" s="43"/>
      <c r="H399" s="43"/>
      <c r="I399" s="232"/>
      <c r="J399" s="43"/>
      <c r="K399" s="43"/>
      <c r="L399" s="47"/>
      <c r="M399" s="233"/>
      <c r="N399" s="23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142</v>
      </c>
      <c r="AU399" s="20" t="s">
        <v>84</v>
      </c>
    </row>
    <row r="400" s="2" customFormat="1">
      <c r="A400" s="41"/>
      <c r="B400" s="42"/>
      <c r="C400" s="43"/>
      <c r="D400" s="235" t="s">
        <v>144</v>
      </c>
      <c r="E400" s="43"/>
      <c r="F400" s="236" t="s">
        <v>411</v>
      </c>
      <c r="G400" s="43"/>
      <c r="H400" s="43"/>
      <c r="I400" s="232"/>
      <c r="J400" s="43"/>
      <c r="K400" s="43"/>
      <c r="L400" s="47"/>
      <c r="M400" s="233"/>
      <c r="N400" s="23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144</v>
      </c>
      <c r="AU400" s="20" t="s">
        <v>84</v>
      </c>
    </row>
    <row r="401" s="13" customFormat="1">
      <c r="A401" s="13"/>
      <c r="B401" s="237"/>
      <c r="C401" s="238"/>
      <c r="D401" s="230" t="s">
        <v>163</v>
      </c>
      <c r="E401" s="239" t="s">
        <v>19</v>
      </c>
      <c r="F401" s="240" t="s">
        <v>905</v>
      </c>
      <c r="G401" s="238"/>
      <c r="H401" s="241">
        <v>56.700000000000003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163</v>
      </c>
      <c r="AU401" s="247" t="s">
        <v>84</v>
      </c>
      <c r="AV401" s="13" t="s">
        <v>84</v>
      </c>
      <c r="AW401" s="13" t="s">
        <v>36</v>
      </c>
      <c r="AX401" s="13" t="s">
        <v>82</v>
      </c>
      <c r="AY401" s="247" t="s">
        <v>134</v>
      </c>
    </row>
    <row r="402" s="12" customFormat="1" ht="22.8" customHeight="1">
      <c r="A402" s="12"/>
      <c r="B402" s="200"/>
      <c r="C402" s="201"/>
      <c r="D402" s="202" t="s">
        <v>74</v>
      </c>
      <c r="E402" s="214" t="s">
        <v>165</v>
      </c>
      <c r="F402" s="214" t="s">
        <v>413</v>
      </c>
      <c r="G402" s="201"/>
      <c r="H402" s="201"/>
      <c r="I402" s="204"/>
      <c r="J402" s="215">
        <f>BK402</f>
        <v>0</v>
      </c>
      <c r="K402" s="201"/>
      <c r="L402" s="206"/>
      <c r="M402" s="207"/>
      <c r="N402" s="208"/>
      <c r="O402" s="208"/>
      <c r="P402" s="209">
        <f>SUM(P403:P473)</f>
        <v>0</v>
      </c>
      <c r="Q402" s="208"/>
      <c r="R402" s="209">
        <f>SUM(R403:R473)</f>
        <v>15653.939764999999</v>
      </c>
      <c r="S402" s="208"/>
      <c r="T402" s="210">
        <f>SUM(T403:T473)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1" t="s">
        <v>82</v>
      </c>
      <c r="AT402" s="212" t="s">
        <v>74</v>
      </c>
      <c r="AU402" s="212" t="s">
        <v>82</v>
      </c>
      <c r="AY402" s="211" t="s">
        <v>134</v>
      </c>
      <c r="BK402" s="213">
        <f>SUM(BK403:BK473)</f>
        <v>0</v>
      </c>
    </row>
    <row r="403" s="2" customFormat="1" ht="24.15" customHeight="1">
      <c r="A403" s="41"/>
      <c r="B403" s="42"/>
      <c r="C403" s="216" t="s">
        <v>906</v>
      </c>
      <c r="D403" s="216" t="s">
        <v>136</v>
      </c>
      <c r="E403" s="217" t="s">
        <v>415</v>
      </c>
      <c r="F403" s="218" t="s">
        <v>416</v>
      </c>
      <c r="G403" s="219" t="s">
        <v>139</v>
      </c>
      <c r="H403" s="220">
        <v>26024.959999999999</v>
      </c>
      <c r="I403" s="221"/>
      <c r="J403" s="222">
        <f>ROUND(I403*H403,2)</f>
        <v>0</v>
      </c>
      <c r="K403" s="223"/>
      <c r="L403" s="47"/>
      <c r="M403" s="224" t="s">
        <v>19</v>
      </c>
      <c r="N403" s="225" t="s">
        <v>46</v>
      </c>
      <c r="O403" s="87"/>
      <c r="P403" s="226">
        <f>O403*H403</f>
        <v>0</v>
      </c>
      <c r="Q403" s="226">
        <v>0.34499999999999997</v>
      </c>
      <c r="R403" s="226">
        <f>Q403*H403</f>
        <v>8978.6111999999994</v>
      </c>
      <c r="S403" s="226">
        <v>0</v>
      </c>
      <c r="T403" s="22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8" t="s">
        <v>140</v>
      </c>
      <c r="AT403" s="228" t="s">
        <v>136</v>
      </c>
      <c r="AU403" s="228" t="s">
        <v>84</v>
      </c>
      <c r="AY403" s="20" t="s">
        <v>134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20" t="s">
        <v>82</v>
      </c>
      <c r="BK403" s="229">
        <f>ROUND(I403*H403,2)</f>
        <v>0</v>
      </c>
      <c r="BL403" s="20" t="s">
        <v>140</v>
      </c>
      <c r="BM403" s="228" t="s">
        <v>907</v>
      </c>
    </row>
    <row r="404" s="2" customFormat="1">
      <c r="A404" s="41"/>
      <c r="B404" s="42"/>
      <c r="C404" s="43"/>
      <c r="D404" s="230" t="s">
        <v>142</v>
      </c>
      <c r="E404" s="43"/>
      <c r="F404" s="231" t="s">
        <v>418</v>
      </c>
      <c r="G404" s="43"/>
      <c r="H404" s="43"/>
      <c r="I404" s="232"/>
      <c r="J404" s="43"/>
      <c r="K404" s="43"/>
      <c r="L404" s="47"/>
      <c r="M404" s="233"/>
      <c r="N404" s="23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142</v>
      </c>
      <c r="AU404" s="20" t="s">
        <v>84</v>
      </c>
    </row>
    <row r="405" s="2" customFormat="1">
      <c r="A405" s="41"/>
      <c r="B405" s="42"/>
      <c r="C405" s="43"/>
      <c r="D405" s="235" t="s">
        <v>144</v>
      </c>
      <c r="E405" s="43"/>
      <c r="F405" s="236" t="s">
        <v>419</v>
      </c>
      <c r="G405" s="43"/>
      <c r="H405" s="43"/>
      <c r="I405" s="232"/>
      <c r="J405" s="43"/>
      <c r="K405" s="43"/>
      <c r="L405" s="47"/>
      <c r="M405" s="233"/>
      <c r="N405" s="23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144</v>
      </c>
      <c r="AU405" s="20" t="s">
        <v>84</v>
      </c>
    </row>
    <row r="406" s="13" customFormat="1">
      <c r="A406" s="13"/>
      <c r="B406" s="237"/>
      <c r="C406" s="238"/>
      <c r="D406" s="230" t="s">
        <v>163</v>
      </c>
      <c r="E406" s="239" t="s">
        <v>19</v>
      </c>
      <c r="F406" s="240" t="s">
        <v>908</v>
      </c>
      <c r="G406" s="238"/>
      <c r="H406" s="241">
        <v>7710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163</v>
      </c>
      <c r="AU406" s="247" t="s">
        <v>84</v>
      </c>
      <c r="AV406" s="13" t="s">
        <v>84</v>
      </c>
      <c r="AW406" s="13" t="s">
        <v>36</v>
      </c>
      <c r="AX406" s="13" t="s">
        <v>75</v>
      </c>
      <c r="AY406" s="247" t="s">
        <v>134</v>
      </c>
    </row>
    <row r="407" s="13" customFormat="1">
      <c r="A407" s="13"/>
      <c r="B407" s="237"/>
      <c r="C407" s="238"/>
      <c r="D407" s="230" t="s">
        <v>163</v>
      </c>
      <c r="E407" s="239" t="s">
        <v>19</v>
      </c>
      <c r="F407" s="240" t="s">
        <v>909</v>
      </c>
      <c r="G407" s="238"/>
      <c r="H407" s="241">
        <v>2460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163</v>
      </c>
      <c r="AU407" s="247" t="s">
        <v>84</v>
      </c>
      <c r="AV407" s="13" t="s">
        <v>84</v>
      </c>
      <c r="AW407" s="13" t="s">
        <v>36</v>
      </c>
      <c r="AX407" s="13" t="s">
        <v>75</v>
      </c>
      <c r="AY407" s="247" t="s">
        <v>134</v>
      </c>
    </row>
    <row r="408" s="13" customFormat="1">
      <c r="A408" s="13"/>
      <c r="B408" s="237"/>
      <c r="C408" s="238"/>
      <c r="D408" s="230" t="s">
        <v>163</v>
      </c>
      <c r="E408" s="239" t="s">
        <v>19</v>
      </c>
      <c r="F408" s="240" t="s">
        <v>910</v>
      </c>
      <c r="G408" s="238"/>
      <c r="H408" s="241">
        <v>1801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163</v>
      </c>
      <c r="AU408" s="247" t="s">
        <v>84</v>
      </c>
      <c r="AV408" s="13" t="s">
        <v>84</v>
      </c>
      <c r="AW408" s="13" t="s">
        <v>36</v>
      </c>
      <c r="AX408" s="13" t="s">
        <v>75</v>
      </c>
      <c r="AY408" s="247" t="s">
        <v>134</v>
      </c>
    </row>
    <row r="409" s="13" customFormat="1">
      <c r="A409" s="13"/>
      <c r="B409" s="237"/>
      <c r="C409" s="238"/>
      <c r="D409" s="230" t="s">
        <v>163</v>
      </c>
      <c r="E409" s="239" t="s">
        <v>19</v>
      </c>
      <c r="F409" s="240" t="s">
        <v>911</v>
      </c>
      <c r="G409" s="238"/>
      <c r="H409" s="241">
        <v>541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163</v>
      </c>
      <c r="AU409" s="247" t="s">
        <v>84</v>
      </c>
      <c r="AV409" s="13" t="s">
        <v>84</v>
      </c>
      <c r="AW409" s="13" t="s">
        <v>36</v>
      </c>
      <c r="AX409" s="13" t="s">
        <v>75</v>
      </c>
      <c r="AY409" s="247" t="s">
        <v>134</v>
      </c>
    </row>
    <row r="410" s="16" customFormat="1">
      <c r="A410" s="16"/>
      <c r="B410" s="269"/>
      <c r="C410" s="270"/>
      <c r="D410" s="230" t="s">
        <v>163</v>
      </c>
      <c r="E410" s="271" t="s">
        <v>19</v>
      </c>
      <c r="F410" s="272" t="s">
        <v>279</v>
      </c>
      <c r="G410" s="270"/>
      <c r="H410" s="273">
        <v>12512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9" t="s">
        <v>163</v>
      </c>
      <c r="AU410" s="279" t="s">
        <v>84</v>
      </c>
      <c r="AV410" s="16" t="s">
        <v>152</v>
      </c>
      <c r="AW410" s="16" t="s">
        <v>36</v>
      </c>
      <c r="AX410" s="16" t="s">
        <v>75</v>
      </c>
      <c r="AY410" s="279" t="s">
        <v>134</v>
      </c>
    </row>
    <row r="411" s="13" customFormat="1">
      <c r="A411" s="13"/>
      <c r="B411" s="237"/>
      <c r="C411" s="238"/>
      <c r="D411" s="230" t="s">
        <v>163</v>
      </c>
      <c r="E411" s="239" t="s">
        <v>19</v>
      </c>
      <c r="F411" s="240" t="s">
        <v>912</v>
      </c>
      <c r="G411" s="238"/>
      <c r="H411" s="241">
        <v>12512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163</v>
      </c>
      <c r="AU411" s="247" t="s">
        <v>84</v>
      </c>
      <c r="AV411" s="13" t="s">
        <v>84</v>
      </c>
      <c r="AW411" s="13" t="s">
        <v>36</v>
      </c>
      <c r="AX411" s="13" t="s">
        <v>75</v>
      </c>
      <c r="AY411" s="247" t="s">
        <v>134</v>
      </c>
    </row>
    <row r="412" s="16" customFormat="1">
      <c r="A412" s="16"/>
      <c r="B412" s="269"/>
      <c r="C412" s="270"/>
      <c r="D412" s="230" t="s">
        <v>163</v>
      </c>
      <c r="E412" s="271" t="s">
        <v>19</v>
      </c>
      <c r="F412" s="272" t="s">
        <v>279</v>
      </c>
      <c r="G412" s="270"/>
      <c r="H412" s="273">
        <v>12512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9" t="s">
        <v>163</v>
      </c>
      <c r="AU412" s="279" t="s">
        <v>84</v>
      </c>
      <c r="AV412" s="16" t="s">
        <v>152</v>
      </c>
      <c r="AW412" s="16" t="s">
        <v>36</v>
      </c>
      <c r="AX412" s="16" t="s">
        <v>75</v>
      </c>
      <c r="AY412" s="279" t="s">
        <v>134</v>
      </c>
    </row>
    <row r="413" s="13" customFormat="1">
      <c r="A413" s="13"/>
      <c r="B413" s="237"/>
      <c r="C413" s="238"/>
      <c r="D413" s="230" t="s">
        <v>163</v>
      </c>
      <c r="E413" s="239" t="s">
        <v>19</v>
      </c>
      <c r="F413" s="240" t="s">
        <v>913</v>
      </c>
      <c r="G413" s="238"/>
      <c r="H413" s="241">
        <v>500.48000000000002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163</v>
      </c>
      <c r="AU413" s="247" t="s">
        <v>84</v>
      </c>
      <c r="AV413" s="13" t="s">
        <v>84</v>
      </c>
      <c r="AW413" s="13" t="s">
        <v>36</v>
      </c>
      <c r="AX413" s="13" t="s">
        <v>75</v>
      </c>
      <c r="AY413" s="247" t="s">
        <v>134</v>
      </c>
    </row>
    <row r="414" s="13" customFormat="1">
      <c r="A414" s="13"/>
      <c r="B414" s="237"/>
      <c r="C414" s="238"/>
      <c r="D414" s="230" t="s">
        <v>163</v>
      </c>
      <c r="E414" s="239" t="s">
        <v>19</v>
      </c>
      <c r="F414" s="240" t="s">
        <v>914</v>
      </c>
      <c r="G414" s="238"/>
      <c r="H414" s="241">
        <v>500.48000000000002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163</v>
      </c>
      <c r="AU414" s="247" t="s">
        <v>84</v>
      </c>
      <c r="AV414" s="13" t="s">
        <v>84</v>
      </c>
      <c r="AW414" s="13" t="s">
        <v>36</v>
      </c>
      <c r="AX414" s="13" t="s">
        <v>75</v>
      </c>
      <c r="AY414" s="247" t="s">
        <v>134</v>
      </c>
    </row>
    <row r="415" s="16" customFormat="1">
      <c r="A415" s="16"/>
      <c r="B415" s="269"/>
      <c r="C415" s="270"/>
      <c r="D415" s="230" t="s">
        <v>163</v>
      </c>
      <c r="E415" s="271" t="s">
        <v>19</v>
      </c>
      <c r="F415" s="272" t="s">
        <v>279</v>
      </c>
      <c r="G415" s="270"/>
      <c r="H415" s="273">
        <v>1000.96</v>
      </c>
      <c r="I415" s="274"/>
      <c r="J415" s="270"/>
      <c r="K415" s="270"/>
      <c r="L415" s="275"/>
      <c r="M415" s="276"/>
      <c r="N415" s="277"/>
      <c r="O415" s="277"/>
      <c r="P415" s="277"/>
      <c r="Q415" s="277"/>
      <c r="R415" s="277"/>
      <c r="S415" s="277"/>
      <c r="T415" s="27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9" t="s">
        <v>163</v>
      </c>
      <c r="AU415" s="279" t="s">
        <v>84</v>
      </c>
      <c r="AV415" s="16" t="s">
        <v>152</v>
      </c>
      <c r="AW415" s="16" t="s">
        <v>36</v>
      </c>
      <c r="AX415" s="16" t="s">
        <v>75</v>
      </c>
      <c r="AY415" s="279" t="s">
        <v>134</v>
      </c>
    </row>
    <row r="416" s="15" customFormat="1">
      <c r="A416" s="15"/>
      <c r="B416" s="258"/>
      <c r="C416" s="259"/>
      <c r="D416" s="230" t="s">
        <v>163</v>
      </c>
      <c r="E416" s="260" t="s">
        <v>19</v>
      </c>
      <c r="F416" s="261" t="s">
        <v>203</v>
      </c>
      <c r="G416" s="259"/>
      <c r="H416" s="262">
        <v>26024.959999999999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8" t="s">
        <v>163</v>
      </c>
      <c r="AU416" s="268" t="s">
        <v>84</v>
      </c>
      <c r="AV416" s="15" t="s">
        <v>140</v>
      </c>
      <c r="AW416" s="15" t="s">
        <v>36</v>
      </c>
      <c r="AX416" s="15" t="s">
        <v>82</v>
      </c>
      <c r="AY416" s="268" t="s">
        <v>134</v>
      </c>
    </row>
    <row r="417" s="2" customFormat="1" ht="24.15" customHeight="1">
      <c r="A417" s="41"/>
      <c r="B417" s="42"/>
      <c r="C417" s="216" t="s">
        <v>915</v>
      </c>
      <c r="D417" s="216" t="s">
        <v>136</v>
      </c>
      <c r="E417" s="217" t="s">
        <v>426</v>
      </c>
      <c r="F417" s="218" t="s">
        <v>427</v>
      </c>
      <c r="G417" s="219" t="s">
        <v>139</v>
      </c>
      <c r="H417" s="220">
        <v>30</v>
      </c>
      <c r="I417" s="221"/>
      <c r="J417" s="222">
        <f>ROUND(I417*H417,2)</f>
        <v>0</v>
      </c>
      <c r="K417" s="223"/>
      <c r="L417" s="47"/>
      <c r="M417" s="224" t="s">
        <v>19</v>
      </c>
      <c r="N417" s="225" t="s">
        <v>46</v>
      </c>
      <c r="O417" s="87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8" t="s">
        <v>140</v>
      </c>
      <c r="AT417" s="228" t="s">
        <v>136</v>
      </c>
      <c r="AU417" s="228" t="s">
        <v>84</v>
      </c>
      <c r="AY417" s="20" t="s">
        <v>134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20" t="s">
        <v>82</v>
      </c>
      <c r="BK417" s="229">
        <f>ROUND(I417*H417,2)</f>
        <v>0</v>
      </c>
      <c r="BL417" s="20" t="s">
        <v>140</v>
      </c>
      <c r="BM417" s="228" t="s">
        <v>916</v>
      </c>
    </row>
    <row r="418" s="2" customFormat="1">
      <c r="A418" s="41"/>
      <c r="B418" s="42"/>
      <c r="C418" s="43"/>
      <c r="D418" s="230" t="s">
        <v>142</v>
      </c>
      <c r="E418" s="43"/>
      <c r="F418" s="231" t="s">
        <v>429</v>
      </c>
      <c r="G418" s="43"/>
      <c r="H418" s="43"/>
      <c r="I418" s="232"/>
      <c r="J418" s="43"/>
      <c r="K418" s="43"/>
      <c r="L418" s="47"/>
      <c r="M418" s="233"/>
      <c r="N418" s="23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142</v>
      </c>
      <c r="AU418" s="20" t="s">
        <v>84</v>
      </c>
    </row>
    <row r="419" s="2" customFormat="1">
      <c r="A419" s="41"/>
      <c r="B419" s="42"/>
      <c r="C419" s="43"/>
      <c r="D419" s="235" t="s">
        <v>144</v>
      </c>
      <c r="E419" s="43"/>
      <c r="F419" s="236" t="s">
        <v>430</v>
      </c>
      <c r="G419" s="43"/>
      <c r="H419" s="43"/>
      <c r="I419" s="232"/>
      <c r="J419" s="43"/>
      <c r="K419" s="43"/>
      <c r="L419" s="47"/>
      <c r="M419" s="233"/>
      <c r="N419" s="23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144</v>
      </c>
      <c r="AU419" s="20" t="s">
        <v>84</v>
      </c>
    </row>
    <row r="420" s="13" customFormat="1">
      <c r="A420" s="13"/>
      <c r="B420" s="237"/>
      <c r="C420" s="238"/>
      <c r="D420" s="230" t="s">
        <v>163</v>
      </c>
      <c r="E420" s="239" t="s">
        <v>19</v>
      </c>
      <c r="F420" s="240" t="s">
        <v>917</v>
      </c>
      <c r="G420" s="238"/>
      <c r="H420" s="241">
        <v>30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163</v>
      </c>
      <c r="AU420" s="247" t="s">
        <v>84</v>
      </c>
      <c r="AV420" s="13" t="s">
        <v>84</v>
      </c>
      <c r="AW420" s="13" t="s">
        <v>36</v>
      </c>
      <c r="AX420" s="13" t="s">
        <v>82</v>
      </c>
      <c r="AY420" s="247" t="s">
        <v>134</v>
      </c>
    </row>
    <row r="421" s="2" customFormat="1" ht="21.75" customHeight="1">
      <c r="A421" s="41"/>
      <c r="B421" s="42"/>
      <c r="C421" s="216" t="s">
        <v>918</v>
      </c>
      <c r="D421" s="216" t="s">
        <v>136</v>
      </c>
      <c r="E421" s="217" t="s">
        <v>433</v>
      </c>
      <c r="F421" s="218" t="s">
        <v>434</v>
      </c>
      <c r="G421" s="219" t="s">
        <v>139</v>
      </c>
      <c r="H421" s="220">
        <v>8663.5499999999993</v>
      </c>
      <c r="I421" s="221"/>
      <c r="J421" s="222">
        <f>ROUND(I421*H421,2)</f>
        <v>0</v>
      </c>
      <c r="K421" s="223"/>
      <c r="L421" s="47"/>
      <c r="M421" s="224" t="s">
        <v>19</v>
      </c>
      <c r="N421" s="225" t="s">
        <v>46</v>
      </c>
      <c r="O421" s="87"/>
      <c r="P421" s="226">
        <f>O421*H421</f>
        <v>0</v>
      </c>
      <c r="Q421" s="226">
        <v>0.00031</v>
      </c>
      <c r="R421" s="226">
        <f>Q421*H421</f>
        <v>2.6857004999999998</v>
      </c>
      <c r="S421" s="226">
        <v>0</v>
      </c>
      <c r="T421" s="22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140</v>
      </c>
      <c r="AT421" s="228" t="s">
        <v>136</v>
      </c>
      <c r="AU421" s="228" t="s">
        <v>84</v>
      </c>
      <c r="AY421" s="20" t="s">
        <v>134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20" t="s">
        <v>82</v>
      </c>
      <c r="BK421" s="229">
        <f>ROUND(I421*H421,2)</f>
        <v>0</v>
      </c>
      <c r="BL421" s="20" t="s">
        <v>140</v>
      </c>
      <c r="BM421" s="228" t="s">
        <v>919</v>
      </c>
    </row>
    <row r="422" s="2" customFormat="1">
      <c r="A422" s="41"/>
      <c r="B422" s="42"/>
      <c r="C422" s="43"/>
      <c r="D422" s="230" t="s">
        <v>142</v>
      </c>
      <c r="E422" s="43"/>
      <c r="F422" s="231" t="s">
        <v>436</v>
      </c>
      <c r="G422" s="43"/>
      <c r="H422" s="43"/>
      <c r="I422" s="232"/>
      <c r="J422" s="43"/>
      <c r="K422" s="43"/>
      <c r="L422" s="47"/>
      <c r="M422" s="233"/>
      <c r="N422" s="23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142</v>
      </c>
      <c r="AU422" s="20" t="s">
        <v>84</v>
      </c>
    </row>
    <row r="423" s="2" customFormat="1">
      <c r="A423" s="41"/>
      <c r="B423" s="42"/>
      <c r="C423" s="43"/>
      <c r="D423" s="235" t="s">
        <v>144</v>
      </c>
      <c r="E423" s="43"/>
      <c r="F423" s="236" t="s">
        <v>437</v>
      </c>
      <c r="G423" s="43"/>
      <c r="H423" s="43"/>
      <c r="I423" s="232"/>
      <c r="J423" s="43"/>
      <c r="K423" s="43"/>
      <c r="L423" s="47"/>
      <c r="M423" s="233"/>
      <c r="N423" s="23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144</v>
      </c>
      <c r="AU423" s="20" t="s">
        <v>84</v>
      </c>
    </row>
    <row r="424" s="13" customFormat="1">
      <c r="A424" s="13"/>
      <c r="B424" s="237"/>
      <c r="C424" s="238"/>
      <c r="D424" s="230" t="s">
        <v>163</v>
      </c>
      <c r="E424" s="239" t="s">
        <v>19</v>
      </c>
      <c r="F424" s="240" t="s">
        <v>908</v>
      </c>
      <c r="G424" s="238"/>
      <c r="H424" s="241">
        <v>7710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163</v>
      </c>
      <c r="AU424" s="247" t="s">
        <v>84</v>
      </c>
      <c r="AV424" s="13" t="s">
        <v>84</v>
      </c>
      <c r="AW424" s="13" t="s">
        <v>36</v>
      </c>
      <c r="AX424" s="13" t="s">
        <v>75</v>
      </c>
      <c r="AY424" s="247" t="s">
        <v>134</v>
      </c>
    </row>
    <row r="425" s="13" customFormat="1">
      <c r="A425" s="13"/>
      <c r="B425" s="237"/>
      <c r="C425" s="238"/>
      <c r="D425" s="230" t="s">
        <v>163</v>
      </c>
      <c r="E425" s="239" t="s">
        <v>19</v>
      </c>
      <c r="F425" s="240" t="s">
        <v>911</v>
      </c>
      <c r="G425" s="238"/>
      <c r="H425" s="241">
        <v>541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163</v>
      </c>
      <c r="AU425" s="247" t="s">
        <v>84</v>
      </c>
      <c r="AV425" s="13" t="s">
        <v>84</v>
      </c>
      <c r="AW425" s="13" t="s">
        <v>36</v>
      </c>
      <c r="AX425" s="13" t="s">
        <v>75</v>
      </c>
      <c r="AY425" s="247" t="s">
        <v>134</v>
      </c>
    </row>
    <row r="426" s="16" customFormat="1">
      <c r="A426" s="16"/>
      <c r="B426" s="269"/>
      <c r="C426" s="270"/>
      <c r="D426" s="230" t="s">
        <v>163</v>
      </c>
      <c r="E426" s="271" t="s">
        <v>19</v>
      </c>
      <c r="F426" s="272" t="s">
        <v>279</v>
      </c>
      <c r="G426" s="270"/>
      <c r="H426" s="273">
        <v>8251</v>
      </c>
      <c r="I426" s="274"/>
      <c r="J426" s="270"/>
      <c r="K426" s="270"/>
      <c r="L426" s="275"/>
      <c r="M426" s="276"/>
      <c r="N426" s="277"/>
      <c r="O426" s="277"/>
      <c r="P426" s="277"/>
      <c r="Q426" s="277"/>
      <c r="R426" s="277"/>
      <c r="S426" s="277"/>
      <c r="T426" s="278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9" t="s">
        <v>163</v>
      </c>
      <c r="AU426" s="279" t="s">
        <v>84</v>
      </c>
      <c r="AV426" s="16" t="s">
        <v>152</v>
      </c>
      <c r="AW426" s="16" t="s">
        <v>36</v>
      </c>
      <c r="AX426" s="16" t="s">
        <v>75</v>
      </c>
      <c r="AY426" s="279" t="s">
        <v>134</v>
      </c>
    </row>
    <row r="427" s="13" customFormat="1">
      <c r="A427" s="13"/>
      <c r="B427" s="237"/>
      <c r="C427" s="238"/>
      <c r="D427" s="230" t="s">
        <v>163</v>
      </c>
      <c r="E427" s="239" t="s">
        <v>19</v>
      </c>
      <c r="F427" s="240" t="s">
        <v>920</v>
      </c>
      <c r="G427" s="238"/>
      <c r="H427" s="241">
        <v>412.55000000000001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163</v>
      </c>
      <c r="AU427" s="247" t="s">
        <v>84</v>
      </c>
      <c r="AV427" s="13" t="s">
        <v>84</v>
      </c>
      <c r="AW427" s="13" t="s">
        <v>36</v>
      </c>
      <c r="AX427" s="13" t="s">
        <v>75</v>
      </c>
      <c r="AY427" s="247" t="s">
        <v>134</v>
      </c>
    </row>
    <row r="428" s="16" customFormat="1">
      <c r="A428" s="16"/>
      <c r="B428" s="269"/>
      <c r="C428" s="270"/>
      <c r="D428" s="230" t="s">
        <v>163</v>
      </c>
      <c r="E428" s="271" t="s">
        <v>19</v>
      </c>
      <c r="F428" s="272" t="s">
        <v>279</v>
      </c>
      <c r="G428" s="270"/>
      <c r="H428" s="273">
        <v>412.55000000000001</v>
      </c>
      <c r="I428" s="274"/>
      <c r="J428" s="270"/>
      <c r="K428" s="270"/>
      <c r="L428" s="275"/>
      <c r="M428" s="276"/>
      <c r="N428" s="277"/>
      <c r="O428" s="277"/>
      <c r="P428" s="277"/>
      <c r="Q428" s="277"/>
      <c r="R428" s="277"/>
      <c r="S428" s="277"/>
      <c r="T428" s="278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9" t="s">
        <v>163</v>
      </c>
      <c r="AU428" s="279" t="s">
        <v>84</v>
      </c>
      <c r="AV428" s="16" t="s">
        <v>152</v>
      </c>
      <c r="AW428" s="16" t="s">
        <v>36</v>
      </c>
      <c r="AX428" s="16" t="s">
        <v>75</v>
      </c>
      <c r="AY428" s="279" t="s">
        <v>134</v>
      </c>
    </row>
    <row r="429" s="15" customFormat="1">
      <c r="A429" s="15"/>
      <c r="B429" s="258"/>
      <c r="C429" s="259"/>
      <c r="D429" s="230" t="s">
        <v>163</v>
      </c>
      <c r="E429" s="260" t="s">
        <v>19</v>
      </c>
      <c r="F429" s="261" t="s">
        <v>203</v>
      </c>
      <c r="G429" s="259"/>
      <c r="H429" s="262">
        <v>8663.5499999999993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8" t="s">
        <v>163</v>
      </c>
      <c r="AU429" s="268" t="s">
        <v>84</v>
      </c>
      <c r="AV429" s="15" t="s">
        <v>140</v>
      </c>
      <c r="AW429" s="15" t="s">
        <v>36</v>
      </c>
      <c r="AX429" s="15" t="s">
        <v>82</v>
      </c>
      <c r="AY429" s="268" t="s">
        <v>134</v>
      </c>
    </row>
    <row r="430" s="2" customFormat="1" ht="16.5" customHeight="1">
      <c r="A430" s="41"/>
      <c r="B430" s="42"/>
      <c r="C430" s="216" t="s">
        <v>921</v>
      </c>
      <c r="D430" s="216" t="s">
        <v>136</v>
      </c>
      <c r="E430" s="217" t="s">
        <v>442</v>
      </c>
      <c r="F430" s="218" t="s">
        <v>443</v>
      </c>
      <c r="G430" s="219" t="s">
        <v>139</v>
      </c>
      <c r="H430" s="220">
        <v>7710</v>
      </c>
      <c r="I430" s="221"/>
      <c r="J430" s="222">
        <f>ROUND(I430*H430,2)</f>
        <v>0</v>
      </c>
      <c r="K430" s="223"/>
      <c r="L430" s="47"/>
      <c r="M430" s="224" t="s">
        <v>19</v>
      </c>
      <c r="N430" s="225" t="s">
        <v>46</v>
      </c>
      <c r="O430" s="87"/>
      <c r="P430" s="226">
        <f>O430*H430</f>
        <v>0</v>
      </c>
      <c r="Q430" s="226">
        <v>0.0030300000000000001</v>
      </c>
      <c r="R430" s="226">
        <f>Q430*H430</f>
        <v>23.3613</v>
      </c>
      <c r="S430" s="226">
        <v>0</v>
      </c>
      <c r="T430" s="22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8" t="s">
        <v>140</v>
      </c>
      <c r="AT430" s="228" t="s">
        <v>136</v>
      </c>
      <c r="AU430" s="228" t="s">
        <v>84</v>
      </c>
      <c r="AY430" s="20" t="s">
        <v>134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0" t="s">
        <v>82</v>
      </c>
      <c r="BK430" s="229">
        <f>ROUND(I430*H430,2)</f>
        <v>0</v>
      </c>
      <c r="BL430" s="20" t="s">
        <v>140</v>
      </c>
      <c r="BM430" s="228" t="s">
        <v>922</v>
      </c>
    </row>
    <row r="431" s="2" customFormat="1">
      <c r="A431" s="41"/>
      <c r="B431" s="42"/>
      <c r="C431" s="43"/>
      <c r="D431" s="230" t="s">
        <v>142</v>
      </c>
      <c r="E431" s="43"/>
      <c r="F431" s="231" t="s">
        <v>445</v>
      </c>
      <c r="G431" s="43"/>
      <c r="H431" s="43"/>
      <c r="I431" s="232"/>
      <c r="J431" s="43"/>
      <c r="K431" s="43"/>
      <c r="L431" s="47"/>
      <c r="M431" s="233"/>
      <c r="N431" s="23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142</v>
      </c>
      <c r="AU431" s="20" t="s">
        <v>84</v>
      </c>
    </row>
    <row r="432" s="2" customFormat="1">
      <c r="A432" s="41"/>
      <c r="B432" s="42"/>
      <c r="C432" s="43"/>
      <c r="D432" s="235" t="s">
        <v>144</v>
      </c>
      <c r="E432" s="43"/>
      <c r="F432" s="236" t="s">
        <v>446</v>
      </c>
      <c r="G432" s="43"/>
      <c r="H432" s="43"/>
      <c r="I432" s="232"/>
      <c r="J432" s="43"/>
      <c r="K432" s="43"/>
      <c r="L432" s="47"/>
      <c r="M432" s="233"/>
      <c r="N432" s="23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144</v>
      </c>
      <c r="AU432" s="20" t="s">
        <v>84</v>
      </c>
    </row>
    <row r="433" s="13" customFormat="1">
      <c r="A433" s="13"/>
      <c r="B433" s="237"/>
      <c r="C433" s="238"/>
      <c r="D433" s="230" t="s">
        <v>163</v>
      </c>
      <c r="E433" s="239" t="s">
        <v>19</v>
      </c>
      <c r="F433" s="240" t="s">
        <v>923</v>
      </c>
      <c r="G433" s="238"/>
      <c r="H433" s="241">
        <v>7710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163</v>
      </c>
      <c r="AU433" s="247" t="s">
        <v>84</v>
      </c>
      <c r="AV433" s="13" t="s">
        <v>84</v>
      </c>
      <c r="AW433" s="13" t="s">
        <v>36</v>
      </c>
      <c r="AX433" s="13" t="s">
        <v>82</v>
      </c>
      <c r="AY433" s="247" t="s">
        <v>134</v>
      </c>
    </row>
    <row r="434" s="2" customFormat="1" ht="16.5" customHeight="1">
      <c r="A434" s="41"/>
      <c r="B434" s="42"/>
      <c r="C434" s="216" t="s">
        <v>924</v>
      </c>
      <c r="D434" s="216" t="s">
        <v>136</v>
      </c>
      <c r="E434" s="217" t="s">
        <v>449</v>
      </c>
      <c r="F434" s="218" t="s">
        <v>450</v>
      </c>
      <c r="G434" s="219" t="s">
        <v>139</v>
      </c>
      <c r="H434" s="220">
        <v>6678.8000000000002</v>
      </c>
      <c r="I434" s="221"/>
      <c r="J434" s="222">
        <f>ROUND(I434*H434,2)</f>
        <v>0</v>
      </c>
      <c r="K434" s="223"/>
      <c r="L434" s="47"/>
      <c r="M434" s="224" t="s">
        <v>19</v>
      </c>
      <c r="N434" s="225" t="s">
        <v>46</v>
      </c>
      <c r="O434" s="87"/>
      <c r="P434" s="226">
        <f>O434*H434</f>
        <v>0</v>
      </c>
      <c r="Q434" s="226">
        <v>0.29389999999999999</v>
      </c>
      <c r="R434" s="226">
        <f>Q434*H434</f>
        <v>1962.89932</v>
      </c>
      <c r="S434" s="226">
        <v>0</v>
      </c>
      <c r="T434" s="22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8" t="s">
        <v>140</v>
      </c>
      <c r="AT434" s="228" t="s">
        <v>136</v>
      </c>
      <c r="AU434" s="228" t="s">
        <v>84</v>
      </c>
      <c r="AY434" s="20" t="s">
        <v>134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20" t="s">
        <v>82</v>
      </c>
      <c r="BK434" s="229">
        <f>ROUND(I434*H434,2)</f>
        <v>0</v>
      </c>
      <c r="BL434" s="20" t="s">
        <v>140</v>
      </c>
      <c r="BM434" s="228" t="s">
        <v>925</v>
      </c>
    </row>
    <row r="435" s="2" customFormat="1">
      <c r="A435" s="41"/>
      <c r="B435" s="42"/>
      <c r="C435" s="43"/>
      <c r="D435" s="230" t="s">
        <v>142</v>
      </c>
      <c r="E435" s="43"/>
      <c r="F435" s="231" t="s">
        <v>452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142</v>
      </c>
      <c r="AU435" s="20" t="s">
        <v>84</v>
      </c>
    </row>
    <row r="436" s="2" customFormat="1">
      <c r="A436" s="41"/>
      <c r="B436" s="42"/>
      <c r="C436" s="43"/>
      <c r="D436" s="235" t="s">
        <v>144</v>
      </c>
      <c r="E436" s="43"/>
      <c r="F436" s="236" t="s">
        <v>453</v>
      </c>
      <c r="G436" s="43"/>
      <c r="H436" s="43"/>
      <c r="I436" s="232"/>
      <c r="J436" s="43"/>
      <c r="K436" s="43"/>
      <c r="L436" s="47"/>
      <c r="M436" s="233"/>
      <c r="N436" s="23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144</v>
      </c>
      <c r="AU436" s="20" t="s">
        <v>84</v>
      </c>
    </row>
    <row r="437" s="13" customFormat="1">
      <c r="A437" s="13"/>
      <c r="B437" s="237"/>
      <c r="C437" s="238"/>
      <c r="D437" s="230" t="s">
        <v>163</v>
      </c>
      <c r="E437" s="239" t="s">
        <v>19</v>
      </c>
      <c r="F437" s="240" t="s">
        <v>908</v>
      </c>
      <c r="G437" s="238"/>
      <c r="H437" s="241">
        <v>7710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163</v>
      </c>
      <c r="AU437" s="247" t="s">
        <v>84</v>
      </c>
      <c r="AV437" s="13" t="s">
        <v>84</v>
      </c>
      <c r="AW437" s="13" t="s">
        <v>36</v>
      </c>
      <c r="AX437" s="13" t="s">
        <v>75</v>
      </c>
      <c r="AY437" s="247" t="s">
        <v>134</v>
      </c>
    </row>
    <row r="438" s="13" customFormat="1">
      <c r="A438" s="13"/>
      <c r="B438" s="237"/>
      <c r="C438" s="238"/>
      <c r="D438" s="230" t="s">
        <v>163</v>
      </c>
      <c r="E438" s="239" t="s">
        <v>19</v>
      </c>
      <c r="F438" s="240" t="s">
        <v>909</v>
      </c>
      <c r="G438" s="238"/>
      <c r="H438" s="241">
        <v>2460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163</v>
      </c>
      <c r="AU438" s="247" t="s">
        <v>84</v>
      </c>
      <c r="AV438" s="13" t="s">
        <v>84</v>
      </c>
      <c r="AW438" s="13" t="s">
        <v>36</v>
      </c>
      <c r="AX438" s="13" t="s">
        <v>75</v>
      </c>
      <c r="AY438" s="247" t="s">
        <v>134</v>
      </c>
    </row>
    <row r="439" s="13" customFormat="1">
      <c r="A439" s="13"/>
      <c r="B439" s="237"/>
      <c r="C439" s="238"/>
      <c r="D439" s="230" t="s">
        <v>163</v>
      </c>
      <c r="E439" s="239" t="s">
        <v>19</v>
      </c>
      <c r="F439" s="240" t="s">
        <v>910</v>
      </c>
      <c r="G439" s="238"/>
      <c r="H439" s="241">
        <v>1801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163</v>
      </c>
      <c r="AU439" s="247" t="s">
        <v>84</v>
      </c>
      <c r="AV439" s="13" t="s">
        <v>84</v>
      </c>
      <c r="AW439" s="13" t="s">
        <v>36</v>
      </c>
      <c r="AX439" s="13" t="s">
        <v>75</v>
      </c>
      <c r="AY439" s="247" t="s">
        <v>134</v>
      </c>
    </row>
    <row r="440" s="13" customFormat="1">
      <c r="A440" s="13"/>
      <c r="B440" s="237"/>
      <c r="C440" s="238"/>
      <c r="D440" s="230" t="s">
        <v>163</v>
      </c>
      <c r="E440" s="239" t="s">
        <v>19</v>
      </c>
      <c r="F440" s="240" t="s">
        <v>911</v>
      </c>
      <c r="G440" s="238"/>
      <c r="H440" s="241">
        <v>541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163</v>
      </c>
      <c r="AU440" s="247" t="s">
        <v>84</v>
      </c>
      <c r="AV440" s="13" t="s">
        <v>84</v>
      </c>
      <c r="AW440" s="13" t="s">
        <v>36</v>
      </c>
      <c r="AX440" s="13" t="s">
        <v>75</v>
      </c>
      <c r="AY440" s="247" t="s">
        <v>134</v>
      </c>
    </row>
    <row r="441" s="16" customFormat="1">
      <c r="A441" s="16"/>
      <c r="B441" s="269"/>
      <c r="C441" s="270"/>
      <c r="D441" s="230" t="s">
        <v>163</v>
      </c>
      <c r="E441" s="271" t="s">
        <v>19</v>
      </c>
      <c r="F441" s="272" t="s">
        <v>279</v>
      </c>
      <c r="G441" s="270"/>
      <c r="H441" s="273">
        <v>12512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9" t="s">
        <v>163</v>
      </c>
      <c r="AU441" s="279" t="s">
        <v>84</v>
      </c>
      <c r="AV441" s="16" t="s">
        <v>152</v>
      </c>
      <c r="AW441" s="16" t="s">
        <v>36</v>
      </c>
      <c r="AX441" s="16" t="s">
        <v>75</v>
      </c>
      <c r="AY441" s="279" t="s">
        <v>134</v>
      </c>
    </row>
    <row r="442" s="13" customFormat="1">
      <c r="A442" s="13"/>
      <c r="B442" s="237"/>
      <c r="C442" s="238"/>
      <c r="D442" s="230" t="s">
        <v>163</v>
      </c>
      <c r="E442" s="239" t="s">
        <v>19</v>
      </c>
      <c r="F442" s="240" t="s">
        <v>926</v>
      </c>
      <c r="G442" s="238"/>
      <c r="H442" s="241">
        <v>-7710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163</v>
      </c>
      <c r="AU442" s="247" t="s">
        <v>84</v>
      </c>
      <c r="AV442" s="13" t="s">
        <v>84</v>
      </c>
      <c r="AW442" s="13" t="s">
        <v>36</v>
      </c>
      <c r="AX442" s="13" t="s">
        <v>75</v>
      </c>
      <c r="AY442" s="247" t="s">
        <v>134</v>
      </c>
    </row>
    <row r="443" s="16" customFormat="1">
      <c r="A443" s="16"/>
      <c r="B443" s="269"/>
      <c r="C443" s="270"/>
      <c r="D443" s="230" t="s">
        <v>163</v>
      </c>
      <c r="E443" s="271" t="s">
        <v>19</v>
      </c>
      <c r="F443" s="272" t="s">
        <v>279</v>
      </c>
      <c r="G443" s="270"/>
      <c r="H443" s="273">
        <v>-7710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79" t="s">
        <v>163</v>
      </c>
      <c r="AU443" s="279" t="s">
        <v>84</v>
      </c>
      <c r="AV443" s="16" t="s">
        <v>152</v>
      </c>
      <c r="AW443" s="16" t="s">
        <v>36</v>
      </c>
      <c r="AX443" s="16" t="s">
        <v>75</v>
      </c>
      <c r="AY443" s="279" t="s">
        <v>134</v>
      </c>
    </row>
    <row r="444" s="13" customFormat="1">
      <c r="A444" s="13"/>
      <c r="B444" s="237"/>
      <c r="C444" s="238"/>
      <c r="D444" s="230" t="s">
        <v>163</v>
      </c>
      <c r="E444" s="239" t="s">
        <v>19</v>
      </c>
      <c r="F444" s="240" t="s">
        <v>927</v>
      </c>
      <c r="G444" s="238"/>
      <c r="H444" s="241">
        <v>1251.2000000000001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163</v>
      </c>
      <c r="AU444" s="247" t="s">
        <v>84</v>
      </c>
      <c r="AV444" s="13" t="s">
        <v>84</v>
      </c>
      <c r="AW444" s="13" t="s">
        <v>36</v>
      </c>
      <c r="AX444" s="13" t="s">
        <v>75</v>
      </c>
      <c r="AY444" s="247" t="s">
        <v>134</v>
      </c>
    </row>
    <row r="445" s="13" customFormat="1">
      <c r="A445" s="13"/>
      <c r="B445" s="237"/>
      <c r="C445" s="238"/>
      <c r="D445" s="230" t="s">
        <v>163</v>
      </c>
      <c r="E445" s="239" t="s">
        <v>19</v>
      </c>
      <c r="F445" s="240" t="s">
        <v>928</v>
      </c>
      <c r="G445" s="238"/>
      <c r="H445" s="241">
        <v>625.60000000000002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163</v>
      </c>
      <c r="AU445" s="247" t="s">
        <v>84</v>
      </c>
      <c r="AV445" s="13" t="s">
        <v>84</v>
      </c>
      <c r="AW445" s="13" t="s">
        <v>36</v>
      </c>
      <c r="AX445" s="13" t="s">
        <v>75</v>
      </c>
      <c r="AY445" s="247" t="s">
        <v>134</v>
      </c>
    </row>
    <row r="446" s="16" customFormat="1">
      <c r="A446" s="16"/>
      <c r="B446" s="269"/>
      <c r="C446" s="270"/>
      <c r="D446" s="230" t="s">
        <v>163</v>
      </c>
      <c r="E446" s="271" t="s">
        <v>19</v>
      </c>
      <c r="F446" s="272" t="s">
        <v>279</v>
      </c>
      <c r="G446" s="270"/>
      <c r="H446" s="273">
        <v>1876.8000000000002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79" t="s">
        <v>163</v>
      </c>
      <c r="AU446" s="279" t="s">
        <v>84</v>
      </c>
      <c r="AV446" s="16" t="s">
        <v>152</v>
      </c>
      <c r="AW446" s="16" t="s">
        <v>36</v>
      </c>
      <c r="AX446" s="16" t="s">
        <v>75</v>
      </c>
      <c r="AY446" s="279" t="s">
        <v>134</v>
      </c>
    </row>
    <row r="447" s="15" customFormat="1">
      <c r="A447" s="15"/>
      <c r="B447" s="258"/>
      <c r="C447" s="259"/>
      <c r="D447" s="230" t="s">
        <v>163</v>
      </c>
      <c r="E447" s="260" t="s">
        <v>19</v>
      </c>
      <c r="F447" s="261" t="s">
        <v>203</v>
      </c>
      <c r="G447" s="259"/>
      <c r="H447" s="262">
        <v>6678.8000000000002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8" t="s">
        <v>163</v>
      </c>
      <c r="AU447" s="268" t="s">
        <v>84</v>
      </c>
      <c r="AV447" s="15" t="s">
        <v>140</v>
      </c>
      <c r="AW447" s="15" t="s">
        <v>36</v>
      </c>
      <c r="AX447" s="15" t="s">
        <v>82</v>
      </c>
      <c r="AY447" s="268" t="s">
        <v>134</v>
      </c>
    </row>
    <row r="448" s="2" customFormat="1" ht="16.5" customHeight="1">
      <c r="A448" s="41"/>
      <c r="B448" s="42"/>
      <c r="C448" s="216" t="s">
        <v>929</v>
      </c>
      <c r="D448" s="216" t="s">
        <v>136</v>
      </c>
      <c r="E448" s="217" t="s">
        <v>459</v>
      </c>
      <c r="F448" s="218" t="s">
        <v>450</v>
      </c>
      <c r="G448" s="219" t="s">
        <v>139</v>
      </c>
      <c r="H448" s="220">
        <v>7710</v>
      </c>
      <c r="I448" s="221"/>
      <c r="J448" s="222">
        <f>ROUND(I448*H448,2)</f>
        <v>0</v>
      </c>
      <c r="K448" s="223"/>
      <c r="L448" s="47"/>
      <c r="M448" s="224" t="s">
        <v>19</v>
      </c>
      <c r="N448" s="225" t="s">
        <v>46</v>
      </c>
      <c r="O448" s="87"/>
      <c r="P448" s="226">
        <f>O448*H448</f>
        <v>0</v>
      </c>
      <c r="Q448" s="226">
        <v>0.29389999999999999</v>
      </c>
      <c r="R448" s="226">
        <f>Q448*H448</f>
        <v>2265.9690000000001</v>
      </c>
      <c r="S448" s="226">
        <v>0</v>
      </c>
      <c r="T448" s="227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28" t="s">
        <v>140</v>
      </c>
      <c r="AT448" s="228" t="s">
        <v>136</v>
      </c>
      <c r="AU448" s="228" t="s">
        <v>84</v>
      </c>
      <c r="AY448" s="20" t="s">
        <v>134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20" t="s">
        <v>82</v>
      </c>
      <c r="BK448" s="229">
        <f>ROUND(I448*H448,2)</f>
        <v>0</v>
      </c>
      <c r="BL448" s="20" t="s">
        <v>140</v>
      </c>
      <c r="BM448" s="228" t="s">
        <v>930</v>
      </c>
    </row>
    <row r="449" s="2" customFormat="1">
      <c r="A449" s="41"/>
      <c r="B449" s="42"/>
      <c r="C449" s="43"/>
      <c r="D449" s="230" t="s">
        <v>142</v>
      </c>
      <c r="E449" s="43"/>
      <c r="F449" s="231" t="s">
        <v>452</v>
      </c>
      <c r="G449" s="43"/>
      <c r="H449" s="43"/>
      <c r="I449" s="232"/>
      <c r="J449" s="43"/>
      <c r="K449" s="43"/>
      <c r="L449" s="47"/>
      <c r="M449" s="233"/>
      <c r="N449" s="234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142</v>
      </c>
      <c r="AU449" s="20" t="s">
        <v>84</v>
      </c>
    </row>
    <row r="450" s="2" customFormat="1">
      <c r="A450" s="41"/>
      <c r="B450" s="42"/>
      <c r="C450" s="43"/>
      <c r="D450" s="235" t="s">
        <v>144</v>
      </c>
      <c r="E450" s="43"/>
      <c r="F450" s="236" t="s">
        <v>461</v>
      </c>
      <c r="G450" s="43"/>
      <c r="H450" s="43"/>
      <c r="I450" s="232"/>
      <c r="J450" s="43"/>
      <c r="K450" s="43"/>
      <c r="L450" s="47"/>
      <c r="M450" s="233"/>
      <c r="N450" s="23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144</v>
      </c>
      <c r="AU450" s="20" t="s">
        <v>84</v>
      </c>
    </row>
    <row r="451" s="13" customFormat="1">
      <c r="A451" s="13"/>
      <c r="B451" s="237"/>
      <c r="C451" s="238"/>
      <c r="D451" s="230" t="s">
        <v>163</v>
      </c>
      <c r="E451" s="239" t="s">
        <v>19</v>
      </c>
      <c r="F451" s="240" t="s">
        <v>923</v>
      </c>
      <c r="G451" s="238"/>
      <c r="H451" s="241">
        <v>7710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163</v>
      </c>
      <c r="AU451" s="247" t="s">
        <v>84</v>
      </c>
      <c r="AV451" s="13" t="s">
        <v>84</v>
      </c>
      <c r="AW451" s="13" t="s">
        <v>36</v>
      </c>
      <c r="AX451" s="13" t="s">
        <v>82</v>
      </c>
      <c r="AY451" s="247" t="s">
        <v>134</v>
      </c>
    </row>
    <row r="452" s="2" customFormat="1" ht="16.5" customHeight="1">
      <c r="A452" s="41"/>
      <c r="B452" s="42"/>
      <c r="C452" s="216" t="s">
        <v>931</v>
      </c>
      <c r="D452" s="216" t="s">
        <v>136</v>
      </c>
      <c r="E452" s="217" t="s">
        <v>464</v>
      </c>
      <c r="F452" s="218" t="s">
        <v>465</v>
      </c>
      <c r="G452" s="219" t="s">
        <v>139</v>
      </c>
      <c r="H452" s="220">
        <v>2130.5</v>
      </c>
      <c r="I452" s="221"/>
      <c r="J452" s="222">
        <f>ROUND(I452*H452,2)</f>
        <v>0</v>
      </c>
      <c r="K452" s="223"/>
      <c r="L452" s="47"/>
      <c r="M452" s="224" t="s">
        <v>19</v>
      </c>
      <c r="N452" s="225" t="s">
        <v>46</v>
      </c>
      <c r="O452" s="87"/>
      <c r="P452" s="226">
        <f>O452*H452</f>
        <v>0</v>
      </c>
      <c r="Q452" s="226">
        <v>0.155</v>
      </c>
      <c r="R452" s="226">
        <f>Q452*H452</f>
        <v>330.22750000000002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140</v>
      </c>
      <c r="AT452" s="228" t="s">
        <v>136</v>
      </c>
      <c r="AU452" s="228" t="s">
        <v>84</v>
      </c>
      <c r="AY452" s="20" t="s">
        <v>134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20" t="s">
        <v>82</v>
      </c>
      <c r="BK452" s="229">
        <f>ROUND(I452*H452,2)</f>
        <v>0</v>
      </c>
      <c r="BL452" s="20" t="s">
        <v>140</v>
      </c>
      <c r="BM452" s="228" t="s">
        <v>932</v>
      </c>
    </row>
    <row r="453" s="2" customFormat="1">
      <c r="A453" s="41"/>
      <c r="B453" s="42"/>
      <c r="C453" s="43"/>
      <c r="D453" s="230" t="s">
        <v>142</v>
      </c>
      <c r="E453" s="43"/>
      <c r="F453" s="231" t="s">
        <v>467</v>
      </c>
      <c r="G453" s="43"/>
      <c r="H453" s="43"/>
      <c r="I453" s="232"/>
      <c r="J453" s="43"/>
      <c r="K453" s="43"/>
      <c r="L453" s="47"/>
      <c r="M453" s="233"/>
      <c r="N453" s="23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142</v>
      </c>
      <c r="AU453" s="20" t="s">
        <v>84</v>
      </c>
    </row>
    <row r="454" s="2" customFormat="1">
      <c r="A454" s="41"/>
      <c r="B454" s="42"/>
      <c r="C454" s="43"/>
      <c r="D454" s="235" t="s">
        <v>144</v>
      </c>
      <c r="E454" s="43"/>
      <c r="F454" s="236" t="s">
        <v>468</v>
      </c>
      <c r="G454" s="43"/>
      <c r="H454" s="43"/>
      <c r="I454" s="232"/>
      <c r="J454" s="43"/>
      <c r="K454" s="43"/>
      <c r="L454" s="47"/>
      <c r="M454" s="233"/>
      <c r="N454" s="23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144</v>
      </c>
      <c r="AU454" s="20" t="s">
        <v>84</v>
      </c>
    </row>
    <row r="455" s="13" customFormat="1">
      <c r="A455" s="13"/>
      <c r="B455" s="237"/>
      <c r="C455" s="238"/>
      <c r="D455" s="230" t="s">
        <v>163</v>
      </c>
      <c r="E455" s="239" t="s">
        <v>19</v>
      </c>
      <c r="F455" s="240" t="s">
        <v>933</v>
      </c>
      <c r="G455" s="238"/>
      <c r="H455" s="241">
        <v>1230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163</v>
      </c>
      <c r="AU455" s="247" t="s">
        <v>84</v>
      </c>
      <c r="AV455" s="13" t="s">
        <v>84</v>
      </c>
      <c r="AW455" s="13" t="s">
        <v>36</v>
      </c>
      <c r="AX455" s="13" t="s">
        <v>75</v>
      </c>
      <c r="AY455" s="247" t="s">
        <v>134</v>
      </c>
    </row>
    <row r="456" s="13" customFormat="1">
      <c r="A456" s="13"/>
      <c r="B456" s="237"/>
      <c r="C456" s="238"/>
      <c r="D456" s="230" t="s">
        <v>163</v>
      </c>
      <c r="E456" s="239" t="s">
        <v>19</v>
      </c>
      <c r="F456" s="240" t="s">
        <v>934</v>
      </c>
      <c r="G456" s="238"/>
      <c r="H456" s="241">
        <v>900.5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163</v>
      </c>
      <c r="AU456" s="247" t="s">
        <v>84</v>
      </c>
      <c r="AV456" s="13" t="s">
        <v>84</v>
      </c>
      <c r="AW456" s="13" t="s">
        <v>36</v>
      </c>
      <c r="AX456" s="13" t="s">
        <v>75</v>
      </c>
      <c r="AY456" s="247" t="s">
        <v>134</v>
      </c>
    </row>
    <row r="457" s="15" customFormat="1">
      <c r="A457" s="15"/>
      <c r="B457" s="258"/>
      <c r="C457" s="259"/>
      <c r="D457" s="230" t="s">
        <v>163</v>
      </c>
      <c r="E457" s="260" t="s">
        <v>19</v>
      </c>
      <c r="F457" s="261" t="s">
        <v>203</v>
      </c>
      <c r="G457" s="259"/>
      <c r="H457" s="262">
        <v>2130.5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8" t="s">
        <v>163</v>
      </c>
      <c r="AU457" s="268" t="s">
        <v>84</v>
      </c>
      <c r="AV457" s="15" t="s">
        <v>140</v>
      </c>
      <c r="AW457" s="15" t="s">
        <v>36</v>
      </c>
      <c r="AX457" s="15" t="s">
        <v>82</v>
      </c>
      <c r="AY457" s="268" t="s">
        <v>134</v>
      </c>
    </row>
    <row r="458" s="2" customFormat="1" ht="33" customHeight="1">
      <c r="A458" s="41"/>
      <c r="B458" s="42"/>
      <c r="C458" s="216" t="s">
        <v>935</v>
      </c>
      <c r="D458" s="216" t="s">
        <v>136</v>
      </c>
      <c r="E458" s="217" t="s">
        <v>471</v>
      </c>
      <c r="F458" s="218" t="s">
        <v>472</v>
      </c>
      <c r="G458" s="219" t="s">
        <v>139</v>
      </c>
      <c r="H458" s="220">
        <v>8663.5499999999993</v>
      </c>
      <c r="I458" s="221"/>
      <c r="J458" s="222">
        <f>ROUND(I458*H458,2)</f>
        <v>0</v>
      </c>
      <c r="K458" s="223"/>
      <c r="L458" s="47"/>
      <c r="M458" s="224" t="s">
        <v>19</v>
      </c>
      <c r="N458" s="225" t="s">
        <v>46</v>
      </c>
      <c r="O458" s="87"/>
      <c r="P458" s="226">
        <f>O458*H458</f>
        <v>0</v>
      </c>
      <c r="Q458" s="226">
        <v>0.15559000000000001</v>
      </c>
      <c r="R458" s="226">
        <f>Q458*H458</f>
        <v>1347.9617444999999</v>
      </c>
      <c r="S458" s="226">
        <v>0</v>
      </c>
      <c r="T458" s="22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8" t="s">
        <v>140</v>
      </c>
      <c r="AT458" s="228" t="s">
        <v>136</v>
      </c>
      <c r="AU458" s="228" t="s">
        <v>84</v>
      </c>
      <c r="AY458" s="20" t="s">
        <v>134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20" t="s">
        <v>82</v>
      </c>
      <c r="BK458" s="229">
        <f>ROUND(I458*H458,2)</f>
        <v>0</v>
      </c>
      <c r="BL458" s="20" t="s">
        <v>140</v>
      </c>
      <c r="BM458" s="228" t="s">
        <v>936</v>
      </c>
    </row>
    <row r="459" s="2" customFormat="1">
      <c r="A459" s="41"/>
      <c r="B459" s="42"/>
      <c r="C459" s="43"/>
      <c r="D459" s="230" t="s">
        <v>142</v>
      </c>
      <c r="E459" s="43"/>
      <c r="F459" s="231" t="s">
        <v>474</v>
      </c>
      <c r="G459" s="43"/>
      <c r="H459" s="43"/>
      <c r="I459" s="232"/>
      <c r="J459" s="43"/>
      <c r="K459" s="43"/>
      <c r="L459" s="47"/>
      <c r="M459" s="233"/>
      <c r="N459" s="23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142</v>
      </c>
      <c r="AU459" s="20" t="s">
        <v>84</v>
      </c>
    </row>
    <row r="460" s="2" customFormat="1">
      <c r="A460" s="41"/>
      <c r="B460" s="42"/>
      <c r="C460" s="43"/>
      <c r="D460" s="235" t="s">
        <v>144</v>
      </c>
      <c r="E460" s="43"/>
      <c r="F460" s="236" t="s">
        <v>475</v>
      </c>
      <c r="G460" s="43"/>
      <c r="H460" s="43"/>
      <c r="I460" s="232"/>
      <c r="J460" s="43"/>
      <c r="K460" s="43"/>
      <c r="L460" s="47"/>
      <c r="M460" s="233"/>
      <c r="N460" s="23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84</v>
      </c>
    </row>
    <row r="461" s="13" customFormat="1">
      <c r="A461" s="13"/>
      <c r="B461" s="237"/>
      <c r="C461" s="238"/>
      <c r="D461" s="230" t="s">
        <v>163</v>
      </c>
      <c r="E461" s="239" t="s">
        <v>19</v>
      </c>
      <c r="F461" s="240" t="s">
        <v>908</v>
      </c>
      <c r="G461" s="238"/>
      <c r="H461" s="241">
        <v>7710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163</v>
      </c>
      <c r="AU461" s="247" t="s">
        <v>84</v>
      </c>
      <c r="AV461" s="13" t="s">
        <v>84</v>
      </c>
      <c r="AW461" s="13" t="s">
        <v>36</v>
      </c>
      <c r="AX461" s="13" t="s">
        <v>75</v>
      </c>
      <c r="AY461" s="247" t="s">
        <v>134</v>
      </c>
    </row>
    <row r="462" s="13" customFormat="1">
      <c r="A462" s="13"/>
      <c r="B462" s="237"/>
      <c r="C462" s="238"/>
      <c r="D462" s="230" t="s">
        <v>163</v>
      </c>
      <c r="E462" s="239" t="s">
        <v>19</v>
      </c>
      <c r="F462" s="240" t="s">
        <v>911</v>
      </c>
      <c r="G462" s="238"/>
      <c r="H462" s="241">
        <v>541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163</v>
      </c>
      <c r="AU462" s="247" t="s">
        <v>84</v>
      </c>
      <c r="AV462" s="13" t="s">
        <v>84</v>
      </c>
      <c r="AW462" s="13" t="s">
        <v>36</v>
      </c>
      <c r="AX462" s="13" t="s">
        <v>75</v>
      </c>
      <c r="AY462" s="247" t="s">
        <v>134</v>
      </c>
    </row>
    <row r="463" s="16" customFormat="1">
      <c r="A463" s="16"/>
      <c r="B463" s="269"/>
      <c r="C463" s="270"/>
      <c r="D463" s="230" t="s">
        <v>163</v>
      </c>
      <c r="E463" s="271" t="s">
        <v>19</v>
      </c>
      <c r="F463" s="272" t="s">
        <v>279</v>
      </c>
      <c r="G463" s="270"/>
      <c r="H463" s="273">
        <v>8251</v>
      </c>
      <c r="I463" s="274"/>
      <c r="J463" s="270"/>
      <c r="K463" s="270"/>
      <c r="L463" s="275"/>
      <c r="M463" s="276"/>
      <c r="N463" s="277"/>
      <c r="O463" s="277"/>
      <c r="P463" s="277"/>
      <c r="Q463" s="277"/>
      <c r="R463" s="277"/>
      <c r="S463" s="277"/>
      <c r="T463" s="278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9" t="s">
        <v>163</v>
      </c>
      <c r="AU463" s="279" t="s">
        <v>84</v>
      </c>
      <c r="AV463" s="16" t="s">
        <v>152</v>
      </c>
      <c r="AW463" s="16" t="s">
        <v>36</v>
      </c>
      <c r="AX463" s="16" t="s">
        <v>75</v>
      </c>
      <c r="AY463" s="279" t="s">
        <v>134</v>
      </c>
    </row>
    <row r="464" s="13" customFormat="1">
      <c r="A464" s="13"/>
      <c r="B464" s="237"/>
      <c r="C464" s="238"/>
      <c r="D464" s="230" t="s">
        <v>163</v>
      </c>
      <c r="E464" s="239" t="s">
        <v>19</v>
      </c>
      <c r="F464" s="240" t="s">
        <v>920</v>
      </c>
      <c r="G464" s="238"/>
      <c r="H464" s="241">
        <v>412.55000000000001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163</v>
      </c>
      <c r="AU464" s="247" t="s">
        <v>84</v>
      </c>
      <c r="AV464" s="13" t="s">
        <v>84</v>
      </c>
      <c r="AW464" s="13" t="s">
        <v>36</v>
      </c>
      <c r="AX464" s="13" t="s">
        <v>75</v>
      </c>
      <c r="AY464" s="247" t="s">
        <v>134</v>
      </c>
    </row>
    <row r="465" s="16" customFormat="1">
      <c r="A465" s="16"/>
      <c r="B465" s="269"/>
      <c r="C465" s="270"/>
      <c r="D465" s="230" t="s">
        <v>163</v>
      </c>
      <c r="E465" s="271" t="s">
        <v>19</v>
      </c>
      <c r="F465" s="272" t="s">
        <v>279</v>
      </c>
      <c r="G465" s="270"/>
      <c r="H465" s="273">
        <v>412.55000000000001</v>
      </c>
      <c r="I465" s="274"/>
      <c r="J465" s="270"/>
      <c r="K465" s="270"/>
      <c r="L465" s="275"/>
      <c r="M465" s="276"/>
      <c r="N465" s="277"/>
      <c r="O465" s="277"/>
      <c r="P465" s="277"/>
      <c r="Q465" s="277"/>
      <c r="R465" s="277"/>
      <c r="S465" s="277"/>
      <c r="T465" s="278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79" t="s">
        <v>163</v>
      </c>
      <c r="AU465" s="279" t="s">
        <v>84</v>
      </c>
      <c r="AV465" s="16" t="s">
        <v>152</v>
      </c>
      <c r="AW465" s="16" t="s">
        <v>36</v>
      </c>
      <c r="AX465" s="16" t="s">
        <v>75</v>
      </c>
      <c r="AY465" s="279" t="s">
        <v>134</v>
      </c>
    </row>
    <row r="466" s="15" customFormat="1">
      <c r="A466" s="15"/>
      <c r="B466" s="258"/>
      <c r="C466" s="259"/>
      <c r="D466" s="230" t="s">
        <v>163</v>
      </c>
      <c r="E466" s="260" t="s">
        <v>19</v>
      </c>
      <c r="F466" s="261" t="s">
        <v>203</v>
      </c>
      <c r="G466" s="259"/>
      <c r="H466" s="262">
        <v>8663.5499999999993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8" t="s">
        <v>163</v>
      </c>
      <c r="AU466" s="268" t="s">
        <v>84</v>
      </c>
      <c r="AV466" s="15" t="s">
        <v>140</v>
      </c>
      <c r="AW466" s="15" t="s">
        <v>36</v>
      </c>
      <c r="AX466" s="15" t="s">
        <v>82</v>
      </c>
      <c r="AY466" s="268" t="s">
        <v>134</v>
      </c>
    </row>
    <row r="467" s="2" customFormat="1" ht="24.15" customHeight="1">
      <c r="A467" s="41"/>
      <c r="B467" s="42"/>
      <c r="C467" s="216" t="s">
        <v>937</v>
      </c>
      <c r="D467" s="216" t="s">
        <v>136</v>
      </c>
      <c r="E467" s="217" t="s">
        <v>477</v>
      </c>
      <c r="F467" s="218" t="s">
        <v>478</v>
      </c>
      <c r="G467" s="219" t="s">
        <v>139</v>
      </c>
      <c r="H467" s="220">
        <v>752</v>
      </c>
      <c r="I467" s="221"/>
      <c r="J467" s="222">
        <f>ROUND(I467*H467,2)</f>
        <v>0</v>
      </c>
      <c r="K467" s="223"/>
      <c r="L467" s="47"/>
      <c r="M467" s="224" t="s">
        <v>19</v>
      </c>
      <c r="N467" s="225" t="s">
        <v>46</v>
      </c>
      <c r="O467" s="87"/>
      <c r="P467" s="226">
        <f>O467*H467</f>
        <v>0</v>
      </c>
      <c r="Q467" s="226">
        <v>0.48699999999999999</v>
      </c>
      <c r="R467" s="226">
        <f>Q467*H467</f>
        <v>366.22399999999999</v>
      </c>
      <c r="S467" s="226">
        <v>0</v>
      </c>
      <c r="T467" s="22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8" t="s">
        <v>140</v>
      </c>
      <c r="AT467" s="228" t="s">
        <v>136</v>
      </c>
      <c r="AU467" s="228" t="s">
        <v>84</v>
      </c>
      <c r="AY467" s="20" t="s">
        <v>134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20" t="s">
        <v>82</v>
      </c>
      <c r="BK467" s="229">
        <f>ROUND(I467*H467,2)</f>
        <v>0</v>
      </c>
      <c r="BL467" s="20" t="s">
        <v>140</v>
      </c>
      <c r="BM467" s="228" t="s">
        <v>938</v>
      </c>
    </row>
    <row r="468" s="2" customFormat="1">
      <c r="A468" s="41"/>
      <c r="B468" s="42"/>
      <c r="C468" s="43"/>
      <c r="D468" s="230" t="s">
        <v>142</v>
      </c>
      <c r="E468" s="43"/>
      <c r="F468" s="231" t="s">
        <v>480</v>
      </c>
      <c r="G468" s="43"/>
      <c r="H468" s="43"/>
      <c r="I468" s="232"/>
      <c r="J468" s="43"/>
      <c r="K468" s="43"/>
      <c r="L468" s="47"/>
      <c r="M468" s="233"/>
      <c r="N468" s="23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142</v>
      </c>
      <c r="AU468" s="20" t="s">
        <v>84</v>
      </c>
    </row>
    <row r="469" s="13" customFormat="1">
      <c r="A469" s="13"/>
      <c r="B469" s="237"/>
      <c r="C469" s="238"/>
      <c r="D469" s="230" t="s">
        <v>163</v>
      </c>
      <c r="E469" s="239" t="s">
        <v>19</v>
      </c>
      <c r="F469" s="240" t="s">
        <v>939</v>
      </c>
      <c r="G469" s="238"/>
      <c r="H469" s="241">
        <v>752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163</v>
      </c>
      <c r="AU469" s="247" t="s">
        <v>84</v>
      </c>
      <c r="AV469" s="13" t="s">
        <v>84</v>
      </c>
      <c r="AW469" s="13" t="s">
        <v>36</v>
      </c>
      <c r="AX469" s="13" t="s">
        <v>82</v>
      </c>
      <c r="AY469" s="247" t="s">
        <v>134</v>
      </c>
    </row>
    <row r="470" s="2" customFormat="1" ht="16.5" customHeight="1">
      <c r="A470" s="41"/>
      <c r="B470" s="42"/>
      <c r="C470" s="281" t="s">
        <v>940</v>
      </c>
      <c r="D470" s="281" t="s">
        <v>483</v>
      </c>
      <c r="E470" s="282" t="s">
        <v>484</v>
      </c>
      <c r="F470" s="283" t="s">
        <v>485</v>
      </c>
      <c r="G470" s="284" t="s">
        <v>323</v>
      </c>
      <c r="H470" s="285">
        <v>376</v>
      </c>
      <c r="I470" s="286"/>
      <c r="J470" s="287">
        <f>ROUND(I470*H470,2)</f>
        <v>0</v>
      </c>
      <c r="K470" s="288"/>
      <c r="L470" s="289"/>
      <c r="M470" s="290" t="s">
        <v>19</v>
      </c>
      <c r="N470" s="291" t="s">
        <v>46</v>
      </c>
      <c r="O470" s="87"/>
      <c r="P470" s="226">
        <f>O470*H470</f>
        <v>0</v>
      </c>
      <c r="Q470" s="226">
        <v>1</v>
      </c>
      <c r="R470" s="226">
        <f>Q470*H470</f>
        <v>376</v>
      </c>
      <c r="S470" s="226">
        <v>0</v>
      </c>
      <c r="T470" s="22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8" t="s">
        <v>186</v>
      </c>
      <c r="AT470" s="228" t="s">
        <v>483</v>
      </c>
      <c r="AU470" s="228" t="s">
        <v>84</v>
      </c>
      <c r="AY470" s="20" t="s">
        <v>134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20" t="s">
        <v>82</v>
      </c>
      <c r="BK470" s="229">
        <f>ROUND(I470*H470,2)</f>
        <v>0</v>
      </c>
      <c r="BL470" s="20" t="s">
        <v>140</v>
      </c>
      <c r="BM470" s="228" t="s">
        <v>941</v>
      </c>
    </row>
    <row r="471" s="2" customFormat="1">
      <c r="A471" s="41"/>
      <c r="B471" s="42"/>
      <c r="C471" s="43"/>
      <c r="D471" s="230" t="s">
        <v>142</v>
      </c>
      <c r="E471" s="43"/>
      <c r="F471" s="231" t="s">
        <v>485</v>
      </c>
      <c r="G471" s="43"/>
      <c r="H471" s="43"/>
      <c r="I471" s="232"/>
      <c r="J471" s="43"/>
      <c r="K471" s="43"/>
      <c r="L471" s="47"/>
      <c r="M471" s="233"/>
      <c r="N471" s="23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142</v>
      </c>
      <c r="AU471" s="20" t="s">
        <v>84</v>
      </c>
    </row>
    <row r="472" s="13" customFormat="1">
      <c r="A472" s="13"/>
      <c r="B472" s="237"/>
      <c r="C472" s="238"/>
      <c r="D472" s="230" t="s">
        <v>163</v>
      </c>
      <c r="E472" s="239" t="s">
        <v>19</v>
      </c>
      <c r="F472" s="240" t="s">
        <v>942</v>
      </c>
      <c r="G472" s="238"/>
      <c r="H472" s="241">
        <v>188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163</v>
      </c>
      <c r="AU472" s="247" t="s">
        <v>84</v>
      </c>
      <c r="AV472" s="13" t="s">
        <v>84</v>
      </c>
      <c r="AW472" s="13" t="s">
        <v>36</v>
      </c>
      <c r="AX472" s="13" t="s">
        <v>82</v>
      </c>
      <c r="AY472" s="247" t="s">
        <v>134</v>
      </c>
    </row>
    <row r="473" s="13" customFormat="1">
      <c r="A473" s="13"/>
      <c r="B473" s="237"/>
      <c r="C473" s="238"/>
      <c r="D473" s="230" t="s">
        <v>163</v>
      </c>
      <c r="E473" s="238"/>
      <c r="F473" s="240" t="s">
        <v>943</v>
      </c>
      <c r="G473" s="238"/>
      <c r="H473" s="241">
        <v>376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163</v>
      </c>
      <c r="AU473" s="247" t="s">
        <v>84</v>
      </c>
      <c r="AV473" s="13" t="s">
        <v>84</v>
      </c>
      <c r="AW473" s="13" t="s">
        <v>4</v>
      </c>
      <c r="AX473" s="13" t="s">
        <v>82</v>
      </c>
      <c r="AY473" s="247" t="s">
        <v>134</v>
      </c>
    </row>
    <row r="474" s="12" customFormat="1" ht="22.8" customHeight="1">
      <c r="A474" s="12"/>
      <c r="B474" s="200"/>
      <c r="C474" s="201"/>
      <c r="D474" s="202" t="s">
        <v>74</v>
      </c>
      <c r="E474" s="214" t="s">
        <v>173</v>
      </c>
      <c r="F474" s="214" t="s">
        <v>489</v>
      </c>
      <c r="G474" s="201"/>
      <c r="H474" s="201"/>
      <c r="I474" s="204"/>
      <c r="J474" s="215">
        <f>BK474</f>
        <v>0</v>
      </c>
      <c r="K474" s="201"/>
      <c r="L474" s="206"/>
      <c r="M474" s="207"/>
      <c r="N474" s="208"/>
      <c r="O474" s="208"/>
      <c r="P474" s="209">
        <f>SUM(P475:P478)</f>
        <v>0</v>
      </c>
      <c r="Q474" s="208"/>
      <c r="R474" s="209">
        <f>SUM(R475:R478)</f>
        <v>6.9196679999999997</v>
      </c>
      <c r="S474" s="208"/>
      <c r="T474" s="210">
        <f>SUM(T475:T478)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1" t="s">
        <v>82</v>
      </c>
      <c r="AT474" s="212" t="s">
        <v>74</v>
      </c>
      <c r="AU474" s="212" t="s">
        <v>82</v>
      </c>
      <c r="AY474" s="211" t="s">
        <v>134</v>
      </c>
      <c r="BK474" s="213">
        <f>SUM(BK475:BK478)</f>
        <v>0</v>
      </c>
    </row>
    <row r="475" s="2" customFormat="1" ht="24.15" customHeight="1">
      <c r="A475" s="41"/>
      <c r="B475" s="42"/>
      <c r="C475" s="216" t="s">
        <v>944</v>
      </c>
      <c r="D475" s="216" t="s">
        <v>136</v>
      </c>
      <c r="E475" s="217" t="s">
        <v>491</v>
      </c>
      <c r="F475" s="218" t="s">
        <v>492</v>
      </c>
      <c r="G475" s="219" t="s">
        <v>139</v>
      </c>
      <c r="H475" s="220">
        <v>75.599999999999994</v>
      </c>
      <c r="I475" s="221"/>
      <c r="J475" s="222">
        <f>ROUND(I475*H475,2)</f>
        <v>0</v>
      </c>
      <c r="K475" s="223"/>
      <c r="L475" s="47"/>
      <c r="M475" s="224" t="s">
        <v>19</v>
      </c>
      <c r="N475" s="225" t="s">
        <v>46</v>
      </c>
      <c r="O475" s="87"/>
      <c r="P475" s="226">
        <f>O475*H475</f>
        <v>0</v>
      </c>
      <c r="Q475" s="226">
        <v>0.09153</v>
      </c>
      <c r="R475" s="226">
        <f>Q475*H475</f>
        <v>6.9196679999999997</v>
      </c>
      <c r="S475" s="226">
        <v>0</v>
      </c>
      <c r="T475" s="22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8" t="s">
        <v>140</v>
      </c>
      <c r="AT475" s="228" t="s">
        <v>136</v>
      </c>
      <c r="AU475" s="228" t="s">
        <v>84</v>
      </c>
      <c r="AY475" s="20" t="s">
        <v>134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20" t="s">
        <v>82</v>
      </c>
      <c r="BK475" s="229">
        <f>ROUND(I475*H475,2)</f>
        <v>0</v>
      </c>
      <c r="BL475" s="20" t="s">
        <v>140</v>
      </c>
      <c r="BM475" s="228" t="s">
        <v>945</v>
      </c>
    </row>
    <row r="476" s="2" customFormat="1">
      <c r="A476" s="41"/>
      <c r="B476" s="42"/>
      <c r="C476" s="43"/>
      <c r="D476" s="230" t="s">
        <v>142</v>
      </c>
      <c r="E476" s="43"/>
      <c r="F476" s="231" t="s">
        <v>494</v>
      </c>
      <c r="G476" s="43"/>
      <c r="H476" s="43"/>
      <c r="I476" s="232"/>
      <c r="J476" s="43"/>
      <c r="K476" s="43"/>
      <c r="L476" s="47"/>
      <c r="M476" s="233"/>
      <c r="N476" s="23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142</v>
      </c>
      <c r="AU476" s="20" t="s">
        <v>84</v>
      </c>
    </row>
    <row r="477" s="2" customFormat="1">
      <c r="A477" s="41"/>
      <c r="B477" s="42"/>
      <c r="C477" s="43"/>
      <c r="D477" s="235" t="s">
        <v>144</v>
      </c>
      <c r="E477" s="43"/>
      <c r="F477" s="236" t="s">
        <v>495</v>
      </c>
      <c r="G477" s="43"/>
      <c r="H477" s="43"/>
      <c r="I477" s="232"/>
      <c r="J477" s="43"/>
      <c r="K477" s="43"/>
      <c r="L477" s="47"/>
      <c r="M477" s="233"/>
      <c r="N477" s="23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144</v>
      </c>
      <c r="AU477" s="20" t="s">
        <v>84</v>
      </c>
    </row>
    <row r="478" s="13" customFormat="1">
      <c r="A478" s="13"/>
      <c r="B478" s="237"/>
      <c r="C478" s="238"/>
      <c r="D478" s="230" t="s">
        <v>163</v>
      </c>
      <c r="E478" s="239" t="s">
        <v>19</v>
      </c>
      <c r="F478" s="240" t="s">
        <v>946</v>
      </c>
      <c r="G478" s="238"/>
      <c r="H478" s="241">
        <v>75.599999999999994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163</v>
      </c>
      <c r="AU478" s="247" t="s">
        <v>84</v>
      </c>
      <c r="AV478" s="13" t="s">
        <v>84</v>
      </c>
      <c r="AW478" s="13" t="s">
        <v>36</v>
      </c>
      <c r="AX478" s="13" t="s">
        <v>82</v>
      </c>
      <c r="AY478" s="247" t="s">
        <v>134</v>
      </c>
    </row>
    <row r="479" s="12" customFormat="1" ht="22.8" customHeight="1">
      <c r="A479" s="12"/>
      <c r="B479" s="200"/>
      <c r="C479" s="201"/>
      <c r="D479" s="202" t="s">
        <v>74</v>
      </c>
      <c r="E479" s="214" t="s">
        <v>192</v>
      </c>
      <c r="F479" s="214" t="s">
        <v>498</v>
      </c>
      <c r="G479" s="201"/>
      <c r="H479" s="201"/>
      <c r="I479" s="204"/>
      <c r="J479" s="215">
        <f>BK479</f>
        <v>0</v>
      </c>
      <c r="K479" s="201"/>
      <c r="L479" s="206"/>
      <c r="M479" s="207"/>
      <c r="N479" s="208"/>
      <c r="O479" s="208"/>
      <c r="P479" s="209">
        <f>SUM(P480:P538)</f>
        <v>0</v>
      </c>
      <c r="Q479" s="208"/>
      <c r="R479" s="209">
        <f>SUM(R480:R538)</f>
        <v>118.34648012000001</v>
      </c>
      <c r="S479" s="208"/>
      <c r="T479" s="210">
        <f>SUM(T480:T538)</f>
        <v>332.7638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1" t="s">
        <v>82</v>
      </c>
      <c r="AT479" s="212" t="s">
        <v>74</v>
      </c>
      <c r="AU479" s="212" t="s">
        <v>82</v>
      </c>
      <c r="AY479" s="211" t="s">
        <v>134</v>
      </c>
      <c r="BK479" s="213">
        <f>SUM(BK480:BK538)</f>
        <v>0</v>
      </c>
    </row>
    <row r="480" s="2" customFormat="1" ht="24.15" customHeight="1">
      <c r="A480" s="41"/>
      <c r="B480" s="42"/>
      <c r="C480" s="216" t="s">
        <v>947</v>
      </c>
      <c r="D480" s="216" t="s">
        <v>136</v>
      </c>
      <c r="E480" s="217" t="s">
        <v>500</v>
      </c>
      <c r="F480" s="218" t="s">
        <v>501</v>
      </c>
      <c r="G480" s="219" t="s">
        <v>148</v>
      </c>
      <c r="H480" s="220">
        <v>2</v>
      </c>
      <c r="I480" s="221"/>
      <c r="J480" s="222">
        <f>ROUND(I480*H480,2)</f>
        <v>0</v>
      </c>
      <c r="K480" s="223"/>
      <c r="L480" s="47"/>
      <c r="M480" s="224" t="s">
        <v>19</v>
      </c>
      <c r="N480" s="225" t="s">
        <v>46</v>
      </c>
      <c r="O480" s="87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8" t="s">
        <v>140</v>
      </c>
      <c r="AT480" s="228" t="s">
        <v>136</v>
      </c>
      <c r="AU480" s="228" t="s">
        <v>84</v>
      </c>
      <c r="AY480" s="20" t="s">
        <v>134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20" t="s">
        <v>82</v>
      </c>
      <c r="BK480" s="229">
        <f>ROUND(I480*H480,2)</f>
        <v>0</v>
      </c>
      <c r="BL480" s="20" t="s">
        <v>140</v>
      </c>
      <c r="BM480" s="228" t="s">
        <v>948</v>
      </c>
    </row>
    <row r="481" s="2" customFormat="1">
      <c r="A481" s="41"/>
      <c r="B481" s="42"/>
      <c r="C481" s="43"/>
      <c r="D481" s="230" t="s">
        <v>142</v>
      </c>
      <c r="E481" s="43"/>
      <c r="F481" s="231" t="s">
        <v>503</v>
      </c>
      <c r="G481" s="43"/>
      <c r="H481" s="43"/>
      <c r="I481" s="232"/>
      <c r="J481" s="43"/>
      <c r="K481" s="43"/>
      <c r="L481" s="47"/>
      <c r="M481" s="233"/>
      <c r="N481" s="23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142</v>
      </c>
      <c r="AU481" s="20" t="s">
        <v>84</v>
      </c>
    </row>
    <row r="482" s="2" customFormat="1">
      <c r="A482" s="41"/>
      <c r="B482" s="42"/>
      <c r="C482" s="43"/>
      <c r="D482" s="235" t="s">
        <v>144</v>
      </c>
      <c r="E482" s="43"/>
      <c r="F482" s="236" t="s">
        <v>504</v>
      </c>
      <c r="G482" s="43"/>
      <c r="H482" s="43"/>
      <c r="I482" s="232"/>
      <c r="J482" s="43"/>
      <c r="K482" s="43"/>
      <c r="L482" s="47"/>
      <c r="M482" s="233"/>
      <c r="N482" s="23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144</v>
      </c>
      <c r="AU482" s="20" t="s">
        <v>84</v>
      </c>
    </row>
    <row r="483" s="2" customFormat="1" ht="16.5" customHeight="1">
      <c r="A483" s="41"/>
      <c r="B483" s="42"/>
      <c r="C483" s="281" t="s">
        <v>949</v>
      </c>
      <c r="D483" s="281" t="s">
        <v>483</v>
      </c>
      <c r="E483" s="282" t="s">
        <v>506</v>
      </c>
      <c r="F483" s="283" t="s">
        <v>507</v>
      </c>
      <c r="G483" s="284" t="s">
        <v>148</v>
      </c>
      <c r="H483" s="285">
        <v>2</v>
      </c>
      <c r="I483" s="286"/>
      <c r="J483" s="287">
        <f>ROUND(I483*H483,2)</f>
        <v>0</v>
      </c>
      <c r="K483" s="288"/>
      <c r="L483" s="289"/>
      <c r="M483" s="290" t="s">
        <v>19</v>
      </c>
      <c r="N483" s="291" t="s">
        <v>46</v>
      </c>
      <c r="O483" s="87"/>
      <c r="P483" s="226">
        <f>O483*H483</f>
        <v>0</v>
      </c>
      <c r="Q483" s="226">
        <v>0.0020999999999999999</v>
      </c>
      <c r="R483" s="226">
        <f>Q483*H483</f>
        <v>0.0041999999999999997</v>
      </c>
      <c r="S483" s="226">
        <v>0</v>
      </c>
      <c r="T483" s="22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8" t="s">
        <v>186</v>
      </c>
      <c r="AT483" s="228" t="s">
        <v>483</v>
      </c>
      <c r="AU483" s="228" t="s">
        <v>84</v>
      </c>
      <c r="AY483" s="20" t="s">
        <v>134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20" t="s">
        <v>82</v>
      </c>
      <c r="BK483" s="229">
        <f>ROUND(I483*H483,2)</f>
        <v>0</v>
      </c>
      <c r="BL483" s="20" t="s">
        <v>140</v>
      </c>
      <c r="BM483" s="228" t="s">
        <v>950</v>
      </c>
    </row>
    <row r="484" s="2" customFormat="1">
      <c r="A484" s="41"/>
      <c r="B484" s="42"/>
      <c r="C484" s="43"/>
      <c r="D484" s="230" t="s">
        <v>142</v>
      </c>
      <c r="E484" s="43"/>
      <c r="F484" s="231" t="s">
        <v>507</v>
      </c>
      <c r="G484" s="43"/>
      <c r="H484" s="43"/>
      <c r="I484" s="232"/>
      <c r="J484" s="43"/>
      <c r="K484" s="43"/>
      <c r="L484" s="47"/>
      <c r="M484" s="233"/>
      <c r="N484" s="23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142</v>
      </c>
      <c r="AU484" s="20" t="s">
        <v>84</v>
      </c>
    </row>
    <row r="485" s="2" customFormat="1" ht="33" customHeight="1">
      <c r="A485" s="41"/>
      <c r="B485" s="42"/>
      <c r="C485" s="216" t="s">
        <v>951</v>
      </c>
      <c r="D485" s="216" t="s">
        <v>136</v>
      </c>
      <c r="E485" s="217" t="s">
        <v>510</v>
      </c>
      <c r="F485" s="218" t="s">
        <v>511</v>
      </c>
      <c r="G485" s="219" t="s">
        <v>512</v>
      </c>
      <c r="H485" s="220">
        <v>162.90000000000001</v>
      </c>
      <c r="I485" s="221"/>
      <c r="J485" s="222">
        <f>ROUND(I485*H485,2)</f>
        <v>0</v>
      </c>
      <c r="K485" s="223"/>
      <c r="L485" s="47"/>
      <c r="M485" s="224" t="s">
        <v>19</v>
      </c>
      <c r="N485" s="225" t="s">
        <v>46</v>
      </c>
      <c r="O485" s="87"/>
      <c r="P485" s="226">
        <f>O485*H485</f>
        <v>0</v>
      </c>
      <c r="Q485" s="226">
        <v>0.15540000000000001</v>
      </c>
      <c r="R485" s="226">
        <f>Q485*H485</f>
        <v>25.314660000000003</v>
      </c>
      <c r="S485" s="226">
        <v>0</v>
      </c>
      <c r="T485" s="227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8" t="s">
        <v>140</v>
      </c>
      <c r="AT485" s="228" t="s">
        <v>136</v>
      </c>
      <c r="AU485" s="228" t="s">
        <v>84</v>
      </c>
      <c r="AY485" s="20" t="s">
        <v>134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20" t="s">
        <v>82</v>
      </c>
      <c r="BK485" s="229">
        <f>ROUND(I485*H485,2)</f>
        <v>0</v>
      </c>
      <c r="BL485" s="20" t="s">
        <v>140</v>
      </c>
      <c r="BM485" s="228" t="s">
        <v>952</v>
      </c>
    </row>
    <row r="486" s="2" customFormat="1">
      <c r="A486" s="41"/>
      <c r="B486" s="42"/>
      <c r="C486" s="43"/>
      <c r="D486" s="230" t="s">
        <v>142</v>
      </c>
      <c r="E486" s="43"/>
      <c r="F486" s="231" t="s">
        <v>514</v>
      </c>
      <c r="G486" s="43"/>
      <c r="H486" s="43"/>
      <c r="I486" s="232"/>
      <c r="J486" s="43"/>
      <c r="K486" s="43"/>
      <c r="L486" s="47"/>
      <c r="M486" s="233"/>
      <c r="N486" s="234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142</v>
      </c>
      <c r="AU486" s="20" t="s">
        <v>84</v>
      </c>
    </row>
    <row r="487" s="2" customFormat="1">
      <c r="A487" s="41"/>
      <c r="B487" s="42"/>
      <c r="C487" s="43"/>
      <c r="D487" s="235" t="s">
        <v>144</v>
      </c>
      <c r="E487" s="43"/>
      <c r="F487" s="236" t="s">
        <v>515</v>
      </c>
      <c r="G487" s="43"/>
      <c r="H487" s="43"/>
      <c r="I487" s="232"/>
      <c r="J487" s="43"/>
      <c r="K487" s="43"/>
      <c r="L487" s="47"/>
      <c r="M487" s="233"/>
      <c r="N487" s="23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144</v>
      </c>
      <c r="AU487" s="20" t="s">
        <v>84</v>
      </c>
    </row>
    <row r="488" s="13" customFormat="1">
      <c r="A488" s="13"/>
      <c r="B488" s="237"/>
      <c r="C488" s="238"/>
      <c r="D488" s="230" t="s">
        <v>163</v>
      </c>
      <c r="E488" s="239" t="s">
        <v>19</v>
      </c>
      <c r="F488" s="240" t="s">
        <v>953</v>
      </c>
      <c r="G488" s="238"/>
      <c r="H488" s="241">
        <v>162.90000000000001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163</v>
      </c>
      <c r="AU488" s="247" t="s">
        <v>84</v>
      </c>
      <c r="AV488" s="13" t="s">
        <v>84</v>
      </c>
      <c r="AW488" s="13" t="s">
        <v>36</v>
      </c>
      <c r="AX488" s="13" t="s">
        <v>82</v>
      </c>
      <c r="AY488" s="247" t="s">
        <v>134</v>
      </c>
    </row>
    <row r="489" s="2" customFormat="1" ht="24.15" customHeight="1">
      <c r="A489" s="41"/>
      <c r="B489" s="42"/>
      <c r="C489" s="281" t="s">
        <v>954</v>
      </c>
      <c r="D489" s="281" t="s">
        <v>483</v>
      </c>
      <c r="E489" s="282" t="s">
        <v>518</v>
      </c>
      <c r="F489" s="283" t="s">
        <v>519</v>
      </c>
      <c r="G489" s="284" t="s">
        <v>512</v>
      </c>
      <c r="H489" s="285">
        <v>179.19</v>
      </c>
      <c r="I489" s="286"/>
      <c r="J489" s="287">
        <f>ROUND(I489*H489,2)</f>
        <v>0</v>
      </c>
      <c r="K489" s="288"/>
      <c r="L489" s="289"/>
      <c r="M489" s="290" t="s">
        <v>19</v>
      </c>
      <c r="N489" s="291" t="s">
        <v>46</v>
      </c>
      <c r="O489" s="87"/>
      <c r="P489" s="226">
        <f>O489*H489</f>
        <v>0</v>
      </c>
      <c r="Q489" s="226">
        <v>0.048300000000000003</v>
      </c>
      <c r="R489" s="226">
        <f>Q489*H489</f>
        <v>8.6548770000000008</v>
      </c>
      <c r="S489" s="226">
        <v>0</v>
      </c>
      <c r="T489" s="22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8" t="s">
        <v>186</v>
      </c>
      <c r="AT489" s="228" t="s">
        <v>483</v>
      </c>
      <c r="AU489" s="228" t="s">
        <v>84</v>
      </c>
      <c r="AY489" s="20" t="s">
        <v>134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20" t="s">
        <v>82</v>
      </c>
      <c r="BK489" s="229">
        <f>ROUND(I489*H489,2)</f>
        <v>0</v>
      </c>
      <c r="BL489" s="20" t="s">
        <v>140</v>
      </c>
      <c r="BM489" s="228" t="s">
        <v>955</v>
      </c>
    </row>
    <row r="490" s="2" customFormat="1">
      <c r="A490" s="41"/>
      <c r="B490" s="42"/>
      <c r="C490" s="43"/>
      <c r="D490" s="230" t="s">
        <v>142</v>
      </c>
      <c r="E490" s="43"/>
      <c r="F490" s="231" t="s">
        <v>519</v>
      </c>
      <c r="G490" s="43"/>
      <c r="H490" s="43"/>
      <c r="I490" s="232"/>
      <c r="J490" s="43"/>
      <c r="K490" s="43"/>
      <c r="L490" s="47"/>
      <c r="M490" s="233"/>
      <c r="N490" s="23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142</v>
      </c>
      <c r="AU490" s="20" t="s">
        <v>84</v>
      </c>
    </row>
    <row r="491" s="13" customFormat="1">
      <c r="A491" s="13"/>
      <c r="B491" s="237"/>
      <c r="C491" s="238"/>
      <c r="D491" s="230" t="s">
        <v>163</v>
      </c>
      <c r="E491" s="238"/>
      <c r="F491" s="240" t="s">
        <v>956</v>
      </c>
      <c r="G491" s="238"/>
      <c r="H491" s="241">
        <v>179.19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163</v>
      </c>
      <c r="AU491" s="247" t="s">
        <v>84</v>
      </c>
      <c r="AV491" s="13" t="s">
        <v>84</v>
      </c>
      <c r="AW491" s="13" t="s">
        <v>4</v>
      </c>
      <c r="AX491" s="13" t="s">
        <v>82</v>
      </c>
      <c r="AY491" s="247" t="s">
        <v>134</v>
      </c>
    </row>
    <row r="492" s="2" customFormat="1" ht="24.15" customHeight="1">
      <c r="A492" s="41"/>
      <c r="B492" s="42"/>
      <c r="C492" s="216" t="s">
        <v>957</v>
      </c>
      <c r="D492" s="216" t="s">
        <v>136</v>
      </c>
      <c r="E492" s="217" t="s">
        <v>523</v>
      </c>
      <c r="F492" s="218" t="s">
        <v>524</v>
      </c>
      <c r="G492" s="219" t="s">
        <v>148</v>
      </c>
      <c r="H492" s="220">
        <v>3</v>
      </c>
      <c r="I492" s="221"/>
      <c r="J492" s="222">
        <f>ROUND(I492*H492,2)</f>
        <v>0</v>
      </c>
      <c r="K492" s="223"/>
      <c r="L492" s="47"/>
      <c r="M492" s="224" t="s">
        <v>19</v>
      </c>
      <c r="N492" s="225" t="s">
        <v>46</v>
      </c>
      <c r="O492" s="87"/>
      <c r="P492" s="226">
        <f>O492*H492</f>
        <v>0</v>
      </c>
      <c r="Q492" s="226">
        <v>7.0056599999999998</v>
      </c>
      <c r="R492" s="226">
        <f>Q492*H492</f>
        <v>21.01698</v>
      </c>
      <c r="S492" s="226">
        <v>0</v>
      </c>
      <c r="T492" s="22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8" t="s">
        <v>140</v>
      </c>
      <c r="AT492" s="228" t="s">
        <v>136</v>
      </c>
      <c r="AU492" s="228" t="s">
        <v>84</v>
      </c>
      <c r="AY492" s="20" t="s">
        <v>134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20" t="s">
        <v>82</v>
      </c>
      <c r="BK492" s="229">
        <f>ROUND(I492*H492,2)</f>
        <v>0</v>
      </c>
      <c r="BL492" s="20" t="s">
        <v>140</v>
      </c>
      <c r="BM492" s="228" t="s">
        <v>958</v>
      </c>
    </row>
    <row r="493" s="2" customFormat="1">
      <c r="A493" s="41"/>
      <c r="B493" s="42"/>
      <c r="C493" s="43"/>
      <c r="D493" s="230" t="s">
        <v>142</v>
      </c>
      <c r="E493" s="43"/>
      <c r="F493" s="231" t="s">
        <v>526</v>
      </c>
      <c r="G493" s="43"/>
      <c r="H493" s="43"/>
      <c r="I493" s="232"/>
      <c r="J493" s="43"/>
      <c r="K493" s="43"/>
      <c r="L493" s="47"/>
      <c r="M493" s="233"/>
      <c r="N493" s="23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142</v>
      </c>
      <c r="AU493" s="20" t="s">
        <v>84</v>
      </c>
    </row>
    <row r="494" s="2" customFormat="1">
      <c r="A494" s="41"/>
      <c r="B494" s="42"/>
      <c r="C494" s="43"/>
      <c r="D494" s="235" t="s">
        <v>144</v>
      </c>
      <c r="E494" s="43"/>
      <c r="F494" s="236" t="s">
        <v>527</v>
      </c>
      <c r="G494" s="43"/>
      <c r="H494" s="43"/>
      <c r="I494" s="232"/>
      <c r="J494" s="43"/>
      <c r="K494" s="43"/>
      <c r="L494" s="47"/>
      <c r="M494" s="233"/>
      <c r="N494" s="23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144</v>
      </c>
      <c r="AU494" s="20" t="s">
        <v>84</v>
      </c>
    </row>
    <row r="495" s="2" customFormat="1" ht="24.15" customHeight="1">
      <c r="A495" s="41"/>
      <c r="B495" s="42"/>
      <c r="C495" s="216" t="s">
        <v>959</v>
      </c>
      <c r="D495" s="216" t="s">
        <v>136</v>
      </c>
      <c r="E495" s="217" t="s">
        <v>960</v>
      </c>
      <c r="F495" s="218" t="s">
        <v>961</v>
      </c>
      <c r="G495" s="219" t="s">
        <v>148</v>
      </c>
      <c r="H495" s="220">
        <v>2</v>
      </c>
      <c r="I495" s="221"/>
      <c r="J495" s="222">
        <f>ROUND(I495*H495,2)</f>
        <v>0</v>
      </c>
      <c r="K495" s="223"/>
      <c r="L495" s="47"/>
      <c r="M495" s="224" t="s">
        <v>19</v>
      </c>
      <c r="N495" s="225" t="s">
        <v>46</v>
      </c>
      <c r="O495" s="87"/>
      <c r="P495" s="226">
        <f>O495*H495</f>
        <v>0</v>
      </c>
      <c r="Q495" s="226">
        <v>16.75142</v>
      </c>
      <c r="R495" s="226">
        <f>Q495*H495</f>
        <v>33.502839999999999</v>
      </c>
      <c r="S495" s="226">
        <v>0</v>
      </c>
      <c r="T495" s="227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8" t="s">
        <v>140</v>
      </c>
      <c r="AT495" s="228" t="s">
        <v>136</v>
      </c>
      <c r="AU495" s="228" t="s">
        <v>84</v>
      </c>
      <c r="AY495" s="20" t="s">
        <v>134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20" t="s">
        <v>82</v>
      </c>
      <c r="BK495" s="229">
        <f>ROUND(I495*H495,2)</f>
        <v>0</v>
      </c>
      <c r="BL495" s="20" t="s">
        <v>140</v>
      </c>
      <c r="BM495" s="228" t="s">
        <v>962</v>
      </c>
    </row>
    <row r="496" s="2" customFormat="1">
      <c r="A496" s="41"/>
      <c r="B496" s="42"/>
      <c r="C496" s="43"/>
      <c r="D496" s="230" t="s">
        <v>142</v>
      </c>
      <c r="E496" s="43"/>
      <c r="F496" s="231" t="s">
        <v>963</v>
      </c>
      <c r="G496" s="43"/>
      <c r="H496" s="43"/>
      <c r="I496" s="232"/>
      <c r="J496" s="43"/>
      <c r="K496" s="43"/>
      <c r="L496" s="47"/>
      <c r="M496" s="233"/>
      <c r="N496" s="23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142</v>
      </c>
      <c r="AU496" s="20" t="s">
        <v>84</v>
      </c>
    </row>
    <row r="497" s="2" customFormat="1">
      <c r="A497" s="41"/>
      <c r="B497" s="42"/>
      <c r="C497" s="43"/>
      <c r="D497" s="235" t="s">
        <v>144</v>
      </c>
      <c r="E497" s="43"/>
      <c r="F497" s="236" t="s">
        <v>964</v>
      </c>
      <c r="G497" s="43"/>
      <c r="H497" s="43"/>
      <c r="I497" s="232"/>
      <c r="J497" s="43"/>
      <c r="K497" s="43"/>
      <c r="L497" s="47"/>
      <c r="M497" s="233"/>
      <c r="N497" s="23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144</v>
      </c>
      <c r="AU497" s="20" t="s">
        <v>84</v>
      </c>
    </row>
    <row r="498" s="2" customFormat="1" ht="24.15" customHeight="1">
      <c r="A498" s="41"/>
      <c r="B498" s="42"/>
      <c r="C498" s="216" t="s">
        <v>965</v>
      </c>
      <c r="D498" s="216" t="s">
        <v>136</v>
      </c>
      <c r="E498" s="217" t="s">
        <v>529</v>
      </c>
      <c r="F498" s="218" t="s">
        <v>530</v>
      </c>
      <c r="G498" s="219" t="s">
        <v>512</v>
      </c>
      <c r="H498" s="220">
        <v>6.5</v>
      </c>
      <c r="I498" s="221"/>
      <c r="J498" s="222">
        <f>ROUND(I498*H498,2)</f>
        <v>0</v>
      </c>
      <c r="K498" s="223"/>
      <c r="L498" s="47"/>
      <c r="M498" s="224" t="s">
        <v>19</v>
      </c>
      <c r="N498" s="225" t="s">
        <v>46</v>
      </c>
      <c r="O498" s="87"/>
      <c r="P498" s="226">
        <f>O498*H498</f>
        <v>0</v>
      </c>
      <c r="Q498" s="226">
        <v>0.61348000000000003</v>
      </c>
      <c r="R498" s="226">
        <f>Q498*H498</f>
        <v>3.9876200000000002</v>
      </c>
      <c r="S498" s="226">
        <v>0</v>
      </c>
      <c r="T498" s="22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8" t="s">
        <v>140</v>
      </c>
      <c r="AT498" s="228" t="s">
        <v>136</v>
      </c>
      <c r="AU498" s="228" t="s">
        <v>84</v>
      </c>
      <c r="AY498" s="20" t="s">
        <v>134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20" t="s">
        <v>82</v>
      </c>
      <c r="BK498" s="229">
        <f>ROUND(I498*H498,2)</f>
        <v>0</v>
      </c>
      <c r="BL498" s="20" t="s">
        <v>140</v>
      </c>
      <c r="BM498" s="228" t="s">
        <v>966</v>
      </c>
    </row>
    <row r="499" s="2" customFormat="1">
      <c r="A499" s="41"/>
      <c r="B499" s="42"/>
      <c r="C499" s="43"/>
      <c r="D499" s="230" t="s">
        <v>142</v>
      </c>
      <c r="E499" s="43"/>
      <c r="F499" s="231" t="s">
        <v>532</v>
      </c>
      <c r="G499" s="43"/>
      <c r="H499" s="43"/>
      <c r="I499" s="232"/>
      <c r="J499" s="43"/>
      <c r="K499" s="43"/>
      <c r="L499" s="47"/>
      <c r="M499" s="233"/>
      <c r="N499" s="234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142</v>
      </c>
      <c r="AU499" s="20" t="s">
        <v>84</v>
      </c>
    </row>
    <row r="500" s="2" customFormat="1">
      <c r="A500" s="41"/>
      <c r="B500" s="42"/>
      <c r="C500" s="43"/>
      <c r="D500" s="235" t="s">
        <v>144</v>
      </c>
      <c r="E500" s="43"/>
      <c r="F500" s="236" t="s">
        <v>533</v>
      </c>
      <c r="G500" s="43"/>
      <c r="H500" s="43"/>
      <c r="I500" s="232"/>
      <c r="J500" s="43"/>
      <c r="K500" s="43"/>
      <c r="L500" s="47"/>
      <c r="M500" s="233"/>
      <c r="N500" s="23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144</v>
      </c>
      <c r="AU500" s="20" t="s">
        <v>84</v>
      </c>
    </row>
    <row r="501" s="2" customFormat="1" ht="16.5" customHeight="1">
      <c r="A501" s="41"/>
      <c r="B501" s="42"/>
      <c r="C501" s="281" t="s">
        <v>967</v>
      </c>
      <c r="D501" s="281" t="s">
        <v>483</v>
      </c>
      <c r="E501" s="282" t="s">
        <v>536</v>
      </c>
      <c r="F501" s="283" t="s">
        <v>537</v>
      </c>
      <c r="G501" s="284" t="s">
        <v>512</v>
      </c>
      <c r="H501" s="285">
        <v>7.1500000000000004</v>
      </c>
      <c r="I501" s="286"/>
      <c r="J501" s="287">
        <f>ROUND(I501*H501,2)</f>
        <v>0</v>
      </c>
      <c r="K501" s="288"/>
      <c r="L501" s="289"/>
      <c r="M501" s="290" t="s">
        <v>19</v>
      </c>
      <c r="N501" s="291" t="s">
        <v>46</v>
      </c>
      <c r="O501" s="87"/>
      <c r="P501" s="226">
        <f>O501*H501</f>
        <v>0</v>
      </c>
      <c r="Q501" s="226">
        <v>0.29959999999999998</v>
      </c>
      <c r="R501" s="226">
        <f>Q501*H501</f>
        <v>2.1421399999999999</v>
      </c>
      <c r="S501" s="226">
        <v>0</v>
      </c>
      <c r="T501" s="22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8" t="s">
        <v>186</v>
      </c>
      <c r="AT501" s="228" t="s">
        <v>483</v>
      </c>
      <c r="AU501" s="228" t="s">
        <v>84</v>
      </c>
      <c r="AY501" s="20" t="s">
        <v>134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20" t="s">
        <v>82</v>
      </c>
      <c r="BK501" s="229">
        <f>ROUND(I501*H501,2)</f>
        <v>0</v>
      </c>
      <c r="BL501" s="20" t="s">
        <v>140</v>
      </c>
      <c r="BM501" s="228" t="s">
        <v>968</v>
      </c>
    </row>
    <row r="502" s="2" customFormat="1">
      <c r="A502" s="41"/>
      <c r="B502" s="42"/>
      <c r="C502" s="43"/>
      <c r="D502" s="230" t="s">
        <v>142</v>
      </c>
      <c r="E502" s="43"/>
      <c r="F502" s="231" t="s">
        <v>537</v>
      </c>
      <c r="G502" s="43"/>
      <c r="H502" s="43"/>
      <c r="I502" s="232"/>
      <c r="J502" s="43"/>
      <c r="K502" s="43"/>
      <c r="L502" s="47"/>
      <c r="M502" s="233"/>
      <c r="N502" s="23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142</v>
      </c>
      <c r="AU502" s="20" t="s">
        <v>84</v>
      </c>
    </row>
    <row r="503" s="13" customFormat="1">
      <c r="A503" s="13"/>
      <c r="B503" s="237"/>
      <c r="C503" s="238"/>
      <c r="D503" s="230" t="s">
        <v>163</v>
      </c>
      <c r="E503" s="238"/>
      <c r="F503" s="240" t="s">
        <v>969</v>
      </c>
      <c r="G503" s="238"/>
      <c r="H503" s="241">
        <v>7.1500000000000004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163</v>
      </c>
      <c r="AU503" s="247" t="s">
        <v>84</v>
      </c>
      <c r="AV503" s="13" t="s">
        <v>84</v>
      </c>
      <c r="AW503" s="13" t="s">
        <v>4</v>
      </c>
      <c r="AX503" s="13" t="s">
        <v>82</v>
      </c>
      <c r="AY503" s="247" t="s">
        <v>134</v>
      </c>
    </row>
    <row r="504" s="2" customFormat="1" ht="24.15" customHeight="1">
      <c r="A504" s="41"/>
      <c r="B504" s="42"/>
      <c r="C504" s="216" t="s">
        <v>970</v>
      </c>
      <c r="D504" s="216" t="s">
        <v>136</v>
      </c>
      <c r="E504" s="217" t="s">
        <v>971</v>
      </c>
      <c r="F504" s="218" t="s">
        <v>972</v>
      </c>
      <c r="G504" s="219" t="s">
        <v>512</v>
      </c>
      <c r="H504" s="220">
        <v>3</v>
      </c>
      <c r="I504" s="221"/>
      <c r="J504" s="222">
        <f>ROUND(I504*H504,2)</f>
        <v>0</v>
      </c>
      <c r="K504" s="223"/>
      <c r="L504" s="47"/>
      <c r="M504" s="224" t="s">
        <v>19</v>
      </c>
      <c r="N504" s="225" t="s">
        <v>46</v>
      </c>
      <c r="O504" s="87"/>
      <c r="P504" s="226">
        <f>O504*H504</f>
        <v>0</v>
      </c>
      <c r="Q504" s="226">
        <v>0.74931999999999999</v>
      </c>
      <c r="R504" s="226">
        <f>Q504*H504</f>
        <v>2.24796</v>
      </c>
      <c r="S504" s="226">
        <v>0</v>
      </c>
      <c r="T504" s="22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8" t="s">
        <v>140</v>
      </c>
      <c r="AT504" s="228" t="s">
        <v>136</v>
      </c>
      <c r="AU504" s="228" t="s">
        <v>84</v>
      </c>
      <c r="AY504" s="20" t="s">
        <v>134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20" t="s">
        <v>82</v>
      </c>
      <c r="BK504" s="229">
        <f>ROUND(I504*H504,2)</f>
        <v>0</v>
      </c>
      <c r="BL504" s="20" t="s">
        <v>140</v>
      </c>
      <c r="BM504" s="228" t="s">
        <v>973</v>
      </c>
    </row>
    <row r="505" s="2" customFormat="1">
      <c r="A505" s="41"/>
      <c r="B505" s="42"/>
      <c r="C505" s="43"/>
      <c r="D505" s="230" t="s">
        <v>142</v>
      </c>
      <c r="E505" s="43"/>
      <c r="F505" s="231" t="s">
        <v>974</v>
      </c>
      <c r="G505" s="43"/>
      <c r="H505" s="43"/>
      <c r="I505" s="232"/>
      <c r="J505" s="43"/>
      <c r="K505" s="43"/>
      <c r="L505" s="47"/>
      <c r="M505" s="233"/>
      <c r="N505" s="23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142</v>
      </c>
      <c r="AU505" s="20" t="s">
        <v>84</v>
      </c>
    </row>
    <row r="506" s="2" customFormat="1">
      <c r="A506" s="41"/>
      <c r="B506" s="42"/>
      <c r="C506" s="43"/>
      <c r="D506" s="235" t="s">
        <v>144</v>
      </c>
      <c r="E506" s="43"/>
      <c r="F506" s="236" t="s">
        <v>975</v>
      </c>
      <c r="G506" s="43"/>
      <c r="H506" s="43"/>
      <c r="I506" s="232"/>
      <c r="J506" s="43"/>
      <c r="K506" s="43"/>
      <c r="L506" s="47"/>
      <c r="M506" s="233"/>
      <c r="N506" s="234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144</v>
      </c>
      <c r="AU506" s="20" t="s">
        <v>84</v>
      </c>
    </row>
    <row r="507" s="2" customFormat="1" ht="16.5" customHeight="1">
      <c r="A507" s="41"/>
      <c r="B507" s="42"/>
      <c r="C507" s="281" t="s">
        <v>976</v>
      </c>
      <c r="D507" s="281" t="s">
        <v>483</v>
      </c>
      <c r="E507" s="282" t="s">
        <v>977</v>
      </c>
      <c r="F507" s="283" t="s">
        <v>978</v>
      </c>
      <c r="G507" s="284" t="s">
        <v>512</v>
      </c>
      <c r="H507" s="285">
        <v>3.2999999999999998</v>
      </c>
      <c r="I507" s="286"/>
      <c r="J507" s="287">
        <f>ROUND(I507*H507,2)</f>
        <v>0</v>
      </c>
      <c r="K507" s="288"/>
      <c r="L507" s="289"/>
      <c r="M507" s="290" t="s">
        <v>19</v>
      </c>
      <c r="N507" s="291" t="s">
        <v>46</v>
      </c>
      <c r="O507" s="87"/>
      <c r="P507" s="226">
        <f>O507*H507</f>
        <v>0</v>
      </c>
      <c r="Q507" s="226">
        <v>0.41599999999999998</v>
      </c>
      <c r="R507" s="226">
        <f>Q507*H507</f>
        <v>1.3727999999999998</v>
      </c>
      <c r="S507" s="226">
        <v>0</v>
      </c>
      <c r="T507" s="22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8" t="s">
        <v>186</v>
      </c>
      <c r="AT507" s="228" t="s">
        <v>483</v>
      </c>
      <c r="AU507" s="228" t="s">
        <v>84</v>
      </c>
      <c r="AY507" s="20" t="s">
        <v>134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20" t="s">
        <v>82</v>
      </c>
      <c r="BK507" s="229">
        <f>ROUND(I507*H507,2)</f>
        <v>0</v>
      </c>
      <c r="BL507" s="20" t="s">
        <v>140</v>
      </c>
      <c r="BM507" s="228" t="s">
        <v>979</v>
      </c>
    </row>
    <row r="508" s="2" customFormat="1">
      <c r="A508" s="41"/>
      <c r="B508" s="42"/>
      <c r="C508" s="43"/>
      <c r="D508" s="230" t="s">
        <v>142</v>
      </c>
      <c r="E508" s="43"/>
      <c r="F508" s="231" t="s">
        <v>978</v>
      </c>
      <c r="G508" s="43"/>
      <c r="H508" s="43"/>
      <c r="I508" s="232"/>
      <c r="J508" s="43"/>
      <c r="K508" s="43"/>
      <c r="L508" s="47"/>
      <c r="M508" s="233"/>
      <c r="N508" s="23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142</v>
      </c>
      <c r="AU508" s="20" t="s">
        <v>84</v>
      </c>
    </row>
    <row r="509" s="13" customFormat="1">
      <c r="A509" s="13"/>
      <c r="B509" s="237"/>
      <c r="C509" s="238"/>
      <c r="D509" s="230" t="s">
        <v>163</v>
      </c>
      <c r="E509" s="238"/>
      <c r="F509" s="240" t="s">
        <v>980</v>
      </c>
      <c r="G509" s="238"/>
      <c r="H509" s="241">
        <v>3.2999999999999998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163</v>
      </c>
      <c r="AU509" s="247" t="s">
        <v>84</v>
      </c>
      <c r="AV509" s="13" t="s">
        <v>84</v>
      </c>
      <c r="AW509" s="13" t="s">
        <v>4</v>
      </c>
      <c r="AX509" s="13" t="s">
        <v>82</v>
      </c>
      <c r="AY509" s="247" t="s">
        <v>134</v>
      </c>
    </row>
    <row r="510" s="2" customFormat="1" ht="24.15" customHeight="1">
      <c r="A510" s="41"/>
      <c r="B510" s="42"/>
      <c r="C510" s="216" t="s">
        <v>981</v>
      </c>
      <c r="D510" s="216" t="s">
        <v>136</v>
      </c>
      <c r="E510" s="217" t="s">
        <v>982</v>
      </c>
      <c r="F510" s="218" t="s">
        <v>983</v>
      </c>
      <c r="G510" s="219" t="s">
        <v>512</v>
      </c>
      <c r="H510" s="220">
        <v>13</v>
      </c>
      <c r="I510" s="221"/>
      <c r="J510" s="222">
        <f>ROUND(I510*H510,2)</f>
        <v>0</v>
      </c>
      <c r="K510" s="223"/>
      <c r="L510" s="47"/>
      <c r="M510" s="224" t="s">
        <v>19</v>
      </c>
      <c r="N510" s="225" t="s">
        <v>46</v>
      </c>
      <c r="O510" s="87"/>
      <c r="P510" s="226">
        <f>O510*H510</f>
        <v>0</v>
      </c>
      <c r="Q510" s="226">
        <v>0.88534999999999997</v>
      </c>
      <c r="R510" s="226">
        <f>Q510*H510</f>
        <v>11.509549999999999</v>
      </c>
      <c r="S510" s="226">
        <v>0</v>
      </c>
      <c r="T510" s="22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8" t="s">
        <v>140</v>
      </c>
      <c r="AT510" s="228" t="s">
        <v>136</v>
      </c>
      <c r="AU510" s="228" t="s">
        <v>84</v>
      </c>
      <c r="AY510" s="20" t="s">
        <v>134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20" t="s">
        <v>82</v>
      </c>
      <c r="BK510" s="229">
        <f>ROUND(I510*H510,2)</f>
        <v>0</v>
      </c>
      <c r="BL510" s="20" t="s">
        <v>140</v>
      </c>
      <c r="BM510" s="228" t="s">
        <v>984</v>
      </c>
    </row>
    <row r="511" s="2" customFormat="1">
      <c r="A511" s="41"/>
      <c r="B511" s="42"/>
      <c r="C511" s="43"/>
      <c r="D511" s="230" t="s">
        <v>142</v>
      </c>
      <c r="E511" s="43"/>
      <c r="F511" s="231" t="s">
        <v>985</v>
      </c>
      <c r="G511" s="43"/>
      <c r="H511" s="43"/>
      <c r="I511" s="232"/>
      <c r="J511" s="43"/>
      <c r="K511" s="43"/>
      <c r="L511" s="47"/>
      <c r="M511" s="233"/>
      <c r="N511" s="23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142</v>
      </c>
      <c r="AU511" s="20" t="s">
        <v>84</v>
      </c>
    </row>
    <row r="512" s="2" customFormat="1">
      <c r="A512" s="41"/>
      <c r="B512" s="42"/>
      <c r="C512" s="43"/>
      <c r="D512" s="235" t="s">
        <v>144</v>
      </c>
      <c r="E512" s="43"/>
      <c r="F512" s="236" t="s">
        <v>986</v>
      </c>
      <c r="G512" s="43"/>
      <c r="H512" s="43"/>
      <c r="I512" s="232"/>
      <c r="J512" s="43"/>
      <c r="K512" s="43"/>
      <c r="L512" s="47"/>
      <c r="M512" s="233"/>
      <c r="N512" s="23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84</v>
      </c>
    </row>
    <row r="513" s="2" customFormat="1" ht="16.5" customHeight="1">
      <c r="A513" s="41"/>
      <c r="B513" s="42"/>
      <c r="C513" s="281" t="s">
        <v>987</v>
      </c>
      <c r="D513" s="281" t="s">
        <v>483</v>
      </c>
      <c r="E513" s="282" t="s">
        <v>988</v>
      </c>
      <c r="F513" s="283" t="s">
        <v>989</v>
      </c>
      <c r="G513" s="284" t="s">
        <v>512</v>
      </c>
      <c r="H513" s="285">
        <v>14.300000000000001</v>
      </c>
      <c r="I513" s="286"/>
      <c r="J513" s="287">
        <f>ROUND(I513*H513,2)</f>
        <v>0</v>
      </c>
      <c r="K513" s="288"/>
      <c r="L513" s="289"/>
      <c r="M513" s="290" t="s">
        <v>19</v>
      </c>
      <c r="N513" s="291" t="s">
        <v>46</v>
      </c>
      <c r="O513" s="87"/>
      <c r="P513" s="226">
        <f>O513*H513</f>
        <v>0</v>
      </c>
      <c r="Q513" s="226">
        <v>0.59999999999999998</v>
      </c>
      <c r="R513" s="226">
        <f>Q513*H513</f>
        <v>8.5800000000000001</v>
      </c>
      <c r="S513" s="226">
        <v>0</v>
      </c>
      <c r="T513" s="22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8" t="s">
        <v>186</v>
      </c>
      <c r="AT513" s="228" t="s">
        <v>483</v>
      </c>
      <c r="AU513" s="228" t="s">
        <v>84</v>
      </c>
      <c r="AY513" s="20" t="s">
        <v>134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20" t="s">
        <v>82</v>
      </c>
      <c r="BK513" s="229">
        <f>ROUND(I513*H513,2)</f>
        <v>0</v>
      </c>
      <c r="BL513" s="20" t="s">
        <v>140</v>
      </c>
      <c r="BM513" s="228" t="s">
        <v>990</v>
      </c>
    </row>
    <row r="514" s="2" customFormat="1">
      <c r="A514" s="41"/>
      <c r="B514" s="42"/>
      <c r="C514" s="43"/>
      <c r="D514" s="230" t="s">
        <v>142</v>
      </c>
      <c r="E514" s="43"/>
      <c r="F514" s="231" t="s">
        <v>989</v>
      </c>
      <c r="G514" s="43"/>
      <c r="H514" s="43"/>
      <c r="I514" s="232"/>
      <c r="J514" s="43"/>
      <c r="K514" s="43"/>
      <c r="L514" s="47"/>
      <c r="M514" s="233"/>
      <c r="N514" s="23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142</v>
      </c>
      <c r="AU514" s="20" t="s">
        <v>84</v>
      </c>
    </row>
    <row r="515" s="13" customFormat="1">
      <c r="A515" s="13"/>
      <c r="B515" s="237"/>
      <c r="C515" s="238"/>
      <c r="D515" s="230" t="s">
        <v>163</v>
      </c>
      <c r="E515" s="238"/>
      <c r="F515" s="240" t="s">
        <v>991</v>
      </c>
      <c r="G515" s="238"/>
      <c r="H515" s="241">
        <v>14.300000000000001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163</v>
      </c>
      <c r="AU515" s="247" t="s">
        <v>84</v>
      </c>
      <c r="AV515" s="13" t="s">
        <v>84</v>
      </c>
      <c r="AW515" s="13" t="s">
        <v>4</v>
      </c>
      <c r="AX515" s="13" t="s">
        <v>82</v>
      </c>
      <c r="AY515" s="247" t="s">
        <v>134</v>
      </c>
    </row>
    <row r="516" s="2" customFormat="1" ht="33" customHeight="1">
      <c r="A516" s="41"/>
      <c r="B516" s="42"/>
      <c r="C516" s="216" t="s">
        <v>992</v>
      </c>
      <c r="D516" s="216" t="s">
        <v>136</v>
      </c>
      <c r="E516" s="217" t="s">
        <v>541</v>
      </c>
      <c r="F516" s="218" t="s">
        <v>542</v>
      </c>
      <c r="G516" s="219" t="s">
        <v>512</v>
      </c>
      <c r="H516" s="220">
        <v>20</v>
      </c>
      <c r="I516" s="221"/>
      <c r="J516" s="222">
        <f>ROUND(I516*H516,2)</f>
        <v>0</v>
      </c>
      <c r="K516" s="223"/>
      <c r="L516" s="47"/>
      <c r="M516" s="224" t="s">
        <v>19</v>
      </c>
      <c r="N516" s="225" t="s">
        <v>46</v>
      </c>
      <c r="O516" s="87"/>
      <c r="P516" s="226">
        <f>O516*H516</f>
        <v>0</v>
      </c>
      <c r="Q516" s="226">
        <v>0.00060999999999999997</v>
      </c>
      <c r="R516" s="226">
        <f>Q516*H516</f>
        <v>0.012199999999999999</v>
      </c>
      <c r="S516" s="226">
        <v>0</v>
      </c>
      <c r="T516" s="22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8" t="s">
        <v>140</v>
      </c>
      <c r="AT516" s="228" t="s">
        <v>136</v>
      </c>
      <c r="AU516" s="228" t="s">
        <v>84</v>
      </c>
      <c r="AY516" s="20" t="s">
        <v>134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20" t="s">
        <v>82</v>
      </c>
      <c r="BK516" s="229">
        <f>ROUND(I516*H516,2)</f>
        <v>0</v>
      </c>
      <c r="BL516" s="20" t="s">
        <v>140</v>
      </c>
      <c r="BM516" s="228" t="s">
        <v>993</v>
      </c>
    </row>
    <row r="517" s="2" customFormat="1">
      <c r="A517" s="41"/>
      <c r="B517" s="42"/>
      <c r="C517" s="43"/>
      <c r="D517" s="230" t="s">
        <v>142</v>
      </c>
      <c r="E517" s="43"/>
      <c r="F517" s="231" t="s">
        <v>544</v>
      </c>
      <c r="G517" s="43"/>
      <c r="H517" s="43"/>
      <c r="I517" s="232"/>
      <c r="J517" s="43"/>
      <c r="K517" s="43"/>
      <c r="L517" s="47"/>
      <c r="M517" s="233"/>
      <c r="N517" s="23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142</v>
      </c>
      <c r="AU517" s="20" t="s">
        <v>84</v>
      </c>
    </row>
    <row r="518" s="2" customFormat="1">
      <c r="A518" s="41"/>
      <c r="B518" s="42"/>
      <c r="C518" s="43"/>
      <c r="D518" s="235" t="s">
        <v>144</v>
      </c>
      <c r="E518" s="43"/>
      <c r="F518" s="236" t="s">
        <v>545</v>
      </c>
      <c r="G518" s="43"/>
      <c r="H518" s="43"/>
      <c r="I518" s="232"/>
      <c r="J518" s="43"/>
      <c r="K518" s="43"/>
      <c r="L518" s="47"/>
      <c r="M518" s="233"/>
      <c r="N518" s="23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144</v>
      </c>
      <c r="AU518" s="20" t="s">
        <v>84</v>
      </c>
    </row>
    <row r="519" s="2" customFormat="1" ht="24.15" customHeight="1">
      <c r="A519" s="41"/>
      <c r="B519" s="42"/>
      <c r="C519" s="216" t="s">
        <v>994</v>
      </c>
      <c r="D519" s="216" t="s">
        <v>136</v>
      </c>
      <c r="E519" s="217" t="s">
        <v>548</v>
      </c>
      <c r="F519" s="218" t="s">
        <v>549</v>
      </c>
      <c r="G519" s="219" t="s">
        <v>512</v>
      </c>
      <c r="H519" s="220">
        <v>3228</v>
      </c>
      <c r="I519" s="221"/>
      <c r="J519" s="222">
        <f>ROUND(I519*H519,2)</f>
        <v>0</v>
      </c>
      <c r="K519" s="223"/>
      <c r="L519" s="47"/>
      <c r="M519" s="224" t="s">
        <v>19</v>
      </c>
      <c r="N519" s="225" t="s">
        <v>46</v>
      </c>
      <c r="O519" s="87"/>
      <c r="P519" s="226">
        <f>O519*H519</f>
        <v>0</v>
      </c>
      <c r="Q519" s="226">
        <v>0</v>
      </c>
      <c r="R519" s="226">
        <f>Q519*H519</f>
        <v>0</v>
      </c>
      <c r="S519" s="226">
        <v>0.085999999999999993</v>
      </c>
      <c r="T519" s="227">
        <f>S519*H519</f>
        <v>277.608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140</v>
      </c>
      <c r="AT519" s="228" t="s">
        <v>136</v>
      </c>
      <c r="AU519" s="228" t="s">
        <v>84</v>
      </c>
      <c r="AY519" s="20" t="s">
        <v>134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20" t="s">
        <v>82</v>
      </c>
      <c r="BK519" s="229">
        <f>ROUND(I519*H519,2)</f>
        <v>0</v>
      </c>
      <c r="BL519" s="20" t="s">
        <v>140</v>
      </c>
      <c r="BM519" s="228" t="s">
        <v>995</v>
      </c>
    </row>
    <row r="520" s="2" customFormat="1">
      <c r="A520" s="41"/>
      <c r="B520" s="42"/>
      <c r="C520" s="43"/>
      <c r="D520" s="230" t="s">
        <v>142</v>
      </c>
      <c r="E520" s="43"/>
      <c r="F520" s="231" t="s">
        <v>551</v>
      </c>
      <c r="G520" s="43"/>
      <c r="H520" s="43"/>
      <c r="I520" s="232"/>
      <c r="J520" s="43"/>
      <c r="K520" s="43"/>
      <c r="L520" s="47"/>
      <c r="M520" s="233"/>
      <c r="N520" s="23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142</v>
      </c>
      <c r="AU520" s="20" t="s">
        <v>84</v>
      </c>
    </row>
    <row r="521" s="2" customFormat="1">
      <c r="A521" s="41"/>
      <c r="B521" s="42"/>
      <c r="C521" s="43"/>
      <c r="D521" s="235" t="s">
        <v>144</v>
      </c>
      <c r="E521" s="43"/>
      <c r="F521" s="236" t="s">
        <v>552</v>
      </c>
      <c r="G521" s="43"/>
      <c r="H521" s="43"/>
      <c r="I521" s="232"/>
      <c r="J521" s="43"/>
      <c r="K521" s="43"/>
      <c r="L521" s="47"/>
      <c r="M521" s="233"/>
      <c r="N521" s="23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144</v>
      </c>
      <c r="AU521" s="20" t="s">
        <v>84</v>
      </c>
    </row>
    <row r="522" s="13" customFormat="1">
      <c r="A522" s="13"/>
      <c r="B522" s="237"/>
      <c r="C522" s="238"/>
      <c r="D522" s="230" t="s">
        <v>163</v>
      </c>
      <c r="E522" s="239" t="s">
        <v>19</v>
      </c>
      <c r="F522" s="240" t="s">
        <v>996</v>
      </c>
      <c r="G522" s="238"/>
      <c r="H522" s="241">
        <v>3228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163</v>
      </c>
      <c r="AU522" s="247" t="s">
        <v>84</v>
      </c>
      <c r="AV522" s="13" t="s">
        <v>84</v>
      </c>
      <c r="AW522" s="13" t="s">
        <v>36</v>
      </c>
      <c r="AX522" s="13" t="s">
        <v>82</v>
      </c>
      <c r="AY522" s="247" t="s">
        <v>134</v>
      </c>
    </row>
    <row r="523" s="2" customFormat="1" ht="24.15" customHeight="1">
      <c r="A523" s="41"/>
      <c r="B523" s="42"/>
      <c r="C523" s="216" t="s">
        <v>997</v>
      </c>
      <c r="D523" s="216" t="s">
        <v>136</v>
      </c>
      <c r="E523" s="217" t="s">
        <v>555</v>
      </c>
      <c r="F523" s="218" t="s">
        <v>556</v>
      </c>
      <c r="G523" s="219" t="s">
        <v>512</v>
      </c>
      <c r="H523" s="220">
        <v>94.400000000000006</v>
      </c>
      <c r="I523" s="221"/>
      <c r="J523" s="222">
        <f>ROUND(I523*H523,2)</f>
        <v>0</v>
      </c>
      <c r="K523" s="223"/>
      <c r="L523" s="47"/>
      <c r="M523" s="224" t="s">
        <v>19</v>
      </c>
      <c r="N523" s="225" t="s">
        <v>46</v>
      </c>
      <c r="O523" s="87"/>
      <c r="P523" s="226">
        <f>O523*H523</f>
        <v>0</v>
      </c>
      <c r="Q523" s="226">
        <v>0</v>
      </c>
      <c r="R523" s="226">
        <f>Q523*H523</f>
        <v>0</v>
      </c>
      <c r="S523" s="226">
        <v>0.58199999999999996</v>
      </c>
      <c r="T523" s="227">
        <f>S523*H523</f>
        <v>54.940800000000003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8" t="s">
        <v>140</v>
      </c>
      <c r="AT523" s="228" t="s">
        <v>136</v>
      </c>
      <c r="AU523" s="228" t="s">
        <v>84</v>
      </c>
      <c r="AY523" s="20" t="s">
        <v>134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20" t="s">
        <v>82</v>
      </c>
      <c r="BK523" s="229">
        <f>ROUND(I523*H523,2)</f>
        <v>0</v>
      </c>
      <c r="BL523" s="20" t="s">
        <v>140</v>
      </c>
      <c r="BM523" s="228" t="s">
        <v>998</v>
      </c>
    </row>
    <row r="524" s="2" customFormat="1">
      <c r="A524" s="41"/>
      <c r="B524" s="42"/>
      <c r="C524" s="43"/>
      <c r="D524" s="230" t="s">
        <v>142</v>
      </c>
      <c r="E524" s="43"/>
      <c r="F524" s="231" t="s">
        <v>558</v>
      </c>
      <c r="G524" s="43"/>
      <c r="H524" s="43"/>
      <c r="I524" s="232"/>
      <c r="J524" s="43"/>
      <c r="K524" s="43"/>
      <c r="L524" s="47"/>
      <c r="M524" s="233"/>
      <c r="N524" s="23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142</v>
      </c>
      <c r="AU524" s="20" t="s">
        <v>84</v>
      </c>
    </row>
    <row r="525" s="2" customFormat="1">
      <c r="A525" s="41"/>
      <c r="B525" s="42"/>
      <c r="C525" s="43"/>
      <c r="D525" s="235" t="s">
        <v>144</v>
      </c>
      <c r="E525" s="43"/>
      <c r="F525" s="236" t="s">
        <v>559</v>
      </c>
      <c r="G525" s="43"/>
      <c r="H525" s="43"/>
      <c r="I525" s="232"/>
      <c r="J525" s="43"/>
      <c r="K525" s="43"/>
      <c r="L525" s="47"/>
      <c r="M525" s="233"/>
      <c r="N525" s="23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144</v>
      </c>
      <c r="AU525" s="20" t="s">
        <v>84</v>
      </c>
    </row>
    <row r="526" s="13" customFormat="1">
      <c r="A526" s="13"/>
      <c r="B526" s="237"/>
      <c r="C526" s="238"/>
      <c r="D526" s="230" t="s">
        <v>163</v>
      </c>
      <c r="E526" s="239" t="s">
        <v>19</v>
      </c>
      <c r="F526" s="240" t="s">
        <v>999</v>
      </c>
      <c r="G526" s="238"/>
      <c r="H526" s="241">
        <v>94.400000000000006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163</v>
      </c>
      <c r="AU526" s="247" t="s">
        <v>84</v>
      </c>
      <c r="AV526" s="13" t="s">
        <v>84</v>
      </c>
      <c r="AW526" s="13" t="s">
        <v>36</v>
      </c>
      <c r="AX526" s="13" t="s">
        <v>82</v>
      </c>
      <c r="AY526" s="247" t="s">
        <v>134</v>
      </c>
    </row>
    <row r="527" s="2" customFormat="1" ht="24.15" customHeight="1">
      <c r="A527" s="41"/>
      <c r="B527" s="42"/>
      <c r="C527" s="216" t="s">
        <v>1000</v>
      </c>
      <c r="D527" s="216" t="s">
        <v>136</v>
      </c>
      <c r="E527" s="217" t="s">
        <v>562</v>
      </c>
      <c r="F527" s="218" t="s">
        <v>563</v>
      </c>
      <c r="G527" s="219" t="s">
        <v>512</v>
      </c>
      <c r="H527" s="220">
        <v>5</v>
      </c>
      <c r="I527" s="221"/>
      <c r="J527" s="222">
        <f>ROUND(I527*H527,2)</f>
        <v>0</v>
      </c>
      <c r="K527" s="223"/>
      <c r="L527" s="47"/>
      <c r="M527" s="224" t="s">
        <v>19</v>
      </c>
      <c r="N527" s="225" t="s">
        <v>46</v>
      </c>
      <c r="O527" s="87"/>
      <c r="P527" s="226">
        <f>O527*H527</f>
        <v>0</v>
      </c>
      <c r="Q527" s="226">
        <v>0</v>
      </c>
      <c r="R527" s="226">
        <f>Q527*H527</f>
        <v>0</v>
      </c>
      <c r="S527" s="226">
        <v>0.042999999999999997</v>
      </c>
      <c r="T527" s="227">
        <f>S527*H527</f>
        <v>0.21499999999999997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8" t="s">
        <v>140</v>
      </c>
      <c r="AT527" s="228" t="s">
        <v>136</v>
      </c>
      <c r="AU527" s="228" t="s">
        <v>84</v>
      </c>
      <c r="AY527" s="20" t="s">
        <v>134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20" t="s">
        <v>82</v>
      </c>
      <c r="BK527" s="229">
        <f>ROUND(I527*H527,2)</f>
        <v>0</v>
      </c>
      <c r="BL527" s="20" t="s">
        <v>140</v>
      </c>
      <c r="BM527" s="228" t="s">
        <v>1001</v>
      </c>
    </row>
    <row r="528" s="2" customFormat="1">
      <c r="A528" s="41"/>
      <c r="B528" s="42"/>
      <c r="C528" s="43"/>
      <c r="D528" s="230" t="s">
        <v>142</v>
      </c>
      <c r="E528" s="43"/>
      <c r="F528" s="231" t="s">
        <v>565</v>
      </c>
      <c r="G528" s="43"/>
      <c r="H528" s="43"/>
      <c r="I528" s="232"/>
      <c r="J528" s="43"/>
      <c r="K528" s="43"/>
      <c r="L528" s="47"/>
      <c r="M528" s="233"/>
      <c r="N528" s="23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142</v>
      </c>
      <c r="AU528" s="20" t="s">
        <v>84</v>
      </c>
    </row>
    <row r="529" s="2" customFormat="1">
      <c r="A529" s="41"/>
      <c r="B529" s="42"/>
      <c r="C529" s="43"/>
      <c r="D529" s="235" t="s">
        <v>144</v>
      </c>
      <c r="E529" s="43"/>
      <c r="F529" s="236" t="s">
        <v>566</v>
      </c>
      <c r="G529" s="43"/>
      <c r="H529" s="43"/>
      <c r="I529" s="232"/>
      <c r="J529" s="43"/>
      <c r="K529" s="43"/>
      <c r="L529" s="47"/>
      <c r="M529" s="233"/>
      <c r="N529" s="23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144</v>
      </c>
      <c r="AU529" s="20" t="s">
        <v>84</v>
      </c>
    </row>
    <row r="530" s="13" customFormat="1">
      <c r="A530" s="13"/>
      <c r="B530" s="237"/>
      <c r="C530" s="238"/>
      <c r="D530" s="230" t="s">
        <v>163</v>
      </c>
      <c r="E530" s="239" t="s">
        <v>19</v>
      </c>
      <c r="F530" s="240" t="s">
        <v>1002</v>
      </c>
      <c r="G530" s="238"/>
      <c r="H530" s="241">
        <v>5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163</v>
      </c>
      <c r="AU530" s="247" t="s">
        <v>84</v>
      </c>
      <c r="AV530" s="13" t="s">
        <v>84</v>
      </c>
      <c r="AW530" s="13" t="s">
        <v>36</v>
      </c>
      <c r="AX530" s="13" t="s">
        <v>82</v>
      </c>
      <c r="AY530" s="247" t="s">
        <v>134</v>
      </c>
    </row>
    <row r="531" s="2" customFormat="1" ht="24.15" customHeight="1">
      <c r="A531" s="41"/>
      <c r="B531" s="42"/>
      <c r="C531" s="216" t="s">
        <v>1003</v>
      </c>
      <c r="D531" s="216" t="s">
        <v>136</v>
      </c>
      <c r="E531" s="217" t="s">
        <v>569</v>
      </c>
      <c r="F531" s="218" t="s">
        <v>570</v>
      </c>
      <c r="G531" s="219" t="s">
        <v>512</v>
      </c>
      <c r="H531" s="220">
        <v>8.1639999999999997</v>
      </c>
      <c r="I531" s="221"/>
      <c r="J531" s="222">
        <f>ROUND(I531*H531,2)</f>
        <v>0</v>
      </c>
      <c r="K531" s="223"/>
      <c r="L531" s="47"/>
      <c r="M531" s="224" t="s">
        <v>19</v>
      </c>
      <c r="N531" s="225" t="s">
        <v>46</v>
      </c>
      <c r="O531" s="87"/>
      <c r="P531" s="226">
        <f>O531*H531</f>
        <v>0</v>
      </c>
      <c r="Q531" s="226">
        <v>8.0000000000000007E-05</v>
      </c>
      <c r="R531" s="226">
        <f>Q531*H531</f>
        <v>0.00065311999999999998</v>
      </c>
      <c r="S531" s="226">
        <v>0</v>
      </c>
      <c r="T531" s="22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8" t="s">
        <v>140</v>
      </c>
      <c r="AT531" s="228" t="s">
        <v>136</v>
      </c>
      <c r="AU531" s="228" t="s">
        <v>84</v>
      </c>
      <c r="AY531" s="20" t="s">
        <v>134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20" t="s">
        <v>82</v>
      </c>
      <c r="BK531" s="229">
        <f>ROUND(I531*H531,2)</f>
        <v>0</v>
      </c>
      <c r="BL531" s="20" t="s">
        <v>140</v>
      </c>
      <c r="BM531" s="228" t="s">
        <v>1004</v>
      </c>
    </row>
    <row r="532" s="2" customFormat="1">
      <c r="A532" s="41"/>
      <c r="B532" s="42"/>
      <c r="C532" s="43"/>
      <c r="D532" s="230" t="s">
        <v>142</v>
      </c>
      <c r="E532" s="43"/>
      <c r="F532" s="231" t="s">
        <v>572</v>
      </c>
      <c r="G532" s="43"/>
      <c r="H532" s="43"/>
      <c r="I532" s="232"/>
      <c r="J532" s="43"/>
      <c r="K532" s="43"/>
      <c r="L532" s="47"/>
      <c r="M532" s="233"/>
      <c r="N532" s="23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142</v>
      </c>
      <c r="AU532" s="20" t="s">
        <v>84</v>
      </c>
    </row>
    <row r="533" s="2" customFormat="1">
      <c r="A533" s="41"/>
      <c r="B533" s="42"/>
      <c r="C533" s="43"/>
      <c r="D533" s="235" t="s">
        <v>144</v>
      </c>
      <c r="E533" s="43"/>
      <c r="F533" s="236" t="s">
        <v>573</v>
      </c>
      <c r="G533" s="43"/>
      <c r="H533" s="43"/>
      <c r="I533" s="232"/>
      <c r="J533" s="43"/>
      <c r="K533" s="43"/>
      <c r="L533" s="47"/>
      <c r="M533" s="233"/>
      <c r="N533" s="23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144</v>
      </c>
      <c r="AU533" s="20" t="s">
        <v>84</v>
      </c>
    </row>
    <row r="534" s="13" customFormat="1">
      <c r="A534" s="13"/>
      <c r="B534" s="237"/>
      <c r="C534" s="238"/>
      <c r="D534" s="230" t="s">
        <v>163</v>
      </c>
      <c r="E534" s="239" t="s">
        <v>19</v>
      </c>
      <c r="F534" s="240" t="s">
        <v>1005</v>
      </c>
      <c r="G534" s="238"/>
      <c r="H534" s="241">
        <v>8.1639999999999997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163</v>
      </c>
      <c r="AU534" s="247" t="s">
        <v>84</v>
      </c>
      <c r="AV534" s="13" t="s">
        <v>84</v>
      </c>
      <c r="AW534" s="13" t="s">
        <v>36</v>
      </c>
      <c r="AX534" s="13" t="s">
        <v>82</v>
      </c>
      <c r="AY534" s="247" t="s">
        <v>134</v>
      </c>
    </row>
    <row r="535" s="2" customFormat="1" ht="24.15" customHeight="1">
      <c r="A535" s="41"/>
      <c r="B535" s="42"/>
      <c r="C535" s="216" t="s">
        <v>1006</v>
      </c>
      <c r="D535" s="216" t="s">
        <v>136</v>
      </c>
      <c r="E535" s="217" t="s">
        <v>576</v>
      </c>
      <c r="F535" s="218" t="s">
        <v>577</v>
      </c>
      <c r="G535" s="219" t="s">
        <v>139</v>
      </c>
      <c r="H535" s="220">
        <v>75.599999999999994</v>
      </c>
      <c r="I535" s="221"/>
      <c r="J535" s="222">
        <f>ROUND(I535*H535,2)</f>
        <v>0</v>
      </c>
      <c r="K535" s="223"/>
      <c r="L535" s="47"/>
      <c r="M535" s="224" t="s">
        <v>19</v>
      </c>
      <c r="N535" s="225" t="s">
        <v>46</v>
      </c>
      <c r="O535" s="87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8" t="s">
        <v>140</v>
      </c>
      <c r="AT535" s="228" t="s">
        <v>136</v>
      </c>
      <c r="AU535" s="228" t="s">
        <v>84</v>
      </c>
      <c r="AY535" s="20" t="s">
        <v>134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20" t="s">
        <v>82</v>
      </c>
      <c r="BK535" s="229">
        <f>ROUND(I535*H535,2)</f>
        <v>0</v>
      </c>
      <c r="BL535" s="20" t="s">
        <v>140</v>
      </c>
      <c r="BM535" s="228" t="s">
        <v>1007</v>
      </c>
    </row>
    <row r="536" s="2" customFormat="1">
      <c r="A536" s="41"/>
      <c r="B536" s="42"/>
      <c r="C536" s="43"/>
      <c r="D536" s="230" t="s">
        <v>142</v>
      </c>
      <c r="E536" s="43"/>
      <c r="F536" s="231" t="s">
        <v>577</v>
      </c>
      <c r="G536" s="43"/>
      <c r="H536" s="43"/>
      <c r="I536" s="232"/>
      <c r="J536" s="43"/>
      <c r="K536" s="43"/>
      <c r="L536" s="47"/>
      <c r="M536" s="233"/>
      <c r="N536" s="23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142</v>
      </c>
      <c r="AU536" s="20" t="s">
        <v>84</v>
      </c>
    </row>
    <row r="537" s="2" customFormat="1">
      <c r="A537" s="41"/>
      <c r="B537" s="42"/>
      <c r="C537" s="43"/>
      <c r="D537" s="235" t="s">
        <v>144</v>
      </c>
      <c r="E537" s="43"/>
      <c r="F537" s="236" t="s">
        <v>579</v>
      </c>
      <c r="G537" s="43"/>
      <c r="H537" s="43"/>
      <c r="I537" s="232"/>
      <c r="J537" s="43"/>
      <c r="K537" s="43"/>
      <c r="L537" s="47"/>
      <c r="M537" s="233"/>
      <c r="N537" s="234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84</v>
      </c>
    </row>
    <row r="538" s="13" customFormat="1">
      <c r="A538" s="13"/>
      <c r="B538" s="237"/>
      <c r="C538" s="238"/>
      <c r="D538" s="230" t="s">
        <v>163</v>
      </c>
      <c r="E538" s="239" t="s">
        <v>19</v>
      </c>
      <c r="F538" s="240" t="s">
        <v>946</v>
      </c>
      <c r="G538" s="238"/>
      <c r="H538" s="241">
        <v>75.599999999999994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163</v>
      </c>
      <c r="AU538" s="247" t="s">
        <v>84</v>
      </c>
      <c r="AV538" s="13" t="s">
        <v>84</v>
      </c>
      <c r="AW538" s="13" t="s">
        <v>36</v>
      </c>
      <c r="AX538" s="13" t="s">
        <v>82</v>
      </c>
      <c r="AY538" s="247" t="s">
        <v>134</v>
      </c>
    </row>
    <row r="539" s="12" customFormat="1" ht="22.8" customHeight="1">
      <c r="A539" s="12"/>
      <c r="B539" s="200"/>
      <c r="C539" s="201"/>
      <c r="D539" s="202" t="s">
        <v>74</v>
      </c>
      <c r="E539" s="214" t="s">
        <v>580</v>
      </c>
      <c r="F539" s="214" t="s">
        <v>581</v>
      </c>
      <c r="G539" s="201"/>
      <c r="H539" s="201"/>
      <c r="I539" s="204"/>
      <c r="J539" s="215">
        <f>BK539</f>
        <v>0</v>
      </c>
      <c r="K539" s="201"/>
      <c r="L539" s="206"/>
      <c r="M539" s="207"/>
      <c r="N539" s="208"/>
      <c r="O539" s="208"/>
      <c r="P539" s="209">
        <f>SUM(P540:P564)</f>
        <v>0</v>
      </c>
      <c r="Q539" s="208"/>
      <c r="R539" s="209">
        <f>SUM(R540:R564)</f>
        <v>0</v>
      </c>
      <c r="S539" s="208"/>
      <c r="T539" s="210">
        <f>SUM(T540:T564)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1" t="s">
        <v>82</v>
      </c>
      <c r="AT539" s="212" t="s">
        <v>74</v>
      </c>
      <c r="AU539" s="212" t="s">
        <v>82</v>
      </c>
      <c r="AY539" s="211" t="s">
        <v>134</v>
      </c>
      <c r="BK539" s="213">
        <f>SUM(BK540:BK564)</f>
        <v>0</v>
      </c>
    </row>
    <row r="540" s="2" customFormat="1" ht="21.75" customHeight="1">
      <c r="A540" s="41"/>
      <c r="B540" s="42"/>
      <c r="C540" s="216" t="s">
        <v>1008</v>
      </c>
      <c r="D540" s="216" t="s">
        <v>136</v>
      </c>
      <c r="E540" s="217" t="s">
        <v>583</v>
      </c>
      <c r="F540" s="218" t="s">
        <v>584</v>
      </c>
      <c r="G540" s="219" t="s">
        <v>323</v>
      </c>
      <c r="H540" s="220">
        <v>4471.8000000000002</v>
      </c>
      <c r="I540" s="221"/>
      <c r="J540" s="222">
        <f>ROUND(I540*H540,2)</f>
        <v>0</v>
      </c>
      <c r="K540" s="223"/>
      <c r="L540" s="47"/>
      <c r="M540" s="224" t="s">
        <v>19</v>
      </c>
      <c r="N540" s="225" t="s">
        <v>46</v>
      </c>
      <c r="O540" s="87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8" t="s">
        <v>140</v>
      </c>
      <c r="AT540" s="228" t="s">
        <v>136</v>
      </c>
      <c r="AU540" s="228" t="s">
        <v>84</v>
      </c>
      <c r="AY540" s="20" t="s">
        <v>134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20" t="s">
        <v>82</v>
      </c>
      <c r="BK540" s="229">
        <f>ROUND(I540*H540,2)</f>
        <v>0</v>
      </c>
      <c r="BL540" s="20" t="s">
        <v>140</v>
      </c>
      <c r="BM540" s="228" t="s">
        <v>1009</v>
      </c>
    </row>
    <row r="541" s="2" customFormat="1">
      <c r="A541" s="41"/>
      <c r="B541" s="42"/>
      <c r="C541" s="43"/>
      <c r="D541" s="230" t="s">
        <v>142</v>
      </c>
      <c r="E541" s="43"/>
      <c r="F541" s="231" t="s">
        <v>586</v>
      </c>
      <c r="G541" s="43"/>
      <c r="H541" s="43"/>
      <c r="I541" s="232"/>
      <c r="J541" s="43"/>
      <c r="K541" s="43"/>
      <c r="L541" s="47"/>
      <c r="M541" s="233"/>
      <c r="N541" s="23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142</v>
      </c>
      <c r="AU541" s="20" t="s">
        <v>84</v>
      </c>
    </row>
    <row r="542" s="2" customFormat="1">
      <c r="A542" s="41"/>
      <c r="B542" s="42"/>
      <c r="C542" s="43"/>
      <c r="D542" s="235" t="s">
        <v>144</v>
      </c>
      <c r="E542" s="43"/>
      <c r="F542" s="236" t="s">
        <v>587</v>
      </c>
      <c r="G542" s="43"/>
      <c r="H542" s="43"/>
      <c r="I542" s="232"/>
      <c r="J542" s="43"/>
      <c r="K542" s="43"/>
      <c r="L542" s="47"/>
      <c r="M542" s="233"/>
      <c r="N542" s="23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144</v>
      </c>
      <c r="AU542" s="20" t="s">
        <v>84</v>
      </c>
    </row>
    <row r="543" s="13" customFormat="1">
      <c r="A543" s="13"/>
      <c r="B543" s="237"/>
      <c r="C543" s="238"/>
      <c r="D543" s="230" t="s">
        <v>163</v>
      </c>
      <c r="E543" s="239" t="s">
        <v>19</v>
      </c>
      <c r="F543" s="240" t="s">
        <v>1010</v>
      </c>
      <c r="G543" s="238"/>
      <c r="H543" s="241">
        <v>2235.9000000000001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163</v>
      </c>
      <c r="AU543" s="247" t="s">
        <v>84</v>
      </c>
      <c r="AV543" s="13" t="s">
        <v>84</v>
      </c>
      <c r="AW543" s="13" t="s">
        <v>36</v>
      </c>
      <c r="AX543" s="13" t="s">
        <v>75</v>
      </c>
      <c r="AY543" s="247" t="s">
        <v>134</v>
      </c>
    </row>
    <row r="544" s="13" customFormat="1">
      <c r="A544" s="13"/>
      <c r="B544" s="237"/>
      <c r="C544" s="238"/>
      <c r="D544" s="230" t="s">
        <v>163</v>
      </c>
      <c r="E544" s="239" t="s">
        <v>19</v>
      </c>
      <c r="F544" s="240" t="s">
        <v>1011</v>
      </c>
      <c r="G544" s="238"/>
      <c r="H544" s="241">
        <v>2235.9000000000001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163</v>
      </c>
      <c r="AU544" s="247" t="s">
        <v>84</v>
      </c>
      <c r="AV544" s="13" t="s">
        <v>84</v>
      </c>
      <c r="AW544" s="13" t="s">
        <v>36</v>
      </c>
      <c r="AX544" s="13" t="s">
        <v>75</v>
      </c>
      <c r="AY544" s="247" t="s">
        <v>134</v>
      </c>
    </row>
    <row r="545" s="15" customFormat="1">
      <c r="A545" s="15"/>
      <c r="B545" s="258"/>
      <c r="C545" s="259"/>
      <c r="D545" s="230" t="s">
        <v>163</v>
      </c>
      <c r="E545" s="260" t="s">
        <v>19</v>
      </c>
      <c r="F545" s="261" t="s">
        <v>203</v>
      </c>
      <c r="G545" s="259"/>
      <c r="H545" s="262">
        <v>4471.8000000000002</v>
      </c>
      <c r="I545" s="263"/>
      <c r="J545" s="259"/>
      <c r="K545" s="259"/>
      <c r="L545" s="264"/>
      <c r="M545" s="265"/>
      <c r="N545" s="266"/>
      <c r="O545" s="266"/>
      <c r="P545" s="266"/>
      <c r="Q545" s="266"/>
      <c r="R545" s="266"/>
      <c r="S545" s="266"/>
      <c r="T545" s="26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163</v>
      </c>
      <c r="AU545" s="268" t="s">
        <v>84</v>
      </c>
      <c r="AV545" s="15" t="s">
        <v>140</v>
      </c>
      <c r="AW545" s="15" t="s">
        <v>36</v>
      </c>
      <c r="AX545" s="15" t="s">
        <v>82</v>
      </c>
      <c r="AY545" s="268" t="s">
        <v>134</v>
      </c>
    </row>
    <row r="546" s="2" customFormat="1" ht="21.75" customHeight="1">
      <c r="A546" s="41"/>
      <c r="B546" s="42"/>
      <c r="C546" s="216" t="s">
        <v>1012</v>
      </c>
      <c r="D546" s="216" t="s">
        <v>136</v>
      </c>
      <c r="E546" s="217" t="s">
        <v>589</v>
      </c>
      <c r="F546" s="218" t="s">
        <v>584</v>
      </c>
      <c r="G546" s="219" t="s">
        <v>323</v>
      </c>
      <c r="H546" s="220">
        <v>332.76400000000001</v>
      </c>
      <c r="I546" s="221"/>
      <c r="J546" s="222">
        <f>ROUND(I546*H546,2)</f>
        <v>0</v>
      </c>
      <c r="K546" s="223"/>
      <c r="L546" s="47"/>
      <c r="M546" s="224" t="s">
        <v>19</v>
      </c>
      <c r="N546" s="225" t="s">
        <v>46</v>
      </c>
      <c r="O546" s="87"/>
      <c r="P546" s="226">
        <f>O546*H546</f>
        <v>0</v>
      </c>
      <c r="Q546" s="226">
        <v>0</v>
      </c>
      <c r="R546" s="226">
        <f>Q546*H546</f>
        <v>0</v>
      </c>
      <c r="S546" s="226">
        <v>0</v>
      </c>
      <c r="T546" s="22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8" t="s">
        <v>140</v>
      </c>
      <c r="AT546" s="228" t="s">
        <v>136</v>
      </c>
      <c r="AU546" s="228" t="s">
        <v>84</v>
      </c>
      <c r="AY546" s="20" t="s">
        <v>134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20" t="s">
        <v>82</v>
      </c>
      <c r="BK546" s="229">
        <f>ROUND(I546*H546,2)</f>
        <v>0</v>
      </c>
      <c r="BL546" s="20" t="s">
        <v>140</v>
      </c>
      <c r="BM546" s="228" t="s">
        <v>1013</v>
      </c>
    </row>
    <row r="547" s="2" customFormat="1">
      <c r="A547" s="41"/>
      <c r="B547" s="42"/>
      <c r="C547" s="43"/>
      <c r="D547" s="230" t="s">
        <v>142</v>
      </c>
      <c r="E547" s="43"/>
      <c r="F547" s="231" t="s">
        <v>586</v>
      </c>
      <c r="G547" s="43"/>
      <c r="H547" s="43"/>
      <c r="I547" s="232"/>
      <c r="J547" s="43"/>
      <c r="K547" s="43"/>
      <c r="L547" s="47"/>
      <c r="M547" s="233"/>
      <c r="N547" s="23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142</v>
      </c>
      <c r="AU547" s="20" t="s">
        <v>84</v>
      </c>
    </row>
    <row r="548" s="2" customFormat="1">
      <c r="A548" s="41"/>
      <c r="B548" s="42"/>
      <c r="C548" s="43"/>
      <c r="D548" s="235" t="s">
        <v>144</v>
      </c>
      <c r="E548" s="43"/>
      <c r="F548" s="236" t="s">
        <v>591</v>
      </c>
      <c r="G548" s="43"/>
      <c r="H548" s="43"/>
      <c r="I548" s="232"/>
      <c r="J548" s="43"/>
      <c r="K548" s="43"/>
      <c r="L548" s="47"/>
      <c r="M548" s="233"/>
      <c r="N548" s="23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144</v>
      </c>
      <c r="AU548" s="20" t="s">
        <v>84</v>
      </c>
    </row>
    <row r="549" s="2" customFormat="1" ht="24.15" customHeight="1">
      <c r="A549" s="41"/>
      <c r="B549" s="42"/>
      <c r="C549" s="216" t="s">
        <v>1014</v>
      </c>
      <c r="D549" s="216" t="s">
        <v>136</v>
      </c>
      <c r="E549" s="217" t="s">
        <v>595</v>
      </c>
      <c r="F549" s="218" t="s">
        <v>596</v>
      </c>
      <c r="G549" s="219" t="s">
        <v>323</v>
      </c>
      <c r="H549" s="220">
        <v>2994.8760000000002</v>
      </c>
      <c r="I549" s="221"/>
      <c r="J549" s="222">
        <f>ROUND(I549*H549,2)</f>
        <v>0</v>
      </c>
      <c r="K549" s="223"/>
      <c r="L549" s="47"/>
      <c r="M549" s="224" t="s">
        <v>19</v>
      </c>
      <c r="N549" s="225" t="s">
        <v>46</v>
      </c>
      <c r="O549" s="87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8" t="s">
        <v>140</v>
      </c>
      <c r="AT549" s="228" t="s">
        <v>136</v>
      </c>
      <c r="AU549" s="228" t="s">
        <v>84</v>
      </c>
      <c r="AY549" s="20" t="s">
        <v>134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20" t="s">
        <v>82</v>
      </c>
      <c r="BK549" s="229">
        <f>ROUND(I549*H549,2)</f>
        <v>0</v>
      </c>
      <c r="BL549" s="20" t="s">
        <v>140</v>
      </c>
      <c r="BM549" s="228" t="s">
        <v>1015</v>
      </c>
    </row>
    <row r="550" s="2" customFormat="1">
      <c r="A550" s="41"/>
      <c r="B550" s="42"/>
      <c r="C550" s="43"/>
      <c r="D550" s="230" t="s">
        <v>142</v>
      </c>
      <c r="E550" s="43"/>
      <c r="F550" s="231" t="s">
        <v>598</v>
      </c>
      <c r="G550" s="43"/>
      <c r="H550" s="43"/>
      <c r="I550" s="232"/>
      <c r="J550" s="43"/>
      <c r="K550" s="43"/>
      <c r="L550" s="47"/>
      <c r="M550" s="233"/>
      <c r="N550" s="234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142</v>
      </c>
      <c r="AU550" s="20" t="s">
        <v>84</v>
      </c>
    </row>
    <row r="551" s="2" customFormat="1">
      <c r="A551" s="41"/>
      <c r="B551" s="42"/>
      <c r="C551" s="43"/>
      <c r="D551" s="235" t="s">
        <v>144</v>
      </c>
      <c r="E551" s="43"/>
      <c r="F551" s="236" t="s">
        <v>599</v>
      </c>
      <c r="G551" s="43"/>
      <c r="H551" s="43"/>
      <c r="I551" s="232"/>
      <c r="J551" s="43"/>
      <c r="K551" s="43"/>
      <c r="L551" s="47"/>
      <c r="M551" s="233"/>
      <c r="N551" s="23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144</v>
      </c>
      <c r="AU551" s="20" t="s">
        <v>84</v>
      </c>
    </row>
    <row r="552" s="2" customFormat="1">
      <c r="A552" s="41"/>
      <c r="B552" s="42"/>
      <c r="C552" s="43"/>
      <c r="D552" s="230" t="s">
        <v>298</v>
      </c>
      <c r="E552" s="43"/>
      <c r="F552" s="280" t="s">
        <v>299</v>
      </c>
      <c r="G552" s="43"/>
      <c r="H552" s="43"/>
      <c r="I552" s="232"/>
      <c r="J552" s="43"/>
      <c r="K552" s="43"/>
      <c r="L552" s="47"/>
      <c r="M552" s="233"/>
      <c r="N552" s="23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298</v>
      </c>
      <c r="AU552" s="20" t="s">
        <v>84</v>
      </c>
    </row>
    <row r="553" s="13" customFormat="1">
      <c r="A553" s="13"/>
      <c r="B553" s="237"/>
      <c r="C553" s="238"/>
      <c r="D553" s="230" t="s">
        <v>163</v>
      </c>
      <c r="E553" s="238"/>
      <c r="F553" s="240" t="s">
        <v>1016</v>
      </c>
      <c r="G553" s="238"/>
      <c r="H553" s="241">
        <v>2994.8760000000002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7" t="s">
        <v>163</v>
      </c>
      <c r="AU553" s="247" t="s">
        <v>84</v>
      </c>
      <c r="AV553" s="13" t="s">
        <v>84</v>
      </c>
      <c r="AW553" s="13" t="s">
        <v>4</v>
      </c>
      <c r="AX553" s="13" t="s">
        <v>82</v>
      </c>
      <c r="AY553" s="247" t="s">
        <v>134</v>
      </c>
    </row>
    <row r="554" s="2" customFormat="1" ht="24.15" customHeight="1">
      <c r="A554" s="41"/>
      <c r="B554" s="42"/>
      <c r="C554" s="216" t="s">
        <v>1017</v>
      </c>
      <c r="D554" s="216" t="s">
        <v>136</v>
      </c>
      <c r="E554" s="217" t="s">
        <v>602</v>
      </c>
      <c r="F554" s="218" t="s">
        <v>596</v>
      </c>
      <c r="G554" s="219" t="s">
        <v>323</v>
      </c>
      <c r="H554" s="220">
        <v>8943.6000000000004</v>
      </c>
      <c r="I554" s="221"/>
      <c r="J554" s="222">
        <f>ROUND(I554*H554,2)</f>
        <v>0</v>
      </c>
      <c r="K554" s="223"/>
      <c r="L554" s="47"/>
      <c r="M554" s="224" t="s">
        <v>19</v>
      </c>
      <c r="N554" s="225" t="s">
        <v>46</v>
      </c>
      <c r="O554" s="87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8" t="s">
        <v>140</v>
      </c>
      <c r="AT554" s="228" t="s">
        <v>136</v>
      </c>
      <c r="AU554" s="228" t="s">
        <v>84</v>
      </c>
      <c r="AY554" s="20" t="s">
        <v>134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20" t="s">
        <v>82</v>
      </c>
      <c r="BK554" s="229">
        <f>ROUND(I554*H554,2)</f>
        <v>0</v>
      </c>
      <c r="BL554" s="20" t="s">
        <v>140</v>
      </c>
      <c r="BM554" s="228" t="s">
        <v>1018</v>
      </c>
    </row>
    <row r="555" s="2" customFormat="1">
      <c r="A555" s="41"/>
      <c r="B555" s="42"/>
      <c r="C555" s="43"/>
      <c r="D555" s="230" t="s">
        <v>142</v>
      </c>
      <c r="E555" s="43"/>
      <c r="F555" s="231" t="s">
        <v>604</v>
      </c>
      <c r="G555" s="43"/>
      <c r="H555" s="43"/>
      <c r="I555" s="232"/>
      <c r="J555" s="43"/>
      <c r="K555" s="43"/>
      <c r="L555" s="47"/>
      <c r="M555" s="233"/>
      <c r="N555" s="234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142</v>
      </c>
      <c r="AU555" s="20" t="s">
        <v>84</v>
      </c>
    </row>
    <row r="556" s="2" customFormat="1">
      <c r="A556" s="41"/>
      <c r="B556" s="42"/>
      <c r="C556" s="43"/>
      <c r="D556" s="230" t="s">
        <v>298</v>
      </c>
      <c r="E556" s="43"/>
      <c r="F556" s="280" t="s">
        <v>1019</v>
      </c>
      <c r="G556" s="43"/>
      <c r="H556" s="43"/>
      <c r="I556" s="232"/>
      <c r="J556" s="43"/>
      <c r="K556" s="43"/>
      <c r="L556" s="47"/>
      <c r="M556" s="233"/>
      <c r="N556" s="234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298</v>
      </c>
      <c r="AU556" s="20" t="s">
        <v>84</v>
      </c>
    </row>
    <row r="557" s="13" customFormat="1">
      <c r="A557" s="13"/>
      <c r="B557" s="237"/>
      <c r="C557" s="238"/>
      <c r="D557" s="230" t="s">
        <v>163</v>
      </c>
      <c r="E557" s="238"/>
      <c r="F557" s="240" t="s">
        <v>1020</v>
      </c>
      <c r="G557" s="238"/>
      <c r="H557" s="241">
        <v>8943.6000000000004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163</v>
      </c>
      <c r="AU557" s="247" t="s">
        <v>84</v>
      </c>
      <c r="AV557" s="13" t="s">
        <v>84</v>
      </c>
      <c r="AW557" s="13" t="s">
        <v>4</v>
      </c>
      <c r="AX557" s="13" t="s">
        <v>82</v>
      </c>
      <c r="AY557" s="247" t="s">
        <v>134</v>
      </c>
    </row>
    <row r="558" s="2" customFormat="1" ht="24.15" customHeight="1">
      <c r="A558" s="41"/>
      <c r="B558" s="42"/>
      <c r="C558" s="216" t="s">
        <v>1021</v>
      </c>
      <c r="D558" s="216" t="s">
        <v>136</v>
      </c>
      <c r="E558" s="217" t="s">
        <v>606</v>
      </c>
      <c r="F558" s="218" t="s">
        <v>607</v>
      </c>
      <c r="G558" s="219" t="s">
        <v>323</v>
      </c>
      <c r="H558" s="220">
        <v>2235.9000000000001</v>
      </c>
      <c r="I558" s="221"/>
      <c r="J558" s="222">
        <f>ROUND(I558*H558,2)</f>
        <v>0</v>
      </c>
      <c r="K558" s="223"/>
      <c r="L558" s="47"/>
      <c r="M558" s="224" t="s">
        <v>19</v>
      </c>
      <c r="N558" s="225" t="s">
        <v>46</v>
      </c>
      <c r="O558" s="87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8" t="s">
        <v>140</v>
      </c>
      <c r="AT558" s="228" t="s">
        <v>136</v>
      </c>
      <c r="AU558" s="228" t="s">
        <v>84</v>
      </c>
      <c r="AY558" s="20" t="s">
        <v>134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20" t="s">
        <v>82</v>
      </c>
      <c r="BK558" s="229">
        <f>ROUND(I558*H558,2)</f>
        <v>0</v>
      </c>
      <c r="BL558" s="20" t="s">
        <v>140</v>
      </c>
      <c r="BM558" s="228" t="s">
        <v>1022</v>
      </c>
    </row>
    <row r="559" s="2" customFormat="1">
      <c r="A559" s="41"/>
      <c r="B559" s="42"/>
      <c r="C559" s="43"/>
      <c r="D559" s="230" t="s">
        <v>142</v>
      </c>
      <c r="E559" s="43"/>
      <c r="F559" s="231" t="s">
        <v>609</v>
      </c>
      <c r="G559" s="43"/>
      <c r="H559" s="43"/>
      <c r="I559" s="232"/>
      <c r="J559" s="43"/>
      <c r="K559" s="43"/>
      <c r="L559" s="47"/>
      <c r="M559" s="233"/>
      <c r="N559" s="23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142</v>
      </c>
      <c r="AU559" s="20" t="s">
        <v>84</v>
      </c>
    </row>
    <row r="560" s="2" customFormat="1">
      <c r="A560" s="41"/>
      <c r="B560" s="42"/>
      <c r="C560" s="43"/>
      <c r="D560" s="235" t="s">
        <v>144</v>
      </c>
      <c r="E560" s="43"/>
      <c r="F560" s="236" t="s">
        <v>610</v>
      </c>
      <c r="G560" s="43"/>
      <c r="H560" s="43"/>
      <c r="I560" s="232"/>
      <c r="J560" s="43"/>
      <c r="K560" s="43"/>
      <c r="L560" s="47"/>
      <c r="M560" s="233"/>
      <c r="N560" s="23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144</v>
      </c>
      <c r="AU560" s="20" t="s">
        <v>84</v>
      </c>
    </row>
    <row r="561" s="13" customFormat="1">
      <c r="A561" s="13"/>
      <c r="B561" s="237"/>
      <c r="C561" s="238"/>
      <c r="D561" s="230" t="s">
        <v>163</v>
      </c>
      <c r="E561" s="239" t="s">
        <v>19</v>
      </c>
      <c r="F561" s="240" t="s">
        <v>1011</v>
      </c>
      <c r="G561" s="238"/>
      <c r="H561" s="241">
        <v>2235.9000000000001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163</v>
      </c>
      <c r="AU561" s="247" t="s">
        <v>84</v>
      </c>
      <c r="AV561" s="13" t="s">
        <v>84</v>
      </c>
      <c r="AW561" s="13" t="s">
        <v>36</v>
      </c>
      <c r="AX561" s="13" t="s">
        <v>82</v>
      </c>
      <c r="AY561" s="247" t="s">
        <v>134</v>
      </c>
    </row>
    <row r="562" s="2" customFormat="1" ht="24.15" customHeight="1">
      <c r="A562" s="41"/>
      <c r="B562" s="42"/>
      <c r="C562" s="216" t="s">
        <v>1023</v>
      </c>
      <c r="D562" s="216" t="s">
        <v>136</v>
      </c>
      <c r="E562" s="217" t="s">
        <v>614</v>
      </c>
      <c r="F562" s="218" t="s">
        <v>615</v>
      </c>
      <c r="G562" s="219" t="s">
        <v>323</v>
      </c>
      <c r="H562" s="220">
        <v>332.76400000000001</v>
      </c>
      <c r="I562" s="221"/>
      <c r="J562" s="222">
        <f>ROUND(I562*H562,2)</f>
        <v>0</v>
      </c>
      <c r="K562" s="223"/>
      <c r="L562" s="47"/>
      <c r="M562" s="224" t="s">
        <v>19</v>
      </c>
      <c r="N562" s="225" t="s">
        <v>46</v>
      </c>
      <c r="O562" s="87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8" t="s">
        <v>140</v>
      </c>
      <c r="AT562" s="228" t="s">
        <v>136</v>
      </c>
      <c r="AU562" s="228" t="s">
        <v>84</v>
      </c>
      <c r="AY562" s="20" t="s">
        <v>134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20" t="s">
        <v>82</v>
      </c>
      <c r="BK562" s="229">
        <f>ROUND(I562*H562,2)</f>
        <v>0</v>
      </c>
      <c r="BL562" s="20" t="s">
        <v>140</v>
      </c>
      <c r="BM562" s="228" t="s">
        <v>1024</v>
      </c>
    </row>
    <row r="563" s="2" customFormat="1">
      <c r="A563" s="41"/>
      <c r="B563" s="42"/>
      <c r="C563" s="43"/>
      <c r="D563" s="230" t="s">
        <v>142</v>
      </c>
      <c r="E563" s="43"/>
      <c r="F563" s="231" t="s">
        <v>617</v>
      </c>
      <c r="G563" s="43"/>
      <c r="H563" s="43"/>
      <c r="I563" s="232"/>
      <c r="J563" s="43"/>
      <c r="K563" s="43"/>
      <c r="L563" s="47"/>
      <c r="M563" s="233"/>
      <c r="N563" s="23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142</v>
      </c>
      <c r="AU563" s="20" t="s">
        <v>84</v>
      </c>
    </row>
    <row r="564" s="2" customFormat="1">
      <c r="A564" s="41"/>
      <c r="B564" s="42"/>
      <c r="C564" s="43"/>
      <c r="D564" s="235" t="s">
        <v>144</v>
      </c>
      <c r="E564" s="43"/>
      <c r="F564" s="236" t="s">
        <v>618</v>
      </c>
      <c r="G564" s="43"/>
      <c r="H564" s="43"/>
      <c r="I564" s="232"/>
      <c r="J564" s="43"/>
      <c r="K564" s="43"/>
      <c r="L564" s="47"/>
      <c r="M564" s="233"/>
      <c r="N564" s="23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84</v>
      </c>
    </row>
    <row r="565" s="12" customFormat="1" ht="22.8" customHeight="1">
      <c r="A565" s="12"/>
      <c r="B565" s="200"/>
      <c r="C565" s="201"/>
      <c r="D565" s="202" t="s">
        <v>74</v>
      </c>
      <c r="E565" s="214" t="s">
        <v>619</v>
      </c>
      <c r="F565" s="214" t="s">
        <v>620</v>
      </c>
      <c r="G565" s="201"/>
      <c r="H565" s="201"/>
      <c r="I565" s="204"/>
      <c r="J565" s="215">
        <f>BK565</f>
        <v>0</v>
      </c>
      <c r="K565" s="201"/>
      <c r="L565" s="206"/>
      <c r="M565" s="207"/>
      <c r="N565" s="208"/>
      <c r="O565" s="208"/>
      <c r="P565" s="209">
        <f>SUM(P566:P571)</f>
        <v>0</v>
      </c>
      <c r="Q565" s="208"/>
      <c r="R565" s="209">
        <f>SUM(R566:R571)</f>
        <v>0</v>
      </c>
      <c r="S565" s="208"/>
      <c r="T565" s="210">
        <f>SUM(T566:T571)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1" t="s">
        <v>82</v>
      </c>
      <c r="AT565" s="212" t="s">
        <v>74</v>
      </c>
      <c r="AU565" s="212" t="s">
        <v>82</v>
      </c>
      <c r="AY565" s="211" t="s">
        <v>134</v>
      </c>
      <c r="BK565" s="213">
        <f>SUM(BK566:BK571)</f>
        <v>0</v>
      </c>
    </row>
    <row r="566" s="2" customFormat="1" ht="33" customHeight="1">
      <c r="A566" s="41"/>
      <c r="B566" s="42"/>
      <c r="C566" s="216" t="s">
        <v>1025</v>
      </c>
      <c r="D566" s="216" t="s">
        <v>136</v>
      </c>
      <c r="E566" s="217" t="s">
        <v>622</v>
      </c>
      <c r="F566" s="218" t="s">
        <v>623</v>
      </c>
      <c r="G566" s="219" t="s">
        <v>323</v>
      </c>
      <c r="H566" s="220">
        <v>15799.742</v>
      </c>
      <c r="I566" s="221"/>
      <c r="J566" s="222">
        <f>ROUND(I566*H566,2)</f>
        <v>0</v>
      </c>
      <c r="K566" s="223"/>
      <c r="L566" s="47"/>
      <c r="M566" s="224" t="s">
        <v>19</v>
      </c>
      <c r="N566" s="225" t="s">
        <v>46</v>
      </c>
      <c r="O566" s="87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8" t="s">
        <v>140</v>
      </c>
      <c r="AT566" s="228" t="s">
        <v>136</v>
      </c>
      <c r="AU566" s="228" t="s">
        <v>84</v>
      </c>
      <c r="AY566" s="20" t="s">
        <v>134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20" t="s">
        <v>82</v>
      </c>
      <c r="BK566" s="229">
        <f>ROUND(I566*H566,2)</f>
        <v>0</v>
      </c>
      <c r="BL566" s="20" t="s">
        <v>140</v>
      </c>
      <c r="BM566" s="228" t="s">
        <v>1026</v>
      </c>
    </row>
    <row r="567" s="2" customFormat="1">
      <c r="A567" s="41"/>
      <c r="B567" s="42"/>
      <c r="C567" s="43"/>
      <c r="D567" s="230" t="s">
        <v>142</v>
      </c>
      <c r="E567" s="43"/>
      <c r="F567" s="231" t="s">
        <v>625</v>
      </c>
      <c r="G567" s="43"/>
      <c r="H567" s="43"/>
      <c r="I567" s="232"/>
      <c r="J567" s="43"/>
      <c r="K567" s="43"/>
      <c r="L567" s="47"/>
      <c r="M567" s="233"/>
      <c r="N567" s="23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142</v>
      </c>
      <c r="AU567" s="20" t="s">
        <v>84</v>
      </c>
    </row>
    <row r="568" s="2" customFormat="1">
      <c r="A568" s="41"/>
      <c r="B568" s="42"/>
      <c r="C568" s="43"/>
      <c r="D568" s="235" t="s">
        <v>144</v>
      </c>
      <c r="E568" s="43"/>
      <c r="F568" s="236" t="s">
        <v>626</v>
      </c>
      <c r="G568" s="43"/>
      <c r="H568" s="43"/>
      <c r="I568" s="232"/>
      <c r="J568" s="43"/>
      <c r="K568" s="43"/>
      <c r="L568" s="47"/>
      <c r="M568" s="233"/>
      <c r="N568" s="23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144</v>
      </c>
      <c r="AU568" s="20" t="s">
        <v>84</v>
      </c>
    </row>
    <row r="569" s="2" customFormat="1" ht="33" customHeight="1">
      <c r="A569" s="41"/>
      <c r="B569" s="42"/>
      <c r="C569" s="216" t="s">
        <v>1027</v>
      </c>
      <c r="D569" s="216" t="s">
        <v>136</v>
      </c>
      <c r="E569" s="217" t="s">
        <v>1028</v>
      </c>
      <c r="F569" s="218" t="s">
        <v>1029</v>
      </c>
      <c r="G569" s="219" t="s">
        <v>323</v>
      </c>
      <c r="H569" s="220">
        <v>15799.742</v>
      </c>
      <c r="I569" s="221"/>
      <c r="J569" s="222">
        <f>ROUND(I569*H569,2)</f>
        <v>0</v>
      </c>
      <c r="K569" s="223"/>
      <c r="L569" s="47"/>
      <c r="M569" s="224" t="s">
        <v>19</v>
      </c>
      <c r="N569" s="225" t="s">
        <v>46</v>
      </c>
      <c r="O569" s="87"/>
      <c r="P569" s="226">
        <f>O569*H569</f>
        <v>0</v>
      </c>
      <c r="Q569" s="226">
        <v>0</v>
      </c>
      <c r="R569" s="226">
        <f>Q569*H569</f>
        <v>0</v>
      </c>
      <c r="S569" s="226">
        <v>0</v>
      </c>
      <c r="T569" s="22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8" t="s">
        <v>140</v>
      </c>
      <c r="AT569" s="228" t="s">
        <v>136</v>
      </c>
      <c r="AU569" s="228" t="s">
        <v>84</v>
      </c>
      <c r="AY569" s="20" t="s">
        <v>134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20" t="s">
        <v>82</v>
      </c>
      <c r="BK569" s="229">
        <f>ROUND(I569*H569,2)</f>
        <v>0</v>
      </c>
      <c r="BL569" s="20" t="s">
        <v>140</v>
      </c>
      <c r="BM569" s="228" t="s">
        <v>1030</v>
      </c>
    </row>
    <row r="570" s="2" customFormat="1">
      <c r="A570" s="41"/>
      <c r="B570" s="42"/>
      <c r="C570" s="43"/>
      <c r="D570" s="230" t="s">
        <v>142</v>
      </c>
      <c r="E570" s="43"/>
      <c r="F570" s="231" t="s">
        <v>1031</v>
      </c>
      <c r="G570" s="43"/>
      <c r="H570" s="43"/>
      <c r="I570" s="232"/>
      <c r="J570" s="43"/>
      <c r="K570" s="43"/>
      <c r="L570" s="47"/>
      <c r="M570" s="233"/>
      <c r="N570" s="23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142</v>
      </c>
      <c r="AU570" s="20" t="s">
        <v>84</v>
      </c>
    </row>
    <row r="571" s="2" customFormat="1">
      <c r="A571" s="41"/>
      <c r="B571" s="42"/>
      <c r="C571" s="43"/>
      <c r="D571" s="235" t="s">
        <v>144</v>
      </c>
      <c r="E571" s="43"/>
      <c r="F571" s="236" t="s">
        <v>1032</v>
      </c>
      <c r="G571" s="43"/>
      <c r="H571" s="43"/>
      <c r="I571" s="232"/>
      <c r="J571" s="43"/>
      <c r="K571" s="43"/>
      <c r="L571" s="47"/>
      <c r="M571" s="292"/>
      <c r="N571" s="293"/>
      <c r="O571" s="294"/>
      <c r="P571" s="294"/>
      <c r="Q571" s="294"/>
      <c r="R571" s="294"/>
      <c r="S571" s="294"/>
      <c r="T571" s="295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144</v>
      </c>
      <c r="AU571" s="20" t="s">
        <v>84</v>
      </c>
    </row>
    <row r="572" s="2" customFormat="1" ht="6.96" customHeight="1">
      <c r="A572" s="41"/>
      <c r="B572" s="62"/>
      <c r="C572" s="63"/>
      <c r="D572" s="63"/>
      <c r="E572" s="63"/>
      <c r="F572" s="63"/>
      <c r="G572" s="63"/>
      <c r="H572" s="63"/>
      <c r="I572" s="63"/>
      <c r="J572" s="63"/>
      <c r="K572" s="63"/>
      <c r="L572" s="47"/>
      <c r="M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</row>
  </sheetData>
  <sheetProtection sheet="1" autoFilter="0" formatColumns="0" formatRows="0" objects="1" scenarios="1" spinCount="100000" saltValue="yk8SdFsDT16WnoZ8e07ZW2CKZnfgx40+tYUdhcdam1CxlkuwsmxQr3M5lq0D0+k3jYZbnZmBG+MZ2rhYHeMWZQ==" hashValue="f3VYVJgFsXjahnNNFCA5hzaYHKS1z11balCL4dZpRfC1eMkbY3qGUgn8bMKdRfjboPFw8CBjJGKqrJGbBRBN+w==" algorithmName="SHA-512" password="CC35"/>
  <autoFilter ref="C94:K5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4_01/112101101"/>
    <hyperlink ref="F103" r:id="rId2" display="https://podminky.urs.cz/item/CS_URS_2024_01/112101102"/>
    <hyperlink ref="F106" r:id="rId3" display="https://podminky.urs.cz/item/CS_URS_2024_01/112101104"/>
    <hyperlink ref="F109" r:id="rId4" display="https://podminky.urs.cz/item/CS_URS_2024_01/112101105"/>
    <hyperlink ref="F112" r:id="rId5" display="https://podminky.urs.cz/item/CS_URS_2024_01/112251101"/>
    <hyperlink ref="F115" r:id="rId6" display="https://podminky.urs.cz/item/CS_URS_2024_01/112251102"/>
    <hyperlink ref="F118" r:id="rId7" display="https://podminky.urs.cz/item/CS_URS_2024_01/112251104"/>
    <hyperlink ref="F121" r:id="rId8" display="https://podminky.urs.cz/item/CS_URS_2024_01/112251105"/>
    <hyperlink ref="F124" r:id="rId9" display="https://podminky.urs.cz/item/CS_URS_2024_01/113107222"/>
    <hyperlink ref="F128" r:id="rId10" display="https://podminky.urs.cz/item/CS_URS_2024_01/122251104"/>
    <hyperlink ref="F134" r:id="rId11" display="https://podminky.urs.cz/item/CS_URS_2024_01/122351104"/>
    <hyperlink ref="F140" r:id="rId12" display="https://podminky.urs.cz/item/CS_URS_2024_01/124253101"/>
    <hyperlink ref="F144" r:id="rId13" display="https://podminky.urs.cz/item/CS_URS_2024_01/124353101"/>
    <hyperlink ref="F148" r:id="rId14" display="https://podminky.urs.cz/item/CS_URS_2024_01/131251102"/>
    <hyperlink ref="F156" r:id="rId15" display="https://podminky.urs.cz/item/CS_URS_2024_01/131351102"/>
    <hyperlink ref="F164" r:id="rId16" display="https://podminky.urs.cz/item/CS_URS_2024_01/132251101"/>
    <hyperlink ref="F168" r:id="rId17" display="https://podminky.urs.cz/item/CS_URS_2024_01/132351101"/>
    <hyperlink ref="F172" r:id="rId18" display="https://podminky.urs.cz/item/CS_URS_2021_02/133212011"/>
    <hyperlink ref="F176" r:id="rId19" display="https://podminky.urs.cz/item/CS_URS_2021_02/133312011"/>
    <hyperlink ref="F180" r:id="rId20" display="https://podminky.urs.cz/item/CS_URS_2024_01/162201401"/>
    <hyperlink ref="F183" r:id="rId21" display="https://podminky.urs.cz/item/CS_URS_2024_01/162201402"/>
    <hyperlink ref="F186" r:id="rId22" display="https://podminky.urs.cz/item/CS_URS_2024_01/162201404"/>
    <hyperlink ref="F189" r:id="rId23" display="https://podminky.urs.cz/item/CS_URS_2024_01/162201411"/>
    <hyperlink ref="F192" r:id="rId24" display="https://podminky.urs.cz/item/CS_URS_2024_01/162201412"/>
    <hyperlink ref="F195" r:id="rId25" display="https://podminky.urs.cz/item/CS_URS_2024_01/162201414"/>
    <hyperlink ref="F198" r:id="rId26" display="https://podminky.urs.cz/item/CS_URS_2024_01/162201421"/>
    <hyperlink ref="F201" r:id="rId27" display="https://podminky.urs.cz/item/CS_URS_2024_01/162201422"/>
    <hyperlink ref="F204" r:id="rId28" display="https://podminky.urs.cz/item/CS_URS_2024_01/162201424"/>
    <hyperlink ref="F207" r:id="rId29" display="https://podminky.urs.cz/item/CS_URS_2024_01/162201500"/>
    <hyperlink ref="F210" r:id="rId30" display="https://podminky.urs.cz/item/CS_URS_2024_01/162201510"/>
    <hyperlink ref="F213" r:id="rId31" display="https://podminky.urs.cz/item/CS_URS_2024_01/162201520"/>
    <hyperlink ref="F216" r:id="rId32" display="https://podminky.urs.cz/item/CS_URS_2024_01/162301931"/>
    <hyperlink ref="F220" r:id="rId33" display="https://podminky.urs.cz/item/CS_URS_2024_01/162301932"/>
    <hyperlink ref="F224" r:id="rId34" display="https://podminky.urs.cz/item/CS_URS_2024_01/162301934"/>
    <hyperlink ref="F228" r:id="rId35" display="https://podminky.urs.cz/item/CS_URS_2024_01/162301935"/>
    <hyperlink ref="F232" r:id="rId36" display="https://podminky.urs.cz/item/CS_URS_2024_01/162301951"/>
    <hyperlink ref="F236" r:id="rId37" display="https://podminky.urs.cz/item/CS_URS_2024_01/162301952"/>
    <hyperlink ref="F240" r:id="rId38" display="https://podminky.urs.cz/item/CS_URS_2024_01/162301954"/>
    <hyperlink ref="F244" r:id="rId39" display="https://podminky.urs.cz/item/CS_URS_2024_01/162301955"/>
    <hyperlink ref="F248" r:id="rId40" display="https://podminky.urs.cz/item/CS_URS_2024_01/162301971"/>
    <hyperlink ref="F252" r:id="rId41" display="https://podminky.urs.cz/item/CS_URS_2024_01/162301972"/>
    <hyperlink ref="F256" r:id="rId42" display="https://podminky.urs.cz/item/CS_URS_2024_01/162301974"/>
    <hyperlink ref="F260" r:id="rId43" display="https://podminky.urs.cz/item/CS_URS_2024_01/162301975"/>
    <hyperlink ref="F264" r:id="rId44" display="https://podminky.urs.cz/item/CS_URS_2024_01/162551108"/>
    <hyperlink ref="F273" r:id="rId45" display="https://podminky.urs.cz/item/CS_URS_2024_01/162551128"/>
    <hyperlink ref="F278" r:id="rId46" display="https://podminky.urs.cz/item/CS_URS_2024_01/162751117"/>
    <hyperlink ref="F283" r:id="rId47" display="https://podminky.urs.cz/item/CS_URS_2024_01/162751137"/>
    <hyperlink ref="F288" r:id="rId48" display="https://podminky.urs.cz/item/CS_URS_2024_01/167151111"/>
    <hyperlink ref="F292" r:id="rId49" display="https://podminky.urs.cz/item/CS_URS_2024_01/167151112"/>
    <hyperlink ref="F295" r:id="rId50" display="https://podminky.urs.cz/item/CS_URS_2024_01/171201231"/>
    <hyperlink ref="F302" r:id="rId51" display="https://podminky.urs.cz/item/CS_URS_2024_01/174251101"/>
    <hyperlink ref="F310" r:id="rId52" display="https://podminky.urs.cz/item/CS_URS_2024_01/181912112"/>
    <hyperlink ref="F319" r:id="rId53" display="https://podminky.urs.cz/item/CS_URS_2024_01/181913112"/>
    <hyperlink ref="F328" r:id="rId54" display="https://podminky.urs.cz/item/CS_URS_2024_01/183151112"/>
    <hyperlink ref="F332" r:id="rId55" display="https://podminky.urs.cz/item/CS_URS_2024_01/184102113"/>
    <hyperlink ref="F338" r:id="rId56" display="https://podminky.urs.cz/item/CS_URS_2024_01/184215132"/>
    <hyperlink ref="F344" r:id="rId57" display="https://podminky.urs.cz/item/CS_URS_2024_01/184813121"/>
    <hyperlink ref="F347" r:id="rId58" display="https://podminky.urs.cz/item/CS_URS_2024_01/R-112101107"/>
    <hyperlink ref="F352" r:id="rId59" display="https://podminky.urs.cz/item/CS_URS_2024_01/R-162201502"/>
    <hyperlink ref="F355" r:id="rId60" display="https://podminky.urs.cz/item/CS_URS_2024_01/R-162201512"/>
    <hyperlink ref="F358" r:id="rId61" display="https://podminky.urs.cz/item/CS_URS_2024_01/R-162201522"/>
    <hyperlink ref="F361" r:id="rId62" display="https://podminky.urs.cz/item/CS_URS_2024_01/R-162301937"/>
    <hyperlink ref="F364" r:id="rId63" display="https://podminky.urs.cz/item/CS_URS_2024_01/R-162301957"/>
    <hyperlink ref="F367" r:id="rId64" display="https://podminky.urs.cz/item/CS_URS_2024_01/R-162301977"/>
    <hyperlink ref="F371" r:id="rId65" display="https://podminky.urs.cz/item/CS_URS_2024_01/271572211"/>
    <hyperlink ref="F375" r:id="rId66" display="https://podminky.urs.cz/item/CS_URS_2024_01/274313611"/>
    <hyperlink ref="F379" r:id="rId67" display="https://podminky.urs.cz/item/CS_URS_2024_01/275313611"/>
    <hyperlink ref="F384" r:id="rId68" display="https://podminky.urs.cz/item/CS_URS_2024_01/321311115"/>
    <hyperlink ref="F388" r:id="rId69" display="https://podminky.urs.cz/item/CS_URS_2024_01/321351010"/>
    <hyperlink ref="F392" r:id="rId70" display="https://podminky.urs.cz/item/CS_URS_2024_01/321352010"/>
    <hyperlink ref="F396" r:id="rId71" display="https://podminky.urs.cz/item/CS_URS_2024_01/465512227"/>
    <hyperlink ref="F400" r:id="rId72" display="https://podminky.urs.cz/item/CS_URS_2024_01/465517217"/>
    <hyperlink ref="F405" r:id="rId73" display="https://podminky.urs.cz/item/CS_URS_2024_01/564851111"/>
    <hyperlink ref="F419" r:id="rId74" display="https://podminky.urs.cz/item/CS_URS_2024_01/564861111"/>
    <hyperlink ref="F423" r:id="rId75" display="https://podminky.urs.cz/item/CS_URS_2024_01/573211107"/>
    <hyperlink ref="F432" r:id="rId76" display="https://podminky.urs.cz/item/CS_URS_2024_01/573312111"/>
    <hyperlink ref="F436" r:id="rId77" display="https://podminky.urs.cz/item/CS_URS_2024_01/574391113"/>
    <hyperlink ref="F450" r:id="rId78" display="https://podminky.urs.cz/item/CS_URS_2024_01/574391113-R"/>
    <hyperlink ref="F454" r:id="rId79" display="https://podminky.urs.cz/item/CS_URS_2024_01/575151111"/>
    <hyperlink ref="F460" r:id="rId80" display="https://podminky.urs.cz/item/CS_URS_2024_01/577155121"/>
    <hyperlink ref="F477" r:id="rId81" display="https://podminky.urs.cz/item/CS_URS_2024_01/628635512"/>
    <hyperlink ref="F482" r:id="rId82" display="https://podminky.urs.cz/item/CS_URS_2024_01/912211111"/>
    <hyperlink ref="F487" r:id="rId83" display="https://podminky.urs.cz/item/CS_URS_2024_01/916131213"/>
    <hyperlink ref="F494" r:id="rId84" display="https://podminky.urs.cz/item/CS_URS_2024_01/919441211"/>
    <hyperlink ref="F497" r:id="rId85" display="https://podminky.urs.cz/item/CS_URS_2024_01/919441221"/>
    <hyperlink ref="F500" r:id="rId86" display="https://podminky.urs.cz/item/CS_URS_2024_01/919521120"/>
    <hyperlink ref="F506" r:id="rId87" display="https://podminky.urs.cz/item/CS_URS_2024_01/919521130"/>
    <hyperlink ref="F512" r:id="rId88" display="https://podminky.urs.cz/item/CS_URS_2024_01/919521140"/>
    <hyperlink ref="F518" r:id="rId89" display="https://podminky.urs.cz/item/CS_URS_2024_01/919732211"/>
    <hyperlink ref="F521" r:id="rId90" display="https://podminky.urs.cz/item/CS_URS_2024_01/938902201"/>
    <hyperlink ref="F525" r:id="rId91" display="https://podminky.urs.cz/item/CS_URS_2024_01/938902484"/>
    <hyperlink ref="F529" r:id="rId92" display="https://podminky.urs.cz/item/CS_URS_2024_01/938902499"/>
    <hyperlink ref="F533" r:id="rId93" display="https://podminky.urs.cz/item/CS_URS_2024_01/977211111"/>
    <hyperlink ref="F537" r:id="rId94" display="https://podminky.urs.cz/item/CS_URS_2024_01/985131111"/>
    <hyperlink ref="F542" r:id="rId95" display="https://podminky.urs.cz/item/CS_URS_2024_01/997221551"/>
    <hyperlink ref="F548" r:id="rId96" display="https://podminky.urs.cz/item/CS_URS_2024_01/997221551-R"/>
    <hyperlink ref="F551" r:id="rId97" display="https://podminky.urs.cz/item/CS_URS_2024_01/997221559"/>
    <hyperlink ref="F560" r:id="rId98" display="https://podminky.urs.cz/item/CS_URS_2024_01/997221611"/>
    <hyperlink ref="F564" r:id="rId99" display="https://podminky.urs.cz/item/CS_URS_2024_01/997221655"/>
    <hyperlink ref="F568" r:id="rId100" display="https://podminky.urs.cz/item/CS_URS_2024_01/998225111"/>
    <hyperlink ref="F571" r:id="rId101" display="https://podminky.urs.cz/item/CS_URS_2024_01/998225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100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1033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23. 11. 2021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29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ROUND((SUM(BE88:BE125)),  2)</f>
        <v>0</v>
      </c>
      <c r="G33" s="41"/>
      <c r="H33" s="41"/>
      <c r="I33" s="160">
        <v>0.20999999999999999</v>
      </c>
      <c r="J33" s="159">
        <f>ROUND(((SUM(BE88:BE125))*I33),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ROUND((SUM(BF88:BF125)),  2)</f>
        <v>0</v>
      </c>
      <c r="G34" s="41"/>
      <c r="H34" s="41"/>
      <c r="I34" s="160">
        <v>0.12</v>
      </c>
      <c r="J34" s="159">
        <f>ROUND(((SUM(BF88:BF125))*I34),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ROUND((SUM(BG88:BG125)),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ROUND((SUM(BH88:BH125)),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ROUND((SUM(BI88:BI125)),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Polní cesty C1 a C2, Světlík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Světlík</v>
      </c>
      <c r="G52" s="43"/>
      <c r="H52" s="43"/>
      <c r="I52" s="35" t="s">
        <v>23</v>
      </c>
      <c r="J52" s="75" t="str">
        <f>IF(J12="","",J12)</f>
        <v>23. 11. 2021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Státní pozemkový úřad</v>
      </c>
      <c r="G54" s="43"/>
      <c r="H54" s="43"/>
      <c r="I54" s="35" t="s">
        <v>32</v>
      </c>
      <c r="J54" s="39" t="str">
        <f>E21</f>
        <v>Ging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105</v>
      </c>
      <c r="D57" s="174"/>
      <c r="E57" s="174"/>
      <c r="F57" s="174"/>
      <c r="G57" s="174"/>
      <c r="H57" s="174"/>
      <c r="I57" s="174"/>
      <c r="J57" s="175" t="s">
        <v>106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77"/>
      <c r="C60" s="178"/>
      <c r="D60" s="179" t="s">
        <v>1034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1035</v>
      </c>
      <c r="E61" s="180"/>
      <c r="F61" s="180"/>
      <c r="G61" s="180"/>
      <c r="H61" s="180"/>
      <c r="I61" s="180"/>
      <c r="J61" s="181">
        <f>J94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3"/>
      <c r="C62" s="128"/>
      <c r="D62" s="184" t="s">
        <v>1036</v>
      </c>
      <c r="E62" s="185"/>
      <c r="F62" s="185"/>
      <c r="G62" s="185"/>
      <c r="H62" s="185"/>
      <c r="I62" s="185"/>
      <c r="J62" s="186">
        <f>J95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1037</v>
      </c>
      <c r="E63" s="185"/>
      <c r="F63" s="185"/>
      <c r="G63" s="185"/>
      <c r="H63" s="185"/>
      <c r="I63" s="185"/>
      <c r="J63" s="186">
        <f>J99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1038</v>
      </c>
      <c r="E64" s="185"/>
      <c r="F64" s="185"/>
      <c r="G64" s="185"/>
      <c r="H64" s="185"/>
      <c r="I64" s="185"/>
      <c r="J64" s="186">
        <f>J103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1039</v>
      </c>
      <c r="E65" s="185"/>
      <c r="F65" s="185"/>
      <c r="G65" s="185"/>
      <c r="H65" s="185"/>
      <c r="I65" s="185"/>
      <c r="J65" s="186">
        <f>J107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1040</v>
      </c>
      <c r="E66" s="185"/>
      <c r="F66" s="185"/>
      <c r="G66" s="185"/>
      <c r="H66" s="185"/>
      <c r="I66" s="185"/>
      <c r="J66" s="186">
        <f>J114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1041</v>
      </c>
      <c r="E67" s="185"/>
      <c r="F67" s="185"/>
      <c r="G67" s="185"/>
      <c r="H67" s="185"/>
      <c r="I67" s="185"/>
      <c r="J67" s="186">
        <f>J118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1042</v>
      </c>
      <c r="E68" s="185"/>
      <c r="F68" s="185"/>
      <c r="G68" s="185"/>
      <c r="H68" s="185"/>
      <c r="I68" s="185"/>
      <c r="J68" s="186">
        <f>J122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119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Polní cesty C1 a C2, Světlík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100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VRN - VEDLEJŠÍ ROZPOČTOVÉ NÁKLADY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Světlík</v>
      </c>
      <c r="G82" s="43"/>
      <c r="H82" s="43"/>
      <c r="I82" s="35" t="s">
        <v>23</v>
      </c>
      <c r="J82" s="75" t="str">
        <f>IF(J12="","",J12)</f>
        <v>23. 11. 2021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Státní pozemkový úřad</v>
      </c>
      <c r="G84" s="43"/>
      <c r="H84" s="43"/>
      <c r="I84" s="35" t="s">
        <v>32</v>
      </c>
      <c r="J84" s="39" t="str">
        <f>E21</f>
        <v>Ging s.r.o.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30</v>
      </c>
      <c r="D85" s="43"/>
      <c r="E85" s="43"/>
      <c r="F85" s="30" t="str">
        <f>IF(E18="","",E18)</f>
        <v>Vyplň údaj</v>
      </c>
      <c r="G85" s="43"/>
      <c r="H85" s="43"/>
      <c r="I85" s="35" t="s">
        <v>37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120</v>
      </c>
      <c r="D87" s="191" t="s">
        <v>60</v>
      </c>
      <c r="E87" s="191" t="s">
        <v>56</v>
      </c>
      <c r="F87" s="191" t="s">
        <v>57</v>
      </c>
      <c r="G87" s="191" t="s">
        <v>121</v>
      </c>
      <c r="H87" s="191" t="s">
        <v>122</v>
      </c>
      <c r="I87" s="191" t="s">
        <v>123</v>
      </c>
      <c r="J87" s="192" t="s">
        <v>106</v>
      </c>
      <c r="K87" s="193" t="s">
        <v>124</v>
      </c>
      <c r="L87" s="194"/>
      <c r="M87" s="95" t="s">
        <v>19</v>
      </c>
      <c r="N87" s="96" t="s">
        <v>45</v>
      </c>
      <c r="O87" s="96" t="s">
        <v>125</v>
      </c>
      <c r="P87" s="96" t="s">
        <v>126</v>
      </c>
      <c r="Q87" s="96" t="s">
        <v>127</v>
      </c>
      <c r="R87" s="96" t="s">
        <v>128</v>
      </c>
      <c r="S87" s="96" t="s">
        <v>129</v>
      </c>
      <c r="T87" s="97" t="s">
        <v>130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131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P89+P94</f>
        <v>0</v>
      </c>
      <c r="Q88" s="99"/>
      <c r="R88" s="197">
        <f>R89+R94</f>
        <v>0</v>
      </c>
      <c r="S88" s="99"/>
      <c r="T88" s="198">
        <f>T89+T94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107</v>
      </c>
      <c r="BK88" s="199">
        <f>BK89+BK94</f>
        <v>0</v>
      </c>
    </row>
    <row r="89" s="12" customFormat="1" ht="25.92" customHeight="1">
      <c r="A89" s="12"/>
      <c r="B89" s="200"/>
      <c r="C89" s="201"/>
      <c r="D89" s="202" t="s">
        <v>74</v>
      </c>
      <c r="E89" s="203" t="s">
        <v>1043</v>
      </c>
      <c r="F89" s="203" t="s">
        <v>1044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SUM(P90:P93)</f>
        <v>0</v>
      </c>
      <c r="Q89" s="208"/>
      <c r="R89" s="209">
        <f>SUM(R90:R93)</f>
        <v>0</v>
      </c>
      <c r="S89" s="208"/>
      <c r="T89" s="21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140</v>
      </c>
      <c r="AT89" s="212" t="s">
        <v>74</v>
      </c>
      <c r="AU89" s="212" t="s">
        <v>75</v>
      </c>
      <c r="AY89" s="211" t="s">
        <v>134</v>
      </c>
      <c r="BK89" s="213">
        <f>SUM(BK90:BK93)</f>
        <v>0</v>
      </c>
    </row>
    <row r="90" s="2" customFormat="1" ht="16.5" customHeight="1">
      <c r="A90" s="41"/>
      <c r="B90" s="42"/>
      <c r="C90" s="216" t="s">
        <v>82</v>
      </c>
      <c r="D90" s="216" t="s">
        <v>136</v>
      </c>
      <c r="E90" s="217" t="s">
        <v>1045</v>
      </c>
      <c r="F90" s="218" t="s">
        <v>1046</v>
      </c>
      <c r="G90" s="219" t="s">
        <v>1047</v>
      </c>
      <c r="H90" s="220">
        <v>1</v>
      </c>
      <c r="I90" s="221"/>
      <c r="J90" s="222">
        <f>ROUND(I90*H90,2)</f>
        <v>0</v>
      </c>
      <c r="K90" s="223"/>
      <c r="L90" s="47"/>
      <c r="M90" s="224" t="s">
        <v>19</v>
      </c>
      <c r="N90" s="225" t="s">
        <v>46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1048</v>
      </c>
      <c r="AT90" s="228" t="s">
        <v>136</v>
      </c>
      <c r="AU90" s="228" t="s">
        <v>82</v>
      </c>
      <c r="AY90" s="20" t="s">
        <v>134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82</v>
      </c>
      <c r="BK90" s="229">
        <f>ROUND(I90*H90,2)</f>
        <v>0</v>
      </c>
      <c r="BL90" s="20" t="s">
        <v>1048</v>
      </c>
      <c r="BM90" s="228" t="s">
        <v>1049</v>
      </c>
    </row>
    <row r="91" s="2" customFormat="1">
      <c r="A91" s="41"/>
      <c r="B91" s="42"/>
      <c r="C91" s="43"/>
      <c r="D91" s="230" t="s">
        <v>142</v>
      </c>
      <c r="E91" s="43"/>
      <c r="F91" s="231" t="s">
        <v>1046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82</v>
      </c>
    </row>
    <row r="92" s="2" customFormat="1" ht="16.5" customHeight="1">
      <c r="A92" s="41"/>
      <c r="B92" s="42"/>
      <c r="C92" s="216" t="s">
        <v>84</v>
      </c>
      <c r="D92" s="216" t="s">
        <v>136</v>
      </c>
      <c r="E92" s="217" t="s">
        <v>1050</v>
      </c>
      <c r="F92" s="218" t="s">
        <v>1051</v>
      </c>
      <c r="G92" s="219" t="s">
        <v>1047</v>
      </c>
      <c r="H92" s="220">
        <v>1</v>
      </c>
      <c r="I92" s="221"/>
      <c r="J92" s="222">
        <f>ROUND(I92*H92,2)</f>
        <v>0</v>
      </c>
      <c r="K92" s="223"/>
      <c r="L92" s="47"/>
      <c r="M92" s="224" t="s">
        <v>19</v>
      </c>
      <c r="N92" s="225" t="s">
        <v>46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1048</v>
      </c>
      <c r="AT92" s="228" t="s">
        <v>136</v>
      </c>
      <c r="AU92" s="228" t="s">
        <v>82</v>
      </c>
      <c r="AY92" s="20" t="s">
        <v>134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82</v>
      </c>
      <c r="BK92" s="229">
        <f>ROUND(I92*H92,2)</f>
        <v>0</v>
      </c>
      <c r="BL92" s="20" t="s">
        <v>1048</v>
      </c>
      <c r="BM92" s="228" t="s">
        <v>1052</v>
      </c>
    </row>
    <row r="93" s="2" customFormat="1">
      <c r="A93" s="41"/>
      <c r="B93" s="42"/>
      <c r="C93" s="43"/>
      <c r="D93" s="230" t="s">
        <v>142</v>
      </c>
      <c r="E93" s="43"/>
      <c r="F93" s="231" t="s">
        <v>1051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142</v>
      </c>
      <c r="AU93" s="20" t="s">
        <v>82</v>
      </c>
    </row>
    <row r="94" s="12" customFormat="1" ht="25.92" customHeight="1">
      <c r="A94" s="12"/>
      <c r="B94" s="200"/>
      <c r="C94" s="201"/>
      <c r="D94" s="202" t="s">
        <v>74</v>
      </c>
      <c r="E94" s="203" t="s">
        <v>96</v>
      </c>
      <c r="F94" s="203" t="s">
        <v>1053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P95+P99+P103+P107+P114+P118+P122</f>
        <v>0</v>
      </c>
      <c r="Q94" s="208"/>
      <c r="R94" s="209">
        <f>R95+R99+R103+R107+R114+R118+R122</f>
        <v>0</v>
      </c>
      <c r="S94" s="208"/>
      <c r="T94" s="210">
        <f>T95+T99+T103+T107+T114+T118+T122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165</v>
      </c>
      <c r="AT94" s="212" t="s">
        <v>74</v>
      </c>
      <c r="AU94" s="212" t="s">
        <v>75</v>
      </c>
      <c r="AY94" s="211" t="s">
        <v>134</v>
      </c>
      <c r="BK94" s="213">
        <f>BK95+BK99+BK103+BK107+BK114+BK118+BK122</f>
        <v>0</v>
      </c>
    </row>
    <row r="95" s="12" customFormat="1" ht="22.8" customHeight="1">
      <c r="A95" s="12"/>
      <c r="B95" s="200"/>
      <c r="C95" s="201"/>
      <c r="D95" s="202" t="s">
        <v>74</v>
      </c>
      <c r="E95" s="214" t="s">
        <v>1054</v>
      </c>
      <c r="F95" s="214" t="s">
        <v>1055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165</v>
      </c>
      <c r="AT95" s="212" t="s">
        <v>74</v>
      </c>
      <c r="AU95" s="212" t="s">
        <v>82</v>
      </c>
      <c r="AY95" s="211" t="s">
        <v>134</v>
      </c>
      <c r="BK95" s="213">
        <f>SUM(BK96:BK98)</f>
        <v>0</v>
      </c>
    </row>
    <row r="96" s="2" customFormat="1" ht="16.5" customHeight="1">
      <c r="A96" s="41"/>
      <c r="B96" s="42"/>
      <c r="C96" s="216" t="s">
        <v>152</v>
      </c>
      <c r="D96" s="216" t="s">
        <v>136</v>
      </c>
      <c r="E96" s="217" t="s">
        <v>1056</v>
      </c>
      <c r="F96" s="218" t="s">
        <v>1055</v>
      </c>
      <c r="G96" s="219" t="s">
        <v>1047</v>
      </c>
      <c r="H96" s="220">
        <v>1</v>
      </c>
      <c r="I96" s="221"/>
      <c r="J96" s="222">
        <f>ROUND(I96*H96,2)</f>
        <v>0</v>
      </c>
      <c r="K96" s="223"/>
      <c r="L96" s="47"/>
      <c r="M96" s="224" t="s">
        <v>19</v>
      </c>
      <c r="N96" s="225" t="s">
        <v>46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1057</v>
      </c>
      <c r="AT96" s="228" t="s">
        <v>136</v>
      </c>
      <c r="AU96" s="228" t="s">
        <v>84</v>
      </c>
      <c r="AY96" s="20" t="s">
        <v>134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82</v>
      </c>
      <c r="BK96" s="229">
        <f>ROUND(I96*H96,2)</f>
        <v>0</v>
      </c>
      <c r="BL96" s="20" t="s">
        <v>1057</v>
      </c>
      <c r="BM96" s="228" t="s">
        <v>1058</v>
      </c>
    </row>
    <row r="97" s="2" customFormat="1">
      <c r="A97" s="41"/>
      <c r="B97" s="42"/>
      <c r="C97" s="43"/>
      <c r="D97" s="230" t="s">
        <v>142</v>
      </c>
      <c r="E97" s="43"/>
      <c r="F97" s="231" t="s">
        <v>1055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142</v>
      </c>
      <c r="AU97" s="20" t="s">
        <v>84</v>
      </c>
    </row>
    <row r="98" s="2" customFormat="1">
      <c r="A98" s="41"/>
      <c r="B98" s="42"/>
      <c r="C98" s="43"/>
      <c r="D98" s="235" t="s">
        <v>144</v>
      </c>
      <c r="E98" s="43"/>
      <c r="F98" s="236" t="s">
        <v>1059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84</v>
      </c>
    </row>
    <row r="99" s="12" customFormat="1" ht="22.8" customHeight="1">
      <c r="A99" s="12"/>
      <c r="B99" s="200"/>
      <c r="C99" s="201"/>
      <c r="D99" s="202" t="s">
        <v>74</v>
      </c>
      <c r="E99" s="214" t="s">
        <v>1060</v>
      </c>
      <c r="F99" s="214" t="s">
        <v>1061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SUM(P100:P102)</f>
        <v>0</v>
      </c>
      <c r="Q99" s="208"/>
      <c r="R99" s="209">
        <f>SUM(R100:R102)</f>
        <v>0</v>
      </c>
      <c r="S99" s="208"/>
      <c r="T99" s="21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165</v>
      </c>
      <c r="AT99" s="212" t="s">
        <v>74</v>
      </c>
      <c r="AU99" s="212" t="s">
        <v>82</v>
      </c>
      <c r="AY99" s="211" t="s">
        <v>134</v>
      </c>
      <c r="BK99" s="213">
        <f>SUM(BK100:BK102)</f>
        <v>0</v>
      </c>
    </row>
    <row r="100" s="2" customFormat="1" ht="16.5" customHeight="1">
      <c r="A100" s="41"/>
      <c r="B100" s="42"/>
      <c r="C100" s="216" t="s">
        <v>140</v>
      </c>
      <c r="D100" s="216" t="s">
        <v>136</v>
      </c>
      <c r="E100" s="217" t="s">
        <v>1062</v>
      </c>
      <c r="F100" s="218" t="s">
        <v>1061</v>
      </c>
      <c r="G100" s="219" t="s">
        <v>1047</v>
      </c>
      <c r="H100" s="220">
        <v>1</v>
      </c>
      <c r="I100" s="221"/>
      <c r="J100" s="222">
        <f>ROUND(I100*H100,2)</f>
        <v>0</v>
      </c>
      <c r="K100" s="223"/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1057</v>
      </c>
      <c r="AT100" s="228" t="s">
        <v>136</v>
      </c>
      <c r="AU100" s="228" t="s">
        <v>84</v>
      </c>
      <c r="AY100" s="20" t="s">
        <v>134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1057</v>
      </c>
      <c r="BM100" s="228" t="s">
        <v>1063</v>
      </c>
    </row>
    <row r="101" s="2" customFormat="1">
      <c r="A101" s="41"/>
      <c r="B101" s="42"/>
      <c r="C101" s="43"/>
      <c r="D101" s="230" t="s">
        <v>142</v>
      </c>
      <c r="E101" s="43"/>
      <c r="F101" s="231" t="s">
        <v>1061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142</v>
      </c>
      <c r="AU101" s="20" t="s">
        <v>84</v>
      </c>
    </row>
    <row r="102" s="2" customFormat="1">
      <c r="A102" s="41"/>
      <c r="B102" s="42"/>
      <c r="C102" s="43"/>
      <c r="D102" s="235" t="s">
        <v>144</v>
      </c>
      <c r="E102" s="43"/>
      <c r="F102" s="236" t="s">
        <v>1064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84</v>
      </c>
    </row>
    <row r="103" s="12" customFormat="1" ht="22.8" customHeight="1">
      <c r="A103" s="12"/>
      <c r="B103" s="200"/>
      <c r="C103" s="201"/>
      <c r="D103" s="202" t="s">
        <v>74</v>
      </c>
      <c r="E103" s="214" t="s">
        <v>1065</v>
      </c>
      <c r="F103" s="214" t="s">
        <v>1066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SUM(P104:P106)</f>
        <v>0</v>
      </c>
      <c r="Q103" s="208"/>
      <c r="R103" s="209">
        <f>SUM(R104:R106)</f>
        <v>0</v>
      </c>
      <c r="S103" s="208"/>
      <c r="T103" s="21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165</v>
      </c>
      <c r="AT103" s="212" t="s">
        <v>74</v>
      </c>
      <c r="AU103" s="212" t="s">
        <v>82</v>
      </c>
      <c r="AY103" s="211" t="s">
        <v>134</v>
      </c>
      <c r="BK103" s="213">
        <f>SUM(BK104:BK106)</f>
        <v>0</v>
      </c>
    </row>
    <row r="104" s="2" customFormat="1" ht="16.5" customHeight="1">
      <c r="A104" s="41"/>
      <c r="B104" s="42"/>
      <c r="C104" s="216" t="s">
        <v>165</v>
      </c>
      <c r="D104" s="216" t="s">
        <v>136</v>
      </c>
      <c r="E104" s="217" t="s">
        <v>1067</v>
      </c>
      <c r="F104" s="218" t="s">
        <v>1066</v>
      </c>
      <c r="G104" s="219" t="s">
        <v>1047</v>
      </c>
      <c r="H104" s="220">
        <v>1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1057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1057</v>
      </c>
      <c r="BM104" s="228" t="s">
        <v>1068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1066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1069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12" customFormat="1" ht="22.8" customHeight="1">
      <c r="A107" s="12"/>
      <c r="B107" s="200"/>
      <c r="C107" s="201"/>
      <c r="D107" s="202" t="s">
        <v>74</v>
      </c>
      <c r="E107" s="214" t="s">
        <v>1070</v>
      </c>
      <c r="F107" s="214" t="s">
        <v>1071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SUM(P108:P113)</f>
        <v>0</v>
      </c>
      <c r="Q107" s="208"/>
      <c r="R107" s="209">
        <f>SUM(R108:R113)</f>
        <v>0</v>
      </c>
      <c r="S107" s="208"/>
      <c r="T107" s="210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165</v>
      </c>
      <c r="AT107" s="212" t="s">
        <v>74</v>
      </c>
      <c r="AU107" s="212" t="s">
        <v>82</v>
      </c>
      <c r="AY107" s="211" t="s">
        <v>134</v>
      </c>
      <c r="BK107" s="213">
        <f>SUM(BK108:BK113)</f>
        <v>0</v>
      </c>
    </row>
    <row r="108" s="2" customFormat="1" ht="16.5" customHeight="1">
      <c r="A108" s="41"/>
      <c r="B108" s="42"/>
      <c r="C108" s="216" t="s">
        <v>173</v>
      </c>
      <c r="D108" s="216" t="s">
        <v>136</v>
      </c>
      <c r="E108" s="217" t="s">
        <v>1072</v>
      </c>
      <c r="F108" s="218" t="s">
        <v>1073</v>
      </c>
      <c r="G108" s="219" t="s">
        <v>1047</v>
      </c>
      <c r="H108" s="220">
        <v>1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1057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1057</v>
      </c>
      <c r="BM108" s="228" t="s">
        <v>1074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1073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1075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2" customFormat="1" ht="16.5" customHeight="1">
      <c r="A111" s="41"/>
      <c r="B111" s="42"/>
      <c r="C111" s="216" t="s">
        <v>179</v>
      </c>
      <c r="D111" s="216" t="s">
        <v>136</v>
      </c>
      <c r="E111" s="217" t="s">
        <v>1076</v>
      </c>
      <c r="F111" s="218" t="s">
        <v>1077</v>
      </c>
      <c r="G111" s="219" t="s">
        <v>1047</v>
      </c>
      <c r="H111" s="220">
        <v>1</v>
      </c>
      <c r="I111" s="221"/>
      <c r="J111" s="222">
        <f>ROUND(I111*H111,2)</f>
        <v>0</v>
      </c>
      <c r="K111" s="223"/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1057</v>
      </c>
      <c r="AT111" s="228" t="s">
        <v>136</v>
      </c>
      <c r="AU111" s="228" t="s">
        <v>84</v>
      </c>
      <c r="AY111" s="20" t="s">
        <v>134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1057</v>
      </c>
      <c r="BM111" s="228" t="s">
        <v>1078</v>
      </c>
    </row>
    <row r="112" s="2" customFormat="1">
      <c r="A112" s="41"/>
      <c r="B112" s="42"/>
      <c r="C112" s="43"/>
      <c r="D112" s="230" t="s">
        <v>142</v>
      </c>
      <c r="E112" s="43"/>
      <c r="F112" s="231" t="s">
        <v>1077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142</v>
      </c>
      <c r="AU112" s="20" t="s">
        <v>84</v>
      </c>
    </row>
    <row r="113" s="2" customFormat="1">
      <c r="A113" s="41"/>
      <c r="B113" s="42"/>
      <c r="C113" s="43"/>
      <c r="D113" s="235" t="s">
        <v>144</v>
      </c>
      <c r="E113" s="43"/>
      <c r="F113" s="236" t="s">
        <v>1079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84</v>
      </c>
    </row>
    <row r="114" s="12" customFormat="1" ht="22.8" customHeight="1">
      <c r="A114" s="12"/>
      <c r="B114" s="200"/>
      <c r="C114" s="201"/>
      <c r="D114" s="202" t="s">
        <v>74</v>
      </c>
      <c r="E114" s="214" t="s">
        <v>1080</v>
      </c>
      <c r="F114" s="214" t="s">
        <v>1081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SUM(P115:P117)</f>
        <v>0</v>
      </c>
      <c r="Q114" s="208"/>
      <c r="R114" s="209">
        <f>SUM(R115:R117)</f>
        <v>0</v>
      </c>
      <c r="S114" s="208"/>
      <c r="T114" s="210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165</v>
      </c>
      <c r="AT114" s="212" t="s">
        <v>74</v>
      </c>
      <c r="AU114" s="212" t="s">
        <v>82</v>
      </c>
      <c r="AY114" s="211" t="s">
        <v>134</v>
      </c>
      <c r="BK114" s="213">
        <f>SUM(BK115:BK117)</f>
        <v>0</v>
      </c>
    </row>
    <row r="115" s="2" customFormat="1" ht="16.5" customHeight="1">
      <c r="A115" s="41"/>
      <c r="B115" s="42"/>
      <c r="C115" s="216" t="s">
        <v>186</v>
      </c>
      <c r="D115" s="216" t="s">
        <v>136</v>
      </c>
      <c r="E115" s="217" t="s">
        <v>1082</v>
      </c>
      <c r="F115" s="218" t="s">
        <v>1083</v>
      </c>
      <c r="G115" s="219" t="s">
        <v>1047</v>
      </c>
      <c r="H115" s="220">
        <v>1</v>
      </c>
      <c r="I115" s="221"/>
      <c r="J115" s="222">
        <f>ROUND(I115*H115,2)</f>
        <v>0</v>
      </c>
      <c r="K115" s="223"/>
      <c r="L115" s="47"/>
      <c r="M115" s="224" t="s">
        <v>19</v>
      </c>
      <c r="N115" s="225" t="s">
        <v>46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1057</v>
      </c>
      <c r="AT115" s="228" t="s">
        <v>136</v>
      </c>
      <c r="AU115" s="228" t="s">
        <v>84</v>
      </c>
      <c r="AY115" s="20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82</v>
      </c>
      <c r="BK115" s="229">
        <f>ROUND(I115*H115,2)</f>
        <v>0</v>
      </c>
      <c r="BL115" s="20" t="s">
        <v>1057</v>
      </c>
      <c r="BM115" s="228" t="s">
        <v>1084</v>
      </c>
    </row>
    <row r="116" s="2" customFormat="1">
      <c r="A116" s="41"/>
      <c r="B116" s="42"/>
      <c r="C116" s="43"/>
      <c r="D116" s="230" t="s">
        <v>142</v>
      </c>
      <c r="E116" s="43"/>
      <c r="F116" s="231" t="s">
        <v>1083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142</v>
      </c>
      <c r="AU116" s="20" t="s">
        <v>84</v>
      </c>
    </row>
    <row r="117" s="2" customFormat="1">
      <c r="A117" s="41"/>
      <c r="B117" s="42"/>
      <c r="C117" s="43"/>
      <c r="D117" s="235" t="s">
        <v>144</v>
      </c>
      <c r="E117" s="43"/>
      <c r="F117" s="236" t="s">
        <v>1085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84</v>
      </c>
    </row>
    <row r="118" s="12" customFormat="1" ht="22.8" customHeight="1">
      <c r="A118" s="12"/>
      <c r="B118" s="200"/>
      <c r="C118" s="201"/>
      <c r="D118" s="202" t="s">
        <v>74</v>
      </c>
      <c r="E118" s="214" t="s">
        <v>1086</v>
      </c>
      <c r="F118" s="214" t="s">
        <v>1087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SUM(P119:P121)</f>
        <v>0</v>
      </c>
      <c r="Q118" s="208"/>
      <c r="R118" s="209">
        <f>SUM(R119:R121)</f>
        <v>0</v>
      </c>
      <c r="S118" s="208"/>
      <c r="T118" s="210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165</v>
      </c>
      <c r="AT118" s="212" t="s">
        <v>74</v>
      </c>
      <c r="AU118" s="212" t="s">
        <v>82</v>
      </c>
      <c r="AY118" s="211" t="s">
        <v>134</v>
      </c>
      <c r="BK118" s="213">
        <f>SUM(BK119:BK121)</f>
        <v>0</v>
      </c>
    </row>
    <row r="119" s="2" customFormat="1" ht="21.75" customHeight="1">
      <c r="A119" s="41"/>
      <c r="B119" s="42"/>
      <c r="C119" s="216" t="s">
        <v>192</v>
      </c>
      <c r="D119" s="216" t="s">
        <v>136</v>
      </c>
      <c r="E119" s="217" t="s">
        <v>1088</v>
      </c>
      <c r="F119" s="218" t="s">
        <v>1089</v>
      </c>
      <c r="G119" s="219" t="s">
        <v>1047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1057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1057</v>
      </c>
      <c r="BM119" s="228" t="s">
        <v>1090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1089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1091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1092</v>
      </c>
      <c r="F122" s="214" t="s">
        <v>1093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SUM(P123:P125)</f>
        <v>0</v>
      </c>
      <c r="Q122" s="208"/>
      <c r="R122" s="209">
        <f>SUM(R123:R125)</f>
        <v>0</v>
      </c>
      <c r="S122" s="208"/>
      <c r="T122" s="21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165</v>
      </c>
      <c r="AT122" s="212" t="s">
        <v>74</v>
      </c>
      <c r="AU122" s="212" t="s">
        <v>82</v>
      </c>
      <c r="AY122" s="211" t="s">
        <v>134</v>
      </c>
      <c r="BK122" s="213">
        <f>SUM(BK123:BK125)</f>
        <v>0</v>
      </c>
    </row>
    <row r="123" s="2" customFormat="1" ht="16.5" customHeight="1">
      <c r="A123" s="41"/>
      <c r="B123" s="42"/>
      <c r="C123" s="216" t="s">
        <v>204</v>
      </c>
      <c r="D123" s="216" t="s">
        <v>136</v>
      </c>
      <c r="E123" s="217" t="s">
        <v>1094</v>
      </c>
      <c r="F123" s="218" t="s">
        <v>1095</v>
      </c>
      <c r="G123" s="219" t="s">
        <v>1047</v>
      </c>
      <c r="H123" s="220">
        <v>1</v>
      </c>
      <c r="I123" s="221"/>
      <c r="J123" s="222">
        <f>ROUND(I123*H123,2)</f>
        <v>0</v>
      </c>
      <c r="K123" s="223"/>
      <c r="L123" s="47"/>
      <c r="M123" s="224" t="s">
        <v>19</v>
      </c>
      <c r="N123" s="225" t="s">
        <v>46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1057</v>
      </c>
      <c r="AT123" s="228" t="s">
        <v>136</v>
      </c>
      <c r="AU123" s="228" t="s">
        <v>84</v>
      </c>
      <c r="AY123" s="20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82</v>
      </c>
      <c r="BK123" s="229">
        <f>ROUND(I123*H123,2)</f>
        <v>0</v>
      </c>
      <c r="BL123" s="20" t="s">
        <v>1057</v>
      </c>
      <c r="BM123" s="228" t="s">
        <v>1096</v>
      </c>
    </row>
    <row r="124" s="2" customFormat="1">
      <c r="A124" s="41"/>
      <c r="B124" s="42"/>
      <c r="C124" s="43"/>
      <c r="D124" s="230" t="s">
        <v>142</v>
      </c>
      <c r="E124" s="43"/>
      <c r="F124" s="231" t="s">
        <v>1095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142</v>
      </c>
      <c r="AU124" s="20" t="s">
        <v>84</v>
      </c>
    </row>
    <row r="125" s="2" customFormat="1">
      <c r="A125" s="41"/>
      <c r="B125" s="42"/>
      <c r="C125" s="43"/>
      <c r="D125" s="235" t="s">
        <v>144</v>
      </c>
      <c r="E125" s="43"/>
      <c r="F125" s="236" t="s">
        <v>1097</v>
      </c>
      <c r="G125" s="43"/>
      <c r="H125" s="43"/>
      <c r="I125" s="232"/>
      <c r="J125" s="43"/>
      <c r="K125" s="43"/>
      <c r="L125" s="47"/>
      <c r="M125" s="292"/>
      <c r="N125" s="293"/>
      <c r="O125" s="294"/>
      <c r="P125" s="294"/>
      <c r="Q125" s="294"/>
      <c r="R125" s="294"/>
      <c r="S125" s="294"/>
      <c r="T125" s="295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84</v>
      </c>
    </row>
    <row r="126" s="2" customFormat="1" ht="6.96" customHeight="1">
      <c r="A126" s="41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47"/>
      <c r="M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</sheetData>
  <sheetProtection sheet="1" autoFilter="0" formatColumns="0" formatRows="0" objects="1" scenarios="1" spinCount="100000" saltValue="uP6Inc/8FmL9tGVEaIlM7+EQWF4zbuvgdqpkNNE+Hm+SDImM5kt73/73b0YPpoNVNt/h2/dJf9J7/bNW5kOayw==" hashValue="UjPErXeU7AkHUaXVeGqRnXQknTFzUxPaT4JIDz9fM+xZRdk89r/Y7mBf2O4hhCNknkx1jbfclQ3CsvkC4GYy7g==" algorithmName="SHA-512" password="CC35"/>
  <autoFilter ref="C87:K1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8" r:id="rId1" display="https://podminky.urs.cz/item/CS_URS_2021_02/010001000"/>
    <hyperlink ref="F102" r:id="rId2" display="https://podminky.urs.cz/item/CS_URS_2021_02/020001000"/>
    <hyperlink ref="F106" r:id="rId3" display="https://podminky.urs.cz/item/CS_URS_2021_02/030001000"/>
    <hyperlink ref="F110" r:id="rId4" display="https://podminky.urs.cz/item/CS_URS_2021_02/043002000"/>
    <hyperlink ref="F113" r:id="rId5" display="https://podminky.urs.cz/item/CS_URS_2021_02/045002000"/>
    <hyperlink ref="F117" r:id="rId6" display="https://podminky.urs.cz/item/CS_URS_2021_02/065002000"/>
    <hyperlink ref="F121" r:id="rId7" display="https://podminky.urs.cz/item/CS_URS_2021_02/072103001"/>
    <hyperlink ref="F125" r:id="rId8" display="https://podminky.urs.cz/item/CS_URS_2021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1098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1099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1100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1101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1102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1103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1104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1105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1106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1107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1108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81</v>
      </c>
      <c r="F18" s="307" t="s">
        <v>1109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1110</v>
      </c>
      <c r="F19" s="307" t="s">
        <v>1111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1112</v>
      </c>
      <c r="F20" s="307" t="s">
        <v>1113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1114</v>
      </c>
      <c r="F21" s="307" t="s">
        <v>1115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1043</v>
      </c>
      <c r="F22" s="307" t="s">
        <v>1044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88</v>
      </c>
      <c r="F23" s="307" t="s">
        <v>1116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1117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1118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1119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1120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1121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1122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1123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1124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1125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120</v>
      </c>
      <c r="F36" s="307"/>
      <c r="G36" s="307" t="s">
        <v>1126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1127</v>
      </c>
      <c r="F37" s="307"/>
      <c r="G37" s="307" t="s">
        <v>1128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56</v>
      </c>
      <c r="F38" s="307"/>
      <c r="G38" s="307" t="s">
        <v>1129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57</v>
      </c>
      <c r="F39" s="307"/>
      <c r="G39" s="307" t="s">
        <v>1130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121</v>
      </c>
      <c r="F40" s="307"/>
      <c r="G40" s="307" t="s">
        <v>1131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122</v>
      </c>
      <c r="F41" s="307"/>
      <c r="G41" s="307" t="s">
        <v>1132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1133</v>
      </c>
      <c r="F42" s="307"/>
      <c r="G42" s="307" t="s">
        <v>1134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1135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1136</v>
      </c>
      <c r="F44" s="307"/>
      <c r="G44" s="307" t="s">
        <v>1137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124</v>
      </c>
      <c r="F45" s="307"/>
      <c r="G45" s="307" t="s">
        <v>1138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1139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1140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1141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1142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1143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1144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1145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1146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1147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1148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1149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1150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1151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1152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1153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1154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1155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1156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1157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1158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1159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1160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1161</v>
      </c>
      <c r="D76" s="325"/>
      <c r="E76" s="325"/>
      <c r="F76" s="325" t="s">
        <v>1162</v>
      </c>
      <c r="G76" s="326"/>
      <c r="H76" s="325" t="s">
        <v>57</v>
      </c>
      <c r="I76" s="325" t="s">
        <v>60</v>
      </c>
      <c r="J76" s="325" t="s">
        <v>1163</v>
      </c>
      <c r="K76" s="324"/>
    </row>
    <row r="77" s="1" customFormat="1" ht="17.25" customHeight="1">
      <c r="B77" s="322"/>
      <c r="C77" s="327" t="s">
        <v>1164</v>
      </c>
      <c r="D77" s="327"/>
      <c r="E77" s="327"/>
      <c r="F77" s="328" t="s">
        <v>1165</v>
      </c>
      <c r="G77" s="329"/>
      <c r="H77" s="327"/>
      <c r="I77" s="327"/>
      <c r="J77" s="327" t="s">
        <v>1166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56</v>
      </c>
      <c r="D79" s="332"/>
      <c r="E79" s="332"/>
      <c r="F79" s="333" t="s">
        <v>1167</v>
      </c>
      <c r="G79" s="334"/>
      <c r="H79" s="310" t="s">
        <v>1168</v>
      </c>
      <c r="I79" s="310" t="s">
        <v>1169</v>
      </c>
      <c r="J79" s="310">
        <v>20</v>
      </c>
      <c r="K79" s="324"/>
    </row>
    <row r="80" s="1" customFormat="1" ht="15" customHeight="1">
      <c r="B80" s="322"/>
      <c r="C80" s="310" t="s">
        <v>1170</v>
      </c>
      <c r="D80" s="310"/>
      <c r="E80" s="310"/>
      <c r="F80" s="333" t="s">
        <v>1167</v>
      </c>
      <c r="G80" s="334"/>
      <c r="H80" s="310" t="s">
        <v>1171</v>
      </c>
      <c r="I80" s="310" t="s">
        <v>1169</v>
      </c>
      <c r="J80" s="310">
        <v>120</v>
      </c>
      <c r="K80" s="324"/>
    </row>
    <row r="81" s="1" customFormat="1" ht="15" customHeight="1">
      <c r="B81" s="335"/>
      <c r="C81" s="310" t="s">
        <v>1172</v>
      </c>
      <c r="D81" s="310"/>
      <c r="E81" s="310"/>
      <c r="F81" s="333" t="s">
        <v>1173</v>
      </c>
      <c r="G81" s="334"/>
      <c r="H81" s="310" t="s">
        <v>1174</v>
      </c>
      <c r="I81" s="310" t="s">
        <v>1169</v>
      </c>
      <c r="J81" s="310">
        <v>50</v>
      </c>
      <c r="K81" s="324"/>
    </row>
    <row r="82" s="1" customFormat="1" ht="15" customHeight="1">
      <c r="B82" s="335"/>
      <c r="C82" s="310" t="s">
        <v>1175</v>
      </c>
      <c r="D82" s="310"/>
      <c r="E82" s="310"/>
      <c r="F82" s="333" t="s">
        <v>1167</v>
      </c>
      <c r="G82" s="334"/>
      <c r="H82" s="310" t="s">
        <v>1176</v>
      </c>
      <c r="I82" s="310" t="s">
        <v>1177</v>
      </c>
      <c r="J82" s="310"/>
      <c r="K82" s="324"/>
    </row>
    <row r="83" s="1" customFormat="1" ht="15" customHeight="1">
      <c r="B83" s="335"/>
      <c r="C83" s="336" t="s">
        <v>1178</v>
      </c>
      <c r="D83" s="336"/>
      <c r="E83" s="336"/>
      <c r="F83" s="337" t="s">
        <v>1173</v>
      </c>
      <c r="G83" s="336"/>
      <c r="H83" s="336" t="s">
        <v>1179</v>
      </c>
      <c r="I83" s="336" t="s">
        <v>1169</v>
      </c>
      <c r="J83" s="336">
        <v>15</v>
      </c>
      <c r="K83" s="324"/>
    </row>
    <row r="84" s="1" customFormat="1" ht="15" customHeight="1">
      <c r="B84" s="335"/>
      <c r="C84" s="336" t="s">
        <v>1180</v>
      </c>
      <c r="D84" s="336"/>
      <c r="E84" s="336"/>
      <c r="F84" s="337" t="s">
        <v>1173</v>
      </c>
      <c r="G84" s="336"/>
      <c r="H84" s="336" t="s">
        <v>1181</v>
      </c>
      <c r="I84" s="336" t="s">
        <v>1169</v>
      </c>
      <c r="J84" s="336">
        <v>15</v>
      </c>
      <c r="K84" s="324"/>
    </row>
    <row r="85" s="1" customFormat="1" ht="15" customHeight="1">
      <c r="B85" s="335"/>
      <c r="C85" s="336" t="s">
        <v>1182</v>
      </c>
      <c r="D85" s="336"/>
      <c r="E85" s="336"/>
      <c r="F85" s="337" t="s">
        <v>1173</v>
      </c>
      <c r="G85" s="336"/>
      <c r="H85" s="336" t="s">
        <v>1183</v>
      </c>
      <c r="I85" s="336" t="s">
        <v>1169</v>
      </c>
      <c r="J85" s="336">
        <v>20</v>
      </c>
      <c r="K85" s="324"/>
    </row>
    <row r="86" s="1" customFormat="1" ht="15" customHeight="1">
      <c r="B86" s="335"/>
      <c r="C86" s="336" t="s">
        <v>1184</v>
      </c>
      <c r="D86" s="336"/>
      <c r="E86" s="336"/>
      <c r="F86" s="337" t="s">
        <v>1173</v>
      </c>
      <c r="G86" s="336"/>
      <c r="H86" s="336" t="s">
        <v>1185</v>
      </c>
      <c r="I86" s="336" t="s">
        <v>1169</v>
      </c>
      <c r="J86" s="336">
        <v>20</v>
      </c>
      <c r="K86" s="324"/>
    </row>
    <row r="87" s="1" customFormat="1" ht="15" customHeight="1">
      <c r="B87" s="335"/>
      <c r="C87" s="310" t="s">
        <v>1186</v>
      </c>
      <c r="D87" s="310"/>
      <c r="E87" s="310"/>
      <c r="F87" s="333" t="s">
        <v>1173</v>
      </c>
      <c r="G87" s="334"/>
      <c r="H87" s="310" t="s">
        <v>1187</v>
      </c>
      <c r="I87" s="310" t="s">
        <v>1169</v>
      </c>
      <c r="J87" s="310">
        <v>50</v>
      </c>
      <c r="K87" s="324"/>
    </row>
    <row r="88" s="1" customFormat="1" ht="15" customHeight="1">
      <c r="B88" s="335"/>
      <c r="C88" s="310" t="s">
        <v>1188</v>
      </c>
      <c r="D88" s="310"/>
      <c r="E88" s="310"/>
      <c r="F88" s="333" t="s">
        <v>1173</v>
      </c>
      <c r="G88" s="334"/>
      <c r="H88" s="310" t="s">
        <v>1189</v>
      </c>
      <c r="I88" s="310" t="s">
        <v>1169</v>
      </c>
      <c r="J88" s="310">
        <v>20</v>
      </c>
      <c r="K88" s="324"/>
    </row>
    <row r="89" s="1" customFormat="1" ht="15" customHeight="1">
      <c r="B89" s="335"/>
      <c r="C89" s="310" t="s">
        <v>1190</v>
      </c>
      <c r="D89" s="310"/>
      <c r="E89" s="310"/>
      <c r="F89" s="333" t="s">
        <v>1173</v>
      </c>
      <c r="G89" s="334"/>
      <c r="H89" s="310" t="s">
        <v>1191</v>
      </c>
      <c r="I89" s="310" t="s">
        <v>1169</v>
      </c>
      <c r="J89" s="310">
        <v>20</v>
      </c>
      <c r="K89" s="324"/>
    </row>
    <row r="90" s="1" customFormat="1" ht="15" customHeight="1">
      <c r="B90" s="335"/>
      <c r="C90" s="310" t="s">
        <v>1192</v>
      </c>
      <c r="D90" s="310"/>
      <c r="E90" s="310"/>
      <c r="F90" s="333" t="s">
        <v>1173</v>
      </c>
      <c r="G90" s="334"/>
      <c r="H90" s="310" t="s">
        <v>1193</v>
      </c>
      <c r="I90" s="310" t="s">
        <v>1169</v>
      </c>
      <c r="J90" s="310">
        <v>50</v>
      </c>
      <c r="K90" s="324"/>
    </row>
    <row r="91" s="1" customFormat="1" ht="15" customHeight="1">
      <c r="B91" s="335"/>
      <c r="C91" s="310" t="s">
        <v>1194</v>
      </c>
      <c r="D91" s="310"/>
      <c r="E91" s="310"/>
      <c r="F91" s="333" t="s">
        <v>1173</v>
      </c>
      <c r="G91" s="334"/>
      <c r="H91" s="310" t="s">
        <v>1194</v>
      </c>
      <c r="I91" s="310" t="s">
        <v>1169</v>
      </c>
      <c r="J91" s="310">
        <v>50</v>
      </c>
      <c r="K91" s="324"/>
    </row>
    <row r="92" s="1" customFormat="1" ht="15" customHeight="1">
      <c r="B92" s="335"/>
      <c r="C92" s="310" t="s">
        <v>1195</v>
      </c>
      <c r="D92" s="310"/>
      <c r="E92" s="310"/>
      <c r="F92" s="333" t="s">
        <v>1173</v>
      </c>
      <c r="G92" s="334"/>
      <c r="H92" s="310" t="s">
        <v>1196</v>
      </c>
      <c r="I92" s="310" t="s">
        <v>1169</v>
      </c>
      <c r="J92" s="310">
        <v>255</v>
      </c>
      <c r="K92" s="324"/>
    </row>
    <row r="93" s="1" customFormat="1" ht="15" customHeight="1">
      <c r="B93" s="335"/>
      <c r="C93" s="310" t="s">
        <v>1197</v>
      </c>
      <c r="D93" s="310"/>
      <c r="E93" s="310"/>
      <c r="F93" s="333" t="s">
        <v>1167</v>
      </c>
      <c r="G93" s="334"/>
      <c r="H93" s="310" t="s">
        <v>1198</v>
      </c>
      <c r="I93" s="310" t="s">
        <v>1199</v>
      </c>
      <c r="J93" s="310"/>
      <c r="K93" s="324"/>
    </row>
    <row r="94" s="1" customFormat="1" ht="15" customHeight="1">
      <c r="B94" s="335"/>
      <c r="C94" s="310" t="s">
        <v>1200</v>
      </c>
      <c r="D94" s="310"/>
      <c r="E94" s="310"/>
      <c r="F94" s="333" t="s">
        <v>1167</v>
      </c>
      <c r="G94" s="334"/>
      <c r="H94" s="310" t="s">
        <v>1201</v>
      </c>
      <c r="I94" s="310" t="s">
        <v>1202</v>
      </c>
      <c r="J94" s="310"/>
      <c r="K94" s="324"/>
    </row>
    <row r="95" s="1" customFormat="1" ht="15" customHeight="1">
      <c r="B95" s="335"/>
      <c r="C95" s="310" t="s">
        <v>1203</v>
      </c>
      <c r="D95" s="310"/>
      <c r="E95" s="310"/>
      <c r="F95" s="333" t="s">
        <v>1167</v>
      </c>
      <c r="G95" s="334"/>
      <c r="H95" s="310" t="s">
        <v>1203</v>
      </c>
      <c r="I95" s="310" t="s">
        <v>1202</v>
      </c>
      <c r="J95" s="310"/>
      <c r="K95" s="324"/>
    </row>
    <row r="96" s="1" customFormat="1" ht="15" customHeight="1">
      <c r="B96" s="335"/>
      <c r="C96" s="310" t="s">
        <v>41</v>
      </c>
      <c r="D96" s="310"/>
      <c r="E96" s="310"/>
      <c r="F96" s="333" t="s">
        <v>1167</v>
      </c>
      <c r="G96" s="334"/>
      <c r="H96" s="310" t="s">
        <v>1204</v>
      </c>
      <c r="I96" s="310" t="s">
        <v>1202</v>
      </c>
      <c r="J96" s="310"/>
      <c r="K96" s="324"/>
    </row>
    <row r="97" s="1" customFormat="1" ht="15" customHeight="1">
      <c r="B97" s="335"/>
      <c r="C97" s="310" t="s">
        <v>51</v>
      </c>
      <c r="D97" s="310"/>
      <c r="E97" s="310"/>
      <c r="F97" s="333" t="s">
        <v>1167</v>
      </c>
      <c r="G97" s="334"/>
      <c r="H97" s="310" t="s">
        <v>1205</v>
      </c>
      <c r="I97" s="310" t="s">
        <v>1202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1206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1161</v>
      </c>
      <c r="D103" s="325"/>
      <c r="E103" s="325"/>
      <c r="F103" s="325" t="s">
        <v>1162</v>
      </c>
      <c r="G103" s="326"/>
      <c r="H103" s="325" t="s">
        <v>57</v>
      </c>
      <c r="I103" s="325" t="s">
        <v>60</v>
      </c>
      <c r="J103" s="325" t="s">
        <v>1163</v>
      </c>
      <c r="K103" s="324"/>
    </row>
    <row r="104" s="1" customFormat="1" ht="17.25" customHeight="1">
      <c r="B104" s="322"/>
      <c r="C104" s="327" t="s">
        <v>1164</v>
      </c>
      <c r="D104" s="327"/>
      <c r="E104" s="327"/>
      <c r="F104" s="328" t="s">
        <v>1165</v>
      </c>
      <c r="G104" s="329"/>
      <c r="H104" s="327"/>
      <c r="I104" s="327"/>
      <c r="J104" s="327" t="s">
        <v>1166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56</v>
      </c>
      <c r="D106" s="332"/>
      <c r="E106" s="332"/>
      <c r="F106" s="333" t="s">
        <v>1167</v>
      </c>
      <c r="G106" s="310"/>
      <c r="H106" s="310" t="s">
        <v>1207</v>
      </c>
      <c r="I106" s="310" t="s">
        <v>1169</v>
      </c>
      <c r="J106" s="310">
        <v>20</v>
      </c>
      <c r="K106" s="324"/>
    </row>
    <row r="107" s="1" customFormat="1" ht="15" customHeight="1">
      <c r="B107" s="322"/>
      <c r="C107" s="310" t="s">
        <v>1170</v>
      </c>
      <c r="D107" s="310"/>
      <c r="E107" s="310"/>
      <c r="F107" s="333" t="s">
        <v>1167</v>
      </c>
      <c r="G107" s="310"/>
      <c r="H107" s="310" t="s">
        <v>1207</v>
      </c>
      <c r="I107" s="310" t="s">
        <v>1169</v>
      </c>
      <c r="J107" s="310">
        <v>120</v>
      </c>
      <c r="K107" s="324"/>
    </row>
    <row r="108" s="1" customFormat="1" ht="15" customHeight="1">
      <c r="B108" s="335"/>
      <c r="C108" s="310" t="s">
        <v>1172</v>
      </c>
      <c r="D108" s="310"/>
      <c r="E108" s="310"/>
      <c r="F108" s="333" t="s">
        <v>1173</v>
      </c>
      <c r="G108" s="310"/>
      <c r="H108" s="310" t="s">
        <v>1207</v>
      </c>
      <c r="I108" s="310" t="s">
        <v>1169</v>
      </c>
      <c r="J108" s="310">
        <v>50</v>
      </c>
      <c r="K108" s="324"/>
    </row>
    <row r="109" s="1" customFormat="1" ht="15" customHeight="1">
      <c r="B109" s="335"/>
      <c r="C109" s="310" t="s">
        <v>1175</v>
      </c>
      <c r="D109" s="310"/>
      <c r="E109" s="310"/>
      <c r="F109" s="333" t="s">
        <v>1167</v>
      </c>
      <c r="G109" s="310"/>
      <c r="H109" s="310" t="s">
        <v>1207</v>
      </c>
      <c r="I109" s="310" t="s">
        <v>1177</v>
      </c>
      <c r="J109" s="310"/>
      <c r="K109" s="324"/>
    </row>
    <row r="110" s="1" customFormat="1" ht="15" customHeight="1">
      <c r="B110" s="335"/>
      <c r="C110" s="310" t="s">
        <v>1186</v>
      </c>
      <c r="D110" s="310"/>
      <c r="E110" s="310"/>
      <c r="F110" s="333" t="s">
        <v>1173</v>
      </c>
      <c r="G110" s="310"/>
      <c r="H110" s="310" t="s">
        <v>1207</v>
      </c>
      <c r="I110" s="310" t="s">
        <v>1169</v>
      </c>
      <c r="J110" s="310">
        <v>50</v>
      </c>
      <c r="K110" s="324"/>
    </row>
    <row r="111" s="1" customFormat="1" ht="15" customHeight="1">
      <c r="B111" s="335"/>
      <c r="C111" s="310" t="s">
        <v>1194</v>
      </c>
      <c r="D111" s="310"/>
      <c r="E111" s="310"/>
      <c r="F111" s="333" t="s">
        <v>1173</v>
      </c>
      <c r="G111" s="310"/>
      <c r="H111" s="310" t="s">
        <v>1207</v>
      </c>
      <c r="I111" s="310" t="s">
        <v>1169</v>
      </c>
      <c r="J111" s="310">
        <v>50</v>
      </c>
      <c r="K111" s="324"/>
    </row>
    <row r="112" s="1" customFormat="1" ht="15" customHeight="1">
      <c r="B112" s="335"/>
      <c r="C112" s="310" t="s">
        <v>1192</v>
      </c>
      <c r="D112" s="310"/>
      <c r="E112" s="310"/>
      <c r="F112" s="333" t="s">
        <v>1173</v>
      </c>
      <c r="G112" s="310"/>
      <c r="H112" s="310" t="s">
        <v>1207</v>
      </c>
      <c r="I112" s="310" t="s">
        <v>1169</v>
      </c>
      <c r="J112" s="310">
        <v>50</v>
      </c>
      <c r="K112" s="324"/>
    </row>
    <row r="113" s="1" customFormat="1" ht="15" customHeight="1">
      <c r="B113" s="335"/>
      <c r="C113" s="310" t="s">
        <v>56</v>
      </c>
      <c r="D113" s="310"/>
      <c r="E113" s="310"/>
      <c r="F113" s="333" t="s">
        <v>1167</v>
      </c>
      <c r="G113" s="310"/>
      <c r="H113" s="310" t="s">
        <v>1208</v>
      </c>
      <c r="I113" s="310" t="s">
        <v>1169</v>
      </c>
      <c r="J113" s="310">
        <v>20</v>
      </c>
      <c r="K113" s="324"/>
    </row>
    <row r="114" s="1" customFormat="1" ht="15" customHeight="1">
      <c r="B114" s="335"/>
      <c r="C114" s="310" t="s">
        <v>1209</v>
      </c>
      <c r="D114" s="310"/>
      <c r="E114" s="310"/>
      <c r="F114" s="333" t="s">
        <v>1167</v>
      </c>
      <c r="G114" s="310"/>
      <c r="H114" s="310" t="s">
        <v>1210</v>
      </c>
      <c r="I114" s="310" t="s">
        <v>1169</v>
      </c>
      <c r="J114" s="310">
        <v>120</v>
      </c>
      <c r="K114" s="324"/>
    </row>
    <row r="115" s="1" customFormat="1" ht="15" customHeight="1">
      <c r="B115" s="335"/>
      <c r="C115" s="310" t="s">
        <v>41</v>
      </c>
      <c r="D115" s="310"/>
      <c r="E115" s="310"/>
      <c r="F115" s="333" t="s">
        <v>1167</v>
      </c>
      <c r="G115" s="310"/>
      <c r="H115" s="310" t="s">
        <v>1211</v>
      </c>
      <c r="I115" s="310" t="s">
        <v>1202</v>
      </c>
      <c r="J115" s="310"/>
      <c r="K115" s="324"/>
    </row>
    <row r="116" s="1" customFormat="1" ht="15" customHeight="1">
      <c r="B116" s="335"/>
      <c r="C116" s="310" t="s">
        <v>51</v>
      </c>
      <c r="D116" s="310"/>
      <c r="E116" s="310"/>
      <c r="F116" s="333" t="s">
        <v>1167</v>
      </c>
      <c r="G116" s="310"/>
      <c r="H116" s="310" t="s">
        <v>1212</v>
      </c>
      <c r="I116" s="310" t="s">
        <v>1202</v>
      </c>
      <c r="J116" s="310"/>
      <c r="K116" s="324"/>
    </row>
    <row r="117" s="1" customFormat="1" ht="15" customHeight="1">
      <c r="B117" s="335"/>
      <c r="C117" s="310" t="s">
        <v>60</v>
      </c>
      <c r="D117" s="310"/>
      <c r="E117" s="310"/>
      <c r="F117" s="333" t="s">
        <v>1167</v>
      </c>
      <c r="G117" s="310"/>
      <c r="H117" s="310" t="s">
        <v>1213</v>
      </c>
      <c r="I117" s="310" t="s">
        <v>1214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1215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1161</v>
      </c>
      <c r="D123" s="325"/>
      <c r="E123" s="325"/>
      <c r="F123" s="325" t="s">
        <v>1162</v>
      </c>
      <c r="G123" s="326"/>
      <c r="H123" s="325" t="s">
        <v>57</v>
      </c>
      <c r="I123" s="325" t="s">
        <v>60</v>
      </c>
      <c r="J123" s="325" t="s">
        <v>1163</v>
      </c>
      <c r="K123" s="354"/>
    </row>
    <row r="124" s="1" customFormat="1" ht="17.25" customHeight="1">
      <c r="B124" s="353"/>
      <c r="C124" s="327" t="s">
        <v>1164</v>
      </c>
      <c r="D124" s="327"/>
      <c r="E124" s="327"/>
      <c r="F124" s="328" t="s">
        <v>1165</v>
      </c>
      <c r="G124" s="329"/>
      <c r="H124" s="327"/>
      <c r="I124" s="327"/>
      <c r="J124" s="327" t="s">
        <v>1166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1170</v>
      </c>
      <c r="D126" s="332"/>
      <c r="E126" s="332"/>
      <c r="F126" s="333" t="s">
        <v>1167</v>
      </c>
      <c r="G126" s="310"/>
      <c r="H126" s="310" t="s">
        <v>1207</v>
      </c>
      <c r="I126" s="310" t="s">
        <v>1169</v>
      </c>
      <c r="J126" s="310">
        <v>120</v>
      </c>
      <c r="K126" s="358"/>
    </row>
    <row r="127" s="1" customFormat="1" ht="15" customHeight="1">
      <c r="B127" s="355"/>
      <c r="C127" s="310" t="s">
        <v>1216</v>
      </c>
      <c r="D127" s="310"/>
      <c r="E127" s="310"/>
      <c r="F127" s="333" t="s">
        <v>1167</v>
      </c>
      <c r="G127" s="310"/>
      <c r="H127" s="310" t="s">
        <v>1217</v>
      </c>
      <c r="I127" s="310" t="s">
        <v>1169</v>
      </c>
      <c r="J127" s="310" t="s">
        <v>1218</v>
      </c>
      <c r="K127" s="358"/>
    </row>
    <row r="128" s="1" customFormat="1" ht="15" customHeight="1">
      <c r="B128" s="355"/>
      <c r="C128" s="310" t="s">
        <v>88</v>
      </c>
      <c r="D128" s="310"/>
      <c r="E128" s="310"/>
      <c r="F128" s="333" t="s">
        <v>1167</v>
      </c>
      <c r="G128" s="310"/>
      <c r="H128" s="310" t="s">
        <v>1219</v>
      </c>
      <c r="I128" s="310" t="s">
        <v>1169</v>
      </c>
      <c r="J128" s="310" t="s">
        <v>1218</v>
      </c>
      <c r="K128" s="358"/>
    </row>
    <row r="129" s="1" customFormat="1" ht="15" customHeight="1">
      <c r="B129" s="355"/>
      <c r="C129" s="310" t="s">
        <v>1178</v>
      </c>
      <c r="D129" s="310"/>
      <c r="E129" s="310"/>
      <c r="F129" s="333" t="s">
        <v>1173</v>
      </c>
      <c r="G129" s="310"/>
      <c r="H129" s="310" t="s">
        <v>1179</v>
      </c>
      <c r="I129" s="310" t="s">
        <v>1169</v>
      </c>
      <c r="J129" s="310">
        <v>15</v>
      </c>
      <c r="K129" s="358"/>
    </row>
    <row r="130" s="1" customFormat="1" ht="15" customHeight="1">
      <c r="B130" s="355"/>
      <c r="C130" s="336" t="s">
        <v>1180</v>
      </c>
      <c r="D130" s="336"/>
      <c r="E130" s="336"/>
      <c r="F130" s="337" t="s">
        <v>1173</v>
      </c>
      <c r="G130" s="336"/>
      <c r="H130" s="336" t="s">
        <v>1181</v>
      </c>
      <c r="I130" s="336" t="s">
        <v>1169</v>
      </c>
      <c r="J130" s="336">
        <v>15</v>
      </c>
      <c r="K130" s="358"/>
    </row>
    <row r="131" s="1" customFormat="1" ht="15" customHeight="1">
      <c r="B131" s="355"/>
      <c r="C131" s="336" t="s">
        <v>1182</v>
      </c>
      <c r="D131" s="336"/>
      <c r="E131" s="336"/>
      <c r="F131" s="337" t="s">
        <v>1173</v>
      </c>
      <c r="G131" s="336"/>
      <c r="H131" s="336" t="s">
        <v>1183</v>
      </c>
      <c r="I131" s="336" t="s">
        <v>1169</v>
      </c>
      <c r="J131" s="336">
        <v>20</v>
      </c>
      <c r="K131" s="358"/>
    </row>
    <row r="132" s="1" customFormat="1" ht="15" customHeight="1">
      <c r="B132" s="355"/>
      <c r="C132" s="336" t="s">
        <v>1184</v>
      </c>
      <c r="D132" s="336"/>
      <c r="E132" s="336"/>
      <c r="F132" s="337" t="s">
        <v>1173</v>
      </c>
      <c r="G132" s="336"/>
      <c r="H132" s="336" t="s">
        <v>1185</v>
      </c>
      <c r="I132" s="336" t="s">
        <v>1169</v>
      </c>
      <c r="J132" s="336">
        <v>20</v>
      </c>
      <c r="K132" s="358"/>
    </row>
    <row r="133" s="1" customFormat="1" ht="15" customHeight="1">
      <c r="B133" s="355"/>
      <c r="C133" s="310" t="s">
        <v>1172</v>
      </c>
      <c r="D133" s="310"/>
      <c r="E133" s="310"/>
      <c r="F133" s="333" t="s">
        <v>1173</v>
      </c>
      <c r="G133" s="310"/>
      <c r="H133" s="310" t="s">
        <v>1207</v>
      </c>
      <c r="I133" s="310" t="s">
        <v>1169</v>
      </c>
      <c r="J133" s="310">
        <v>50</v>
      </c>
      <c r="K133" s="358"/>
    </row>
    <row r="134" s="1" customFormat="1" ht="15" customHeight="1">
      <c r="B134" s="355"/>
      <c r="C134" s="310" t="s">
        <v>1186</v>
      </c>
      <c r="D134" s="310"/>
      <c r="E134" s="310"/>
      <c r="F134" s="333" t="s">
        <v>1173</v>
      </c>
      <c r="G134" s="310"/>
      <c r="H134" s="310" t="s">
        <v>1207</v>
      </c>
      <c r="I134" s="310" t="s">
        <v>1169</v>
      </c>
      <c r="J134" s="310">
        <v>50</v>
      </c>
      <c r="K134" s="358"/>
    </row>
    <row r="135" s="1" customFormat="1" ht="15" customHeight="1">
      <c r="B135" s="355"/>
      <c r="C135" s="310" t="s">
        <v>1192</v>
      </c>
      <c r="D135" s="310"/>
      <c r="E135" s="310"/>
      <c r="F135" s="333" t="s">
        <v>1173</v>
      </c>
      <c r="G135" s="310"/>
      <c r="H135" s="310" t="s">
        <v>1207</v>
      </c>
      <c r="I135" s="310" t="s">
        <v>1169</v>
      </c>
      <c r="J135" s="310">
        <v>50</v>
      </c>
      <c r="K135" s="358"/>
    </row>
    <row r="136" s="1" customFormat="1" ht="15" customHeight="1">
      <c r="B136" s="355"/>
      <c r="C136" s="310" t="s">
        <v>1194</v>
      </c>
      <c r="D136" s="310"/>
      <c r="E136" s="310"/>
      <c r="F136" s="333" t="s">
        <v>1173</v>
      </c>
      <c r="G136" s="310"/>
      <c r="H136" s="310" t="s">
        <v>1207</v>
      </c>
      <c r="I136" s="310" t="s">
        <v>1169</v>
      </c>
      <c r="J136" s="310">
        <v>50</v>
      </c>
      <c r="K136" s="358"/>
    </row>
    <row r="137" s="1" customFormat="1" ht="15" customHeight="1">
      <c r="B137" s="355"/>
      <c r="C137" s="310" t="s">
        <v>1195</v>
      </c>
      <c r="D137" s="310"/>
      <c r="E137" s="310"/>
      <c r="F137" s="333" t="s">
        <v>1173</v>
      </c>
      <c r="G137" s="310"/>
      <c r="H137" s="310" t="s">
        <v>1220</v>
      </c>
      <c r="I137" s="310" t="s">
        <v>1169</v>
      </c>
      <c r="J137" s="310">
        <v>255</v>
      </c>
      <c r="K137" s="358"/>
    </row>
    <row r="138" s="1" customFormat="1" ht="15" customHeight="1">
      <c r="B138" s="355"/>
      <c r="C138" s="310" t="s">
        <v>1197</v>
      </c>
      <c r="D138" s="310"/>
      <c r="E138" s="310"/>
      <c r="F138" s="333" t="s">
        <v>1167</v>
      </c>
      <c r="G138" s="310"/>
      <c r="H138" s="310" t="s">
        <v>1221</v>
      </c>
      <c r="I138" s="310" t="s">
        <v>1199</v>
      </c>
      <c r="J138" s="310"/>
      <c r="K138" s="358"/>
    </row>
    <row r="139" s="1" customFormat="1" ht="15" customHeight="1">
      <c r="B139" s="355"/>
      <c r="C139" s="310" t="s">
        <v>1200</v>
      </c>
      <c r="D139" s="310"/>
      <c r="E139" s="310"/>
      <c r="F139" s="333" t="s">
        <v>1167</v>
      </c>
      <c r="G139" s="310"/>
      <c r="H139" s="310" t="s">
        <v>1222</v>
      </c>
      <c r="I139" s="310" t="s">
        <v>1202</v>
      </c>
      <c r="J139" s="310"/>
      <c r="K139" s="358"/>
    </row>
    <row r="140" s="1" customFormat="1" ht="15" customHeight="1">
      <c r="B140" s="355"/>
      <c r="C140" s="310" t="s">
        <v>1203</v>
      </c>
      <c r="D140" s="310"/>
      <c r="E140" s="310"/>
      <c r="F140" s="333" t="s">
        <v>1167</v>
      </c>
      <c r="G140" s="310"/>
      <c r="H140" s="310" t="s">
        <v>1203</v>
      </c>
      <c r="I140" s="310" t="s">
        <v>1202</v>
      </c>
      <c r="J140" s="310"/>
      <c r="K140" s="358"/>
    </row>
    <row r="141" s="1" customFormat="1" ht="15" customHeight="1">
      <c r="B141" s="355"/>
      <c r="C141" s="310" t="s">
        <v>41</v>
      </c>
      <c r="D141" s="310"/>
      <c r="E141" s="310"/>
      <c r="F141" s="333" t="s">
        <v>1167</v>
      </c>
      <c r="G141" s="310"/>
      <c r="H141" s="310" t="s">
        <v>1223</v>
      </c>
      <c r="I141" s="310" t="s">
        <v>1202</v>
      </c>
      <c r="J141" s="310"/>
      <c r="K141" s="358"/>
    </row>
    <row r="142" s="1" customFormat="1" ht="15" customHeight="1">
      <c r="B142" s="355"/>
      <c r="C142" s="310" t="s">
        <v>1224</v>
      </c>
      <c r="D142" s="310"/>
      <c r="E142" s="310"/>
      <c r="F142" s="333" t="s">
        <v>1167</v>
      </c>
      <c r="G142" s="310"/>
      <c r="H142" s="310" t="s">
        <v>1225</v>
      </c>
      <c r="I142" s="310" t="s">
        <v>1202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1226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1161</v>
      </c>
      <c r="D148" s="325"/>
      <c r="E148" s="325"/>
      <c r="F148" s="325" t="s">
        <v>1162</v>
      </c>
      <c r="G148" s="326"/>
      <c r="H148" s="325" t="s">
        <v>57</v>
      </c>
      <c r="I148" s="325" t="s">
        <v>60</v>
      </c>
      <c r="J148" s="325" t="s">
        <v>1163</v>
      </c>
      <c r="K148" s="324"/>
    </row>
    <row r="149" s="1" customFormat="1" ht="17.25" customHeight="1">
      <c r="B149" s="322"/>
      <c r="C149" s="327" t="s">
        <v>1164</v>
      </c>
      <c r="D149" s="327"/>
      <c r="E149" s="327"/>
      <c r="F149" s="328" t="s">
        <v>1165</v>
      </c>
      <c r="G149" s="329"/>
      <c r="H149" s="327"/>
      <c r="I149" s="327"/>
      <c r="J149" s="327" t="s">
        <v>1166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1170</v>
      </c>
      <c r="D151" s="310"/>
      <c r="E151" s="310"/>
      <c r="F151" s="363" t="s">
        <v>1167</v>
      </c>
      <c r="G151" s="310"/>
      <c r="H151" s="362" t="s">
        <v>1207</v>
      </c>
      <c r="I151" s="362" t="s">
        <v>1169</v>
      </c>
      <c r="J151" s="362">
        <v>120</v>
      </c>
      <c r="K151" s="358"/>
    </row>
    <row r="152" s="1" customFormat="1" ht="15" customHeight="1">
      <c r="B152" s="335"/>
      <c r="C152" s="362" t="s">
        <v>1216</v>
      </c>
      <c r="D152" s="310"/>
      <c r="E152" s="310"/>
      <c r="F152" s="363" t="s">
        <v>1167</v>
      </c>
      <c r="G152" s="310"/>
      <c r="H152" s="362" t="s">
        <v>1227</v>
      </c>
      <c r="I152" s="362" t="s">
        <v>1169</v>
      </c>
      <c r="J152" s="362" t="s">
        <v>1218</v>
      </c>
      <c r="K152" s="358"/>
    </row>
    <row r="153" s="1" customFormat="1" ht="15" customHeight="1">
      <c r="B153" s="335"/>
      <c r="C153" s="362" t="s">
        <v>88</v>
      </c>
      <c r="D153" s="310"/>
      <c r="E153" s="310"/>
      <c r="F153" s="363" t="s">
        <v>1167</v>
      </c>
      <c r="G153" s="310"/>
      <c r="H153" s="362" t="s">
        <v>1228</v>
      </c>
      <c r="I153" s="362" t="s">
        <v>1169</v>
      </c>
      <c r="J153" s="362" t="s">
        <v>1218</v>
      </c>
      <c r="K153" s="358"/>
    </row>
    <row r="154" s="1" customFormat="1" ht="15" customHeight="1">
      <c r="B154" s="335"/>
      <c r="C154" s="362" t="s">
        <v>1172</v>
      </c>
      <c r="D154" s="310"/>
      <c r="E154" s="310"/>
      <c r="F154" s="363" t="s">
        <v>1173</v>
      </c>
      <c r="G154" s="310"/>
      <c r="H154" s="362" t="s">
        <v>1207</v>
      </c>
      <c r="I154" s="362" t="s">
        <v>1169</v>
      </c>
      <c r="J154" s="362">
        <v>50</v>
      </c>
      <c r="K154" s="358"/>
    </row>
    <row r="155" s="1" customFormat="1" ht="15" customHeight="1">
      <c r="B155" s="335"/>
      <c r="C155" s="362" t="s">
        <v>1175</v>
      </c>
      <c r="D155" s="310"/>
      <c r="E155" s="310"/>
      <c r="F155" s="363" t="s">
        <v>1167</v>
      </c>
      <c r="G155" s="310"/>
      <c r="H155" s="362" t="s">
        <v>1207</v>
      </c>
      <c r="I155" s="362" t="s">
        <v>1177</v>
      </c>
      <c r="J155" s="362"/>
      <c r="K155" s="358"/>
    </row>
    <row r="156" s="1" customFormat="1" ht="15" customHeight="1">
      <c r="B156" s="335"/>
      <c r="C156" s="362" t="s">
        <v>1186</v>
      </c>
      <c r="D156" s="310"/>
      <c r="E156" s="310"/>
      <c r="F156" s="363" t="s">
        <v>1173</v>
      </c>
      <c r="G156" s="310"/>
      <c r="H156" s="362" t="s">
        <v>1207</v>
      </c>
      <c r="I156" s="362" t="s">
        <v>1169</v>
      </c>
      <c r="J156" s="362">
        <v>50</v>
      </c>
      <c r="K156" s="358"/>
    </row>
    <row r="157" s="1" customFormat="1" ht="15" customHeight="1">
      <c r="B157" s="335"/>
      <c r="C157" s="362" t="s">
        <v>1194</v>
      </c>
      <c r="D157" s="310"/>
      <c r="E157" s="310"/>
      <c r="F157" s="363" t="s">
        <v>1173</v>
      </c>
      <c r="G157" s="310"/>
      <c r="H157" s="362" t="s">
        <v>1207</v>
      </c>
      <c r="I157" s="362" t="s">
        <v>1169</v>
      </c>
      <c r="J157" s="362">
        <v>50</v>
      </c>
      <c r="K157" s="358"/>
    </row>
    <row r="158" s="1" customFormat="1" ht="15" customHeight="1">
      <c r="B158" s="335"/>
      <c r="C158" s="362" t="s">
        <v>1192</v>
      </c>
      <c r="D158" s="310"/>
      <c r="E158" s="310"/>
      <c r="F158" s="363" t="s">
        <v>1173</v>
      </c>
      <c r="G158" s="310"/>
      <c r="H158" s="362" t="s">
        <v>1207</v>
      </c>
      <c r="I158" s="362" t="s">
        <v>1169</v>
      </c>
      <c r="J158" s="362">
        <v>50</v>
      </c>
      <c r="K158" s="358"/>
    </row>
    <row r="159" s="1" customFormat="1" ht="15" customHeight="1">
      <c r="B159" s="335"/>
      <c r="C159" s="362" t="s">
        <v>105</v>
      </c>
      <c r="D159" s="310"/>
      <c r="E159" s="310"/>
      <c r="F159" s="363" t="s">
        <v>1167</v>
      </c>
      <c r="G159" s="310"/>
      <c r="H159" s="362" t="s">
        <v>1229</v>
      </c>
      <c r="I159" s="362" t="s">
        <v>1169</v>
      </c>
      <c r="J159" s="362" t="s">
        <v>1230</v>
      </c>
      <c r="K159" s="358"/>
    </row>
    <row r="160" s="1" customFormat="1" ht="15" customHeight="1">
      <c r="B160" s="335"/>
      <c r="C160" s="362" t="s">
        <v>1231</v>
      </c>
      <c r="D160" s="310"/>
      <c r="E160" s="310"/>
      <c r="F160" s="363" t="s">
        <v>1167</v>
      </c>
      <c r="G160" s="310"/>
      <c r="H160" s="362" t="s">
        <v>1232</v>
      </c>
      <c r="I160" s="362" t="s">
        <v>1202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1233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1161</v>
      </c>
      <c r="D166" s="325"/>
      <c r="E166" s="325"/>
      <c r="F166" s="325" t="s">
        <v>1162</v>
      </c>
      <c r="G166" s="367"/>
      <c r="H166" s="368" t="s">
        <v>57</v>
      </c>
      <c r="I166" s="368" t="s">
        <v>60</v>
      </c>
      <c r="J166" s="325" t="s">
        <v>1163</v>
      </c>
      <c r="K166" s="302"/>
    </row>
    <row r="167" s="1" customFormat="1" ht="17.25" customHeight="1">
      <c r="B167" s="303"/>
      <c r="C167" s="327" t="s">
        <v>1164</v>
      </c>
      <c r="D167" s="327"/>
      <c r="E167" s="327"/>
      <c r="F167" s="328" t="s">
        <v>1165</v>
      </c>
      <c r="G167" s="369"/>
      <c r="H167" s="370"/>
      <c r="I167" s="370"/>
      <c r="J167" s="327" t="s">
        <v>1166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1170</v>
      </c>
      <c r="D169" s="310"/>
      <c r="E169" s="310"/>
      <c r="F169" s="333" t="s">
        <v>1167</v>
      </c>
      <c r="G169" s="310"/>
      <c r="H169" s="310" t="s">
        <v>1207</v>
      </c>
      <c r="I169" s="310" t="s">
        <v>1169</v>
      </c>
      <c r="J169" s="310">
        <v>120</v>
      </c>
      <c r="K169" s="358"/>
    </row>
    <row r="170" s="1" customFormat="1" ht="15" customHeight="1">
      <c r="B170" s="335"/>
      <c r="C170" s="310" t="s">
        <v>1216</v>
      </c>
      <c r="D170" s="310"/>
      <c r="E170" s="310"/>
      <c r="F170" s="333" t="s">
        <v>1167</v>
      </c>
      <c r="G170" s="310"/>
      <c r="H170" s="310" t="s">
        <v>1217</v>
      </c>
      <c r="I170" s="310" t="s">
        <v>1169</v>
      </c>
      <c r="J170" s="310" t="s">
        <v>1218</v>
      </c>
      <c r="K170" s="358"/>
    </row>
    <row r="171" s="1" customFormat="1" ht="15" customHeight="1">
      <c r="B171" s="335"/>
      <c r="C171" s="310" t="s">
        <v>88</v>
      </c>
      <c r="D171" s="310"/>
      <c r="E171" s="310"/>
      <c r="F171" s="333" t="s">
        <v>1167</v>
      </c>
      <c r="G171" s="310"/>
      <c r="H171" s="310" t="s">
        <v>1234</v>
      </c>
      <c r="I171" s="310" t="s">
        <v>1169</v>
      </c>
      <c r="J171" s="310" t="s">
        <v>1218</v>
      </c>
      <c r="K171" s="358"/>
    </row>
    <row r="172" s="1" customFormat="1" ht="15" customHeight="1">
      <c r="B172" s="335"/>
      <c r="C172" s="310" t="s">
        <v>1172</v>
      </c>
      <c r="D172" s="310"/>
      <c r="E172" s="310"/>
      <c r="F172" s="333" t="s">
        <v>1173</v>
      </c>
      <c r="G172" s="310"/>
      <c r="H172" s="310" t="s">
        <v>1234</v>
      </c>
      <c r="I172" s="310" t="s">
        <v>1169</v>
      </c>
      <c r="J172" s="310">
        <v>50</v>
      </c>
      <c r="K172" s="358"/>
    </row>
    <row r="173" s="1" customFormat="1" ht="15" customHeight="1">
      <c r="B173" s="335"/>
      <c r="C173" s="310" t="s">
        <v>1175</v>
      </c>
      <c r="D173" s="310"/>
      <c r="E173" s="310"/>
      <c r="F173" s="333" t="s">
        <v>1167</v>
      </c>
      <c r="G173" s="310"/>
      <c r="H173" s="310" t="s">
        <v>1234</v>
      </c>
      <c r="I173" s="310" t="s">
        <v>1177</v>
      </c>
      <c r="J173" s="310"/>
      <c r="K173" s="358"/>
    </row>
    <row r="174" s="1" customFormat="1" ht="15" customHeight="1">
      <c r="B174" s="335"/>
      <c r="C174" s="310" t="s">
        <v>1186</v>
      </c>
      <c r="D174" s="310"/>
      <c r="E174" s="310"/>
      <c r="F174" s="333" t="s">
        <v>1173</v>
      </c>
      <c r="G174" s="310"/>
      <c r="H174" s="310" t="s">
        <v>1234</v>
      </c>
      <c r="I174" s="310" t="s">
        <v>1169</v>
      </c>
      <c r="J174" s="310">
        <v>50</v>
      </c>
      <c r="K174" s="358"/>
    </row>
    <row r="175" s="1" customFormat="1" ht="15" customHeight="1">
      <c r="B175" s="335"/>
      <c r="C175" s="310" t="s">
        <v>1194</v>
      </c>
      <c r="D175" s="310"/>
      <c r="E175" s="310"/>
      <c r="F175" s="333" t="s">
        <v>1173</v>
      </c>
      <c r="G175" s="310"/>
      <c r="H175" s="310" t="s">
        <v>1234</v>
      </c>
      <c r="I175" s="310" t="s">
        <v>1169</v>
      </c>
      <c r="J175" s="310">
        <v>50</v>
      </c>
      <c r="K175" s="358"/>
    </row>
    <row r="176" s="1" customFormat="1" ht="15" customHeight="1">
      <c r="B176" s="335"/>
      <c r="C176" s="310" t="s">
        <v>1192</v>
      </c>
      <c r="D176" s="310"/>
      <c r="E176" s="310"/>
      <c r="F176" s="333" t="s">
        <v>1173</v>
      </c>
      <c r="G176" s="310"/>
      <c r="H176" s="310" t="s">
        <v>1234</v>
      </c>
      <c r="I176" s="310" t="s">
        <v>1169</v>
      </c>
      <c r="J176" s="310">
        <v>50</v>
      </c>
      <c r="K176" s="358"/>
    </row>
    <row r="177" s="1" customFormat="1" ht="15" customHeight="1">
      <c r="B177" s="335"/>
      <c r="C177" s="310" t="s">
        <v>120</v>
      </c>
      <c r="D177" s="310"/>
      <c r="E177" s="310"/>
      <c r="F177" s="333" t="s">
        <v>1167</v>
      </c>
      <c r="G177" s="310"/>
      <c r="H177" s="310" t="s">
        <v>1235</v>
      </c>
      <c r="I177" s="310" t="s">
        <v>1236</v>
      </c>
      <c r="J177" s="310"/>
      <c r="K177" s="358"/>
    </row>
    <row r="178" s="1" customFormat="1" ht="15" customHeight="1">
      <c r="B178" s="335"/>
      <c r="C178" s="310" t="s">
        <v>60</v>
      </c>
      <c r="D178" s="310"/>
      <c r="E178" s="310"/>
      <c r="F178" s="333" t="s">
        <v>1167</v>
      </c>
      <c r="G178" s="310"/>
      <c r="H178" s="310" t="s">
        <v>1237</v>
      </c>
      <c r="I178" s="310" t="s">
        <v>1238</v>
      </c>
      <c r="J178" s="310">
        <v>1</v>
      </c>
      <c r="K178" s="358"/>
    </row>
    <row r="179" s="1" customFormat="1" ht="15" customHeight="1">
      <c r="B179" s="335"/>
      <c r="C179" s="310" t="s">
        <v>56</v>
      </c>
      <c r="D179" s="310"/>
      <c r="E179" s="310"/>
      <c r="F179" s="333" t="s">
        <v>1167</v>
      </c>
      <c r="G179" s="310"/>
      <c r="H179" s="310" t="s">
        <v>1239</v>
      </c>
      <c r="I179" s="310" t="s">
        <v>1169</v>
      </c>
      <c r="J179" s="310">
        <v>20</v>
      </c>
      <c r="K179" s="358"/>
    </row>
    <row r="180" s="1" customFormat="1" ht="15" customHeight="1">
      <c r="B180" s="335"/>
      <c r="C180" s="310" t="s">
        <v>57</v>
      </c>
      <c r="D180" s="310"/>
      <c r="E180" s="310"/>
      <c r="F180" s="333" t="s">
        <v>1167</v>
      </c>
      <c r="G180" s="310"/>
      <c r="H180" s="310" t="s">
        <v>1240</v>
      </c>
      <c r="I180" s="310" t="s">
        <v>1169</v>
      </c>
      <c r="J180" s="310">
        <v>255</v>
      </c>
      <c r="K180" s="358"/>
    </row>
    <row r="181" s="1" customFormat="1" ht="15" customHeight="1">
      <c r="B181" s="335"/>
      <c r="C181" s="310" t="s">
        <v>121</v>
      </c>
      <c r="D181" s="310"/>
      <c r="E181" s="310"/>
      <c r="F181" s="333" t="s">
        <v>1167</v>
      </c>
      <c r="G181" s="310"/>
      <c r="H181" s="310" t="s">
        <v>1131</v>
      </c>
      <c r="I181" s="310" t="s">
        <v>1169</v>
      </c>
      <c r="J181" s="310">
        <v>10</v>
      </c>
      <c r="K181" s="358"/>
    </row>
    <row r="182" s="1" customFormat="1" ht="15" customHeight="1">
      <c r="B182" s="335"/>
      <c r="C182" s="310" t="s">
        <v>122</v>
      </c>
      <c r="D182" s="310"/>
      <c r="E182" s="310"/>
      <c r="F182" s="333" t="s">
        <v>1167</v>
      </c>
      <c r="G182" s="310"/>
      <c r="H182" s="310" t="s">
        <v>1241</v>
      </c>
      <c r="I182" s="310" t="s">
        <v>1202</v>
      </c>
      <c r="J182" s="310"/>
      <c r="K182" s="358"/>
    </row>
    <row r="183" s="1" customFormat="1" ht="15" customHeight="1">
      <c r="B183" s="335"/>
      <c r="C183" s="310" t="s">
        <v>1242</v>
      </c>
      <c r="D183" s="310"/>
      <c r="E183" s="310"/>
      <c r="F183" s="333" t="s">
        <v>1167</v>
      </c>
      <c r="G183" s="310"/>
      <c r="H183" s="310" t="s">
        <v>1243</v>
      </c>
      <c r="I183" s="310" t="s">
        <v>1202</v>
      </c>
      <c r="J183" s="310"/>
      <c r="K183" s="358"/>
    </row>
    <row r="184" s="1" customFormat="1" ht="15" customHeight="1">
      <c r="B184" s="335"/>
      <c r="C184" s="310" t="s">
        <v>1231</v>
      </c>
      <c r="D184" s="310"/>
      <c r="E184" s="310"/>
      <c r="F184" s="333" t="s">
        <v>1167</v>
      </c>
      <c r="G184" s="310"/>
      <c r="H184" s="310" t="s">
        <v>1244</v>
      </c>
      <c r="I184" s="310" t="s">
        <v>1202</v>
      </c>
      <c r="J184" s="310"/>
      <c r="K184" s="358"/>
    </row>
    <row r="185" s="1" customFormat="1" ht="15" customHeight="1">
      <c r="B185" s="335"/>
      <c r="C185" s="310" t="s">
        <v>124</v>
      </c>
      <c r="D185" s="310"/>
      <c r="E185" s="310"/>
      <c r="F185" s="333" t="s">
        <v>1173</v>
      </c>
      <c r="G185" s="310"/>
      <c r="H185" s="310" t="s">
        <v>1245</v>
      </c>
      <c r="I185" s="310" t="s">
        <v>1169</v>
      </c>
      <c r="J185" s="310">
        <v>50</v>
      </c>
      <c r="K185" s="358"/>
    </row>
    <row r="186" s="1" customFormat="1" ht="15" customHeight="1">
      <c r="B186" s="335"/>
      <c r="C186" s="310" t="s">
        <v>1246</v>
      </c>
      <c r="D186" s="310"/>
      <c r="E186" s="310"/>
      <c r="F186" s="333" t="s">
        <v>1173</v>
      </c>
      <c r="G186" s="310"/>
      <c r="H186" s="310" t="s">
        <v>1247</v>
      </c>
      <c r="I186" s="310" t="s">
        <v>1248</v>
      </c>
      <c r="J186" s="310"/>
      <c r="K186" s="358"/>
    </row>
    <row r="187" s="1" customFormat="1" ht="15" customHeight="1">
      <c r="B187" s="335"/>
      <c r="C187" s="310" t="s">
        <v>1249</v>
      </c>
      <c r="D187" s="310"/>
      <c r="E187" s="310"/>
      <c r="F187" s="333" t="s">
        <v>1173</v>
      </c>
      <c r="G187" s="310"/>
      <c r="H187" s="310" t="s">
        <v>1250</v>
      </c>
      <c r="I187" s="310" t="s">
        <v>1248</v>
      </c>
      <c r="J187" s="310"/>
      <c r="K187" s="358"/>
    </row>
    <row r="188" s="1" customFormat="1" ht="15" customHeight="1">
      <c r="B188" s="335"/>
      <c r="C188" s="310" t="s">
        <v>1251</v>
      </c>
      <c r="D188" s="310"/>
      <c r="E188" s="310"/>
      <c r="F188" s="333" t="s">
        <v>1173</v>
      </c>
      <c r="G188" s="310"/>
      <c r="H188" s="310" t="s">
        <v>1252</v>
      </c>
      <c r="I188" s="310" t="s">
        <v>1248</v>
      </c>
      <c r="J188" s="310"/>
      <c r="K188" s="358"/>
    </row>
    <row r="189" s="1" customFormat="1" ht="15" customHeight="1">
      <c r="B189" s="335"/>
      <c r="C189" s="371" t="s">
        <v>1253</v>
      </c>
      <c r="D189" s="310"/>
      <c r="E189" s="310"/>
      <c r="F189" s="333" t="s">
        <v>1173</v>
      </c>
      <c r="G189" s="310"/>
      <c r="H189" s="310" t="s">
        <v>1254</v>
      </c>
      <c r="I189" s="310" t="s">
        <v>1255</v>
      </c>
      <c r="J189" s="372" t="s">
        <v>1256</v>
      </c>
      <c r="K189" s="358"/>
    </row>
    <row r="190" s="18" customFormat="1" ht="15" customHeight="1">
      <c r="B190" s="373"/>
      <c r="C190" s="374" t="s">
        <v>1257</v>
      </c>
      <c r="D190" s="375"/>
      <c r="E190" s="375"/>
      <c r="F190" s="376" t="s">
        <v>1173</v>
      </c>
      <c r="G190" s="375"/>
      <c r="H190" s="375" t="s">
        <v>1258</v>
      </c>
      <c r="I190" s="375" t="s">
        <v>1255</v>
      </c>
      <c r="J190" s="377" t="s">
        <v>1256</v>
      </c>
      <c r="K190" s="378"/>
    </row>
    <row r="191" s="1" customFormat="1" ht="15" customHeight="1">
      <c r="B191" s="335"/>
      <c r="C191" s="371" t="s">
        <v>45</v>
      </c>
      <c r="D191" s="310"/>
      <c r="E191" s="310"/>
      <c r="F191" s="333" t="s">
        <v>1167</v>
      </c>
      <c r="G191" s="310"/>
      <c r="H191" s="307" t="s">
        <v>1259</v>
      </c>
      <c r="I191" s="310" t="s">
        <v>1260</v>
      </c>
      <c r="J191" s="310"/>
      <c r="K191" s="358"/>
    </row>
    <row r="192" s="1" customFormat="1" ht="15" customHeight="1">
      <c r="B192" s="335"/>
      <c r="C192" s="371" t="s">
        <v>1261</v>
      </c>
      <c r="D192" s="310"/>
      <c r="E192" s="310"/>
      <c r="F192" s="333" t="s">
        <v>1167</v>
      </c>
      <c r="G192" s="310"/>
      <c r="H192" s="310" t="s">
        <v>1262</v>
      </c>
      <c r="I192" s="310" t="s">
        <v>1202</v>
      </c>
      <c r="J192" s="310"/>
      <c r="K192" s="358"/>
    </row>
    <row r="193" s="1" customFormat="1" ht="15" customHeight="1">
      <c r="B193" s="335"/>
      <c r="C193" s="371" t="s">
        <v>1263</v>
      </c>
      <c r="D193" s="310"/>
      <c r="E193" s="310"/>
      <c r="F193" s="333" t="s">
        <v>1167</v>
      </c>
      <c r="G193" s="310"/>
      <c r="H193" s="310" t="s">
        <v>1264</v>
      </c>
      <c r="I193" s="310" t="s">
        <v>1202</v>
      </c>
      <c r="J193" s="310"/>
      <c r="K193" s="358"/>
    </row>
    <row r="194" s="1" customFormat="1" ht="15" customHeight="1">
      <c r="B194" s="335"/>
      <c r="C194" s="371" t="s">
        <v>1265</v>
      </c>
      <c r="D194" s="310"/>
      <c r="E194" s="310"/>
      <c r="F194" s="333" t="s">
        <v>1173</v>
      </c>
      <c r="G194" s="310"/>
      <c r="H194" s="310" t="s">
        <v>1266</v>
      </c>
      <c r="I194" s="310" t="s">
        <v>1202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1267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1268</v>
      </c>
      <c r="D201" s="380"/>
      <c r="E201" s="380"/>
      <c r="F201" s="380" t="s">
        <v>1269</v>
      </c>
      <c r="G201" s="381"/>
      <c r="H201" s="380" t="s">
        <v>1270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1260</v>
      </c>
      <c r="D203" s="310"/>
      <c r="E203" s="310"/>
      <c r="F203" s="333" t="s">
        <v>46</v>
      </c>
      <c r="G203" s="310"/>
      <c r="H203" s="310" t="s">
        <v>1271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47</v>
      </c>
      <c r="G204" s="310"/>
      <c r="H204" s="310" t="s">
        <v>1272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50</v>
      </c>
      <c r="G205" s="310"/>
      <c r="H205" s="310" t="s">
        <v>1273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48</v>
      </c>
      <c r="G206" s="310"/>
      <c r="H206" s="310" t="s">
        <v>1274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49</v>
      </c>
      <c r="G207" s="310"/>
      <c r="H207" s="310" t="s">
        <v>1275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1214</v>
      </c>
      <c r="D209" s="310"/>
      <c r="E209" s="310"/>
      <c r="F209" s="333" t="s">
        <v>81</v>
      </c>
      <c r="G209" s="310"/>
      <c r="H209" s="310" t="s">
        <v>1276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1112</v>
      </c>
      <c r="G210" s="310"/>
      <c r="H210" s="310" t="s">
        <v>1113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1110</v>
      </c>
      <c r="G211" s="310"/>
      <c r="H211" s="310" t="s">
        <v>1277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1114</v>
      </c>
      <c r="G212" s="371"/>
      <c r="H212" s="362" t="s">
        <v>1115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1043</v>
      </c>
      <c r="G213" s="371"/>
      <c r="H213" s="362" t="s">
        <v>1278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1238</v>
      </c>
      <c r="D215" s="310"/>
      <c r="E215" s="310"/>
      <c r="F215" s="333">
        <v>1</v>
      </c>
      <c r="G215" s="371"/>
      <c r="H215" s="362" t="s">
        <v>1279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1280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1281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1282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2024-04-18T19:48:01Z</dcterms:created>
  <dcterms:modified xsi:type="dcterms:W3CDTF">2024-04-18T19:48:08Z</dcterms:modified>
</cp:coreProperties>
</file>