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3 - Polní cesta C38" sheetId="2" r:id="rId2"/>
    <sheet name="SO 05_1 - Polní cesta C146" sheetId="3" r:id="rId3"/>
    <sheet name="SO 05_2 - Výsadba" sheetId="4" r:id="rId4"/>
    <sheet name="SO 06 - Akumulační prosto..." sheetId="5" r:id="rId5"/>
    <sheet name="SO 07 - Akumulační prosto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03 - Polní cesta C38'!$C$94:$K$673</definedName>
    <definedName name="_xlnm.Print_Area" localSheetId="1">'SO 03 - Polní cesta C38'!$C$4:$J$39,'SO 03 - Polní cesta C38'!$C$45:$J$76,'SO 03 - Polní cesta C38'!$C$82:$K$673</definedName>
    <definedName name="_xlnm.Print_Titles" localSheetId="1">'SO 03 - Polní cesta C38'!$94:$94</definedName>
    <definedName name="_xlnm._FilterDatabase" localSheetId="2" hidden="1">'SO 05_1 - Polní cesta C146'!$C$90:$K$532</definedName>
    <definedName name="_xlnm.Print_Area" localSheetId="2">'SO 05_1 - Polní cesta C146'!$C$4:$J$39,'SO 05_1 - Polní cesta C146'!$C$45:$J$72,'SO 05_1 - Polní cesta C146'!$C$78:$K$532</definedName>
    <definedName name="_xlnm.Print_Titles" localSheetId="2">'SO 05_1 - Polní cesta C146'!$90:$90</definedName>
    <definedName name="_xlnm._FilterDatabase" localSheetId="3" hidden="1">'SO 05_2 - Výsadba'!$C$81:$K$207</definedName>
    <definedName name="_xlnm.Print_Area" localSheetId="3">'SO 05_2 - Výsadba'!$C$4:$J$39,'SO 05_2 - Výsadba'!$C$45:$J$63,'SO 05_2 - Výsadba'!$C$69:$K$207</definedName>
    <definedName name="_xlnm.Print_Titles" localSheetId="3">'SO 05_2 - Výsadba'!$81:$81</definedName>
    <definedName name="_xlnm._FilterDatabase" localSheetId="4" hidden="1">'SO 06 - Akumulační prosto...'!$C$92:$K$474</definedName>
    <definedName name="_xlnm.Print_Area" localSheetId="4">'SO 06 - Akumulační prosto...'!$C$4:$J$39,'SO 06 - Akumulační prosto...'!$C$45:$J$74,'SO 06 - Akumulační prosto...'!$C$80:$K$474</definedName>
    <definedName name="_xlnm.Print_Titles" localSheetId="4">'SO 06 - Akumulační prosto...'!$92:$92</definedName>
    <definedName name="_xlnm._FilterDatabase" localSheetId="5" hidden="1">'SO 07 - Akumulační prosto...'!$C$91:$K$451</definedName>
    <definedName name="_xlnm.Print_Area" localSheetId="5">'SO 07 - Akumulační prosto...'!$C$4:$J$39,'SO 07 - Akumulační prosto...'!$C$45:$J$73,'SO 07 - Akumulační prosto...'!$C$79:$K$451</definedName>
    <definedName name="_xlnm.Print_Titles" localSheetId="5">'SO 07 - Akumulační prosto...'!$91:$91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448"/>
  <c r="BH448"/>
  <c r="BG448"/>
  <c r="BF448"/>
  <c r="T448"/>
  <c r="R448"/>
  <c r="P448"/>
  <c r="BI444"/>
  <c r="BH444"/>
  <c r="BG444"/>
  <c r="BF444"/>
  <c r="T444"/>
  <c r="R444"/>
  <c r="P444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23"/>
  <c r="BH423"/>
  <c r="BG423"/>
  <c r="BF423"/>
  <c r="T423"/>
  <c r="R423"/>
  <c r="P423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T383"/>
  <c r="R384"/>
  <c r="R383"/>
  <c r="P384"/>
  <c r="P383"/>
  <c r="BI378"/>
  <c r="BH378"/>
  <c r="BG378"/>
  <c r="BF378"/>
  <c r="T378"/>
  <c r="R378"/>
  <c r="P378"/>
  <c r="BI375"/>
  <c r="BH375"/>
  <c r="BG375"/>
  <c r="BF375"/>
  <c r="T375"/>
  <c r="R375"/>
  <c r="P375"/>
  <c r="BI371"/>
  <c r="BH371"/>
  <c r="BG371"/>
  <c r="BF371"/>
  <c r="T371"/>
  <c r="R371"/>
  <c r="P371"/>
  <c r="BI365"/>
  <c r="BH365"/>
  <c r="BG365"/>
  <c r="BF365"/>
  <c r="T365"/>
  <c r="T364"/>
  <c r="R365"/>
  <c r="R364"/>
  <c r="P365"/>
  <c r="P364"/>
  <c r="BI359"/>
  <c r="BH359"/>
  <c r="BG359"/>
  <c r="BF359"/>
  <c r="T359"/>
  <c r="T358"/>
  <c r="R359"/>
  <c r="R358"/>
  <c r="P359"/>
  <c r="P358"/>
  <c r="BI351"/>
  <c r="BH351"/>
  <c r="BG351"/>
  <c r="BF351"/>
  <c r="T351"/>
  <c r="R351"/>
  <c r="P351"/>
  <c r="BI346"/>
  <c r="BH346"/>
  <c r="BG346"/>
  <c r="BF346"/>
  <c r="T346"/>
  <c r="R346"/>
  <c r="P346"/>
  <c r="BI339"/>
  <c r="BH339"/>
  <c r="BG339"/>
  <c r="BF339"/>
  <c r="T339"/>
  <c r="R339"/>
  <c r="P339"/>
  <c r="BI332"/>
  <c r="BH332"/>
  <c r="BG332"/>
  <c r="BF332"/>
  <c r="T332"/>
  <c r="R332"/>
  <c r="P332"/>
  <c r="BI326"/>
  <c r="BH326"/>
  <c r="BG326"/>
  <c r="BF326"/>
  <c r="T326"/>
  <c r="R326"/>
  <c r="P326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298"/>
  <c r="BH298"/>
  <c r="BG298"/>
  <c r="BF298"/>
  <c r="T298"/>
  <c r="R298"/>
  <c r="P298"/>
  <c r="BI290"/>
  <c r="BH290"/>
  <c r="BG290"/>
  <c r="BF290"/>
  <c r="T290"/>
  <c r="R290"/>
  <c r="P290"/>
  <c r="BI279"/>
  <c r="BH279"/>
  <c r="BG279"/>
  <c r="BF279"/>
  <c r="T279"/>
  <c r="R279"/>
  <c r="P279"/>
  <c r="BI270"/>
  <c r="BH270"/>
  <c r="BG270"/>
  <c r="BF270"/>
  <c r="T270"/>
  <c r="R270"/>
  <c r="P270"/>
  <c r="BI264"/>
  <c r="BH264"/>
  <c r="BG264"/>
  <c r="BF264"/>
  <c r="T264"/>
  <c r="R264"/>
  <c r="P264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5" r="J37"/>
  <c r="J36"/>
  <c i="1" r="AY58"/>
  <c i="5" r="J35"/>
  <c i="1" r="AX58"/>
  <c i="5"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8"/>
  <c r="BH458"/>
  <c r="BG458"/>
  <c r="BF458"/>
  <c r="T458"/>
  <c r="R458"/>
  <c r="P458"/>
  <c r="BI453"/>
  <c r="BH453"/>
  <c r="BG453"/>
  <c r="BF453"/>
  <c r="T453"/>
  <c r="T447"/>
  <c r="R453"/>
  <c r="R447"/>
  <c r="P453"/>
  <c r="P447"/>
  <c r="BI448"/>
  <c r="BH448"/>
  <c r="BG448"/>
  <c r="BF448"/>
  <c r="T448"/>
  <c r="R448"/>
  <c r="P448"/>
  <c r="BI443"/>
  <c r="BH443"/>
  <c r="BG443"/>
  <c r="BF443"/>
  <c r="T443"/>
  <c r="R443"/>
  <c r="P443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04"/>
  <c r="BH404"/>
  <c r="BG404"/>
  <c r="BF404"/>
  <c r="T404"/>
  <c r="T403"/>
  <c r="R404"/>
  <c r="R403"/>
  <c r="P404"/>
  <c r="P403"/>
  <c r="BI401"/>
  <c r="BH401"/>
  <c r="BG401"/>
  <c r="BF401"/>
  <c r="T401"/>
  <c r="R401"/>
  <c r="P401"/>
  <c r="BI397"/>
  <c r="BH397"/>
  <c r="BG397"/>
  <c r="BF397"/>
  <c r="T397"/>
  <c r="R397"/>
  <c r="P397"/>
  <c r="BI391"/>
  <c r="BH391"/>
  <c r="BG391"/>
  <c r="BF391"/>
  <c r="T391"/>
  <c r="R391"/>
  <c r="P391"/>
  <c r="BI385"/>
  <c r="BH385"/>
  <c r="BG385"/>
  <c r="BF385"/>
  <c r="T385"/>
  <c r="R385"/>
  <c r="P385"/>
  <c r="BI379"/>
  <c r="BH379"/>
  <c r="BG379"/>
  <c r="BF379"/>
  <c r="T379"/>
  <c r="R379"/>
  <c r="P379"/>
  <c r="BI375"/>
  <c r="BH375"/>
  <c r="BG375"/>
  <c r="BF375"/>
  <c r="T375"/>
  <c r="R375"/>
  <c r="P375"/>
  <c r="BI364"/>
  <c r="BH364"/>
  <c r="BG364"/>
  <c r="BF364"/>
  <c r="T364"/>
  <c r="R364"/>
  <c r="P364"/>
  <c r="BI360"/>
  <c r="BH360"/>
  <c r="BG360"/>
  <c r="BF360"/>
  <c r="T360"/>
  <c r="T359"/>
  <c r="R360"/>
  <c r="R359"/>
  <c r="P360"/>
  <c r="P359"/>
  <c r="BI354"/>
  <c r="BH354"/>
  <c r="BG354"/>
  <c r="BF354"/>
  <c r="T354"/>
  <c r="R354"/>
  <c r="P354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06"/>
  <c r="BH306"/>
  <c r="BG306"/>
  <c r="BF306"/>
  <c r="T306"/>
  <c r="R306"/>
  <c r="P306"/>
  <c r="BI300"/>
  <c r="BH300"/>
  <c r="BG300"/>
  <c r="BF300"/>
  <c r="T300"/>
  <c r="R300"/>
  <c r="P300"/>
  <c r="BI289"/>
  <c r="BH289"/>
  <c r="BG289"/>
  <c r="BF289"/>
  <c r="T289"/>
  <c r="R289"/>
  <c r="P289"/>
  <c r="BI284"/>
  <c r="BH284"/>
  <c r="BG284"/>
  <c r="BF284"/>
  <c r="T284"/>
  <c r="R284"/>
  <c r="P284"/>
  <c r="BI273"/>
  <c r="BH273"/>
  <c r="BG273"/>
  <c r="BF273"/>
  <c r="T273"/>
  <c r="R273"/>
  <c r="P273"/>
  <c r="BI263"/>
  <c r="BH263"/>
  <c r="BG263"/>
  <c r="BF263"/>
  <c r="T263"/>
  <c r="R263"/>
  <c r="P263"/>
  <c r="BI258"/>
  <c r="BH258"/>
  <c r="BG258"/>
  <c r="BF258"/>
  <c r="T258"/>
  <c r="R258"/>
  <c r="P258"/>
  <c r="BI249"/>
  <c r="BH249"/>
  <c r="BG249"/>
  <c r="BF249"/>
  <c r="T249"/>
  <c r="R249"/>
  <c r="P249"/>
  <c r="BI240"/>
  <c r="BH240"/>
  <c r="BG240"/>
  <c r="BF240"/>
  <c r="T240"/>
  <c r="R240"/>
  <c r="P240"/>
  <c r="BI232"/>
  <c r="BH232"/>
  <c r="BG232"/>
  <c r="BF232"/>
  <c r="T232"/>
  <c r="R232"/>
  <c r="P232"/>
  <c r="BI224"/>
  <c r="BH224"/>
  <c r="BG224"/>
  <c r="BF224"/>
  <c r="T224"/>
  <c r="R224"/>
  <c r="P224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0"/>
  <c r="BH200"/>
  <c r="BG200"/>
  <c r="BF200"/>
  <c r="T200"/>
  <c r="R200"/>
  <c r="P200"/>
  <c r="BI195"/>
  <c r="BH195"/>
  <c r="BG195"/>
  <c r="BF195"/>
  <c r="T195"/>
  <c r="R195"/>
  <c r="P195"/>
  <c r="BI187"/>
  <c r="BH187"/>
  <c r="BG187"/>
  <c r="BF187"/>
  <c r="T187"/>
  <c r="R187"/>
  <c r="P187"/>
  <c r="BI174"/>
  <c r="BH174"/>
  <c r="BG174"/>
  <c r="BF174"/>
  <c r="T174"/>
  <c r="R174"/>
  <c r="P174"/>
  <c r="BI169"/>
  <c r="BH169"/>
  <c r="BG169"/>
  <c r="BF169"/>
  <c r="T169"/>
  <c r="R169"/>
  <c r="P169"/>
  <c r="BI160"/>
  <c r="BH160"/>
  <c r="BG160"/>
  <c r="BF160"/>
  <c r="T160"/>
  <c r="R160"/>
  <c r="P160"/>
  <c r="BI149"/>
  <c r="BH149"/>
  <c r="BG149"/>
  <c r="BF149"/>
  <c r="T149"/>
  <c r="R149"/>
  <c r="P149"/>
  <c r="BI139"/>
  <c r="BH139"/>
  <c r="BG139"/>
  <c r="BF139"/>
  <c r="T139"/>
  <c r="R139"/>
  <c r="P139"/>
  <c r="BI134"/>
  <c r="BH134"/>
  <c r="BG134"/>
  <c r="BF134"/>
  <c r="T134"/>
  <c r="R134"/>
  <c r="P134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52"/>
  <c r="E7"/>
  <c r="E83"/>
  <c i="4" r="J37"/>
  <c r="J36"/>
  <c i="1" r="AY57"/>
  <c i="4" r="J35"/>
  <c i="1" r="AX57"/>
  <c i="4"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68"/>
  <c r="BH168"/>
  <c r="BG168"/>
  <c r="BF168"/>
  <c r="T168"/>
  <c r="R168"/>
  <c r="P168"/>
  <c r="BI156"/>
  <c r="BH156"/>
  <c r="BG156"/>
  <c r="BF156"/>
  <c r="T156"/>
  <c r="R156"/>
  <c r="P156"/>
  <c r="BI144"/>
  <c r="BH144"/>
  <c r="BG144"/>
  <c r="BF144"/>
  <c r="T144"/>
  <c r="R144"/>
  <c r="P144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98"/>
  <c r="BH98"/>
  <c r="BG98"/>
  <c r="BF98"/>
  <c r="T98"/>
  <c r="R98"/>
  <c r="P9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3" r="J37"/>
  <c r="J36"/>
  <c i="1" r="AY56"/>
  <c i="3" r="J35"/>
  <c i="1" r="AX56"/>
  <c i="3" r="BI526"/>
  <c r="BH526"/>
  <c r="BG526"/>
  <c r="BF526"/>
  <c r="T526"/>
  <c r="T525"/>
  <c r="R526"/>
  <c r="R525"/>
  <c r="P526"/>
  <c r="P525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2"/>
  <c r="BH462"/>
  <c r="BG462"/>
  <c r="BF462"/>
  <c r="T462"/>
  <c r="R462"/>
  <c r="P462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3"/>
  <c r="BH443"/>
  <c r="BG443"/>
  <c r="BF443"/>
  <c r="T443"/>
  <c r="R443"/>
  <c r="P443"/>
  <c r="BI438"/>
  <c r="BH438"/>
  <c r="BG438"/>
  <c r="BF438"/>
  <c r="T438"/>
  <c r="R438"/>
  <c r="P438"/>
  <c r="BI431"/>
  <c r="BH431"/>
  <c r="BG431"/>
  <c r="BF431"/>
  <c r="T431"/>
  <c r="R431"/>
  <c r="P431"/>
  <c r="BI422"/>
  <c r="BH422"/>
  <c r="BG422"/>
  <c r="BF422"/>
  <c r="T422"/>
  <c r="R422"/>
  <c r="P422"/>
  <c r="BI417"/>
  <c r="BH417"/>
  <c r="BG417"/>
  <c r="BF417"/>
  <c r="T417"/>
  <c r="T416"/>
  <c r="R417"/>
  <c r="R416"/>
  <c r="P417"/>
  <c r="P416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398"/>
  <c r="BH398"/>
  <c r="BG398"/>
  <c r="BF398"/>
  <c r="T398"/>
  <c r="R398"/>
  <c r="P398"/>
  <c r="BI393"/>
  <c r="BH393"/>
  <c r="BG393"/>
  <c r="BF393"/>
  <c r="T393"/>
  <c r="R393"/>
  <c r="P393"/>
  <c r="BI387"/>
  <c r="BH387"/>
  <c r="BG387"/>
  <c r="BF387"/>
  <c r="T387"/>
  <c r="R387"/>
  <c r="P387"/>
  <c r="BI381"/>
  <c r="BH381"/>
  <c r="BG381"/>
  <c r="BF381"/>
  <c r="T381"/>
  <c r="R381"/>
  <c r="P381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7"/>
  <c r="BH357"/>
  <c r="BG357"/>
  <c r="BF357"/>
  <c r="T357"/>
  <c r="R357"/>
  <c r="P357"/>
  <c r="BI352"/>
  <c r="BH352"/>
  <c r="BG352"/>
  <c r="BF352"/>
  <c r="T352"/>
  <c r="R352"/>
  <c r="P352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4"/>
  <c r="BH334"/>
  <c r="BG334"/>
  <c r="BF334"/>
  <c r="T334"/>
  <c r="R334"/>
  <c r="P334"/>
  <c r="BI329"/>
  <c r="BH329"/>
  <c r="BG329"/>
  <c r="BF329"/>
  <c r="T329"/>
  <c r="R329"/>
  <c r="P329"/>
  <c r="BI309"/>
  <c r="BH309"/>
  <c r="BG309"/>
  <c r="BF309"/>
  <c r="T309"/>
  <c r="R309"/>
  <c r="P309"/>
  <c r="BI296"/>
  <c r="BH296"/>
  <c r="BG296"/>
  <c r="BF296"/>
  <c r="T296"/>
  <c r="R296"/>
  <c r="P296"/>
  <c r="BI283"/>
  <c r="BH283"/>
  <c r="BG283"/>
  <c r="BF283"/>
  <c r="T283"/>
  <c r="R283"/>
  <c r="P283"/>
  <c r="BI270"/>
  <c r="BH270"/>
  <c r="BG270"/>
  <c r="BF270"/>
  <c r="T270"/>
  <c r="R270"/>
  <c r="P270"/>
  <c r="BI257"/>
  <c r="BH257"/>
  <c r="BG257"/>
  <c r="BF257"/>
  <c r="T257"/>
  <c r="R257"/>
  <c r="P257"/>
  <c r="BI251"/>
  <c r="BH251"/>
  <c r="BG251"/>
  <c r="BF251"/>
  <c r="T251"/>
  <c r="R251"/>
  <c r="P251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0"/>
  <c r="BH100"/>
  <c r="BG100"/>
  <c r="BF100"/>
  <c r="T100"/>
  <c r="R100"/>
  <c r="P100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668"/>
  <c r="BH668"/>
  <c r="BG668"/>
  <c r="BF668"/>
  <c r="T668"/>
  <c r="T661"/>
  <c r="R668"/>
  <c r="R661"/>
  <c r="P668"/>
  <c r="P661"/>
  <c r="BI662"/>
  <c r="BH662"/>
  <c r="BG662"/>
  <c r="BF662"/>
  <c r="T662"/>
  <c r="R662"/>
  <c r="P662"/>
  <c r="BI654"/>
  <c r="BH654"/>
  <c r="BG654"/>
  <c r="BF654"/>
  <c r="T654"/>
  <c r="T653"/>
  <c r="R654"/>
  <c r="R653"/>
  <c r="P654"/>
  <c r="P653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2"/>
  <c r="BH632"/>
  <c r="BG632"/>
  <c r="BF632"/>
  <c r="T632"/>
  <c r="R632"/>
  <c r="P632"/>
  <c r="BI627"/>
  <c r="BH627"/>
  <c r="BG627"/>
  <c r="BF627"/>
  <c r="T627"/>
  <c r="R627"/>
  <c r="P627"/>
  <c r="BI623"/>
  <c r="BH623"/>
  <c r="BG623"/>
  <c r="BF623"/>
  <c r="T623"/>
  <c r="R623"/>
  <c r="P623"/>
  <c r="BI618"/>
  <c r="BH618"/>
  <c r="BG618"/>
  <c r="BF618"/>
  <c r="T618"/>
  <c r="R618"/>
  <c r="P618"/>
  <c r="BI612"/>
  <c r="BH612"/>
  <c r="BG612"/>
  <c r="BF612"/>
  <c r="T612"/>
  <c r="R612"/>
  <c r="P612"/>
  <c r="BI608"/>
  <c r="BH608"/>
  <c r="BG608"/>
  <c r="BF608"/>
  <c r="T608"/>
  <c r="R608"/>
  <c r="P608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6"/>
  <c r="BH586"/>
  <c r="BG586"/>
  <c r="BF586"/>
  <c r="T586"/>
  <c r="R586"/>
  <c r="P586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62"/>
  <c r="BH562"/>
  <c r="BG562"/>
  <c r="BF562"/>
  <c r="T562"/>
  <c r="R562"/>
  <c r="P562"/>
  <c r="BI558"/>
  <c r="BH558"/>
  <c r="BG558"/>
  <c r="BF558"/>
  <c r="T558"/>
  <c r="R558"/>
  <c r="P558"/>
  <c r="BI553"/>
  <c r="BH553"/>
  <c r="BG553"/>
  <c r="BF553"/>
  <c r="T553"/>
  <c r="R553"/>
  <c r="P553"/>
  <c r="BI549"/>
  <c r="BH549"/>
  <c r="BG549"/>
  <c r="BF549"/>
  <c r="T549"/>
  <c r="R549"/>
  <c r="P549"/>
  <c r="BI544"/>
  <c r="BH544"/>
  <c r="BG544"/>
  <c r="BF544"/>
  <c r="T544"/>
  <c r="T543"/>
  <c r="R544"/>
  <c r="R543"/>
  <c r="P544"/>
  <c r="P543"/>
  <c r="BI530"/>
  <c r="BH530"/>
  <c r="BG530"/>
  <c r="BF530"/>
  <c r="T530"/>
  <c r="R530"/>
  <c r="P530"/>
  <c r="BI517"/>
  <c r="BH517"/>
  <c r="BG517"/>
  <c r="BF517"/>
  <c r="T517"/>
  <c r="R517"/>
  <c r="P517"/>
  <c r="BI510"/>
  <c r="BH510"/>
  <c r="BG510"/>
  <c r="BF510"/>
  <c r="T510"/>
  <c r="R510"/>
  <c r="P510"/>
  <c r="BI501"/>
  <c r="BH501"/>
  <c r="BG501"/>
  <c r="BF501"/>
  <c r="T501"/>
  <c r="R501"/>
  <c r="P501"/>
  <c r="BI495"/>
  <c r="BH495"/>
  <c r="BG495"/>
  <c r="BF495"/>
  <c r="T495"/>
  <c r="R495"/>
  <c r="P495"/>
  <c r="BI491"/>
  <c r="BH491"/>
  <c r="BG491"/>
  <c r="BF491"/>
  <c r="T491"/>
  <c r="R491"/>
  <c r="P491"/>
  <c r="BI486"/>
  <c r="BH486"/>
  <c r="BG486"/>
  <c r="BF486"/>
  <c r="T486"/>
  <c r="R486"/>
  <c r="P486"/>
  <c r="BI480"/>
  <c r="BH480"/>
  <c r="BG480"/>
  <c r="BF480"/>
  <c r="T480"/>
  <c r="R480"/>
  <c r="P480"/>
  <c r="BI475"/>
  <c r="BH475"/>
  <c r="BG475"/>
  <c r="BF475"/>
  <c r="T475"/>
  <c r="R475"/>
  <c r="P475"/>
  <c r="BI470"/>
  <c r="BH470"/>
  <c r="BG470"/>
  <c r="BF470"/>
  <c r="T470"/>
  <c r="R470"/>
  <c r="P470"/>
  <c r="BI463"/>
  <c r="BH463"/>
  <c r="BG463"/>
  <c r="BF463"/>
  <c r="T463"/>
  <c r="R463"/>
  <c r="P463"/>
  <c r="BI456"/>
  <c r="BH456"/>
  <c r="BG456"/>
  <c r="BF456"/>
  <c r="T456"/>
  <c r="R456"/>
  <c r="P456"/>
  <c r="BI449"/>
  <c r="BH449"/>
  <c r="BG449"/>
  <c r="BF449"/>
  <c r="T449"/>
  <c r="R449"/>
  <c r="P449"/>
  <c r="BI442"/>
  <c r="BH442"/>
  <c r="BG442"/>
  <c r="BF442"/>
  <c r="T442"/>
  <c r="R442"/>
  <c r="P442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19"/>
  <c r="BH419"/>
  <c r="BG419"/>
  <c r="BF419"/>
  <c r="T419"/>
  <c r="R419"/>
  <c r="P419"/>
  <c r="BI404"/>
  <c r="BH404"/>
  <c r="BG404"/>
  <c r="BF404"/>
  <c r="T404"/>
  <c r="R404"/>
  <c r="P404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3"/>
  <c r="BH363"/>
  <c r="BG363"/>
  <c r="BF363"/>
  <c r="T363"/>
  <c r="R363"/>
  <c r="P363"/>
  <c r="BI358"/>
  <c r="BH358"/>
  <c r="BG358"/>
  <c r="BF358"/>
  <c r="T358"/>
  <c r="R358"/>
  <c r="P358"/>
  <c r="BI342"/>
  <c r="BH342"/>
  <c r="BG342"/>
  <c r="BF342"/>
  <c r="T342"/>
  <c r="R342"/>
  <c r="P342"/>
  <c r="BI327"/>
  <c r="BH327"/>
  <c r="BG327"/>
  <c r="BF327"/>
  <c r="T327"/>
  <c r="R327"/>
  <c r="P327"/>
  <c r="BI322"/>
  <c r="BH322"/>
  <c r="BG322"/>
  <c r="BF322"/>
  <c r="T322"/>
  <c r="R322"/>
  <c r="P322"/>
  <c r="BI309"/>
  <c r="BH309"/>
  <c r="BG309"/>
  <c r="BF309"/>
  <c r="T309"/>
  <c r="R309"/>
  <c r="P309"/>
  <c r="BI294"/>
  <c r="BH294"/>
  <c r="BG294"/>
  <c r="BF294"/>
  <c r="T294"/>
  <c r="R294"/>
  <c r="P294"/>
  <c r="BI279"/>
  <c r="BH279"/>
  <c r="BG279"/>
  <c r="BF279"/>
  <c r="T279"/>
  <c r="R279"/>
  <c r="P27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5"/>
  <c r="BH205"/>
  <c r="BG205"/>
  <c r="BF205"/>
  <c r="T205"/>
  <c r="R205"/>
  <c r="P205"/>
  <c r="BI200"/>
  <c r="BH200"/>
  <c r="BG200"/>
  <c r="BF200"/>
  <c r="T200"/>
  <c r="R200"/>
  <c r="P200"/>
  <c r="BI194"/>
  <c r="BH194"/>
  <c r="BG194"/>
  <c r="BF194"/>
  <c r="T194"/>
  <c r="R194"/>
  <c r="P194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04"/>
  <c r="BH104"/>
  <c r="BG104"/>
  <c r="BF104"/>
  <c r="T104"/>
  <c r="R104"/>
  <c r="P104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89"/>
  <c r="E7"/>
  <c r="E85"/>
  <c i="1" r="L50"/>
  <c r="AM50"/>
  <c r="AM49"/>
  <c r="L49"/>
  <c r="AM47"/>
  <c r="L47"/>
  <c r="L45"/>
  <c r="L44"/>
  <c i="2" r="BK604"/>
  <c r="BK120"/>
  <c r="BK327"/>
  <c i="3" r="J364"/>
  <c r="J398"/>
  <c r="BK345"/>
  <c i="5" r="J249"/>
  <c r="BK422"/>
  <c i="6" r="J138"/>
  <c i="2" r="BK309"/>
  <c r="BK116"/>
  <c i="3" r="BK309"/>
  <c i="4" r="BK202"/>
  <c i="6" r="BK176"/>
  <c i="5" r="BK232"/>
  <c i="6" r="J307"/>
  <c i="2" r="BK265"/>
  <c r="BK579"/>
  <c r="J249"/>
  <c r="BK567"/>
  <c i="4" r="BK98"/>
  <c i="5" r="J289"/>
  <c i="6" r="BK126"/>
  <c i="2" r="J388"/>
  <c i="4" r="BK191"/>
  <c i="6" r="BK423"/>
  <c i="2" r="J480"/>
  <c i="3" r="BK132"/>
  <c r="BK364"/>
  <c i="4" r="J126"/>
  <c i="5" r="BK213"/>
  <c i="2" r="BK632"/>
  <c r="J463"/>
  <c r="BK386"/>
  <c i="3" r="J231"/>
  <c r="BK413"/>
  <c i="5" r="J360"/>
  <c i="6" r="J351"/>
  <c r="J414"/>
  <c i="3" r="J375"/>
  <c i="5" r="BK360"/>
  <c i="6" r="J166"/>
  <c i="3" r="BK484"/>
  <c i="5" r="BK364"/>
  <c i="6" r="BK105"/>
  <c r="BK326"/>
  <c r="J158"/>
  <c i="2" r="BK245"/>
  <c r="BK618"/>
  <c r="BK363"/>
  <c i="3" r="J136"/>
  <c r="BK513"/>
  <c r="BK120"/>
  <c i="5" r="J149"/>
  <c i="6" r="J105"/>
  <c i="2" r="J233"/>
  <c i="4" r="J85"/>
  <c i="5" r="J169"/>
  <c i="6" r="J150"/>
  <c i="2" r="J567"/>
  <c r="J181"/>
  <c r="J419"/>
  <c i="3" r="BK223"/>
  <c r="BK152"/>
  <c r="BK207"/>
  <c i="5" r="J213"/>
  <c i="6" r="J199"/>
  <c i="2" r="BK654"/>
  <c r="BK442"/>
  <c r="BK449"/>
  <c i="3" r="BK464"/>
  <c r="BK148"/>
  <c i="5" r="J443"/>
  <c i="6" r="J359"/>
  <c i="2" r="BK253"/>
  <c r="J253"/>
  <c r="J241"/>
  <c i="3" r="J219"/>
  <c i="4" r="BK186"/>
  <c i="6" r="J371"/>
  <c i="3" r="J309"/>
  <c i="5" r="BK284"/>
  <c i="2" r="BK437"/>
  <c r="BK530"/>
  <c r="BK194"/>
  <c i="3" r="BK112"/>
  <c r="BK375"/>
  <c i="4" r="BK181"/>
  <c i="6" r="J375"/>
  <c i="2" r="J549"/>
  <c r="J205"/>
  <c i="3" r="J173"/>
  <c i="5" r="J463"/>
  <c i="6" r="BK233"/>
  <c i="3" r="J387"/>
  <c r="J488"/>
  <c i="5" r="J300"/>
  <c r="J96"/>
  <c i="6" r="BK166"/>
  <c i="2" r="J404"/>
  <c r="J558"/>
  <c i="3" r="BK387"/>
  <c r="J207"/>
  <c r="J94"/>
  <c i="4" r="J111"/>
  <c i="6" r="BK150"/>
  <c i="3" r="J257"/>
  <c i="5" r="J134"/>
  <c r="J448"/>
  <c i="2" r="J654"/>
  <c i="4" r="BK111"/>
  <c i="5" r="BK263"/>
  <c i="6" r="BK241"/>
  <c r="BK378"/>
  <c r="J95"/>
  <c i="2" r="J213"/>
  <c r="J442"/>
  <c r="BK104"/>
  <c i="3" r="J405"/>
  <c r="J160"/>
  <c r="J472"/>
  <c i="6" r="BK384"/>
  <c i="3" r="BK100"/>
  <c i="5" r="BK458"/>
  <c i="6" r="J253"/>
  <c r="J313"/>
  <c i="2" r="BK124"/>
  <c r="J627"/>
  <c r="BK225"/>
  <c i="3" r="BK191"/>
  <c r="J464"/>
  <c i="5" r="J404"/>
  <c i="6" r="J213"/>
  <c i="2" r="BK379"/>
  <c r="BK398"/>
  <c i="3" r="BK215"/>
  <c i="5" r="BK160"/>
  <c i="6" r="J205"/>
  <c i="2" r="J645"/>
  <c r="BK558"/>
  <c r="J157"/>
  <c i="3" r="J128"/>
  <c r="BK352"/>
  <c i="6" r="J110"/>
  <c i="3" r="BK160"/>
  <c i="5" r="J438"/>
  <c i="6" r="BK309"/>
  <c i="2" r="J579"/>
  <c r="J398"/>
  <c r="J386"/>
  <c r="BK157"/>
  <c i="3" r="BK521"/>
  <c i="5" r="BK349"/>
  <c i="6" r="BK279"/>
  <c r="J428"/>
  <c i="2" r="BK153"/>
  <c i="5" r="BK354"/>
  <c i="6" r="BK225"/>
  <c r="J221"/>
  <c i="2" r="BK388"/>
  <c r="J124"/>
  <c i="3" r="BK449"/>
  <c i="4" r="BK126"/>
  <c i="5" r="BK126"/>
  <c i="6" r="J315"/>
  <c r="BK402"/>
  <c r="BK264"/>
  <c i="2" r="J600"/>
  <c r="BK600"/>
  <c r="BK213"/>
  <c i="3" r="BK393"/>
  <c r="J340"/>
  <c i="5" r="BK345"/>
  <c i="6" r="J332"/>
  <c i="2" r="F37"/>
  <c r="J144"/>
  <c r="BK237"/>
  <c r="BK181"/>
  <c i="3" r="BK517"/>
  <c i="5" r="J116"/>
  <c i="6" r="J146"/>
  <c i="2" r="J393"/>
  <c r="J596"/>
  <c r="J369"/>
  <c i="3" r="BK422"/>
  <c r="BK480"/>
  <c i="6" r="BK146"/>
  <c i="2" r="BK217"/>
  <c i="5" r="J106"/>
  <c i="2" r="BK205"/>
  <c r="BK649"/>
  <c r="J425"/>
  <c i="3" r="J352"/>
  <c r="J183"/>
  <c r="J345"/>
  <c i="5" r="BK134"/>
  <c i="6" r="BK332"/>
  <c i="2" r="BK641"/>
  <c r="F35"/>
  <c i="6" r="BK365"/>
  <c i="3" r="BK211"/>
  <c i="5" r="J217"/>
  <c i="6" r="J225"/>
  <c i="2" r="J128"/>
  <c r="BK342"/>
  <c i="3" r="BK359"/>
  <c r="BK494"/>
  <c i="5" r="BK200"/>
  <c i="6" r="J122"/>
  <c i="2" r="BK510"/>
  <c r="J374"/>
  <c r="J229"/>
  <c i="3" r="BK235"/>
  <c r="J164"/>
  <c i="5" r="BK318"/>
  <c i="6" r="BK95"/>
  <c r="BK375"/>
  <c i="2" r="BK431"/>
  <c r="J510"/>
  <c i="3" r="BK168"/>
  <c r="BK488"/>
  <c i="6" r="J114"/>
  <c i="3" r="J112"/>
  <c i="5" r="J328"/>
  <c i="6" r="J126"/>
  <c i="2" r="BK140"/>
  <c r="BK668"/>
  <c r="BK374"/>
  <c i="3" r="J462"/>
  <c r="BK417"/>
  <c r="BK472"/>
  <c i="5" r="BK463"/>
  <c i="6" r="J444"/>
  <c i="3" r="BK94"/>
  <c i="5" r="J208"/>
  <c r="BK195"/>
  <c i="6" r="J309"/>
  <c i="2" r="BK549"/>
  <c r="BK200"/>
  <c i="3" r="J484"/>
  <c i="5" r="J467"/>
  <c i="6" r="J233"/>
  <c i="2" r="J562"/>
  <c r="J530"/>
  <c r="BK495"/>
  <c i="3" r="BK457"/>
  <c r="BK499"/>
  <c i="5" r="J391"/>
  <c i="6" r="BK199"/>
  <c i="4" r="J195"/>
  <c i="5" r="J385"/>
  <c i="6" r="J118"/>
  <c r="BK410"/>
  <c i="3" r="J132"/>
  <c i="5" r="BK300"/>
  <c r="J349"/>
  <c i="2" r="BK98"/>
  <c r="J449"/>
  <c r="J98"/>
  <c r="J140"/>
  <c i="3" r="BK219"/>
  <c r="BK405"/>
  <c i="5" r="BK217"/>
  <c i="6" r="BK270"/>
  <c i="2" r="BK645"/>
  <c i="4" r="BK144"/>
  <c i="6" r="J270"/>
  <c i="2" r="J604"/>
  <c r="J217"/>
  <c r="BK562"/>
  <c r="J177"/>
  <c i="3" r="BK136"/>
  <c r="J499"/>
  <c i="5" r="J240"/>
  <c i="6" r="BK186"/>
  <c i="2" r="J475"/>
  <c r="BK161"/>
  <c i="3" r="J100"/>
  <c r="BK431"/>
  <c i="4" r="J206"/>
  <c i="6" r="J346"/>
  <c i="2" r="BK470"/>
  <c r="BK177"/>
  <c i="3" r="BK340"/>
  <c r="BK144"/>
  <c i="5" r="J354"/>
  <c i="6" r="BK339"/>
  <c i="2" r="F34"/>
  <c r="J486"/>
  <c i="4" r="J144"/>
  <c i="5" r="BK208"/>
  <c r="J263"/>
  <c i="6" r="J418"/>
  <c i="2" r="J261"/>
  <c r="J612"/>
  <c i="3" r="J443"/>
  <c r="J329"/>
  <c i="4" r="BK116"/>
  <c i="6" r="BK398"/>
  <c r="BK393"/>
  <c i="2" r="J495"/>
  <c r="J573"/>
  <c i="3" r="J357"/>
  <c r="BK124"/>
  <c i="5" r="J336"/>
  <c i="6" r="BK371"/>
  <c i="2" r="J104"/>
  <c r="BK132"/>
  <c i="3" r="J215"/>
  <c r="BK476"/>
  <c i="6" r="J264"/>
  <c i="2" r="J363"/>
  <c i="5" r="BK121"/>
  <c i="6" r="J326"/>
  <c r="J298"/>
  <c i="2" r="J618"/>
  <c i="3" r="BK350"/>
  <c r="BK443"/>
  <c i="5" r="J121"/>
  <c r="J200"/>
  <c i="6" r="J162"/>
  <c i="5" r="J174"/>
  <c r="BK443"/>
  <c i="3" r="J283"/>
  <c r="J393"/>
  <c i="5" r="J341"/>
  <c i="6" r="J339"/>
  <c i="2" r="J544"/>
  <c i="4" r="J186"/>
  <c i="5" r="BK328"/>
  <c i="6" r="BK138"/>
  <c r="BK154"/>
  <c i="2" r="F36"/>
  <c r="BK173"/>
  <c r="J200"/>
  <c i="3" r="BK369"/>
  <c r="J457"/>
  <c r="J413"/>
  <c i="5" r="BK187"/>
  <c i="6" r="J398"/>
  <c i="2" r="J132"/>
  <c r="BK221"/>
  <c i="3" r="J235"/>
  <c i="4" r="BK168"/>
  <c i="6" r="BK313"/>
  <c i="4" r="BK206"/>
  <c i="6" r="BK307"/>
  <c r="BK209"/>
  <c i="2" r="BK662"/>
  <c r="BK249"/>
  <c r="BK480"/>
  <c i="3" r="J526"/>
  <c i="5" r="J323"/>
  <c i="6" r="J448"/>
  <c r="J303"/>
  <c i="2" r="BK517"/>
  <c i="5" r="BK430"/>
  <c i="6" r="J290"/>
  <c r="BK418"/>
  <c i="2" r="J294"/>
  <c i="3" r="J211"/>
  <c r="J422"/>
  <c r="BK203"/>
  <c i="5" r="J284"/>
  <c i="6" r="J319"/>
  <c r="J423"/>
  <c i="2" r="BK491"/>
  <c r="BK229"/>
  <c r="J431"/>
  <c i="3" r="J504"/>
  <c i="4" r="J116"/>
  <c i="5" r="BK426"/>
  <c i="6" r="J433"/>
  <c i="2" r="BK261"/>
  <c i="5" r="BK438"/>
  <c i="6" r="J134"/>
  <c r="BK346"/>
  <c i="3" r="J148"/>
  <c i="5" r="BK391"/>
  <c r="J397"/>
  <c i="6" r="J402"/>
  <c i="2" r="J279"/>
  <c r="BK544"/>
  <c r="J379"/>
  <c r="J592"/>
  <c r="J245"/>
  <c i="3" r="J156"/>
  <c r="BK183"/>
  <c i="4" r="BK131"/>
  <c i="5" r="J422"/>
  <c i="6" r="BK253"/>
  <c r="BK122"/>
  <c i="5" r="BK434"/>
  <c i="6" r="BK433"/>
  <c r="J406"/>
  <c i="2" r="BK553"/>
  <c r="J153"/>
  <c r="J381"/>
  <c r="J148"/>
  <c i="3" r="J431"/>
  <c r="BK381"/>
  <c i="5" r="J258"/>
  <c i="6" r="J171"/>
  <c r="J154"/>
  <c i="2" r="J309"/>
  <c r="BK425"/>
  <c r="J491"/>
  <c i="3" r="BK468"/>
  <c i="4" r="BK156"/>
  <c i="5" r="BK467"/>
  <c i="6" r="BK158"/>
  <c i="2" r="BK612"/>
  <c r="J221"/>
  <c r="BK404"/>
  <c i="3" r="BK438"/>
  <c i="5" r="BK139"/>
  <c i="6" r="BK162"/>
  <c i="3" r="J417"/>
  <c i="5" r="BK323"/>
  <c i="6" r="J186"/>
  <c i="2" r="J120"/>
  <c i="3" r="J178"/>
  <c r="J191"/>
  <c i="5" r="BK106"/>
  <c i="6" r="BK114"/>
  <c i="4" r="BK85"/>
  <c i="5" r="J430"/>
  <c i="6" r="J438"/>
  <c i="2" r="J649"/>
  <c i="3" r="J140"/>
  <c r="BK140"/>
  <c i="5" r="BK273"/>
  <c i="6" r="J384"/>
  <c r="BK205"/>
  <c i="2" r="J327"/>
  <c r="BK144"/>
  <c r="J358"/>
  <c i="3" r="J227"/>
  <c i="5" r="J306"/>
  <c r="BK332"/>
  <c i="6" r="BK319"/>
  <c i="3" r="J476"/>
  <c i="5" r="J401"/>
  <c i="6" r="BK245"/>
  <c i="2" r="J186"/>
  <c i="4" r="J202"/>
  <c i="5" r="J471"/>
  <c i="6" r="J194"/>
  <c i="2" r="BK463"/>
  <c r="BK588"/>
  <c r="BK136"/>
  <c r="BK186"/>
  <c i="3" r="BK164"/>
  <c i="4" r="J131"/>
  <c i="5" r="J111"/>
  <c r="J458"/>
  <c i="6" r="BK130"/>
  <c i="2" r="J34"/>
  <c r="J265"/>
  <c i="3" r="BK357"/>
  <c r="BK504"/>
  <c i="5" r="BK249"/>
  <c i="2" r="BK586"/>
  <c r="BK128"/>
  <c i="3" r="J494"/>
  <c i="5" r="J426"/>
  <c i="6" r="BK406"/>
  <c i="2" r="J225"/>
  <c r="BK623"/>
  <c i="3" r="J438"/>
  <c r="J350"/>
  <c i="6" r="J365"/>
  <c i="5" r="J375"/>
  <c i="6" r="BK448"/>
  <c r="BK118"/>
  <c i="2" r="BK501"/>
  <c i="3" r="J199"/>
  <c r="BK251"/>
  <c r="J144"/>
  <c i="5" r="J273"/>
  <c r="BK174"/>
  <c i="2" r="J342"/>
  <c i="3" r="BK227"/>
  <c r="J296"/>
  <c i="5" r="BK306"/>
  <c i="6" r="BK110"/>
  <c r="BK388"/>
  <c i="3" r="J203"/>
  <c r="BK296"/>
  <c r="J480"/>
  <c i="5" r="J160"/>
  <c r="BK240"/>
  <c i="6" r="BK428"/>
  <c i="2" r="J257"/>
  <c r="J608"/>
  <c r="J136"/>
  <c i="3" r="BK409"/>
  <c r="BK187"/>
  <c r="J334"/>
  <c i="5" r="BK453"/>
  <c i="6" r="J249"/>
  <c r="J142"/>
  <c i="3" r="J251"/>
  <c i="4" r="J181"/>
  <c i="6" r="J241"/>
  <c r="J181"/>
  <c i="3" r="J187"/>
  <c i="5" r="BK96"/>
  <c i="6" r="J229"/>
  <c r="J237"/>
  <c i="2" r="BK358"/>
  <c r="J501"/>
  <c r="J165"/>
  <c r="BK393"/>
  <c i="3" r="BK128"/>
  <c r="BK199"/>
  <c r="BK178"/>
  <c i="5" r="BK116"/>
  <c r="J139"/>
  <c i="6" r="BK221"/>
  <c i="2" r="BK592"/>
  <c i="5" r="BK471"/>
  <c i="6" r="BK142"/>
  <c r="BK134"/>
  <c i="2" r="BK294"/>
  <c r="BK257"/>
  <c r="J456"/>
  <c r="BK486"/>
  <c i="4" r="BK195"/>
  <c i="5" r="BK404"/>
  <c i="6" r="J245"/>
  <c r="BK213"/>
  <c i="2" r="BK596"/>
  <c i="3" r="BK156"/>
  <c i="5" r="BK385"/>
  <c i="2" r="J641"/>
  <c i="4" r="J168"/>
  <c i="5" r="BK206"/>
  <c i="6" r="J393"/>
  <c i="2" r="BK419"/>
  <c r="J237"/>
  <c i="3" r="J381"/>
  <c i="4" r="J156"/>
  <c i="5" r="BK149"/>
  <c i="6" r="BK303"/>
  <c i="3" r="J453"/>
  <c i="5" r="J232"/>
  <c i="6" r="BK438"/>
  <c i="2" r="J586"/>
  <c r="BK165"/>
  <c i="3" r="BK453"/>
  <c i="4" r="BK121"/>
  <c i="5" r="J364"/>
  <c i="6" r="BK181"/>
  <c i="2" r="J173"/>
  <c r="BK148"/>
  <c r="J194"/>
  <c i="3" r="J168"/>
  <c r="BK462"/>
  <c r="J152"/>
  <c i="5" r="BK111"/>
  <c r="J418"/>
  <c i="6" r="BK414"/>
  <c i="2" r="J662"/>
  <c i="5" r="J332"/>
  <c r="J318"/>
  <c i="6" r="BK217"/>
  <c i="2" r="BK369"/>
  <c i="4" r="J98"/>
  <c i="5" r="BK401"/>
  <c i="2" r="J632"/>
  <c r="BK169"/>
  <c r="BK279"/>
  <c r="J517"/>
  <c i="3" r="J369"/>
  <c r="J359"/>
  <c r="J521"/>
  <c i="4" r="J191"/>
  <c i="5" r="J195"/>
  <c r="J453"/>
  <c i="3" r="J223"/>
  <c i="5" r="J379"/>
  <c r="BK397"/>
  <c i="6" r="BK290"/>
  <c i="2" r="BK573"/>
  <c r="J437"/>
  <c r="J553"/>
  <c i="3" r="BK231"/>
  <c r="J116"/>
  <c i="5" r="J224"/>
  <c i="6" r="BK194"/>
  <c r="BK359"/>
  <c i="2" r="BK608"/>
  <c r="J623"/>
  <c i="3" r="J270"/>
  <c r="BK173"/>
  <c i="5" r="BK336"/>
  <c i="6" r="J176"/>
  <c i="2" r="J588"/>
  <c r="J470"/>
  <c r="BK456"/>
  <c i="3" r="J124"/>
  <c r="BK195"/>
  <c i="6" r="J209"/>
  <c i="3" r="BK257"/>
  <c i="5" r="BK448"/>
  <c i="6" r="BK171"/>
  <c i="2" r="J322"/>
  <c r="J116"/>
  <c r="BK475"/>
  <c r="J161"/>
  <c i="3" r="BK283"/>
  <c i="5" r="BK418"/>
  <c i="6" r="BK315"/>
  <c i="2" r="BK627"/>
  <c i="3" r="J513"/>
  <c i="5" r="BK341"/>
  <c i="6" r="J217"/>
  <c i="2" r="BK233"/>
  <c i="3" r="J195"/>
  <c r="BK270"/>
  <c i="5" r="BK379"/>
  <c r="J434"/>
  <c i="6" r="J279"/>
  <c i="2" r="BK322"/>
  <c r="J668"/>
  <c r="J169"/>
  <c i="3" r="BK116"/>
  <c r="J409"/>
  <c i="4" r="J121"/>
  <c i="6" r="BK237"/>
  <c r="BK249"/>
  <c i="3" r="J517"/>
  <c i="5" r="BK375"/>
  <c r="BK169"/>
  <c i="6" r="J410"/>
  <c i="3" r="BK329"/>
  <c i="5" r="BK289"/>
  <c r="J206"/>
  <c i="6" r="BK351"/>
  <c r="J388"/>
  <c i="1" r="AS54"/>
  <c i="3" r="J449"/>
  <c r="BK334"/>
  <c r="J468"/>
  <c i="5" r="J345"/>
  <c r="J187"/>
  <c i="6" r="BK298"/>
  <c i="3" r="BK526"/>
  <c i="5" r="J126"/>
  <c r="BK224"/>
  <c i="6" r="J130"/>
  <c r="BK444"/>
  <c r="BK229"/>
  <c i="2" r="BK241"/>
  <c r="BK381"/>
  <c i="3" r="BK398"/>
  <c r="J120"/>
  <c i="5" r="BK258"/>
  <c i="6" r="J378"/>
  <c i="2" l="1" r="T97"/>
  <c r="T469"/>
  <c r="BK591"/>
  <c r="J591"/>
  <c r="J71"/>
  <c r="R617"/>
  <c i="3" r="P421"/>
  <c r="R503"/>
  <c i="5" r="BK223"/>
  <c r="J223"/>
  <c r="J62"/>
  <c r="R272"/>
  <c r="R417"/>
  <c i="2" r="R97"/>
  <c r="P469"/>
  <c r="BK548"/>
  <c r="J548"/>
  <c r="J67"/>
  <c r="R591"/>
  <c i="3" r="R93"/>
  <c r="R467"/>
  <c i="4" r="R84"/>
  <c r="R83"/>
  <c r="R82"/>
  <c i="5" r="T223"/>
  <c r="BK272"/>
  <c r="J272"/>
  <c r="J64"/>
  <c i="6" r="P325"/>
  <c i="2" r="P97"/>
  <c i="3" r="T404"/>
  <c r="T448"/>
  <c r="T461"/>
  <c r="T493"/>
  <c i="5" r="R95"/>
  <c r="R305"/>
  <c i="2" r="P448"/>
  <c r="P485"/>
  <c r="T566"/>
  <c r="BK617"/>
  <c r="J617"/>
  <c r="J72"/>
  <c i="3" r="P93"/>
  <c r="P92"/>
  <c r="T467"/>
  <c i="5" r="R223"/>
  <c r="T272"/>
  <c r="T417"/>
  <c i="6" r="BK387"/>
  <c r="BK386"/>
  <c r="J386"/>
  <c r="J67"/>
  <c i="2" r="BK97"/>
  <c r="R500"/>
  <c r="P566"/>
  <c r="BK631"/>
  <c r="J631"/>
  <c r="J73"/>
  <c i="3" r="P404"/>
  <c r="P448"/>
  <c r="BK503"/>
  <c r="J503"/>
  <c r="J70"/>
  <c i="5" r="P223"/>
  <c r="P272"/>
  <c r="P417"/>
  <c i="6" r="T325"/>
  <c r="R387"/>
  <c r="R386"/>
  <c i="2" r="BK448"/>
  <c r="J448"/>
  <c r="J62"/>
  <c r="R469"/>
  <c r="T591"/>
  <c i="3" r="R404"/>
  <c r="R448"/>
  <c r="T503"/>
  <c i="5" r="T95"/>
  <c r="T305"/>
  <c i="6" r="T370"/>
  <c r="BK427"/>
  <c r="J427"/>
  <c r="J71"/>
  <c i="2" r="BK500"/>
  <c r="J500"/>
  <c r="J65"/>
  <c r="R548"/>
  <c r="P585"/>
  <c r="P617"/>
  <c i="3" r="R421"/>
  <c r="P461"/>
  <c r="P493"/>
  <c i="4" r="BK84"/>
  <c r="J84"/>
  <c r="J61"/>
  <c i="5" r="BK95"/>
  <c r="J95"/>
  <c r="J61"/>
  <c r="P305"/>
  <c r="BK417"/>
  <c i="6" r="BK94"/>
  <c r="J94"/>
  <c r="J61"/>
  <c r="P370"/>
  <c r="P387"/>
  <c r="P386"/>
  <c r="R427"/>
  <c i="2" r="P500"/>
  <c r="T548"/>
  <c r="R585"/>
  <c r="T631"/>
  <c i="3" r="BK421"/>
  <c r="J421"/>
  <c r="J64"/>
  <c r="R461"/>
  <c r="R493"/>
  <c i="4" r="T84"/>
  <c r="T83"/>
  <c r="T82"/>
  <c i="5" r="BK248"/>
  <c r="J248"/>
  <c r="J63"/>
  <c r="T363"/>
  <c r="T362"/>
  <c r="BK457"/>
  <c r="J457"/>
  <c r="J73"/>
  <c i="6" r="R325"/>
  <c r="T387"/>
  <c r="T386"/>
  <c r="BK437"/>
  <c r="J437"/>
  <c r="J72"/>
  <c i="2" r="T448"/>
  <c r="T485"/>
  <c r="P591"/>
  <c i="3" r="BK93"/>
  <c r="J93"/>
  <c r="J61"/>
  <c r="BK467"/>
  <c r="J467"/>
  <c r="J68"/>
  <c i="5" r="R248"/>
  <c r="P363"/>
  <c r="P362"/>
  <c r="T457"/>
  <c i="6" r="P94"/>
  <c r="P93"/>
  <c r="P92"/>
  <c i="1" r="AU59"/>
  <c i="6" r="BK370"/>
  <c r="J370"/>
  <c r="J65"/>
  <c r="T397"/>
  <c r="T427"/>
  <c i="2" r="R448"/>
  <c r="R485"/>
  <c r="R566"/>
  <c r="P631"/>
  <c i="3" r="BK404"/>
  <c r="J404"/>
  <c r="J62"/>
  <c r="BK448"/>
  <c r="J448"/>
  <c r="J65"/>
  <c r="P503"/>
  <c i="4" r="P84"/>
  <c r="P83"/>
  <c r="P82"/>
  <c i="1" r="AU57"/>
  <c i="5" r="P248"/>
  <c r="BK363"/>
  <c r="J363"/>
  <c r="J68"/>
  <c i="6" r="BK325"/>
  <c r="J325"/>
  <c r="J62"/>
  <c r="BK397"/>
  <c r="J397"/>
  <c r="J70"/>
  <c r="P427"/>
  <c r="P437"/>
  <c i="2" r="BK469"/>
  <c r="J469"/>
  <c r="J63"/>
  <c r="BK485"/>
  <c r="J485"/>
  <c r="J64"/>
  <c r="BK566"/>
  <c r="J566"/>
  <c r="J68"/>
  <c r="T585"/>
  <c r="T617"/>
  <c i="3" r="T421"/>
  <c r="BK461"/>
  <c r="J461"/>
  <c r="J66"/>
  <c r="BK493"/>
  <c r="J493"/>
  <c r="J69"/>
  <c i="5" r="T248"/>
  <c r="R363"/>
  <c r="R362"/>
  <c r="P457"/>
  <c i="6" r="R94"/>
  <c r="R93"/>
  <c r="R92"/>
  <c r="R370"/>
  <c r="R397"/>
  <c r="R396"/>
  <c r="R437"/>
  <c i="2" r="T500"/>
  <c r="P548"/>
  <c r="BK585"/>
  <c r="J585"/>
  <c r="J69"/>
  <c r="R631"/>
  <c i="3" r="T93"/>
  <c r="T92"/>
  <c r="P467"/>
  <c r="P466"/>
  <c i="5" r="P95"/>
  <c r="P94"/>
  <c r="BK305"/>
  <c r="J305"/>
  <c r="J65"/>
  <c r="R457"/>
  <c i="6" r="T94"/>
  <c r="T93"/>
  <c r="P397"/>
  <c r="P396"/>
  <c r="T437"/>
  <c i="2" r="BK543"/>
  <c r="J543"/>
  <c r="J66"/>
  <c i="5" r="BK359"/>
  <c r="J359"/>
  <c r="J66"/>
  <c r="BK403"/>
  <c r="J403"/>
  <c r="J69"/>
  <c i="2" r="BK661"/>
  <c r="J661"/>
  <c r="J75"/>
  <c i="3" r="BK416"/>
  <c r="J416"/>
  <c r="J63"/>
  <c i="2" r="BK653"/>
  <c r="J653"/>
  <c r="J74"/>
  <c i="4" r="BK205"/>
  <c r="J205"/>
  <c r="J62"/>
  <c i="6" r="BK358"/>
  <c r="J358"/>
  <c r="J63"/>
  <c r="BK383"/>
  <c r="J383"/>
  <c r="J66"/>
  <c i="5" r="BK447"/>
  <c r="J447"/>
  <c r="J72"/>
  <c i="3" r="BK525"/>
  <c r="J525"/>
  <c r="J71"/>
  <c i="6" r="BK364"/>
  <c r="J364"/>
  <c r="J64"/>
  <c i="5" r="BK94"/>
  <c r="J94"/>
  <c r="J60"/>
  <c r="BK362"/>
  <c r="J362"/>
  <c r="J67"/>
  <c i="6" r="BE221"/>
  <c r="BE237"/>
  <c r="BE253"/>
  <c r="BE351"/>
  <c r="BE375"/>
  <c r="F89"/>
  <c r="BE217"/>
  <c r="BE307"/>
  <c r="BE371"/>
  <c r="BE384"/>
  <c r="BE398"/>
  <c r="BE433"/>
  <c r="BE444"/>
  <c r="BE171"/>
  <c r="BE270"/>
  <c r="BE298"/>
  <c r="BE339"/>
  <c r="BE359"/>
  <c r="BE388"/>
  <c r="BE428"/>
  <c r="BE110"/>
  <c r="BE319"/>
  <c r="BE378"/>
  <c r="BE393"/>
  <c r="BE402"/>
  <c r="BE414"/>
  <c r="BE423"/>
  <c r="BE438"/>
  <c r="BE448"/>
  <c i="5" r="J417"/>
  <c r="J71"/>
  <c i="6" r="BE118"/>
  <c r="BE126"/>
  <c r="BE249"/>
  <c r="BE315"/>
  <c r="BE406"/>
  <c r="BE410"/>
  <c r="BE418"/>
  <c r="BE122"/>
  <c r="BE138"/>
  <c r="BE166"/>
  <c r="BE205"/>
  <c r="BE326"/>
  <c r="E48"/>
  <c r="J86"/>
  <c r="BE95"/>
  <c r="BE150"/>
  <c r="BE162"/>
  <c r="BE241"/>
  <c r="BE313"/>
  <c r="BE176"/>
  <c r="BE194"/>
  <c r="BE209"/>
  <c r="BE225"/>
  <c r="BE245"/>
  <c r="BE303"/>
  <c r="BE365"/>
  <c r="BE105"/>
  <c r="BE186"/>
  <c r="BE213"/>
  <c r="BE229"/>
  <c r="BE233"/>
  <c r="BE279"/>
  <c r="BE309"/>
  <c r="BE332"/>
  <c r="BE134"/>
  <c r="BE142"/>
  <c r="BE154"/>
  <c r="BE181"/>
  <c r="BE290"/>
  <c r="BE114"/>
  <c r="BE130"/>
  <c r="BE146"/>
  <c r="BE158"/>
  <c r="BE199"/>
  <c r="BE264"/>
  <c r="BE346"/>
  <c i="5" r="BE289"/>
  <c r="BE111"/>
  <c r="BE258"/>
  <c r="BE360"/>
  <c r="BE375"/>
  <c r="BE379"/>
  <c r="BE426"/>
  <c r="BE430"/>
  <c r="BE434"/>
  <c r="BE448"/>
  <c r="BE467"/>
  <c r="F55"/>
  <c r="J87"/>
  <c r="BE169"/>
  <c r="BE206"/>
  <c r="BE397"/>
  <c r="BE418"/>
  <c r="BE422"/>
  <c r="BE443"/>
  <c r="BE463"/>
  <c r="BE471"/>
  <c r="BE121"/>
  <c r="BE263"/>
  <c r="BE300"/>
  <c r="BE336"/>
  <c r="BE354"/>
  <c r="BE391"/>
  <c r="BE404"/>
  <c r="BE96"/>
  <c r="BE149"/>
  <c r="BE217"/>
  <c r="BE224"/>
  <c r="BE345"/>
  <c r="BE385"/>
  <c r="BE401"/>
  <c r="BE438"/>
  <c r="BE453"/>
  <c r="BE458"/>
  <c i="4" r="BK83"/>
  <c r="J83"/>
  <c r="J60"/>
  <c i="5" r="BE208"/>
  <c r="BE249"/>
  <c r="BE332"/>
  <c r="E48"/>
  <c r="BE106"/>
  <c r="BE126"/>
  <c r="BE174"/>
  <c r="BE200"/>
  <c r="BE318"/>
  <c r="BE116"/>
  <c r="BE187"/>
  <c r="BE273"/>
  <c r="BE328"/>
  <c r="BE349"/>
  <c r="BE240"/>
  <c r="BE134"/>
  <c r="BE195"/>
  <c r="BE213"/>
  <c r="BE284"/>
  <c r="BE323"/>
  <c r="BE139"/>
  <c r="BE232"/>
  <c r="BE306"/>
  <c r="BE341"/>
  <c r="BE364"/>
  <c r="BE160"/>
  <c i="4" r="F79"/>
  <c i="3" r="BK92"/>
  <c r="J92"/>
  <c r="J60"/>
  <c i="4" r="J52"/>
  <c r="BE202"/>
  <c r="BE206"/>
  <c r="BE85"/>
  <c r="BE186"/>
  <c r="BE111"/>
  <c r="BE116"/>
  <c r="BE144"/>
  <c r="BE195"/>
  <c r="BE126"/>
  <c r="BE181"/>
  <c r="BE98"/>
  <c r="E72"/>
  <c r="BE121"/>
  <c r="BE131"/>
  <c r="BE168"/>
  <c r="BE191"/>
  <c i="3" r="BK466"/>
  <c r="J466"/>
  <c r="J67"/>
  <c i="4" r="BE156"/>
  <c i="3" r="BE136"/>
  <c r="BE160"/>
  <c r="BE183"/>
  <c r="BE223"/>
  <c r="BE251"/>
  <c r="BE364"/>
  <c r="BE468"/>
  <c r="BE494"/>
  <c r="BE504"/>
  <c r="BE513"/>
  <c r="BE116"/>
  <c r="BE375"/>
  <c r="BE393"/>
  <c r="BE438"/>
  <c r="BE453"/>
  <c r="BE462"/>
  <c r="BE517"/>
  <c r="E81"/>
  <c r="BE112"/>
  <c r="BE472"/>
  <c r="BE476"/>
  <c r="BE480"/>
  <c r="BE484"/>
  <c r="BE499"/>
  <c r="BE526"/>
  <c i="2" r="BK590"/>
  <c r="J590"/>
  <c r="J70"/>
  <c i="3" r="F88"/>
  <c r="BE140"/>
  <c r="BE215"/>
  <c r="BE309"/>
  <c r="BE381"/>
  <c r="BE387"/>
  <c r="BE405"/>
  <c r="BE413"/>
  <c r="BE422"/>
  <c r="BE449"/>
  <c r="BE488"/>
  <c r="BE521"/>
  <c i="2" r="J97"/>
  <c r="J61"/>
  <c i="3" r="BE100"/>
  <c r="BE191"/>
  <c r="BE199"/>
  <c r="BE270"/>
  <c r="BE350"/>
  <c r="BE369"/>
  <c r="BE464"/>
  <c r="J85"/>
  <c r="BE128"/>
  <c r="BE148"/>
  <c r="BE168"/>
  <c r="BE195"/>
  <c r="BE219"/>
  <c r="BE227"/>
  <c r="BE345"/>
  <c r="BE352"/>
  <c r="BE417"/>
  <c r="BE124"/>
  <c r="BE132"/>
  <c r="BE156"/>
  <c r="BE334"/>
  <c r="BE359"/>
  <c r="BE431"/>
  <c r="BE120"/>
  <c r="BE152"/>
  <c r="BE329"/>
  <c r="BE398"/>
  <c r="BE457"/>
  <c r="BE178"/>
  <c r="BE235"/>
  <c r="BE283"/>
  <c r="BE340"/>
  <c r="BE94"/>
  <c r="BE144"/>
  <c r="BE164"/>
  <c r="BE203"/>
  <c r="BE211"/>
  <c r="BE257"/>
  <c r="BE173"/>
  <c r="BE187"/>
  <c r="BE207"/>
  <c r="BE231"/>
  <c r="BE296"/>
  <c r="BE357"/>
  <c r="BE409"/>
  <c r="BE443"/>
  <c i="2" r="E48"/>
  <c r="BE124"/>
  <c r="BE128"/>
  <c r="BE177"/>
  <c r="BE200"/>
  <c r="BE205"/>
  <c r="BE217"/>
  <c r="BE245"/>
  <c r="BE253"/>
  <c r="BE257"/>
  <c r="BE261"/>
  <c r="BE265"/>
  <c r="BE294"/>
  <c r="BE379"/>
  <c r="BE388"/>
  <c r="BE442"/>
  <c r="BE456"/>
  <c r="BE463"/>
  <c r="BE480"/>
  <c r="BE491"/>
  <c r="BE517"/>
  <c r="BE530"/>
  <c r="BE588"/>
  <c r="BE592"/>
  <c r="BE608"/>
  <c r="BE645"/>
  <c r="BE668"/>
  <c r="J52"/>
  <c r="F92"/>
  <c r="BE98"/>
  <c r="BE120"/>
  <c r="BE148"/>
  <c r="BE153"/>
  <c r="BE165"/>
  <c r="BE173"/>
  <c r="BE229"/>
  <c r="BE233"/>
  <c r="BE279"/>
  <c r="BE342"/>
  <c r="BE404"/>
  <c r="BE470"/>
  <c r="BE475"/>
  <c r="BE486"/>
  <c r="BE501"/>
  <c r="BE510"/>
  <c r="BE544"/>
  <c r="BE549"/>
  <c r="BE558"/>
  <c r="BE579"/>
  <c r="BE596"/>
  <c r="BE612"/>
  <c i="1" r="BC55"/>
  <c i="2" r="BE104"/>
  <c r="BE140"/>
  <c r="BE144"/>
  <c r="BE157"/>
  <c r="BE186"/>
  <c r="BE221"/>
  <c r="BE237"/>
  <c r="BE309"/>
  <c r="BE322"/>
  <c r="BE363"/>
  <c r="BE369"/>
  <c r="BE381"/>
  <c r="BE393"/>
  <c r="BE419"/>
  <c r="BE431"/>
  <c r="BE449"/>
  <c r="BE562"/>
  <c r="BE567"/>
  <c r="BE573"/>
  <c r="BE600"/>
  <c r="BE604"/>
  <c r="BE618"/>
  <c r="BE623"/>
  <c r="BE627"/>
  <c i="1" r="BA55"/>
  <c r="BB55"/>
  <c i="2" r="BE116"/>
  <c r="BE132"/>
  <c r="BE136"/>
  <c r="BE161"/>
  <c r="BE169"/>
  <c r="BE181"/>
  <c r="BE194"/>
  <c r="BE213"/>
  <c r="BE225"/>
  <c r="BE241"/>
  <c r="BE249"/>
  <c r="BE327"/>
  <c r="BE358"/>
  <c r="BE374"/>
  <c r="BE386"/>
  <c r="BE398"/>
  <c r="BE425"/>
  <c r="BE437"/>
  <c r="BE495"/>
  <c r="BE553"/>
  <c r="BE586"/>
  <c r="BE632"/>
  <c r="BE649"/>
  <c r="BE654"/>
  <c r="BE662"/>
  <c i="1" r="AW55"/>
  <c i="2" r="BE641"/>
  <c i="1" r="BD55"/>
  <c i="4" r="F36"/>
  <c i="1" r="BC57"/>
  <c i="4" r="F34"/>
  <c i="1" r="BA57"/>
  <c i="5" r="J34"/>
  <c i="1" r="AW58"/>
  <c i="4" r="F35"/>
  <c i="1" r="BB57"/>
  <c i="4" r="J34"/>
  <c i="1" r="AW57"/>
  <c i="5" r="F37"/>
  <c i="1" r="BD58"/>
  <c i="5" r="F34"/>
  <c i="1" r="BA58"/>
  <c i="6" r="F37"/>
  <c i="1" r="BD59"/>
  <c i="6" r="F34"/>
  <c i="1" r="BA59"/>
  <c i="4" r="F37"/>
  <c i="1" r="BD57"/>
  <c i="3" r="J34"/>
  <c i="1" r="AW56"/>
  <c i="3" r="F35"/>
  <c i="1" r="BB56"/>
  <c i="3" r="F34"/>
  <c i="1" r="BA56"/>
  <c i="5" r="F35"/>
  <c i="1" r="BB58"/>
  <c i="5" r="F36"/>
  <c i="1" r="BC58"/>
  <c i="3" r="F36"/>
  <c i="1" r="BC56"/>
  <c i="6" r="F35"/>
  <c i="1" r="BB59"/>
  <c i="6" r="J34"/>
  <c i="1" r="AW59"/>
  <c i="6" r="F36"/>
  <c i="1" r="BC59"/>
  <c i="3" r="F37"/>
  <c i="1" r="BD56"/>
  <c i="5" l="1" r="T416"/>
  <c i="3" r="P91"/>
  <c i="1" r="AU56"/>
  <c i="3" r="R92"/>
  <c i="2" r="R96"/>
  <c r="R95"/>
  <c r="BK96"/>
  <c r="J96"/>
  <c r="J60"/>
  <c i="6" r="T396"/>
  <c i="3" r="T466"/>
  <c r="T91"/>
  <c i="2" r="R590"/>
  <c r="T590"/>
  <c r="P590"/>
  <c r="P96"/>
  <c r="P95"/>
  <c i="1" r="AU55"/>
  <c i="5" r="R416"/>
  <c r="T94"/>
  <c r="T93"/>
  <c r="P416"/>
  <c r="P93"/>
  <c i="1" r="AU58"/>
  <c i="3" r="R466"/>
  <c i="6" r="T92"/>
  <c i="5" r="BK416"/>
  <c r="J416"/>
  <c r="J70"/>
  <c r="R94"/>
  <c r="R93"/>
  <c i="2" r="T96"/>
  <c r="T95"/>
  <c i="6" r="BK93"/>
  <c r="J93"/>
  <c r="J60"/>
  <c r="J387"/>
  <c r="J68"/>
  <c r="BK396"/>
  <c r="J396"/>
  <c r="J69"/>
  <c i="5" r="BK93"/>
  <c r="J93"/>
  <c r="J59"/>
  <c i="4" r="BK82"/>
  <c r="J82"/>
  <c i="3" r="BK91"/>
  <c r="J91"/>
  <c i="6" r="J33"/>
  <c i="1" r="AV59"/>
  <c r="AT59"/>
  <c i="3" r="F33"/>
  <c i="1" r="AZ56"/>
  <c r="BD54"/>
  <c r="W33"/>
  <c i="2" r="F33"/>
  <c i="1" r="AZ55"/>
  <c i="4" r="J33"/>
  <c i="1" r="AV57"/>
  <c r="AT57"/>
  <c r="BC54"/>
  <c r="W32"/>
  <c r="BA54"/>
  <c r="W30"/>
  <c i="6" r="F33"/>
  <c i="1" r="AZ59"/>
  <c i="2" r="J33"/>
  <c i="1" r="AV55"/>
  <c r="AT55"/>
  <c i="5" r="J33"/>
  <c i="1" r="AV58"/>
  <c r="AT58"/>
  <c i="4" r="F33"/>
  <c i="1" r="AZ57"/>
  <c i="3" r="J30"/>
  <c i="1" r="AG56"/>
  <c i="5" r="F33"/>
  <c i="1" r="AZ58"/>
  <c i="3" r="J33"/>
  <c i="1" r="AV56"/>
  <c r="AT56"/>
  <c r="BB54"/>
  <c r="AX54"/>
  <c i="4" r="J30"/>
  <c i="1" r="AG57"/>
  <c i="3" l="1" r="R91"/>
  <c i="6" r="BK92"/>
  <c r="J92"/>
  <c i="2" r="BK95"/>
  <c r="J95"/>
  <c r="J59"/>
  <c i="1" r="AN57"/>
  <c i="4" r="J59"/>
  <c i="1" r="AN56"/>
  <c i="3" r="J59"/>
  <c i="4" r="J39"/>
  <c i="3" r="J39"/>
  <c i="1" r="AU54"/>
  <c r="W31"/>
  <c i="6" r="J30"/>
  <c i="1" r="AG59"/>
  <c r="AY54"/>
  <c i="5" r="J30"/>
  <c i="1" r="AG58"/>
  <c r="AN58"/>
  <c r="AW54"/>
  <c r="AK30"/>
  <c r="AZ54"/>
  <c r="W29"/>
  <c i="6" l="1" r="J39"/>
  <c r="J59"/>
  <c i="5" r="J39"/>
  <c i="1" r="AN59"/>
  <c i="2" r="J30"/>
  <c i="1" r="AG55"/>
  <c r="AN55"/>
  <c r="AV54"/>
  <c r="AK29"/>
  <c i="2" l="1" r="J39"/>
  <c i="1" r="AT54"/>
  <c r="AG54"/>
  <c l="1" r="AN54"/>
  <c r="AK26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<sst xmlns="http://schemas.openxmlformats.org/spreadsheetml/2006/main">
  <si>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</si>
  <si>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</si>
  <si>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</si>
  <si>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</si>
  <si>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</si>
  <si>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{9699de8b-0e77-40a5-93c3-1ab7611606fb}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</si>
  <si>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</si>
  <si>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</si>
  <si>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</si>
  <si>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</si>
  <si>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</si>
  <si>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</si>
  <si>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</si>
  <si>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</si>
  <si>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24/18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</si>
  <si>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</si>
  <si>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</si>
  <si>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společných zařízení v k. ú. Stará Ves n. O. - I. etapa</t>
  </si>
  <si>
    <t>KSO:</t>
  </si>
  <si>
    <t/>
  </si>
  <si>
    <t>CC-CZ:</t>
  </si>
  <si>
    <t>Místo:</t>
  </si>
  <si>
    <t>k. ú. Stará Ves nad Ondřejnicí</t>
  </si>
  <si>
    <t>Datum:</t>
  </si>
  <si>
    <t>6. 2. 2024</t>
  </si>
  <si>
    <t>Zadavatel:</t>
  </si>
  <si>
    <t>IČ:</t>
  </si>
  <si>
    <t>01312774</t>
  </si>
  <si>
    <t>ČR - SPÚ, KPÚ pro Moravskoslezský kraj</t>
  </si>
  <si>
    <t>DIČ:</t>
  </si>
  <si>
    <t>Uchazeč:</t>
  </si>
  <si>
    <t>Vyplň údaj</t>
  </si>
  <si>
    <t>Projektant:</t>
  </si>
  <si>
    <t>29186404</t>
  </si>
  <si>
    <t>Hanousek s.r.o.,Barákova 2745/41, 796 01 Prostějov</t>
  </si>
  <si>
    <t>True</t>
  </si>
  <si>
    <t>Zpracovatel:</t>
  </si>
  <si>
    <t>Poznámka:</t>
  </si>
  <si>
    <t>Soupis prací je sestaven s využitím Cenové soustavy ÚRS - cenová soustava 01/2024.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</si>
  <si>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</si>
  <si>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</si>
  <si>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</si>
  <si>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</si>
  <si>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</si>
  <si>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</si>
  <si>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</si>
  <si>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</si>
  <si>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</si>
  <si>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</si>
  <si>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</si>
  <si>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</si>
  <si>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</si>
  <si>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</si>
  <si>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</si>
  <si>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</si>
  <si>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</si>
  <si>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</si>
  <si>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</si>
  <si>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</si>
  <si>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</si>
  <si>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</si>
  <si>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</si>
  <si>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</si>
  <si>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</si>
  <si>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</si>
  <si>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</si>
  <si>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</si>
  <si>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</si>
  <si>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</si>
  <si>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</si>
  <si>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</si>
  <si>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</si>
  <si>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</si>
  <si>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</si>
  <si>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</si>
  <si>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</si>
  <si>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</si>
  <si>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</si>
  <si>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03</t>
  </si>
  <si>
    <t>Polní cesta C38</t>
  </si>
  <si>
    <t>STA</t>
  </si>
  <si>
    <t>1</t>
  </si>
  <si>
    <t>{108e3f43-229c-4cf8-8a42-fdb272003933}</t>
  </si>
  <si>
    <t>2</t>
  </si>
  <si>
    <t>SO 05_1</t>
  </si>
  <si>
    <t>Polní cesta C146</t>
  </si>
  <si>
    <t>{473c6691-b29f-4004-9f11-b793dc43cac3}</t>
  </si>
  <si>
    <t>SO 05_2</t>
  </si>
  <si>
    <t>Výsadba</t>
  </si>
  <si>
    <t>{f437ffcd-a4d9-480f-af30-eca7e5a34817}</t>
  </si>
  <si>
    <t>SO 06</t>
  </si>
  <si>
    <t>Akumulační prostor AP3</t>
  </si>
  <si>
    <t>{c01e84d9-1b25-4971-ab28-ce5d96307f82}</t>
  </si>
  <si>
    <t>SO 07</t>
  </si>
  <si>
    <t>Akumulační prostor AP4</t>
  </si>
  <si>
    <t>{d4cbead9-0b77-4142-a2d1-b2bab2ca6afd}</t>
  </si>
  <si>
    <t>KRYCÍ LIST SOUPISU PRACÍ</t>
  </si>
  <si>
    <t>Objekt:</t>
  </si>
  <si>
    <t>SO 03 - Polní cesta C38</t>
  </si>
  <si>
    <t>Ing. Jan Krč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</si>
  <si>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</si>
  <si>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</si>
  <si>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</si>
  <si>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</si>
  <si>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</si>
  <si>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</si>
  <si>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</si>
  <si>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</si>
  <si>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</si>
  <si>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</si>
  <si>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</si>
  <si>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</si>
  <si>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</si>
  <si>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</si>
  <si>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</si>
  <si>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</si>
  <si>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</si>
  <si>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</si>
  <si>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</si>
  <si>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</si>
  <si>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</si>
  <si>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</si>
  <si>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</si>
  <si>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</si>
  <si>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</si>
  <si>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</si>
  <si>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</si>
  <si>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</si>
  <si>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</si>
  <si>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</si>
  <si>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</si>
  <si>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</si>
  <si>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</si>
  <si>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</si>
  <si>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</si>
  <si>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</si>
  <si>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</si>
  <si>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</si>
  <si>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111151133</t>
  </si>
  <si>
    <t>Pokosení trávníku při souvislé ploše do 1000 m2 lučního na svahu přes 1:2 do 1:1</t>
  </si>
  <si>
    <t>m2</t>
  </si>
  <si>
    <t>CS ÚRS 2024 01</t>
  </si>
  <si>
    <t>4</t>
  </si>
  <si>
    <t>-1014574446</t>
  </si>
  <si>
    <t>Online PSC</t>
  </si>
  <si>
    <t>https://podminky.urs.cz/item/CS_URS_2024_01/111151133</t>
  </si>
  <si>
    <t>VV</t>
  </si>
  <si>
    <t>Výkresy č. D.3.2, D.3.3., D.3.4., D.3.5., TZ</t>
  </si>
  <si>
    <t>Pokosení před a po osetí</t>
  </si>
  <si>
    <t>InR - násypy, zářezy</t>
  </si>
  <si>
    <t>(225+117)*2</t>
  </si>
  <si>
    <t>111151231</t>
  </si>
  <si>
    <t>Pokosení trávníku při souvislé ploše přes 1000 do 10000 m2 lučního v rovině nebo svahu do 1:5</t>
  </si>
  <si>
    <t>338098552</t>
  </si>
  <si>
    <t>https://podminky.urs.cz/item/CS_URS_2024_01/111151231</t>
  </si>
  <si>
    <t>Pokosení před výstavbou cesty - plocha parcely</t>
  </si>
  <si>
    <t>3968-431</t>
  </si>
  <si>
    <t>Pokosení před osetím</t>
  </si>
  <si>
    <t xml:space="preserve">Plocha parcely mínus plocha nové cesty </t>
  </si>
  <si>
    <t>3968-3022-40-139</t>
  </si>
  <si>
    <t>Pokosení po osetí</t>
  </si>
  <si>
    <t>Součet</t>
  </si>
  <si>
    <t>3</t>
  </si>
  <si>
    <t>111251102</t>
  </si>
  <si>
    <t>Odstranění křovin a stromů s odstraněním kořenů strojně průměru kmene do 100 mm v rovině nebo ve svahu sklonu terénu do 1:5, při celkové ploše přes 100 do 500 m2</t>
  </si>
  <si>
    <t>-2075700324</t>
  </si>
  <si>
    <t>https://podminky.urs.cz/item/CS_URS_2024_01/111251102</t>
  </si>
  <si>
    <t>Výkresy č. D.3.2., D.6.8., TZ</t>
  </si>
  <si>
    <t>111</t>
  </si>
  <si>
    <t>112151012</t>
  </si>
  <si>
    <t>Pokácení stromu volné v celku s odřezáním kmene a s odvětvením průměru kmene přes 200 do 300 mm</t>
  </si>
  <si>
    <t>kus</t>
  </si>
  <si>
    <t>-1438286323</t>
  </si>
  <si>
    <t>https://podminky.urs.cz/item/CS_URS_2024_01/112151012</t>
  </si>
  <si>
    <t>35</t>
  </si>
  <si>
    <t>5</t>
  </si>
  <si>
    <t>112151013</t>
  </si>
  <si>
    <t>Pokácení stromu volné v celku s odřezáním kmene a s odvětvením průměru kmene přes 300 do 400 mm</t>
  </si>
  <si>
    <t>1798867204</t>
  </si>
  <si>
    <t>https://podminky.urs.cz/item/CS_URS_2024_01/112151013</t>
  </si>
  <si>
    <t>6</t>
  </si>
  <si>
    <t>112151014</t>
  </si>
  <si>
    <t>Pokácení stromu volné v celku s odřezáním kmene a s odvětvením průměru kmene přes 400 do 500 mm</t>
  </si>
  <si>
    <t>-1625787082</t>
  </si>
  <si>
    <t>https://podminky.urs.cz/item/CS_URS_2024_01/112151014</t>
  </si>
  <si>
    <t>7</t>
  </si>
  <si>
    <t>112151016</t>
  </si>
  <si>
    <t>Pokácení stromu volné v celku s odřezáním kmene a s odvětvením průměru kmene přes 600 do 700 mm</t>
  </si>
  <si>
    <t>2002924051</t>
  </si>
  <si>
    <t>https://podminky.urs.cz/item/CS_URS_2024_01/112151016</t>
  </si>
  <si>
    <t>2+2</t>
  </si>
  <si>
    <t>8</t>
  </si>
  <si>
    <t>112155115</t>
  </si>
  <si>
    <t>Štěpkování s naložením na dopravní prostředek a odvozem do 20 km stromků a větví v zapojeném porostu, průměru kmene do 300 mm</t>
  </si>
  <si>
    <t>-1351100483</t>
  </si>
  <si>
    <t>https://podminky.urs.cz/item/CS_URS_2024_01/112155115</t>
  </si>
  <si>
    <t>9</t>
  </si>
  <si>
    <t>112155121</t>
  </si>
  <si>
    <t>Štěpkování s naložením na dopravní prostředek a odvozem do 20 km stromků a větví v zapojeném porostu, průměru kmene přes 300 do 500 mm</t>
  </si>
  <si>
    <t>-1260672096</t>
  </si>
  <si>
    <t>https://podminky.urs.cz/item/CS_URS_2024_01/112155121</t>
  </si>
  <si>
    <t>10</t>
  </si>
  <si>
    <t>112155125</t>
  </si>
  <si>
    <t>Štěpkování s naložením na dopravní prostředek a odvozem do 20 km stromků a větví v zapojeném porostu, průměru kmene přes 500 do 700 mm</t>
  </si>
  <si>
    <t>1755002643</t>
  </si>
  <si>
    <t>https://podminky.urs.cz/item/CS_URS_2024_01/112155125</t>
  </si>
  <si>
    <t>11</t>
  </si>
  <si>
    <t>112155311</t>
  </si>
  <si>
    <t>Štěpkování s naložením na dopravní prostředek a odvozem do 20 km keřového porostu středně hustého</t>
  </si>
  <si>
    <t>1999496433</t>
  </si>
  <si>
    <t>https://podminky.urs.cz/item/CS_URS_2024_01/112155311</t>
  </si>
  <si>
    <t xml:space="preserve">Keře </t>
  </si>
  <si>
    <t>12</t>
  </si>
  <si>
    <t>112201112</t>
  </si>
  <si>
    <t>Odstranění pařezu v rovině nebo na svahu do 1:5 o průměru pařezu na řezné ploše přes 200 do 300 mm</t>
  </si>
  <si>
    <t>-1362714592</t>
  </si>
  <si>
    <t>https://podminky.urs.cz/item/CS_URS_2024_01/112201112</t>
  </si>
  <si>
    <t>13</t>
  </si>
  <si>
    <t>112201113</t>
  </si>
  <si>
    <t>Odstranění pařezu v rovině nebo na svahu do 1:5 o průměru pařezu na řezné ploše přes 300 do 400 mm</t>
  </si>
  <si>
    <t>349077529</t>
  </si>
  <si>
    <t>https://podminky.urs.cz/item/CS_URS_2024_01/112201113</t>
  </si>
  <si>
    <t>14</t>
  </si>
  <si>
    <t>112201114</t>
  </si>
  <si>
    <t>Odstranění pařezu v rovině nebo na svahu do 1:5 o průměru pařezu na řezné ploše přes 400 do 500 mm</t>
  </si>
  <si>
    <t>-662976471</t>
  </si>
  <si>
    <t>https://podminky.urs.cz/item/CS_URS_2024_01/112201114</t>
  </si>
  <si>
    <t>112201116</t>
  </si>
  <si>
    <t>Odstranění pařezu v rovině nebo na svahu do 1:5 o průměru pařezu na řezné ploše přes 600 do 700 mm</t>
  </si>
  <si>
    <t>-1647507893</t>
  </si>
  <si>
    <t>https://podminky.urs.cz/item/CS_URS_2024_01/112201116</t>
  </si>
  <si>
    <t>16</t>
  </si>
  <si>
    <t>112211111</t>
  </si>
  <si>
    <t>Spálení pařezů na hromadách průměru přes 0,10 do 0,30 m</t>
  </si>
  <si>
    <t>-282229000</t>
  </si>
  <si>
    <t>https://podminky.urs.cz/item/CS_URS_2024_01/112211111</t>
  </si>
  <si>
    <t>17</t>
  </si>
  <si>
    <t>112211112</t>
  </si>
  <si>
    <t>Spálení pařezů na hromadách průměru přes 0,30 do 0,50 m</t>
  </si>
  <si>
    <t>1178560881</t>
  </si>
  <si>
    <t>https://podminky.urs.cz/item/CS_URS_2024_01/112211112</t>
  </si>
  <si>
    <t>18</t>
  </si>
  <si>
    <t>112211113</t>
  </si>
  <si>
    <t>Spálení pařezů na hromadách průměru přes 0,50 do 1,00 m</t>
  </si>
  <si>
    <t>855142498</t>
  </si>
  <si>
    <t>https://podminky.urs.cz/item/CS_URS_2024_01/112211113</t>
  </si>
  <si>
    <t>19</t>
  </si>
  <si>
    <t>121151123</t>
  </si>
  <si>
    <t>Sejmutí ornice strojně při souvislé ploše přes 500 m2, tl. vrstvy do 200 mm</t>
  </si>
  <si>
    <t>-2123481754</t>
  </si>
  <si>
    <t>https://podminky.urs.cz/item/CS_URS_2024_01/121151123</t>
  </si>
  <si>
    <t>Sejmutí ornice tl. 20 cm</t>
  </si>
  <si>
    <t>2645</t>
  </si>
  <si>
    <t>20</t>
  </si>
  <si>
    <t>122252204</t>
  </si>
  <si>
    <t>Odkopávky a prokopávky nezapažené pro silnice a dálnice strojně v hornině třídy těžitelnosti I přes 100 do 500 m3</t>
  </si>
  <si>
    <t>m3</t>
  </si>
  <si>
    <t>-1860129332</t>
  </si>
  <si>
    <t>https://podminky.urs.cz/item/CS_URS_2024_01/122252204</t>
  </si>
  <si>
    <t xml:space="preserve">InR mínus sejmutí ornice </t>
  </si>
  <si>
    <t>725-529</t>
  </si>
  <si>
    <t>Odpočet ručních odkopávek</t>
  </si>
  <si>
    <t>-13</t>
  </si>
  <si>
    <t>131213701</t>
  </si>
  <si>
    <t>Hloubení nezapažených jam ručně s urovnáním dna do předepsaného profilu a spádu v hornině třídy těžitelnosti I skupiny 3 soudržných</t>
  </si>
  <si>
    <t>-794701541</t>
  </si>
  <si>
    <t>https://podminky.urs.cz/item/CS_URS_2024_01/131213701</t>
  </si>
  <si>
    <t>Ruční odkopávky</t>
  </si>
  <si>
    <t>km 0,073-0,086</t>
  </si>
  <si>
    <t>22</t>
  </si>
  <si>
    <t>132251101</t>
  </si>
  <si>
    <t>Hloubení nezapažených rýh šířky do 800 mm strojně s urovnáním dna do předepsaného profilu a spádu v hornině třídy těžitelnosti I skupiny 3 do 20 m3</t>
  </si>
  <si>
    <t>1213948133</t>
  </si>
  <si>
    <t>https://podminky.urs.cz/item/CS_URS_2024_01/132251101</t>
  </si>
  <si>
    <t>Výkresy č. D.3.2, D.3.3., D.3.4., D.3.5., D.3.7., TZ</t>
  </si>
  <si>
    <t>Hloubení rýhy betonového prahu brodu B2</t>
  </si>
  <si>
    <t>23,5*0,3*0,8</t>
  </si>
  <si>
    <t>92</t>
  </si>
  <si>
    <t>132251104</t>
  </si>
  <si>
    <t>Hloubení nezapažených rýh šířky do 800 mm strojně s urovnáním dna do předepsaného profilu a spádu v hornině třídy těžitelnosti I skupiny 3 přes 100 m3</t>
  </si>
  <si>
    <t>1820195861</t>
  </si>
  <si>
    <t>https://podminky.urs.cz/item/CS_URS_2024_01/132251104</t>
  </si>
  <si>
    <t>Hloubení rýhy podélné drenáže</t>
  </si>
  <si>
    <t>km 0,015 50 - km 0,140</t>
  </si>
  <si>
    <t>(140-15,5)*0,5*0,6</t>
  </si>
  <si>
    <t>km 0,180 - 0,654 77</t>
  </si>
  <si>
    <t>(654,77-180)*0,5*0,6</t>
  </si>
  <si>
    <t>93</t>
  </si>
  <si>
    <t>132251251</t>
  </si>
  <si>
    <t>Hloubení nezapažených rýh šířky přes 800 do 2 000 mm strojně s urovnáním dna do předepsaného profilu a spádu v hornině třídy těžitelnosti I skupiny 3 do 20 m3</t>
  </si>
  <si>
    <t>-2086820894</t>
  </si>
  <si>
    <t>https://podminky.urs.cz/item/CS_URS_2024_01/132251251</t>
  </si>
  <si>
    <t>Zasakovací jímka km 0.560</t>
  </si>
  <si>
    <t>3*2*2,5</t>
  </si>
  <si>
    <t>23</t>
  </si>
  <si>
    <t>162201411</t>
  </si>
  <si>
    <t>Vodorovné přemístění větví, kmenů nebo pařezů s naložením, složením a dopravou do 1000 m kmenů stromů listnatých, průměru přes 100 do 300 mm</t>
  </si>
  <si>
    <t>-1661561298</t>
  </si>
  <si>
    <t>https://podminky.urs.cz/item/CS_URS_2024_01/162201411</t>
  </si>
  <si>
    <t>24</t>
  </si>
  <si>
    <t>162201412</t>
  </si>
  <si>
    <t>Vodorovné přemístění větví, kmenů nebo pařezů s naložením, složením a dopravou do 1000 m kmenů stromů listnatých, průměru přes 300 do 500 mm</t>
  </si>
  <si>
    <t>-1907220735</t>
  </si>
  <si>
    <t>https://podminky.urs.cz/item/CS_URS_2024_01/162201412</t>
  </si>
  <si>
    <t>25</t>
  </si>
  <si>
    <t>162201413</t>
  </si>
  <si>
    <t>Vodorovné přemístění větví, kmenů nebo pařezů s naložením, složením a dopravou do 1000 m kmenů stromů listnatých, průměru přes 500 do 700 mm</t>
  </si>
  <si>
    <t>-537945776</t>
  </si>
  <si>
    <t>https://podminky.urs.cz/item/CS_URS_2024_01/162201413</t>
  </si>
  <si>
    <t>26</t>
  </si>
  <si>
    <t>162201421</t>
  </si>
  <si>
    <t>Vodorovné přemístění větví, kmenů nebo pařezů s naložením, složením a dopravou do 1000 m pařezů kmenů, průměru přes 100 do 300 mm</t>
  </si>
  <si>
    <t>1834605512</t>
  </si>
  <si>
    <t>https://podminky.urs.cz/item/CS_URS_2024_01/162201421</t>
  </si>
  <si>
    <t>27</t>
  </si>
  <si>
    <t>162201422</t>
  </si>
  <si>
    <t>Vodorovné přemístění větví, kmenů nebo pařezů s naložením, složením a dopravou do 1000 m pařezů kmenů, průměru přes 300 do 500 mm</t>
  </si>
  <si>
    <t>-1154203407</t>
  </si>
  <si>
    <t>https://podminky.urs.cz/item/CS_URS_2024_01/162201422</t>
  </si>
  <si>
    <t>28</t>
  </si>
  <si>
    <t>162201423</t>
  </si>
  <si>
    <t>Vodorovné přemístění větví, kmenů nebo pařezů s naložením, složením a dopravou do 1000 m pařezů kmenů, průměru přes 500 do 700 mm</t>
  </si>
  <si>
    <t>848347244</t>
  </si>
  <si>
    <t>https://podminky.urs.cz/item/CS_URS_2024_01/162201423</t>
  </si>
  <si>
    <t>29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</si>
  <si>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</si>
  <si>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</si>
  <si>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-1465246199</t>
  </si>
  <si>
    <t>https://podminky.urs.cz/item/CS_URS_2024_01/162301951</t>
  </si>
  <si>
    <t>35*(3-1)</t>
  </si>
  <si>
    <t>30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</si>
  <si>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</si>
  <si>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</si>
  <si>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1262514313</t>
  </si>
  <si>
    <t>https://podminky.urs.cz/item/CS_URS_2024_01/162301952</t>
  </si>
  <si>
    <t>2*(3-1)</t>
  </si>
  <si>
    <t>31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</si>
  <si>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</si>
  <si>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</si>
  <si>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-1038000225</t>
  </si>
  <si>
    <t>https://podminky.urs.cz/item/CS_URS_2024_01/162301953</t>
  </si>
  <si>
    <t>4*(3-1)</t>
  </si>
  <si>
    <t>32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</si>
  <si>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</si>
  <si>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</si>
  <si>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-2026258813</t>
  </si>
  <si>
    <t>https://podminky.urs.cz/item/CS_URS_2024_01/162301971</t>
  </si>
  <si>
    <t>33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</si>
  <si>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</si>
  <si>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</si>
  <si>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-733331256</t>
  </si>
  <si>
    <t>https://podminky.urs.cz/item/CS_URS_2024_01/162301972</t>
  </si>
  <si>
    <t>34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</si>
  <si>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</si>
  <si>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</si>
  <si>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1040098931</t>
  </si>
  <si>
    <t>https://podminky.urs.cz/item/CS_URS_2024_01/162301973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</si>
  <si>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</si>
  <si>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</si>
  <si>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1979173481</t>
  </si>
  <si>
    <t>https://podminky.urs.cz/item/CS_URS_2024_01/162551108</t>
  </si>
  <si>
    <t>Vodorovný přesun na mezideponii (p.č. 1172)</t>
  </si>
  <si>
    <t xml:space="preserve">Ornice </t>
  </si>
  <si>
    <t>529</t>
  </si>
  <si>
    <t>Zemina pro zpětné zásypy</t>
  </si>
  <si>
    <t>60+10</t>
  </si>
  <si>
    <t xml:space="preserve">Vodorovný přesun z mezideponie zpět do stavby polní cesty </t>
  </si>
  <si>
    <t>Ornice pro ozelenění</t>
  </si>
  <si>
    <t>(225+117)*0,1</t>
  </si>
  <si>
    <t>36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</si>
  <si>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</si>
  <si>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</si>
  <si>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1836475054</t>
  </si>
  <si>
    <t>https://podminky.urs.cz/item/CS_URS_2024_01/162751117</t>
  </si>
  <si>
    <t>Vodorovný přesun na skládku zeminy - Ostrava Vítkovice (vzdálenost od těžiště polní cesty 17 km)</t>
  </si>
  <si>
    <t>Odkopávky</t>
  </si>
  <si>
    <t>183+13</t>
  </si>
  <si>
    <t>Odpočet zpětných zásypů</t>
  </si>
  <si>
    <t>-60-10</t>
  </si>
  <si>
    <t>Výkopek z rýh</t>
  </si>
  <si>
    <t>5,64+179,781</t>
  </si>
  <si>
    <t>Výkopek z jam</t>
  </si>
  <si>
    <t>Čištění trubního propustku</t>
  </si>
  <si>
    <t>0,76</t>
  </si>
  <si>
    <t>37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</si>
  <si>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</si>
  <si>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</si>
  <si>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924746787</t>
  </si>
  <si>
    <t>https://podminky.urs.cz/item/CS_URS_2024_01/162751119</t>
  </si>
  <si>
    <t>(183+13)*(17-10)</t>
  </si>
  <si>
    <t>-70*(17-10)</t>
  </si>
  <si>
    <t>5,64*(17-10)+179,781*(17-10)</t>
  </si>
  <si>
    <t>15*(17-10)</t>
  </si>
  <si>
    <t>0,76*(17-10)</t>
  </si>
  <si>
    <t>38</t>
  </si>
  <si>
    <t>167151111</t>
  </si>
  <si>
    <t>Nakládání, skládání a překládání neulehlého výkopku nebo sypaniny strojně nakládání, množství přes 100 m3, z hornin třídy těžitelnosti I, skupiny 1 až 3</t>
  </si>
  <si>
    <t>1534061024</t>
  </si>
  <si>
    <t>https://podminky.urs.cz/item/CS_URS_2024_01/167151111</t>
  </si>
  <si>
    <t>Zpětný zásyp</t>
  </si>
  <si>
    <t>60</t>
  </si>
  <si>
    <t>Násyp na KU</t>
  </si>
  <si>
    <t>Nakládání ornice pro ozelenění násypů, zářezů</t>
  </si>
  <si>
    <t>Nakládání ostatního výkopku je obsaženo v položkách výkopových prací</t>
  </si>
  <si>
    <t>39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</si>
  <si>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</si>
  <si>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</si>
  <si>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798025052</t>
  </si>
  <si>
    <t>https://podminky.urs.cz/item/CS_URS_2024_01/171152111</t>
  </si>
  <si>
    <t>Násyp na KU při pripojení na C2b</t>
  </si>
  <si>
    <t>40</t>
  </si>
  <si>
    <t>171201221</t>
  </si>
  <si>
    <t>Poplatek za uložení stavebního odpadu na skládce (skládkovné) zeminy a kamení zatříděného do Katalogu odpadů pod kódem 17 05 04</t>
  </si>
  <si>
    <t>t</t>
  </si>
  <si>
    <t>237080010</t>
  </si>
  <si>
    <t>https://podminky.urs.cz/item/CS_URS_2024_01/171201221</t>
  </si>
  <si>
    <t>Poplatek za skládku zeminy - Ostrava Vítkovice</t>
  </si>
  <si>
    <t>(183+13)*1,8</t>
  </si>
  <si>
    <t>-70*1,8</t>
  </si>
  <si>
    <t>5,64*1,8+179,781*1,8</t>
  </si>
  <si>
    <t>15*1,8</t>
  </si>
  <si>
    <t>0,76*1,8</t>
  </si>
  <si>
    <t>41</t>
  </si>
  <si>
    <t>171251201</t>
  </si>
  <si>
    <t>Uložení sypaniny na skládky nebo meziskládky bez hutnění s upravením uložené sypaniny do předepsaného tvaru</t>
  </si>
  <si>
    <t>-63297329</t>
  </si>
  <si>
    <t>https://podminky.urs.cz/item/CS_URS_2024_01/171251201</t>
  </si>
  <si>
    <t>Uložení na skládku Ostrava Vítkovice</t>
  </si>
  <si>
    <t>Výkopek z rýh a jam</t>
  </si>
  <si>
    <t>179,781+15</t>
  </si>
  <si>
    <t>Odpočet zpětých zásypů</t>
  </si>
  <si>
    <t xml:space="preserve">Uložení na mezideponii </t>
  </si>
  <si>
    <t>42</t>
  </si>
  <si>
    <t>174101101</t>
  </si>
  <si>
    <t>Zásyp sypaninou z jakékoliv horniny strojně s uložením výkopku ve vrstvách se zhutněním jam, šachet, rýh nebo kolem objektů v těchto vykopávkách</t>
  </si>
  <si>
    <t>-834180881</t>
  </si>
  <si>
    <t>https://podminky.urs.cz/item/CS_URS_2024_01/174101101</t>
  </si>
  <si>
    <t>Zpětný zásyp po odkopu na pláň - výpočet z příčných řezů</t>
  </si>
  <si>
    <t>43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</si>
  <si>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</si>
  <si>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</si>
  <si>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1605859003</t>
  </si>
  <si>
    <t>https://podminky.urs.cz/item/CS_URS_2024_01/181151311</t>
  </si>
  <si>
    <t>Plocha pro založení trávníku</t>
  </si>
  <si>
    <t>3968-431-40-139</t>
  </si>
  <si>
    <t>44</t>
  </si>
  <si>
    <t>181152302</t>
  </si>
  <si>
    <t>Úprava pláně na stavbách silnic a dálnic strojně v zářezech mimo skalních se zhutněním</t>
  </si>
  <si>
    <t>-356693945</t>
  </si>
  <si>
    <t>https://podminky.urs.cz/item/CS_URS_2024_01/181152302</t>
  </si>
  <si>
    <t>Úprava pláně - InR 2645 m2</t>
  </si>
  <si>
    <t>45</t>
  </si>
  <si>
    <t>181411123</t>
  </si>
  <si>
    <t>Založení trávníku na půdě předem připravené plochy do 1000 m2 výsevem včetně utažení lučního na svahu přes 1:2 do 1:1</t>
  </si>
  <si>
    <t>69406334</t>
  </si>
  <si>
    <t>https://podminky.urs.cz/item/CS_URS_2024_01/181411123</t>
  </si>
  <si>
    <t>225+117</t>
  </si>
  <si>
    <t>46</t>
  </si>
  <si>
    <t>M</t>
  </si>
  <si>
    <t>00572474</t>
  </si>
  <si>
    <t>osivo směs travní krajinná-svahová</t>
  </si>
  <si>
    <t>kg</t>
  </si>
  <si>
    <t>-1744649987</t>
  </si>
  <si>
    <t>342*0,015 'Přepočtené koeficientem množství</t>
  </si>
  <si>
    <t>47</t>
  </si>
  <si>
    <t>181451121</t>
  </si>
  <si>
    <t>Založení trávníku na půdě předem připravené plochy přes 1000 m2 výsevem včetně utažení lučního v rovině nebo na svahu do 1:5</t>
  </si>
  <si>
    <t>1001993989</t>
  </si>
  <si>
    <t>https://podminky.urs.cz/item/CS_URS_2024_01/181451121</t>
  </si>
  <si>
    <t>48</t>
  </si>
  <si>
    <t>00572472</t>
  </si>
  <si>
    <t>osivo směs travní krajinná-rovinná</t>
  </si>
  <si>
    <t>-58909688</t>
  </si>
  <si>
    <t>3358*0,015 'Přepočtené koeficientem množství</t>
  </si>
  <si>
    <t>49</t>
  </si>
  <si>
    <t>182151111</t>
  </si>
  <si>
    <t>Svahování trvalých svahů do projektovaných profilů strojně s potřebným přemístěním výkopku při svahování v zářezech v hornině třídy těžitelnosti I, skupiny 1 až 3</t>
  </si>
  <si>
    <t>-875579033</t>
  </si>
  <si>
    <t>https://podminky.urs.cz/item/CS_URS_2024_01/182151111</t>
  </si>
  <si>
    <t>InR</t>
  </si>
  <si>
    <t>117</t>
  </si>
  <si>
    <t>50</t>
  </si>
  <si>
    <t>182251101</t>
  </si>
  <si>
    <t>Svahování trvalých svahů do projektovaných profilů strojně s potřebným přemístěním výkopku při svahování násypů v jakékoliv hornině</t>
  </si>
  <si>
    <t>1468040146</t>
  </si>
  <si>
    <t>https://podminky.urs.cz/item/CS_URS_2024_01/182251101</t>
  </si>
  <si>
    <t>225</t>
  </si>
  <si>
    <t>51</t>
  </si>
  <si>
    <t>182351023</t>
  </si>
  <si>
    <t>Rozprostření a urovnání ornice ve svahu sklonu přes 1:5 strojně při souvislé ploše do 100 m2, tl. vrstvy do 200 mm</t>
  </si>
  <si>
    <t>1228134760</t>
  </si>
  <si>
    <t>https://podminky.urs.cz/item/CS_URS_2024_01/182351023</t>
  </si>
  <si>
    <t>52</t>
  </si>
  <si>
    <t>183117212</t>
  </si>
  <si>
    <t>Hloubení rýhy v kořenové zóně stromu šíře do 300 mm ručně, s přerušením kořenů do 30 mm v rovině nebo na svahu do 1:5, hloubky přes 200 do 400 mm</t>
  </si>
  <si>
    <t>m</t>
  </si>
  <si>
    <t>375227594</t>
  </si>
  <si>
    <t>https://podminky.urs.cz/item/CS_URS_2024_01/183117212</t>
  </si>
  <si>
    <t>Hloubení rýhy v kořenové zóně</t>
  </si>
  <si>
    <t>km 0,020 - 0,030</t>
  </si>
  <si>
    <t>30-20</t>
  </si>
  <si>
    <t>km 0,035-0,045</t>
  </si>
  <si>
    <t>45-35</t>
  </si>
  <si>
    <t>km 0,055-0,065</t>
  </si>
  <si>
    <t>65-55</t>
  </si>
  <si>
    <t>86-73</t>
  </si>
  <si>
    <t>km 0,102-0,112</t>
  </si>
  <si>
    <t>112-102</t>
  </si>
  <si>
    <t>53</t>
  </si>
  <si>
    <t>183403115</t>
  </si>
  <si>
    <t>Obdělání půdy kultivátorováním na svahu přes 1:5 do 1:2</t>
  </si>
  <si>
    <t>1065342973</t>
  </si>
  <si>
    <t>https://podminky.urs.cz/item/CS_URS_2024_01/183403115</t>
  </si>
  <si>
    <t>54</t>
  </si>
  <si>
    <t>183403161</t>
  </si>
  <si>
    <t>Obdělání půdy válením v rovině nebo na svahu do 1:5</t>
  </si>
  <si>
    <t>-1413004246</t>
  </si>
  <si>
    <t>https://podminky.urs.cz/item/CS_URS_2024_01/183403161</t>
  </si>
  <si>
    <t>55</t>
  </si>
  <si>
    <t>183551513</t>
  </si>
  <si>
    <t>Úprava zemědělské půdy - orba kombinátorem, hl. do 0,15 m, na ploše jednotlivě do 5 ha, o sklonu do 5°</t>
  </si>
  <si>
    <t>ha</t>
  </si>
  <si>
    <t>-1150962523</t>
  </si>
  <si>
    <t>https://podminky.urs.cz/item/CS_URS_2024_01/183551513</t>
  </si>
  <si>
    <t>(3968-431-40-139)/10000</t>
  </si>
  <si>
    <t>56</t>
  </si>
  <si>
    <t>184853511</t>
  </si>
  <si>
    <t>Chemické odplevelení půdy před založením kultury, trávníku nebo zpevněných ploch strojně o výměře jednotlivě přes 20 m2 postřikem na široko v rovině nebo na svahu do 1:5</t>
  </si>
  <si>
    <t>609157938</t>
  </si>
  <si>
    <t>https://podminky.urs.cz/item/CS_URS_2024_01/184853511</t>
  </si>
  <si>
    <t xml:space="preserve">Plocha parcely </t>
  </si>
  <si>
    <t>57</t>
  </si>
  <si>
    <t>25234001</t>
  </si>
  <si>
    <t>herbicid totální systémový neselektivní</t>
  </si>
  <si>
    <t>litr</t>
  </si>
  <si>
    <t>866686862</t>
  </si>
  <si>
    <t>(3968-431)/10000*5</t>
  </si>
  <si>
    <t>Zaokrouhlení na litry</t>
  </si>
  <si>
    <t>0,231</t>
  </si>
  <si>
    <t>Zakládání</t>
  </si>
  <si>
    <t>94</t>
  </si>
  <si>
    <t>212755214</t>
  </si>
  <si>
    <t>Trativody bez lože z drenážních trubek plastových flexibilních D 100 mm</t>
  </si>
  <si>
    <t>201571621</t>
  </si>
  <si>
    <t>https://podminky.urs.cz/item/CS_URS_2024_01/212755214</t>
  </si>
  <si>
    <t>(140-15,5)</t>
  </si>
  <si>
    <t>(654,77-180)</t>
  </si>
  <si>
    <t>95</t>
  </si>
  <si>
    <t>214500311</t>
  </si>
  <si>
    <t>Zřízení výplně rýhy s drenážním potrubím z trub DN do 200 štěrkem, pískem nebo štěrkopískem, výšky přes 550 do 850 mm</t>
  </si>
  <si>
    <t>-2081114304</t>
  </si>
  <si>
    <t>https://podminky.urs.cz/item/CS_URS_2024_01/214500311</t>
  </si>
  <si>
    <t>96</t>
  </si>
  <si>
    <t>58343872</t>
  </si>
  <si>
    <t>kamenivo drcené hrubé frakce 8/16</t>
  </si>
  <si>
    <t>1309061828</t>
  </si>
  <si>
    <t>(140-15,5)*0,5*0,6*1,85</t>
  </si>
  <si>
    <t>(654,77-180)*0,5*0,6*1,85</t>
  </si>
  <si>
    <t>Svislé a kompletní konstrukce</t>
  </si>
  <si>
    <t>58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</si>
  <si>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</si>
  <si>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</si>
  <si>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-1217550989</t>
  </si>
  <si>
    <t>https://podminky.urs.cz/item/CS_URS_2024_01/321321116</t>
  </si>
  <si>
    <t>Betonový práh brodu B2</t>
  </si>
  <si>
    <t>59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</si>
  <si>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</si>
  <si>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</si>
  <si>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730713310</t>
  </si>
  <si>
    <t>https://podminky.urs.cz/item/CS_URS_2024_01/321351010</t>
  </si>
  <si>
    <t>0,8*23,5+0,8*21,1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</si>
  <si>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</si>
  <si>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</si>
  <si>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597020727</t>
  </si>
  <si>
    <t>https://podminky.urs.cz/item/CS_URS_2024_01/321352010</t>
  </si>
  <si>
    <t>Vodorovné konstrukce</t>
  </si>
  <si>
    <t>61</t>
  </si>
  <si>
    <t>451313511</t>
  </si>
  <si>
    <t>Podkladní vrstva z betonu prostého pod dlažbu se zvýšenými nároky na prostředí tl. do 100 mm</t>
  </si>
  <si>
    <t>-688176478</t>
  </si>
  <si>
    <t>https://podminky.urs.cz/item/CS_URS_2024_01/451313511</t>
  </si>
  <si>
    <t>Brod B2</t>
  </si>
  <si>
    <t>97</t>
  </si>
  <si>
    <t>457531112</t>
  </si>
  <si>
    <t>Filtrační vrstvy jakékoliv tloušťky a sklonu z hrubého drceného kameniva bez zhutnění, frakce od 16-63 do 32-63 mm</t>
  </si>
  <si>
    <t>-500826829</t>
  </si>
  <si>
    <t>https://podminky.urs.cz/item/CS_URS_2024_01/457531112</t>
  </si>
  <si>
    <t>3*2*2,0</t>
  </si>
  <si>
    <t>62</t>
  </si>
  <si>
    <t>465513227</t>
  </si>
  <si>
    <t>Dlažba z lomového kamene lomařsky upraveného na cementovou maltu, s vyspárováním cementovou maltou, tl. kamene 250 mm</t>
  </si>
  <si>
    <t>-83518131</t>
  </si>
  <si>
    <t>https://podminky.urs.cz/item/CS_URS_2024_01/465513227</t>
  </si>
  <si>
    <t>Komunikace pozemní</t>
  </si>
  <si>
    <t>63</t>
  </si>
  <si>
    <t>561081121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</si>
  <si>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</t>
  </si>
  <si>
    <t>-1709219807</t>
  </si>
  <si>
    <t>https://podminky.urs.cz/item/CS_URS_2024_01/561081121</t>
  </si>
  <si>
    <t>Stabilizace podloží vápnem do hl. 500 mm</t>
  </si>
  <si>
    <t xml:space="preserve">Plocha stabilizace InR - 2645 m2 </t>
  </si>
  <si>
    <t>Odpočet drenáže</t>
  </si>
  <si>
    <t>-((140-15,5)+(654,77-180))*0,5</t>
  </si>
  <si>
    <t>64</t>
  </si>
  <si>
    <t>58530170</t>
  </si>
  <si>
    <t>vápno nehašené CL 90-Q pro úpravu zemin standardní</t>
  </si>
  <si>
    <t>-651526920</t>
  </si>
  <si>
    <t>Stabilizace podloží vápnem do hl. 500 mm - dodávka stabilizační směsi</t>
  </si>
  <si>
    <t>3 % z objemové hmotnosti zhutněné zeminy (objemová hmotnost 1750 kg/m3), ztratné 1%</t>
  </si>
  <si>
    <t>2345,365*0,5 = 1172,69 m3</t>
  </si>
  <si>
    <t>1172,69*1750 = 2052208 kg = 2052,21 t</t>
  </si>
  <si>
    <t xml:space="preserve">2052,21*0,03*1,01 </t>
  </si>
  <si>
    <t>65</t>
  </si>
  <si>
    <t>564851111</t>
  </si>
  <si>
    <t>Podklad ze štěrkodrti ŠD s rozprostřením a zhutněním plochy přes 100 m2, po zhutnění tl. 150 mm</t>
  </si>
  <si>
    <t>1125988589</t>
  </si>
  <si>
    <t>https://podminky.urs.cz/item/CS_URS_2024_01/564851111</t>
  </si>
  <si>
    <t>InR 2425 m2</t>
  </si>
  <si>
    <t>2425</t>
  </si>
  <si>
    <t>Sjezdy a rozšíření</t>
  </si>
  <si>
    <t>ZU</t>
  </si>
  <si>
    <t>km 0,607 50</t>
  </si>
  <si>
    <t>2*5,5</t>
  </si>
  <si>
    <t>KU</t>
  </si>
  <si>
    <t>66</t>
  </si>
  <si>
    <t>564952114</t>
  </si>
  <si>
    <t>Podklad z mechanicky zpevněného kameniva MZK (minerální beton) s rozprostřením a s hutněním, po zhutnění tl. 180 mm</t>
  </si>
  <si>
    <t>1966964281</t>
  </si>
  <si>
    <t>https://podminky.urs.cz/item/CS_URS_2024_01/564952114</t>
  </si>
  <si>
    <t>InR 2225 m2</t>
  </si>
  <si>
    <t>2225</t>
  </si>
  <si>
    <t>Trubní vedení</t>
  </si>
  <si>
    <t>67</t>
  </si>
  <si>
    <t>890431851</t>
  </si>
  <si>
    <t>Bourání šachet a jímek strojně velikosti obestavěného prostoru přes 1,5 do 3 m3 z prefabrikovaných skruží</t>
  </si>
  <si>
    <t>1613964251</t>
  </si>
  <si>
    <t>https://podminky.urs.cz/item/CS_URS_2024_01/890431851</t>
  </si>
  <si>
    <t>3,14*0,5*0,5*2</t>
  </si>
  <si>
    <t>Ostatní konstrukce a práce, bourání</t>
  </si>
  <si>
    <t>98</t>
  </si>
  <si>
    <t>919726121</t>
  </si>
  <si>
    <t>Geotextilie netkaná pro ochranu, separaci nebo filtraci měrná hmotnost do 200 g/m2</t>
  </si>
  <si>
    <t>-1592772815</t>
  </si>
  <si>
    <t>https://podminky.urs.cz/item/CS_URS_2024_01/919726121</t>
  </si>
  <si>
    <t>(3*2*2+2*2*2+3*2*2)</t>
  </si>
  <si>
    <t>68</t>
  </si>
  <si>
    <t>938902462</t>
  </si>
  <si>
    <t>Čištění propustků s odstraněním travnatého porostu nebo nánosu, s naložením na dopravní prostředek nebo s přemístěním na hromady na vzdálenost do 20 m ručně tloušťky nánosu přes 25 do 50% průměru propustku přes 500 do 1000 mm</t>
  </si>
  <si>
    <t>-1283056727</t>
  </si>
  <si>
    <t>https://podminky.urs.cz/item/CS_URS_2024_01/938902462</t>
  </si>
  <si>
    <t>Propustek DN500 km 0,015 50</t>
  </si>
  <si>
    <t>7,75</t>
  </si>
  <si>
    <t>69</t>
  </si>
  <si>
    <t>938908411</t>
  </si>
  <si>
    <t>Čištění vozovek splachováním vodou povrchu podkladu nebo krytu živičného, betonového nebo dlážděného</t>
  </si>
  <si>
    <t>-1716035841</t>
  </si>
  <si>
    <t>https://podminky.urs.cz/item/CS_URS_2024_01/938908411</t>
  </si>
  <si>
    <t>Čištění komunikace po výjezdu techniky na ZU - 50 m na každou stranu</t>
  </si>
  <si>
    <t>2*50*3,0</t>
  </si>
  <si>
    <t>70</t>
  </si>
  <si>
    <t>938909311.1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</si>
  <si>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</si>
  <si>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-1958417433</t>
  </si>
  <si>
    <t>https://podminky.urs.cz/item/CS_URS_2024_01/938909311.1</t>
  </si>
  <si>
    <t>997</t>
  </si>
  <si>
    <t>Přesun sutě</t>
  </si>
  <si>
    <t>71</t>
  </si>
  <si>
    <t>997002511</t>
  </si>
  <si>
    <t>Vodorovné přemístění suti a vybouraných hmot bez naložení, se složením a hrubým urovnáním na vzdálenost do 1 km</t>
  </si>
  <si>
    <t>-199627791</t>
  </si>
  <si>
    <t>https://podminky.urs.cz/item/CS_URS_2024_01/997002511</t>
  </si>
  <si>
    <t>Vodorovné přemístění vybouraných hmot na místo drcení a do konstrukce polní cesty</t>
  </si>
  <si>
    <t>Bourání skruže</t>
  </si>
  <si>
    <t>0,942*2</t>
  </si>
  <si>
    <t>72</t>
  </si>
  <si>
    <t>997002611</t>
  </si>
  <si>
    <t>Nakládání suti a vybouraných hmot na dopravní prostředek pro vodorovné přemístění</t>
  </si>
  <si>
    <t>-677205990</t>
  </si>
  <si>
    <t>https://podminky.urs.cz/item/CS_URS_2024_01/997002611</t>
  </si>
  <si>
    <t>Nakládání vybouraných hmot pro uložení do konstrukce polní cesty</t>
  </si>
  <si>
    <t>73</t>
  </si>
  <si>
    <t>997006006</t>
  </si>
  <si>
    <t>Úprava stavebního odpadu drcení s dopravou na vzdálenost do 100 m a naložením do drtícího zařízení ze zdiva betonového</t>
  </si>
  <si>
    <t>795347015</t>
  </si>
  <si>
    <t>https://podminky.urs.cz/item/CS_URS_2024_01/997006006</t>
  </si>
  <si>
    <t>Drcení vybouraných hmot pro uložení do konstrukce polní cesty</t>
  </si>
  <si>
    <t>0,942</t>
  </si>
  <si>
    <t>998</t>
  </si>
  <si>
    <t>Přesun hmot</t>
  </si>
  <si>
    <t>74</t>
  </si>
  <si>
    <t>998225111</t>
  </si>
  <si>
    <t>Přesun hmot pro komunikace s krytem z kameniva, monolitickým betonovým nebo živičným dopravní vzdálenost do 200 m jakékoliv délky objektu</t>
  </si>
  <si>
    <t>1796713279</t>
  </si>
  <si>
    <t>https://podminky.urs.cz/item/CS_URS_2024_01/998225111</t>
  </si>
  <si>
    <t>75</t>
  </si>
  <si>
    <t>998225191</t>
  </si>
  <si>
    <t>Přesun hmot pro komunikace s krytem z kameniva, monolitickým betonovým nebo živičným Příplatek k ceně za zvětšený přesun přes vymezenou vodorovnou dopravní vzdálenost do 1000 m</t>
  </si>
  <si>
    <t>1504909466</t>
  </si>
  <si>
    <t>https://podminky.urs.cz/item/CS_URS_2024_01/998225191</t>
  </si>
  <si>
    <t>VRN</t>
  </si>
  <si>
    <t>Vedlejší rozpočtové náklady</t>
  </si>
  <si>
    <t>VRN1</t>
  </si>
  <si>
    <t>Průzkumné, geodetické a projektové práce</t>
  </si>
  <si>
    <t>76</t>
  </si>
  <si>
    <t>011103000</t>
  </si>
  <si>
    <t>Geologický průzkum bez rozlišení</t>
  </si>
  <si>
    <t>ks</t>
  </si>
  <si>
    <t>1024</t>
  </si>
  <si>
    <t>-1803367969</t>
  </si>
  <si>
    <t>https://podminky.urs.cz/item/CS_URS_2024_01/011103000</t>
  </si>
  <si>
    <t>Odběr vzorků zeminy pro určení druhu stabilizace podloží a 400 m + kontrola v laboratořích</t>
  </si>
  <si>
    <t>77</t>
  </si>
  <si>
    <t>011314000.1</t>
  </si>
  <si>
    <t>Archeologický dohled</t>
  </si>
  <si>
    <t>kpl.</t>
  </si>
  <si>
    <t>1832428054</t>
  </si>
  <si>
    <t>https://podminky.urs.cz/item/CS_URS_2024_01/011314000.1</t>
  </si>
  <si>
    <t>Zřízení archeologického dohledu</t>
  </si>
  <si>
    <t>78</t>
  </si>
  <si>
    <t>012103000</t>
  </si>
  <si>
    <t>Geodetické práce před výstavbou</t>
  </si>
  <si>
    <t>1382780420</t>
  </si>
  <si>
    <t>https://podminky.urs.cz/item/CS_URS_2024_01/012103000</t>
  </si>
  <si>
    <t>Geodetické práce před zahájením stavby</t>
  </si>
  <si>
    <t>79</t>
  </si>
  <si>
    <t>012203000</t>
  </si>
  <si>
    <t>Geodetické práce při provádění stavby</t>
  </si>
  <si>
    <t>-2069780494</t>
  </si>
  <si>
    <t>https://podminky.urs.cz/item/CS_URS_2024_01/012203000</t>
  </si>
  <si>
    <t>Geodetické práce v průběhu stavby</t>
  </si>
  <si>
    <t>80</t>
  </si>
  <si>
    <t>012303000</t>
  </si>
  <si>
    <t>Geodetické práce po výstavbě</t>
  </si>
  <si>
    <t>-7090735</t>
  </si>
  <si>
    <t>https://podminky.urs.cz/item/CS_URS_2024_01/012303000</t>
  </si>
  <si>
    <t>Geodetické práce po ukončení stavby</t>
  </si>
  <si>
    <t>81</t>
  </si>
  <si>
    <t>013254000</t>
  </si>
  <si>
    <t>Dokumentace skutečného provedení stavby</t>
  </si>
  <si>
    <t>332233964</t>
  </si>
  <si>
    <t>https://podminky.urs.cz/item/CS_URS_2024_01/013254000</t>
  </si>
  <si>
    <t>Zpracování a předání dokumentace skutečného provedení stavby (3 tištěné paré + 1 v elektr. podobě), zaměření skutečného provedení, (3+1), fotodokument</t>
  </si>
  <si>
    <t>VRN3</t>
  </si>
  <si>
    <t>Zařízení staveniště</t>
  </si>
  <si>
    <t>82</t>
  </si>
  <si>
    <t>030001000.1</t>
  </si>
  <si>
    <t>-853012060</t>
  </si>
  <si>
    <t>https://podminky.urs.cz/item/CS_URS_2024_01/030001000.1</t>
  </si>
  <si>
    <t>Zajištění a zabezpečení staveniště, zřízení a likvidace zařízení staveniště, včetně případných přípojek, přístupů, deponií a podobně</t>
  </si>
  <si>
    <t>83</t>
  </si>
  <si>
    <t>032803000</t>
  </si>
  <si>
    <t>Ostatní vybavení staveniště</t>
  </si>
  <si>
    <t>-73757571</t>
  </si>
  <si>
    <t>https://podminky.urs.cz/item/CS_URS_2024_01/032803000</t>
  </si>
  <si>
    <t>Zajištění umístění štítků o povolení stavby</t>
  </si>
  <si>
    <t>84</t>
  </si>
  <si>
    <t>035103001</t>
  </si>
  <si>
    <t>Pronájem ploch</t>
  </si>
  <si>
    <t>1392645670</t>
  </si>
  <si>
    <t>https://podminky.urs.cz/item/CS_URS_2024_01/035103001</t>
  </si>
  <si>
    <t>Pronájem ploch pro umístění skládek po dobu realizace stavby</t>
  </si>
  <si>
    <t>2000/10000</t>
  </si>
  <si>
    <t>VRN4</t>
  </si>
  <si>
    <t>Inženýrská činnost</t>
  </si>
  <si>
    <t>85</t>
  </si>
  <si>
    <t>043103000</t>
  </si>
  <si>
    <t>Zkoušky bez rozlišení</t>
  </si>
  <si>
    <t>-1454768406</t>
  </si>
  <si>
    <t>https://podminky.urs.cz/item/CS_URS_2024_01/043103000</t>
  </si>
  <si>
    <t xml:space="preserve">Statické zatěžovací zkoušky na pláni před stabilizací  - a 100 m</t>
  </si>
  <si>
    <t>Statické zatěžovací zkoušky na pláni po stabilizaci - a 300 m</t>
  </si>
  <si>
    <t>kontrola v laboratoři</t>
  </si>
  <si>
    <t>86</t>
  </si>
  <si>
    <t>043203000</t>
  </si>
  <si>
    <t>Měření, monitoring, rozbory bez rozlišení</t>
  </si>
  <si>
    <t>701505331</t>
  </si>
  <si>
    <t>https://podminky.urs.cz/item/CS_URS_2024_01/043203000</t>
  </si>
  <si>
    <t>Zhotovení rozboru zeminy ukládané na skládku, včetně akreditovaného odběru</t>
  </si>
  <si>
    <t>87</t>
  </si>
  <si>
    <t>049103000</t>
  </si>
  <si>
    <t>Náklady vzniklé v souvislosti s realizací stavby</t>
  </si>
  <si>
    <t>1653710643</t>
  </si>
  <si>
    <t>https://podminky.urs.cz/item/CS_URS_2024_01/049103000</t>
  </si>
  <si>
    <t>Zajištění případného zvláštního užívání komunikace vč. zajištění rozhodnutí, poplatku, dodání a instalace dopravního značení</t>
  </si>
  <si>
    <t>88</t>
  </si>
  <si>
    <t>049303000</t>
  </si>
  <si>
    <t>Náklady vzniklé v souvislosti s předáním stavby</t>
  </si>
  <si>
    <t>50477319</t>
  </si>
  <si>
    <t>https://podminky.urs.cz/item/CS_URS_2024_01/049303000</t>
  </si>
  <si>
    <t>Protokolární předání dotčených pozemků a komunikací, uvedení do původního stavu, zpět jejich vlastníkům</t>
  </si>
  <si>
    <t>VRN7</t>
  </si>
  <si>
    <t>Provozní vlivy</t>
  </si>
  <si>
    <t>89</t>
  </si>
  <si>
    <t>075002000.1</t>
  </si>
  <si>
    <t>Ochranná pásma</t>
  </si>
  <si>
    <t>11351241</t>
  </si>
  <si>
    <t>https://podminky.urs.cz/item/CS_URS_2024_01/075002000.1</t>
  </si>
  <si>
    <t>Vytýčení inženýrských sítí před zahájením stavebních prací</t>
  </si>
  <si>
    <t>Práce v ochranném pásmu inženýrských sítí dle podmínek správců sítí</t>
  </si>
  <si>
    <t>VRN9</t>
  </si>
  <si>
    <t>Ostatní náklady</t>
  </si>
  <si>
    <t>90</t>
  </si>
  <si>
    <t>091003000</t>
  </si>
  <si>
    <t>Ostatní náklady bez rozlišení</t>
  </si>
  <si>
    <t>1372447210</t>
  </si>
  <si>
    <t>https://podminky.urs.cz/item/CS_URS_2024_01/091003000</t>
  </si>
  <si>
    <t>Náhrada nákladů za škody vzniklé uživatelům pozemků v trvalém záboru stavby</t>
  </si>
  <si>
    <t>Plocha parcely od km 0,180 po konec úseku polní cesty</t>
  </si>
  <si>
    <t>Plocha bude upřesněna po vytýčení parcely stavby</t>
  </si>
  <si>
    <t>2730/10000</t>
  </si>
  <si>
    <t>91</t>
  </si>
  <si>
    <t>091504000.1</t>
  </si>
  <si>
    <t>Náklady související s publikační činností</t>
  </si>
  <si>
    <t>428659933</t>
  </si>
  <si>
    <t>https://podminky.urs.cz/item/CS_URS_2024_01/091504000.1</t>
  </si>
  <si>
    <t>Dodávka a montáž informační desky o financování z PRV ve formátu A3 z trvanlivého/voděodolného materiálu s životností minimálně 5 let</t>
  </si>
  <si>
    <t>Informační deska bude instalovaná na vhodné konstrukci s betonovým základem nebo kameni.</t>
  </si>
  <si>
    <t>Grafický návrh bude před výrobou informační desky schválen objednatelem.</t>
  </si>
  <si>
    <t>SO 05_1 - Polní cesta C146</t>
  </si>
  <si>
    <t>126723895</t>
  </si>
  <si>
    <t>Výkresy č. D.5.2, D.5.3., D.5.4., D.5.5., TZ</t>
  </si>
  <si>
    <t>(70+40)*2</t>
  </si>
  <si>
    <t>115481001</t>
  </si>
  <si>
    <t>1741</t>
  </si>
  <si>
    <t>1741-735</t>
  </si>
  <si>
    <t>-1372556584</t>
  </si>
  <si>
    <t>Výkresy č. D.5.2., D.7.6., TZ</t>
  </si>
  <si>
    <t>112</t>
  </si>
  <si>
    <t>2090752376</t>
  </si>
  <si>
    <t>Výkresy č. D.5.2, D.7.6., TZ</t>
  </si>
  <si>
    <t>-119435285</t>
  </si>
  <si>
    <t>-1854759154</t>
  </si>
  <si>
    <t>343775573</t>
  </si>
  <si>
    <t>938278756</t>
  </si>
  <si>
    <t>363888420</t>
  </si>
  <si>
    <t>-953877373</t>
  </si>
  <si>
    <t>-1433481634</t>
  </si>
  <si>
    <t>739523977</t>
  </si>
  <si>
    <t>595338697</t>
  </si>
  <si>
    <t>1213103068</t>
  </si>
  <si>
    <t>2014143043</t>
  </si>
  <si>
    <t>609703452</t>
  </si>
  <si>
    <t>2070014863</t>
  </si>
  <si>
    <t>Sejmutí ornice tl. 10 cm</t>
  </si>
  <si>
    <t>815</t>
  </si>
  <si>
    <t>1410591920</t>
  </si>
  <si>
    <t>225-81,5</t>
  </si>
  <si>
    <t>132251103</t>
  </si>
  <si>
    <t>Hloubení nezapažených rýh šířky do 800 mm strojně s urovnáním dna do předepsaného profilu a spádu v hornině třídy těžitelnosti I skupiny 3 přes 50 do 100 m3</t>
  </si>
  <si>
    <t>-263135870</t>
  </si>
  <si>
    <t>https://podminky.urs.cz/item/CS_URS_2024_01/132251103</t>
  </si>
  <si>
    <t>km 0,000 00 - km 0,221 63</t>
  </si>
  <si>
    <t>221,63*0,5*0,6</t>
  </si>
  <si>
    <t>-441617014</t>
  </si>
  <si>
    <t>Zasakovací jímka km 0.020</t>
  </si>
  <si>
    <t>1126840600</t>
  </si>
  <si>
    <t>-740843043</t>
  </si>
  <si>
    <t>2016935875</t>
  </si>
  <si>
    <t>-1501410721</t>
  </si>
  <si>
    <t>1473954048</t>
  </si>
  <si>
    <t>-1432608735</t>
  </si>
  <si>
    <t>-1899314317</t>
  </si>
  <si>
    <t>11*(2-1)</t>
  </si>
  <si>
    <t>-1819152830</t>
  </si>
  <si>
    <t>7*(2-1)</t>
  </si>
  <si>
    <t>1757856042</t>
  </si>
  <si>
    <t>2*(2-1)</t>
  </si>
  <si>
    <t>353940789</t>
  </si>
  <si>
    <t>1084150905</t>
  </si>
  <si>
    <t>427538361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</si>
  <si>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</si>
  <si>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</si>
  <si>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-576348500</t>
  </si>
  <si>
    <t>https://podminky.urs.cz/item/CS_URS_2024_01/162451106</t>
  </si>
  <si>
    <t>81,5</t>
  </si>
  <si>
    <t>Odkopávky pro uložení do akumulačního prostoru AP3</t>
  </si>
  <si>
    <t>103,25</t>
  </si>
  <si>
    <t>(70+40)*0,1</t>
  </si>
  <si>
    <t>-37472043</t>
  </si>
  <si>
    <t>Z mezideponie</t>
  </si>
  <si>
    <t>562190225</t>
  </si>
  <si>
    <t>Výkopek z jam a rýh</t>
  </si>
  <si>
    <t>66,489+15</t>
  </si>
  <si>
    <t>143,5</t>
  </si>
  <si>
    <t>Odpočet zeminy uložené do akumulačního prostoru AP3</t>
  </si>
  <si>
    <t>-103,25</t>
  </si>
  <si>
    <t>-20</t>
  </si>
  <si>
    <t>996197187</t>
  </si>
  <si>
    <t>(66,489+15)*(17-10)</t>
  </si>
  <si>
    <t>143,5*(17-10)</t>
  </si>
  <si>
    <t>-103,25*(17-10)</t>
  </si>
  <si>
    <t>-20*(17-10)</t>
  </si>
  <si>
    <t>1129681283</t>
  </si>
  <si>
    <t>Zemina do akumulačního prostoru AP3</t>
  </si>
  <si>
    <t>-1331618726</t>
  </si>
  <si>
    <t>(66,489+15)*1,8</t>
  </si>
  <si>
    <t>143,5*1,8</t>
  </si>
  <si>
    <t>-103,25*1,8</t>
  </si>
  <si>
    <t>-20*1,8</t>
  </si>
  <si>
    <t>756100812</t>
  </si>
  <si>
    <t>396188170</t>
  </si>
  <si>
    <t>1870782479</t>
  </si>
  <si>
    <t>-1831204479</t>
  </si>
  <si>
    <t>Úprava pláně - InR 815 m2</t>
  </si>
  <si>
    <t>-1518132332</t>
  </si>
  <si>
    <t>619500316</t>
  </si>
  <si>
    <t>1006*0,015 'Přepočtené koeficientem množství</t>
  </si>
  <si>
    <t>127183428</t>
  </si>
  <si>
    <t>70+40</t>
  </si>
  <si>
    <t>321315776</t>
  </si>
  <si>
    <t>110*0,015 'Přepočtené koeficientem množství</t>
  </si>
  <si>
    <t>758229593</t>
  </si>
  <si>
    <t>289690475</t>
  </si>
  <si>
    <t>-1740138550</t>
  </si>
  <si>
    <t>-1265918917</t>
  </si>
  <si>
    <t>1623212059</t>
  </si>
  <si>
    <t>-128629080</t>
  </si>
  <si>
    <t>(1741-735)/10000</t>
  </si>
  <si>
    <t>1235473795</t>
  </si>
  <si>
    <t>1131882799</t>
  </si>
  <si>
    <t>(1741)/10000*5</t>
  </si>
  <si>
    <t>0,129</t>
  </si>
  <si>
    <t>339541894</t>
  </si>
  <si>
    <t>221,63</t>
  </si>
  <si>
    <t>-599105986</t>
  </si>
  <si>
    <t>2124397922</t>
  </si>
  <si>
    <t>221,63*0,5*0,6*1,85</t>
  </si>
  <si>
    <t>698784080</t>
  </si>
  <si>
    <t>561081111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</si>
  <si>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</si>
  <si>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1963444643</t>
  </si>
  <si>
    <t>https://podminky.urs.cz/item/CS_URS_2024_01/561081111</t>
  </si>
  <si>
    <t xml:space="preserve">Plocha stabilizace InR - 815 m2 </t>
  </si>
  <si>
    <t>-221,63*0,5</t>
  </si>
  <si>
    <t>519506691</t>
  </si>
  <si>
    <t>704,185*0,5 = 352,1 m3</t>
  </si>
  <si>
    <t>352,1*1750 = 616175 kg = 616,2 t</t>
  </si>
  <si>
    <t xml:space="preserve">616,2*0,03*1,01 </t>
  </si>
  <si>
    <t>2008916669</t>
  </si>
  <si>
    <t>InR 780 m2</t>
  </si>
  <si>
    <t>780</t>
  </si>
  <si>
    <t>-776114790</t>
  </si>
  <si>
    <t>InR 705 m2</t>
  </si>
  <si>
    <t>705</t>
  </si>
  <si>
    <t>-2061916976</t>
  </si>
  <si>
    <t>174306759</t>
  </si>
  <si>
    <t>Čištění komunikace Na Posmykově po výjezdu techniky na ZU - 50 m na každou stranu</t>
  </si>
  <si>
    <t>-1901114998</t>
  </si>
  <si>
    <t>680280516</t>
  </si>
  <si>
    <t>1364159416</t>
  </si>
  <si>
    <t>-1925947700</t>
  </si>
  <si>
    <t>548537557</t>
  </si>
  <si>
    <t>644891620</t>
  </si>
  <si>
    <t>-1526471995</t>
  </si>
  <si>
    <t>-1525398262</t>
  </si>
  <si>
    <t>1680986285</t>
  </si>
  <si>
    <t>-1260623499</t>
  </si>
  <si>
    <t>-1050096097</t>
  </si>
  <si>
    <t>2024991143</t>
  </si>
  <si>
    <t>1150786845</t>
  </si>
  <si>
    <t>-581784799</t>
  </si>
  <si>
    <t>-991934028</t>
  </si>
  <si>
    <t>-920284829</t>
  </si>
  <si>
    <t>SO 05_2 - Výsadba</t>
  </si>
  <si>
    <t>183101114</t>
  </si>
  <si>
    <t>Hloubení jamek pro vysazování rostlin v zemině skupiny 1 až 4 bez výměny půdy v rovině nebo na svahu do 1:5, objemu přes 0,05 do 0,125 m3</t>
  </si>
  <si>
    <t>501804542</t>
  </si>
  <si>
    <t>https://podminky.urs.cz/item/CS_URS_2024_01/183101114</t>
  </si>
  <si>
    <t>Výkresy č. D.5.8.</t>
  </si>
  <si>
    <t>Hloubení jamek</t>
  </si>
  <si>
    <t>Dub letní</t>
  </si>
  <si>
    <t>Javor mleč</t>
  </si>
  <si>
    <t>Habr obecný</t>
  </si>
  <si>
    <t>Lípa malolistá</t>
  </si>
  <si>
    <t>184102112</t>
  </si>
  <si>
    <t>Výsadba dřeviny s balem do předem vyhloubené jamky se zalitím v rovině nebo na svahu do 1:5, při průměru balu přes 200 do 300 mm</t>
  </si>
  <si>
    <t>-2015755440</t>
  </si>
  <si>
    <t>https://podminky.urs.cz/item/CS_URS_2024_01/184102112</t>
  </si>
  <si>
    <t>02650461</t>
  </si>
  <si>
    <t>dub letní /Quercus robur/ 150-200cm</t>
  </si>
  <si>
    <t>582389441</t>
  </si>
  <si>
    <t xml:space="preserve">Dodávka stromů </t>
  </si>
  <si>
    <t>02640445</t>
  </si>
  <si>
    <t>habr obecný /Carpinus betulus/ 200-250cm</t>
  </si>
  <si>
    <t>-932184867</t>
  </si>
  <si>
    <t>Vlastní položka 2</t>
  </si>
  <si>
    <t>Javor mleč/Acer platanoides/ 180 - 200 cm, KK</t>
  </si>
  <si>
    <t>1244834495</t>
  </si>
  <si>
    <t>Dodávka stromů</t>
  </si>
  <si>
    <t>Vlastní položka 4</t>
  </si>
  <si>
    <t>Lípa malolistá/Tilia cordata/ 180 - 200 cm, KK</t>
  </si>
  <si>
    <t>-1412069106</t>
  </si>
  <si>
    <t>184215133</t>
  </si>
  <si>
    <t>Ukotvení dřeviny kůly v rovině nebo na svahu do 1:5 třemi kůly, délky přes 2 do 3 m</t>
  </si>
  <si>
    <t>-716714211</t>
  </si>
  <si>
    <t>https://podminky.urs.cz/item/CS_URS_2024_01/184215133</t>
  </si>
  <si>
    <t>Ukotvení kmene</t>
  </si>
  <si>
    <t>052171080</t>
  </si>
  <si>
    <t>tyče dřevěné v kůře D 80mm dl 6m</t>
  </si>
  <si>
    <t>1081281052</t>
  </si>
  <si>
    <t>4*3*2*3,14*0,04*0,04+4*3*0,5*3,14*0,04*0,04</t>
  </si>
  <si>
    <t>3*3*2*3,14*0,04*0,04+3*3*0,5*3,14*0,04*0,04</t>
  </si>
  <si>
    <t>Vlastní položka 7</t>
  </si>
  <si>
    <t>Ochrana dřevin před okusem mechanicky plastovou chráničkou 120 cm v rovině a svahu do 1:5</t>
  </si>
  <si>
    <t>-765626711</t>
  </si>
  <si>
    <t>Ochrana dřevin před okusem mechanicky - plastová chránička 120 cm - dodávka včetně montáže</t>
  </si>
  <si>
    <t>184813134</t>
  </si>
  <si>
    <t>Ochrana dřevin před okusem zvěří chemicky nátěrem, v rovině nebo ve svahu do 1:5 listnatých, výšky přes 70 cm</t>
  </si>
  <si>
    <t>100 kus</t>
  </si>
  <si>
    <t>-1445628457</t>
  </si>
  <si>
    <t>https://podminky.urs.cz/item/CS_URS_2024_01/184813134</t>
  </si>
  <si>
    <t>Ochrana před okusem nátěrem</t>
  </si>
  <si>
    <t>4/100</t>
  </si>
  <si>
    <t>3/100</t>
  </si>
  <si>
    <t>Vlastní položka 5</t>
  </si>
  <si>
    <t>Přípravek proti okusu Lentacol</t>
  </si>
  <si>
    <t>-2024736214</t>
  </si>
  <si>
    <t>Spotřeba 1kg/250 ks sazenic - 1 x ročně</t>
  </si>
  <si>
    <t>15/250*1*1</t>
  </si>
  <si>
    <t>184911421</t>
  </si>
  <si>
    <t>Mulčování vysazených rostlin mulčovací kůrou, tl. do 100 mm v rovině nebo na svahu do 1:5</t>
  </si>
  <si>
    <t>1307259739</t>
  </si>
  <si>
    <t>https://podminky.urs.cz/item/CS_URS_2024_01/184911421</t>
  </si>
  <si>
    <t xml:space="preserve">Mulčování sazenic </t>
  </si>
  <si>
    <t>15*0,25</t>
  </si>
  <si>
    <t>103911000</t>
  </si>
  <si>
    <t>kůra mulčovací VL</t>
  </si>
  <si>
    <t>-2017459190</t>
  </si>
  <si>
    <t>15*0,25*0,1</t>
  </si>
  <si>
    <t>185804311</t>
  </si>
  <si>
    <t>Zalití rostlin vodou plochy záhonů jednotlivě do 20 m2</t>
  </si>
  <si>
    <t>1311951515</t>
  </si>
  <si>
    <t>https://podminky.urs.cz/item/CS_URS_2024_01/185804311</t>
  </si>
  <si>
    <t>Zalití stromů</t>
  </si>
  <si>
    <t>3x 10 l</t>
  </si>
  <si>
    <t>3*0,01*15</t>
  </si>
  <si>
    <t>vlastní_14</t>
  </si>
  <si>
    <t>Hydrogel</t>
  </si>
  <si>
    <t>-578168928</t>
  </si>
  <si>
    <t>Hydrogel při výsadbě rostliny - 60g/1 ks sazenice</t>
  </si>
  <si>
    <t>15*0,06</t>
  </si>
  <si>
    <t>998231311</t>
  </si>
  <si>
    <t>Přesun hmot pro sadovnické a krajinářské úpravy strojně dopravní vzdálenost do 5000 m</t>
  </si>
  <si>
    <t>1327855346</t>
  </si>
  <si>
    <t>https://podminky.urs.cz/item/CS_URS_2024_01/998231311</t>
  </si>
  <si>
    <t>SO 06 - Akumulační prostor AP3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</si>
  <si>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</si>
  <si>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</si>
  <si>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</si>
  <si>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111151131</t>
  </si>
  <si>
    <t>Pokosení trávníku při souvislé ploše do 1000 m2 lučního v rovině nebo svahu do 1:5</t>
  </si>
  <si>
    <t>2046107093</t>
  </si>
  <si>
    <t>https://podminky.urs.cz/item/CS_URS_2024_01/111151131</t>
  </si>
  <si>
    <t>Výkresy č. D.6.2, D.6.3., D.6.4., D.6.5., D.6.6., D.6.7., TZ</t>
  </si>
  <si>
    <t xml:space="preserve">Pokosení před výstavbou přehrážky </t>
  </si>
  <si>
    <t>431</t>
  </si>
  <si>
    <t>115001104</t>
  </si>
  <si>
    <t>Převedení vody potrubím průměru DN přes 250 do 300</t>
  </si>
  <si>
    <t>666723755</t>
  </si>
  <si>
    <t>https://podminky.urs.cz/item/CS_URS_2024_01/115001104</t>
  </si>
  <si>
    <t>Výkresy č. D.6.2, D.6.3., D.6.4., D.6.5., D.6.6., TZ</t>
  </si>
  <si>
    <t>Převedení vody potrubím při realizaci přehrážky AP3</t>
  </si>
  <si>
    <t>115101201</t>
  </si>
  <si>
    <t>Čerpání vody na dopravní výšku do 10 m s uvažovaným průměrným přítokem do 500 l/min</t>
  </si>
  <si>
    <t>hod</t>
  </si>
  <si>
    <t>1739094509</t>
  </si>
  <si>
    <t>https://podminky.urs.cz/item/CS_URS_2024_01/115101201</t>
  </si>
  <si>
    <t>Čerpání vody při realizaci přehrážky AP3</t>
  </si>
  <si>
    <t>28*24</t>
  </si>
  <si>
    <t>115101301</t>
  </si>
  <si>
    <t>Pohotovost záložní čerpací soupravy pro dopravní výšku do 10 m s uvažovaným průměrným přítokem do 500 l/min</t>
  </si>
  <si>
    <t>den</t>
  </si>
  <si>
    <t>1622659456</t>
  </si>
  <si>
    <t>https://podminky.urs.cz/item/CS_URS_2024_01/115101301</t>
  </si>
  <si>
    <t>Pohotovost čerpací soupravy při realizaci přehrážky AP3</t>
  </si>
  <si>
    <t>4*7</t>
  </si>
  <si>
    <t>121151115</t>
  </si>
  <si>
    <t>Sejmutí ornice strojně při souvislé ploše přes 100 do 500 m2, tl. vrstvy přes 250 do 300 mm</t>
  </si>
  <si>
    <t>-714464728</t>
  </si>
  <si>
    <t>https://podminky.urs.cz/item/CS_URS_2024_01/121151115</t>
  </si>
  <si>
    <t>Sejmutí ornice tl. 30 cm</t>
  </si>
  <si>
    <t>400</t>
  </si>
  <si>
    <t>122251102</t>
  </si>
  <si>
    <t>Odkopávky a prokopávky nezapažené strojně v hornině třídy těžitelnosti I skupiny 3 přes 20 do 50 m3</t>
  </si>
  <si>
    <t>-193465645</t>
  </si>
  <si>
    <t>https://podminky.urs.cz/item/CS_URS_2024_01/122251102</t>
  </si>
  <si>
    <t>Odkop zbylých 30 cm pro balvanitý zához</t>
  </si>
  <si>
    <t>0,3*139</t>
  </si>
  <si>
    <t>Odkop zbylých 5 cm pro dlažbu z lomového kamene TP45</t>
  </si>
  <si>
    <t>(3,5+2)*0,05</t>
  </si>
  <si>
    <t>131251100</t>
  </si>
  <si>
    <t>Hloubení nezapažených jam a zářezů strojně s urovnáním dna do předepsaného profilu a spádu v hornině třídy těžitelnosti I skupiny 3 do 20 m3</t>
  </si>
  <si>
    <t>-1609577716</t>
  </si>
  <si>
    <t>https://podminky.urs.cz/item/CS_URS_2024_01/131251100</t>
  </si>
  <si>
    <t>Výkop čerpací jámy pro převedení vody při realizaci přehrážky AP3</t>
  </si>
  <si>
    <t>1,5*1,5*1</t>
  </si>
  <si>
    <t>-1105504677</t>
  </si>
  <si>
    <t>Dokop pro základové prahy TP45</t>
  </si>
  <si>
    <t>(3+3)*0,3*0,5</t>
  </si>
  <si>
    <t>Dokop pro základový práh dlažby z lomového kamene</t>
  </si>
  <si>
    <t>(51+44)*0,5*0,3</t>
  </si>
  <si>
    <t>Hloubení rýhy pro převedení vody při realizaci přehrážky AP3</t>
  </si>
  <si>
    <t>0,4*0,5*20</t>
  </si>
  <si>
    <t>-11164423</t>
  </si>
  <si>
    <t>120</t>
  </si>
  <si>
    <t>6,25*2</t>
  </si>
  <si>
    <t>Zemina z odkopávek a rýh pro uložení do tělesa přehrážky AP3</t>
  </si>
  <si>
    <t>(41,975+15,15)*2</t>
  </si>
  <si>
    <t>167151101</t>
  </si>
  <si>
    <t>Nakládání, skládání a překládání neulehlého výkopku nebo sypaniny strojně nakládání, množství do 100 m3, z horniny třídy těžitelnosti I, skupiny 1 až 3</t>
  </si>
  <si>
    <t>-1936532067</t>
  </si>
  <si>
    <t>https://podminky.urs.cz/item/CS_URS_2024_01/167151101</t>
  </si>
  <si>
    <t>41,975</t>
  </si>
  <si>
    <t>6,25</t>
  </si>
  <si>
    <t>171153101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</si>
  <si>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</si>
  <si>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-99976110</t>
  </si>
  <si>
    <t>https://podminky.urs.cz/item/CS_URS_2024_01/171153101</t>
  </si>
  <si>
    <t>Zhotovení tělesa přehrážky</t>
  </si>
  <si>
    <t>240,5</t>
  </si>
  <si>
    <t>2078632439</t>
  </si>
  <si>
    <t xml:space="preserve">Výkopek z rýh </t>
  </si>
  <si>
    <t>19,15-4</t>
  </si>
  <si>
    <t>-2114634727</t>
  </si>
  <si>
    <t>Zásyp rýhy po převedení vody při realizaci přehrážky AP3</t>
  </si>
  <si>
    <t>Zásyp čerpací jámy po převedení vody při realizaci přehrážky AP3</t>
  </si>
  <si>
    <t>1564726413</t>
  </si>
  <si>
    <t>Úprava pláně</t>
  </si>
  <si>
    <t>-700028794</t>
  </si>
  <si>
    <t>Plocha pro osetí</t>
  </si>
  <si>
    <t>-908414196</t>
  </si>
  <si>
    <t>40*0,015 'Přepočtené koeficientem množství</t>
  </si>
  <si>
    <t>-1946561268</t>
  </si>
  <si>
    <t>Svahování násypů pod dlažvou z lomového kamene</t>
  </si>
  <si>
    <t>350</t>
  </si>
  <si>
    <t>1039793847</t>
  </si>
  <si>
    <t>-309727107</t>
  </si>
  <si>
    <t>431/10000*5</t>
  </si>
  <si>
    <t>0,784</t>
  </si>
  <si>
    <t>321311116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</si>
  <si>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 mrazovými cykly tř. C 30/37</t>
  </si>
  <si>
    <t>369056373</t>
  </si>
  <si>
    <t>https://podminky.urs.cz/item/CS_URS_2024_01/321311116</t>
  </si>
  <si>
    <t>Základové prahy TP45</t>
  </si>
  <si>
    <t>(3+3)*0,3*0,8</t>
  </si>
  <si>
    <t>Základové prahy dlažby z lomového kamene</t>
  </si>
  <si>
    <t>(51+44)*0,5*0,6</t>
  </si>
  <si>
    <t>1111861467</t>
  </si>
  <si>
    <t>(3+3)*2*0,8+0,3*0,8*2*2</t>
  </si>
  <si>
    <t>(51+44)*2*0,6+2*2*0,5*0,6</t>
  </si>
  <si>
    <t>-129164136</t>
  </si>
  <si>
    <t>-2023014134</t>
  </si>
  <si>
    <t>Dlažba přehrážky AP3</t>
  </si>
  <si>
    <t>InR 350 m2</t>
  </si>
  <si>
    <t>Dlažba TP45</t>
  </si>
  <si>
    <t>3,5+2</t>
  </si>
  <si>
    <t>463215111</t>
  </si>
  <si>
    <t>Rovnanina z lomového kamene neupraveného, netříděného</t>
  </si>
  <si>
    <t>1460912778</t>
  </si>
  <si>
    <t>https://podminky.urs.cz/item/CS_URS_2024_01/463215111</t>
  </si>
  <si>
    <t>Balvanitý zához tl. 400 mm</t>
  </si>
  <si>
    <t>139*0,4</t>
  </si>
  <si>
    <t>210935911</t>
  </si>
  <si>
    <t>561021111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</si>
  <si>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150 do 200 mm</t>
  </si>
  <si>
    <t>2106911604</t>
  </si>
  <si>
    <t>https://podminky.urs.cz/item/CS_URS_2024_01/561021111</t>
  </si>
  <si>
    <t>Stabilizace pokladu pod dlažbu z lomového kamene vápnem 3 x hl. 200 mm</t>
  </si>
  <si>
    <t>1. vrstva</t>
  </si>
  <si>
    <t>(190-142)*4,8</t>
  </si>
  <si>
    <t>2. vrstvy</t>
  </si>
  <si>
    <t>(190-142)*4,2</t>
  </si>
  <si>
    <t>3. vrstva</t>
  </si>
  <si>
    <t>(190-142)*3,6</t>
  </si>
  <si>
    <t>561041111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</si>
  <si>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250 do 300 mm</t>
  </si>
  <si>
    <t>-254214985</t>
  </si>
  <si>
    <t>https://podminky.urs.cz/item/CS_URS_2024_01/561041111</t>
  </si>
  <si>
    <t>Stabilizace základové spáry vápnem do hl. 300 mm</t>
  </si>
  <si>
    <t>775902626</t>
  </si>
  <si>
    <t>Stabilizace podkladu pod dlažbu z lomového kamene 3 x hl. 200 mm - dodávka stabilizační směsi</t>
  </si>
  <si>
    <t>604,8*0,2 = 120,96 m3</t>
  </si>
  <si>
    <t>120,96*1750 = 211680 kg = 211,7 t</t>
  </si>
  <si>
    <t xml:space="preserve">211,7*0,03*1,01 </t>
  </si>
  <si>
    <t>400*0,3 = 120,0 m3</t>
  </si>
  <si>
    <t>120,0*1750 = 210000kg = 210,0 t</t>
  </si>
  <si>
    <t xml:space="preserve">210,0*0,03*1,01 </t>
  </si>
  <si>
    <t>564861111</t>
  </si>
  <si>
    <t>Podklad ze štěrkodrti ŠD s rozprostřením a zhutněním plochy přes 100 m2, po zhutnění tl. 200 mm</t>
  </si>
  <si>
    <t>-742196618</t>
  </si>
  <si>
    <t>https://podminky.urs.cz/item/CS_URS_2024_01/564861111</t>
  </si>
  <si>
    <t>Pod balvanitý zához</t>
  </si>
  <si>
    <t>139</t>
  </si>
  <si>
    <t>911331131</t>
  </si>
  <si>
    <t>Silniční svodidlo ocelové se zaberaněním sloupků jednostranné úroveň zádržnosti H1 vzdálenosti sloupků do 2 m</t>
  </si>
  <si>
    <t>1948595232</t>
  </si>
  <si>
    <t>https://podminky.urs.cz/item/CS_URS_2024_01/911331131</t>
  </si>
  <si>
    <t>Levostranné svodidlo</t>
  </si>
  <si>
    <t>31,5</t>
  </si>
  <si>
    <t>Pravostranné svodidlo</t>
  </si>
  <si>
    <t>Levostranné svodidlo - náběh</t>
  </si>
  <si>
    <t>Pravostranné svodidlo - náběh</t>
  </si>
  <si>
    <t>914111111</t>
  </si>
  <si>
    <t>Montáž svislé dopravní značky základní velikosti do 1 m2 objímkami na sloupky nebo konzoly</t>
  </si>
  <si>
    <t>707335965</t>
  </si>
  <si>
    <t>https://podminky.urs.cz/item/CS_URS_2024_01/914111111</t>
  </si>
  <si>
    <t>Svislá dopravní značka B15 - Zákaz vjezdu vozidel šírších než 3,5 m - Začátek a konec přehrážky AP3</t>
  </si>
  <si>
    <t>914511112</t>
  </si>
  <si>
    <t>Montáž sloupku dopravních značek délky do 3,5 m do hliníkové patky pro sloupek D 60 mm</t>
  </si>
  <si>
    <t>835682859</t>
  </si>
  <si>
    <t>https://podminky.urs.cz/item/CS_URS_2024_01/914511112</t>
  </si>
  <si>
    <t>40445230</t>
  </si>
  <si>
    <t>sloupek pro dopravní značku Zn D 70mm v 3,5m</t>
  </si>
  <si>
    <t>814603517</t>
  </si>
  <si>
    <t>40445620</t>
  </si>
  <si>
    <t>zákazové, příkazové dopravní značky B1-B34, C1-15 700mm</t>
  </si>
  <si>
    <t>2119956490</t>
  </si>
  <si>
    <t>919521015</t>
  </si>
  <si>
    <t>Zřízení propustků a hospodářských přejezdů z trub betonových a železobetonových do DN 600</t>
  </si>
  <si>
    <t>-1033994243</t>
  </si>
  <si>
    <t>https://podminky.urs.cz/item/CS_URS_2024_01/919521015</t>
  </si>
  <si>
    <t>Trubní propustek TP45</t>
  </si>
  <si>
    <t>14,942</t>
  </si>
  <si>
    <t>PFB.1022302</t>
  </si>
  <si>
    <t xml:space="preserve">Trouba hrdlová železobetonová TZH-Q 60/250 </t>
  </si>
  <si>
    <t>-1310076787</t>
  </si>
  <si>
    <t>PFB.1020303A</t>
  </si>
  <si>
    <t>Trouba hrdlová železobetonová TZH-Q 60/200 PR</t>
  </si>
  <si>
    <t>1449369611</t>
  </si>
  <si>
    <t>1214688061</t>
  </si>
  <si>
    <t>977311113</t>
  </si>
  <si>
    <t>Řezání stávajících betonových mazanin bez vyztužení hloubky přes 100 do 150 mm</t>
  </si>
  <si>
    <t>-1775515091</t>
  </si>
  <si>
    <t>https://podminky.urs.cz/item/CS_URS_2024_01/977311113</t>
  </si>
  <si>
    <t>Trubní propustek TP45 - šikmé seříznutí</t>
  </si>
  <si>
    <t>3,6+2,9</t>
  </si>
  <si>
    <t>998332011</t>
  </si>
  <si>
    <t>Přesun hmot pro úpravy vodních toků a kanály, hráze rybníků apod. dopravní vzdálenost do 500 m</t>
  </si>
  <si>
    <t>1348342025</t>
  </si>
  <si>
    <t>https://podminky.urs.cz/item/CS_URS_2024_01/998332011</t>
  </si>
  <si>
    <t>PSV</t>
  </si>
  <si>
    <t>Práce a dodávky PSV</t>
  </si>
  <si>
    <t>767</t>
  </si>
  <si>
    <t>Konstrukce zámečnické</t>
  </si>
  <si>
    <t>767995115</t>
  </si>
  <si>
    <t>Montáž ostatních atypických zámečnických konstrukcí hmotnosti přes 50 do 100 kg</t>
  </si>
  <si>
    <t>-113845501</t>
  </si>
  <si>
    <t>https://podminky.urs.cz/item/CS_URS_2024_01/767995115</t>
  </si>
  <si>
    <t>Výkresy č. D.6.2, D.6.7., TZ</t>
  </si>
  <si>
    <t>Česle TP45</t>
  </si>
  <si>
    <t>Ocel plochá 30x10 mm (2,43 kg/m)</t>
  </si>
  <si>
    <t>(19,2+1,82)*2,43</t>
  </si>
  <si>
    <t>Kruhová ocel D16 mm (1,72 kg/m)</t>
  </si>
  <si>
    <t>0,91*1,72</t>
  </si>
  <si>
    <t>Úhelník 45 x 45 x 5 mm (3,38 kg/m)</t>
  </si>
  <si>
    <t>0,2*3,38</t>
  </si>
  <si>
    <t>59231515</t>
  </si>
  <si>
    <t>pant vratový Pz dl 350mm v 60mm</t>
  </si>
  <si>
    <t>1360254516</t>
  </si>
  <si>
    <t>13010186</t>
  </si>
  <si>
    <t>tyč ocelová plochá jakost S235JR (11 375) 30x10mm</t>
  </si>
  <si>
    <t>-2061802081</t>
  </si>
  <si>
    <t>P</t>
  </si>
  <si>
    <t>Poznámka k položce:_x000d_
Hmotnost: 2,43 kg/m</t>
  </si>
  <si>
    <t>(19,2+1,82)*2,43*1,1*0,001</t>
  </si>
  <si>
    <t>13010014</t>
  </si>
  <si>
    <t>tyč ocelová kruhová jakost S235JR (11 375) D 16mm</t>
  </si>
  <si>
    <t>-2036306854</t>
  </si>
  <si>
    <t>Poznámka k položce:_x000d_
Hmotnost: 1,72 kg/m</t>
  </si>
  <si>
    <t>0,91*1,72*1,1*0,001</t>
  </si>
  <si>
    <t>13010418</t>
  </si>
  <si>
    <t>úhelník ocelový rovnostranný jakost S235JR (11 375) 45x45x5mm</t>
  </si>
  <si>
    <t>-1043310172</t>
  </si>
  <si>
    <t>Poznámka k položce:_x000d_
Hmotnost: 3,38 kg/m</t>
  </si>
  <si>
    <t>0,2*3,38*1,1*0,001</t>
  </si>
  <si>
    <t>30925239</t>
  </si>
  <si>
    <t>šroub metrický celozávit DIN 933 8.8 BZ M6x70mm</t>
  </si>
  <si>
    <t>-801637694</t>
  </si>
  <si>
    <t>8/100</t>
  </si>
  <si>
    <t>998767101</t>
  </si>
  <si>
    <t>Přesun hmot pro zámečnické konstrukce stanovený z hmotnosti přesunovaného materiálu vodorovná dopravní vzdálenost do 50 m základní v objektech výšky do 6 m</t>
  </si>
  <si>
    <t>-1012408460</t>
  </si>
  <si>
    <t>https://podminky.urs.cz/item/CS_URS_2024_01/998767101</t>
  </si>
  <si>
    <t>789</t>
  </si>
  <si>
    <t>Povrchové úpravy ocelových konstrukcí a technologických zařízení</t>
  </si>
  <si>
    <t>789421541</t>
  </si>
  <si>
    <t>Žárové stříkání ocelových konstrukcí slitinou zinacor ZnAl, tloušťky 150 μm, třídy I</t>
  </si>
  <si>
    <t>1174090916</t>
  </si>
  <si>
    <t>https://podminky.urs.cz/item/CS_URS_2024_01/789421541</t>
  </si>
  <si>
    <t xml:space="preserve">Ocel plochá 30x10 mm </t>
  </si>
  <si>
    <t>(0,03*2+0,01*2)*1,2*16+16*2*0,03*0,01</t>
  </si>
  <si>
    <t>(0,03*2+0,01*2)*0,91*2+2*2*0,03*0,01</t>
  </si>
  <si>
    <t xml:space="preserve">Kruhová ocel D16 mm </t>
  </si>
  <si>
    <t>0,91*2*3,14*0,008+2*3,14*0,008*0,008</t>
  </si>
  <si>
    <t>Úhelník 45 x 45 x 5 mm</t>
  </si>
  <si>
    <t>(0,045*4+0,005*2)*0,2+2*(0,09*0,005)</t>
  </si>
  <si>
    <t>-1205993840</t>
  </si>
  <si>
    <t>Odběr vzorků zeminy pro ověření vhodnosti zeminy</t>
  </si>
  <si>
    <t>386484830</t>
  </si>
  <si>
    <t>1991142148</t>
  </si>
  <si>
    <t>-1818096126</t>
  </si>
  <si>
    <t>106368854</t>
  </si>
  <si>
    <t>1437704527</t>
  </si>
  <si>
    <t>013294000</t>
  </si>
  <si>
    <t>Ostatní dokumentace</t>
  </si>
  <si>
    <t>1055727198</t>
  </si>
  <si>
    <t>https://podminky.urs.cz/item/CS_URS_2024_01/013294000</t>
  </si>
  <si>
    <t>Zpracování provozního řádu vodního díla</t>
  </si>
  <si>
    <t>-1894336490</t>
  </si>
  <si>
    <t>-63036313</t>
  </si>
  <si>
    <t>043134000</t>
  </si>
  <si>
    <t>Zkoušky zatěžovací</t>
  </si>
  <si>
    <t>-1649822694</t>
  </si>
  <si>
    <t>https://podminky.urs.cz/item/CS_URS_2024_01/043134000</t>
  </si>
  <si>
    <t>Statické zatěžovací zkoušky na pláni před provedením dlažby z lomového kamene</t>
  </si>
  <si>
    <t>043154000</t>
  </si>
  <si>
    <t>Zkoušky hutnicí</t>
  </si>
  <si>
    <t>710535019</t>
  </si>
  <si>
    <t>https://podminky.urs.cz/item/CS_URS_2024_01/043154000</t>
  </si>
  <si>
    <t>Hutnící zkoušky</t>
  </si>
  <si>
    <t>4*2</t>
  </si>
  <si>
    <t>-74434021</t>
  </si>
  <si>
    <t>-2123030568</t>
  </si>
  <si>
    <t>SO 07 - Akumulační prostor AP4</t>
  </si>
  <si>
    <t xml:space="preserve">    711 - Izolace proti vodě, vlhkosti a plynům</t>
  </si>
  <si>
    <t>-1169831556</t>
  </si>
  <si>
    <t>Výkresy č. D.7.2, D.7.3., D.7.4., D.7.5., TZ</t>
  </si>
  <si>
    <t>255</t>
  </si>
  <si>
    <t>-1798447837</t>
  </si>
  <si>
    <t>117,5*2</t>
  </si>
  <si>
    <t>111251101</t>
  </si>
  <si>
    <t>Odstranění křovin a stromů s odstraněním kořenů strojně průměru kmene do 100 mm v rovině nebo ve svahu sklonu terénu do 1:5, při celkové ploše do 100 m2</t>
  </si>
  <si>
    <t>-1573938984</t>
  </si>
  <si>
    <t>https://podminky.urs.cz/item/CS_URS_2024_01/111251101</t>
  </si>
  <si>
    <t>Výkresy č. D.7.2, D.7.6., TZ</t>
  </si>
  <si>
    <t>100</t>
  </si>
  <si>
    <t>-648436435</t>
  </si>
  <si>
    <t>728720775</t>
  </si>
  <si>
    <t>-647435186</t>
  </si>
  <si>
    <t>2016798332</t>
  </si>
  <si>
    <t>-1934719825</t>
  </si>
  <si>
    <t>-2001134945</t>
  </si>
  <si>
    <t>-753771484</t>
  </si>
  <si>
    <t>1093828607</t>
  </si>
  <si>
    <t>1398255503</t>
  </si>
  <si>
    <t>-608885978</t>
  </si>
  <si>
    <t>-907777613</t>
  </si>
  <si>
    <t>-66324583</t>
  </si>
  <si>
    <t>1913880324</t>
  </si>
  <si>
    <t>-122626960</t>
  </si>
  <si>
    <t>Převedení vody potrubím při realizaci přehrážky AP4</t>
  </si>
  <si>
    <t>-2145740536</t>
  </si>
  <si>
    <t>Čerpání vody při realizaci přehrážky AP4</t>
  </si>
  <si>
    <t>-477860840</t>
  </si>
  <si>
    <t>Pohotovost čerpací soupravy při realizaci přehrážky AP4</t>
  </si>
  <si>
    <t>121151113</t>
  </si>
  <si>
    <t>Sejmutí ornice strojně při souvislé ploše přes 100 do 500 m2, tl. vrstvy do 200 mm</t>
  </si>
  <si>
    <t>-1750529529</t>
  </si>
  <si>
    <t>https://podminky.urs.cz/item/CS_URS_2024_01/121151113</t>
  </si>
  <si>
    <t>Sejmutí ornice tl. 100 mm</t>
  </si>
  <si>
    <t>(43+87,5)</t>
  </si>
  <si>
    <t>122251103</t>
  </si>
  <si>
    <t>Odkopávky a prokopávky nezapažené strojně v hornině třídy těžitelnosti I skupiny 3 přes 50 do 100 m3</t>
  </si>
  <si>
    <t>1365745402</t>
  </si>
  <si>
    <t>https://podminky.urs.cz/item/CS_URS_2024_01/122251103</t>
  </si>
  <si>
    <t>Odkop pod betonový základ přehrážky AP4</t>
  </si>
  <si>
    <t>0,5*2*3+0,5*7*3+0,5*9,5*3-0,625*3+(2,85+3,5)*2+(2,8+3,75)*1</t>
  </si>
  <si>
    <t>Odkop pod balvanitý zához</t>
  </si>
  <si>
    <t>87,5*(0,5-0,1)</t>
  </si>
  <si>
    <t>356042225</t>
  </si>
  <si>
    <t>Výkop čerpací jámy pro převedení vody při realizaci přehrážky AP4</t>
  </si>
  <si>
    <t>-266735029</t>
  </si>
  <si>
    <t>Hloubení rýhy pro převedení vody při realizaci přehrážky AP4</t>
  </si>
  <si>
    <t>1998884917</t>
  </si>
  <si>
    <t>33078378</t>
  </si>
  <si>
    <t>-1180411301</t>
  </si>
  <si>
    <t>-1909939197</t>
  </si>
  <si>
    <t>1926537190</t>
  </si>
  <si>
    <t>837475018</t>
  </si>
  <si>
    <t>-1538908793</t>
  </si>
  <si>
    <t>23*(3-1)</t>
  </si>
  <si>
    <t>769131387</t>
  </si>
  <si>
    <t>3*(3-1)</t>
  </si>
  <si>
    <t>-804622473</t>
  </si>
  <si>
    <t>398505398</t>
  </si>
  <si>
    <t>-1385070171</t>
  </si>
  <si>
    <t>-685953296</t>
  </si>
  <si>
    <t>162551107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</si>
  <si>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</si>
  <si>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388054308</t>
  </si>
  <si>
    <t>https://podminky.urs.cz/item/CS_URS_2024_01/162551107</t>
  </si>
  <si>
    <t>13,05</t>
  </si>
  <si>
    <t>80,125</t>
  </si>
  <si>
    <t>230359611</t>
  </si>
  <si>
    <t>-310140918</t>
  </si>
  <si>
    <t>80,125*2</t>
  </si>
  <si>
    <t>1422408108</t>
  </si>
  <si>
    <t>615763024</t>
  </si>
  <si>
    <t>Zásyp rýhy po převedení vody při realizaci přehrážky AP4</t>
  </si>
  <si>
    <t>Zásyp čerpací jámy po převedení vody při realizaci přehrážky AP4</t>
  </si>
  <si>
    <t>295952645</t>
  </si>
  <si>
    <t>2*3+5*3+1,5*3+1*3+1,5*2+2*2+1,5*1+1,5*2+1,5*2+1,5*1</t>
  </si>
  <si>
    <t>181411121</t>
  </si>
  <si>
    <t>Založení trávníku na půdě předem připravené plochy do 1000 m2 výsevem včetně utažení lučního v rovině nebo na svahu do 1:5</t>
  </si>
  <si>
    <t>1935951676</t>
  </si>
  <si>
    <t>https://podminky.urs.cz/item/CS_URS_2024_01/181411121</t>
  </si>
  <si>
    <t>1131100651</t>
  </si>
  <si>
    <t>7*0,015 'Přepočtené koeficientem množství</t>
  </si>
  <si>
    <t>-2013016892</t>
  </si>
  <si>
    <t>117,5</t>
  </si>
  <si>
    <t>736207626</t>
  </si>
  <si>
    <t>117,5*0,015 'Přepočtené koeficientem množství</t>
  </si>
  <si>
    <t>-2032280160</t>
  </si>
  <si>
    <t>-1127341895</t>
  </si>
  <si>
    <t>255/10000*5</t>
  </si>
  <si>
    <t>0,872</t>
  </si>
  <si>
    <t>-1002204124</t>
  </si>
  <si>
    <t>Betonový základ pod gabiony</t>
  </si>
  <si>
    <t>2*3*0.5+7*3*0.5+9.5*3*0.5+1.5*2*0.5+3.5*2*0.5+3.5*2*0.5+5*2*0.5+1.5*1*0.5+3.5*1*0.5+3*1*0.5+5*1*0.5</t>
  </si>
  <si>
    <t>-2012860324</t>
  </si>
  <si>
    <t>22.5*2+1*2*2+1*1*2</t>
  </si>
  <si>
    <t>0.5*6*3+0.5*4*2+0.5*4*1</t>
  </si>
  <si>
    <t>561867100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</si>
  <si>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</si>
  <si>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</si>
  <si>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10901543</t>
  </si>
  <si>
    <t>https://podminky.urs.cz/item/CS_URS_2024_01/321366111</t>
  </si>
  <si>
    <t>Svislá výztuž D12 mm pro provázání gabionů s betonovým základem, dl. 1,0 m, 25 ks, 0,89 kg/m</t>
  </si>
  <si>
    <t>1,0*25*0,89*0,001*1,15</t>
  </si>
  <si>
    <t>326214221</t>
  </si>
  <si>
    <t>Zdivo z lomového kamene na sucho do drátěných košů (gabionů) ze svařované ocelové sítě pozinkované</t>
  </si>
  <si>
    <t>-65991846</t>
  </si>
  <si>
    <t>https://podminky.urs.cz/item/CS_URS_2024_01/326214221</t>
  </si>
  <si>
    <t>18*2*1*1</t>
  </si>
  <si>
    <t>2*1*1*1</t>
  </si>
  <si>
    <t>2*0,5*1*2</t>
  </si>
  <si>
    <t>347214012</t>
  </si>
  <si>
    <t>87,5*0,4+19*0,9</t>
  </si>
  <si>
    <t>564831111</t>
  </si>
  <si>
    <t>Podklad ze štěrkodrti ŠD s rozprostřením a zhutněním plochy přes 100 m2, po zhutnění tl. 100 mm</t>
  </si>
  <si>
    <t>629081686</t>
  </si>
  <si>
    <t>https://podminky.urs.cz/item/CS_URS_2024_01/564831111</t>
  </si>
  <si>
    <t>Podklad pod balvanitý zához</t>
  </si>
  <si>
    <t>21,5+87,5</t>
  </si>
  <si>
    <t>919521110</t>
  </si>
  <si>
    <t>Zřízení silničního propustku z trub betonových nebo železobetonových DN 300 mm</t>
  </si>
  <si>
    <t>-458993371</t>
  </si>
  <si>
    <t>https://podminky.urs.cz/item/CS_URS_2024_01/919521110</t>
  </si>
  <si>
    <t>59221010</t>
  </si>
  <si>
    <t>trouba betonová přímá DN 200 dl 100cm</t>
  </si>
  <si>
    <t>-920738125</t>
  </si>
  <si>
    <t>1632052444</t>
  </si>
  <si>
    <t>Návodní strana - na stěně gabionů a terénu před nimi, 2 vrstvy</t>
  </si>
  <si>
    <t>(20+21,5)*2</t>
  </si>
  <si>
    <t>644506078</t>
  </si>
  <si>
    <t>711</t>
  </si>
  <si>
    <t>Izolace proti vodě, vlhkosti a plynům</t>
  </si>
  <si>
    <t>711191001</t>
  </si>
  <si>
    <t>Provedení nátěru adhezního můstku na ploše vodorovné V</t>
  </si>
  <si>
    <t>-2090663741</t>
  </si>
  <si>
    <t>https://podminky.urs.cz/item/CS_URS_2024_01/711191001</t>
  </si>
  <si>
    <t>Adhezní můstek</t>
  </si>
  <si>
    <t>(2+7+9.5)*3+(1.5+3.5+3.5+5)*2+(1.5+3.5)*1</t>
  </si>
  <si>
    <t>58585154</t>
  </si>
  <si>
    <t>penetrace pro silně savé materiály</t>
  </si>
  <si>
    <t>2127668745</t>
  </si>
  <si>
    <t>Poznámka k položce:_x000d_
Vydatnost: 30 - 70 g/m2</t>
  </si>
  <si>
    <t>87,5*0,118 'Přepočtené koeficientem množství</t>
  </si>
  <si>
    <t>1702517913</t>
  </si>
  <si>
    <t>-1854607842</t>
  </si>
  <si>
    <t>1627477515</t>
  </si>
  <si>
    <t>1864011480</t>
  </si>
  <si>
    <t>712778226</t>
  </si>
  <si>
    <t>359678474</t>
  </si>
  <si>
    <t>1616111365</t>
  </si>
  <si>
    <t>1082055362</t>
  </si>
  <si>
    <t>-1704516341</t>
  </si>
  <si>
    <t>043114000</t>
  </si>
  <si>
    <t>Zkoušky tlakové</t>
  </si>
  <si>
    <t>863434445</t>
  </si>
  <si>
    <t>https://podminky.urs.cz/item/CS_URS_2024_01/043114000</t>
  </si>
  <si>
    <t>Odběr vzorků a kontrola v laboratoři, kontrola pevnosti betonových konstrukci</t>
  </si>
  <si>
    <t>Celkem 47,75 m3 (předpoklad 7 m3 domíchávačů)</t>
  </si>
  <si>
    <t>47,75/7 = cca 7 domíchávačů. 3 kusy vzorků z každého domíchávače</t>
  </si>
  <si>
    <t>7*3</t>
  </si>
  <si>
    <t>-824319139</t>
  </si>
  <si>
    <t>1583828250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</si>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</sst>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33" TargetMode="External" /><Relationship Id="rId2" Type="http://schemas.openxmlformats.org/officeDocument/2006/relationships/hyperlink" Target="https://podminky.urs.cz/item/CS_URS_2024_01/111151231" TargetMode="External" /><Relationship Id="rId3" Type="http://schemas.openxmlformats.org/officeDocument/2006/relationships/hyperlink" Target="https://podminky.urs.cz/item/CS_URS_2024_01/111251102" TargetMode="External" /><Relationship Id="rId4" Type="http://schemas.openxmlformats.org/officeDocument/2006/relationships/hyperlink" Target="https://podminky.urs.cz/item/CS_URS_2024_01/112151012" TargetMode="External" /><Relationship Id="rId5" Type="http://schemas.openxmlformats.org/officeDocument/2006/relationships/hyperlink" Target="https://podminky.urs.cz/item/CS_URS_2024_01/112151013" TargetMode="External" /><Relationship Id="rId6" Type="http://schemas.openxmlformats.org/officeDocument/2006/relationships/hyperlink" Target="https://podminky.urs.cz/item/CS_URS_2024_01/112151014" TargetMode="External" /><Relationship Id="rId7" Type="http://schemas.openxmlformats.org/officeDocument/2006/relationships/hyperlink" Target="https://podminky.urs.cz/item/CS_URS_2024_01/112151016" TargetMode="External" /><Relationship Id="rId8" Type="http://schemas.openxmlformats.org/officeDocument/2006/relationships/hyperlink" Target="https://podminky.urs.cz/item/CS_URS_2024_01/112155115" TargetMode="External" /><Relationship Id="rId9" Type="http://schemas.openxmlformats.org/officeDocument/2006/relationships/hyperlink" Target="https://podminky.urs.cz/item/CS_URS_2024_01/112155121" TargetMode="External" /><Relationship Id="rId10" Type="http://schemas.openxmlformats.org/officeDocument/2006/relationships/hyperlink" Target="https://podminky.urs.cz/item/CS_URS_2024_01/112155125" TargetMode="External" /><Relationship Id="rId11" Type="http://schemas.openxmlformats.org/officeDocument/2006/relationships/hyperlink" Target="https://podminky.urs.cz/item/CS_URS_2024_01/112155311" TargetMode="External" /><Relationship Id="rId12" Type="http://schemas.openxmlformats.org/officeDocument/2006/relationships/hyperlink" Target="https://podminky.urs.cz/item/CS_URS_2024_01/112201112" TargetMode="External" /><Relationship Id="rId13" Type="http://schemas.openxmlformats.org/officeDocument/2006/relationships/hyperlink" Target="https://podminky.urs.cz/item/CS_URS_2024_01/112201113" TargetMode="External" /><Relationship Id="rId14" Type="http://schemas.openxmlformats.org/officeDocument/2006/relationships/hyperlink" Target="https://podminky.urs.cz/item/CS_URS_2024_01/112201114" TargetMode="External" /><Relationship Id="rId15" Type="http://schemas.openxmlformats.org/officeDocument/2006/relationships/hyperlink" Target="https://podminky.urs.cz/item/CS_URS_2024_01/112201116" TargetMode="External" /><Relationship Id="rId16" Type="http://schemas.openxmlformats.org/officeDocument/2006/relationships/hyperlink" Target="https://podminky.urs.cz/item/CS_URS_2024_01/112211111" TargetMode="External" /><Relationship Id="rId17" Type="http://schemas.openxmlformats.org/officeDocument/2006/relationships/hyperlink" Target="https://podminky.urs.cz/item/CS_URS_2024_01/112211112" TargetMode="External" /><Relationship Id="rId18" Type="http://schemas.openxmlformats.org/officeDocument/2006/relationships/hyperlink" Target="https://podminky.urs.cz/item/CS_URS_2024_01/112211113" TargetMode="External" /><Relationship Id="rId19" Type="http://schemas.openxmlformats.org/officeDocument/2006/relationships/hyperlink" Target="https://podminky.urs.cz/item/CS_URS_2024_01/121151123" TargetMode="External" /><Relationship Id="rId20" Type="http://schemas.openxmlformats.org/officeDocument/2006/relationships/hyperlink" Target="https://podminky.urs.cz/item/CS_URS_2024_01/122252204" TargetMode="External" /><Relationship Id="rId21" Type="http://schemas.openxmlformats.org/officeDocument/2006/relationships/hyperlink" Target="https://podminky.urs.cz/item/CS_URS_2024_01/131213701" TargetMode="External" /><Relationship Id="rId22" Type="http://schemas.openxmlformats.org/officeDocument/2006/relationships/hyperlink" Target="https://podminky.urs.cz/item/CS_URS_2024_01/132251101" TargetMode="External" /><Relationship Id="rId23" Type="http://schemas.openxmlformats.org/officeDocument/2006/relationships/hyperlink" Target="https://podminky.urs.cz/item/CS_URS_2024_01/132251104" TargetMode="External" /><Relationship Id="rId24" Type="http://schemas.openxmlformats.org/officeDocument/2006/relationships/hyperlink" Target="https://podminky.urs.cz/item/CS_URS_2024_01/132251251" TargetMode="External" /><Relationship Id="rId25" Type="http://schemas.openxmlformats.org/officeDocument/2006/relationships/hyperlink" Target="https://podminky.urs.cz/item/CS_URS_2024_01/162201411" TargetMode="External" /><Relationship Id="rId26" Type="http://schemas.openxmlformats.org/officeDocument/2006/relationships/hyperlink" Target="https://podminky.urs.cz/item/CS_URS_2024_01/162201412" TargetMode="External" /><Relationship Id="rId27" Type="http://schemas.openxmlformats.org/officeDocument/2006/relationships/hyperlink" Target="https://podminky.urs.cz/item/CS_URS_2024_01/162201413" TargetMode="External" /><Relationship Id="rId28" Type="http://schemas.openxmlformats.org/officeDocument/2006/relationships/hyperlink" Target="https://podminky.urs.cz/item/CS_URS_2024_01/162201421" TargetMode="External" /><Relationship Id="rId29" Type="http://schemas.openxmlformats.org/officeDocument/2006/relationships/hyperlink" Target="https://podminky.urs.cz/item/CS_URS_2024_01/162201422" TargetMode="External" /><Relationship Id="rId30" Type="http://schemas.openxmlformats.org/officeDocument/2006/relationships/hyperlink" Target="https://podminky.urs.cz/item/CS_URS_2024_01/162201423" TargetMode="External" /><Relationship Id="rId31" Type="http://schemas.openxmlformats.org/officeDocument/2006/relationships/hyperlink" Target="https://podminky.urs.cz/item/CS_URS_2024_01/162301951" TargetMode="External" /><Relationship Id="rId32" Type="http://schemas.openxmlformats.org/officeDocument/2006/relationships/hyperlink" Target="https://podminky.urs.cz/item/CS_URS_2024_01/162301952" TargetMode="External" /><Relationship Id="rId33" Type="http://schemas.openxmlformats.org/officeDocument/2006/relationships/hyperlink" Target="https://podminky.urs.cz/item/CS_URS_2024_01/162301953" TargetMode="External" /><Relationship Id="rId34" Type="http://schemas.openxmlformats.org/officeDocument/2006/relationships/hyperlink" Target="https://podminky.urs.cz/item/CS_URS_2024_01/162301971" TargetMode="External" /><Relationship Id="rId35" Type="http://schemas.openxmlformats.org/officeDocument/2006/relationships/hyperlink" Target="https://podminky.urs.cz/item/CS_URS_2024_01/162301972" TargetMode="External" /><Relationship Id="rId36" Type="http://schemas.openxmlformats.org/officeDocument/2006/relationships/hyperlink" Target="https://podminky.urs.cz/item/CS_URS_2024_01/162301973" TargetMode="External" /><Relationship Id="rId37" Type="http://schemas.openxmlformats.org/officeDocument/2006/relationships/hyperlink" Target="https://podminky.urs.cz/item/CS_URS_2024_01/162551108" TargetMode="External" /><Relationship Id="rId38" Type="http://schemas.openxmlformats.org/officeDocument/2006/relationships/hyperlink" Target="https://podminky.urs.cz/item/CS_URS_2024_01/162751117" TargetMode="External" /><Relationship Id="rId39" Type="http://schemas.openxmlformats.org/officeDocument/2006/relationships/hyperlink" Target="https://podminky.urs.cz/item/CS_URS_2024_01/162751119" TargetMode="External" /><Relationship Id="rId40" Type="http://schemas.openxmlformats.org/officeDocument/2006/relationships/hyperlink" Target="https://podminky.urs.cz/item/CS_URS_2024_01/167151111" TargetMode="External" /><Relationship Id="rId41" Type="http://schemas.openxmlformats.org/officeDocument/2006/relationships/hyperlink" Target="https://podminky.urs.cz/item/CS_URS_2024_01/171152111" TargetMode="External" /><Relationship Id="rId42" Type="http://schemas.openxmlformats.org/officeDocument/2006/relationships/hyperlink" Target="https://podminky.urs.cz/item/CS_URS_2024_01/171201221" TargetMode="External" /><Relationship Id="rId43" Type="http://schemas.openxmlformats.org/officeDocument/2006/relationships/hyperlink" Target="https://podminky.urs.cz/item/CS_URS_2024_01/171251201" TargetMode="External" /><Relationship Id="rId44" Type="http://schemas.openxmlformats.org/officeDocument/2006/relationships/hyperlink" Target="https://podminky.urs.cz/item/CS_URS_2024_01/174101101" TargetMode="External" /><Relationship Id="rId45" Type="http://schemas.openxmlformats.org/officeDocument/2006/relationships/hyperlink" Target="https://podminky.urs.cz/item/CS_URS_2024_01/181151311" TargetMode="External" /><Relationship Id="rId46" Type="http://schemas.openxmlformats.org/officeDocument/2006/relationships/hyperlink" Target="https://podminky.urs.cz/item/CS_URS_2024_01/181152302" TargetMode="External" /><Relationship Id="rId47" Type="http://schemas.openxmlformats.org/officeDocument/2006/relationships/hyperlink" Target="https://podminky.urs.cz/item/CS_URS_2024_01/181411123" TargetMode="External" /><Relationship Id="rId48" Type="http://schemas.openxmlformats.org/officeDocument/2006/relationships/hyperlink" Target="https://podminky.urs.cz/item/CS_URS_2024_01/181451121" TargetMode="External" /><Relationship Id="rId49" Type="http://schemas.openxmlformats.org/officeDocument/2006/relationships/hyperlink" Target="https://podminky.urs.cz/item/CS_URS_2024_01/182151111" TargetMode="External" /><Relationship Id="rId50" Type="http://schemas.openxmlformats.org/officeDocument/2006/relationships/hyperlink" Target="https://podminky.urs.cz/item/CS_URS_2024_01/182251101" TargetMode="External" /><Relationship Id="rId51" Type="http://schemas.openxmlformats.org/officeDocument/2006/relationships/hyperlink" Target="https://podminky.urs.cz/item/CS_URS_2024_01/182351023" TargetMode="External" /><Relationship Id="rId52" Type="http://schemas.openxmlformats.org/officeDocument/2006/relationships/hyperlink" Target="https://podminky.urs.cz/item/CS_URS_2024_01/183117212" TargetMode="External" /><Relationship Id="rId53" Type="http://schemas.openxmlformats.org/officeDocument/2006/relationships/hyperlink" Target="https://podminky.urs.cz/item/CS_URS_2024_01/183403115" TargetMode="External" /><Relationship Id="rId54" Type="http://schemas.openxmlformats.org/officeDocument/2006/relationships/hyperlink" Target="https://podminky.urs.cz/item/CS_URS_2024_01/183403161" TargetMode="External" /><Relationship Id="rId55" Type="http://schemas.openxmlformats.org/officeDocument/2006/relationships/hyperlink" Target="https://podminky.urs.cz/item/CS_URS_2024_01/183551513" TargetMode="External" /><Relationship Id="rId56" Type="http://schemas.openxmlformats.org/officeDocument/2006/relationships/hyperlink" Target="https://podminky.urs.cz/item/CS_URS_2024_01/184853511" TargetMode="External" /><Relationship Id="rId57" Type="http://schemas.openxmlformats.org/officeDocument/2006/relationships/hyperlink" Target="https://podminky.urs.cz/item/CS_URS_2024_01/212755214" TargetMode="External" /><Relationship Id="rId58" Type="http://schemas.openxmlformats.org/officeDocument/2006/relationships/hyperlink" Target="https://podminky.urs.cz/item/CS_URS_2024_01/214500311" TargetMode="External" /><Relationship Id="rId59" Type="http://schemas.openxmlformats.org/officeDocument/2006/relationships/hyperlink" Target="https://podminky.urs.cz/item/CS_URS_2024_01/321321116" TargetMode="External" /><Relationship Id="rId60" Type="http://schemas.openxmlformats.org/officeDocument/2006/relationships/hyperlink" Target="https://podminky.urs.cz/item/CS_URS_2024_01/321351010" TargetMode="External" /><Relationship Id="rId61" Type="http://schemas.openxmlformats.org/officeDocument/2006/relationships/hyperlink" Target="https://podminky.urs.cz/item/CS_URS_2024_01/321352010" TargetMode="External" /><Relationship Id="rId62" Type="http://schemas.openxmlformats.org/officeDocument/2006/relationships/hyperlink" Target="https://podminky.urs.cz/item/CS_URS_2024_01/451313511" TargetMode="External" /><Relationship Id="rId63" Type="http://schemas.openxmlformats.org/officeDocument/2006/relationships/hyperlink" Target="https://podminky.urs.cz/item/CS_URS_2024_01/457531112" TargetMode="External" /><Relationship Id="rId64" Type="http://schemas.openxmlformats.org/officeDocument/2006/relationships/hyperlink" Target="https://podminky.urs.cz/item/CS_URS_2024_01/465513227" TargetMode="External" /><Relationship Id="rId65" Type="http://schemas.openxmlformats.org/officeDocument/2006/relationships/hyperlink" Target="https://podminky.urs.cz/item/CS_URS_2024_01/561081121" TargetMode="External" /><Relationship Id="rId66" Type="http://schemas.openxmlformats.org/officeDocument/2006/relationships/hyperlink" Target="https://podminky.urs.cz/item/CS_URS_2024_01/564851111" TargetMode="External" /><Relationship Id="rId67" Type="http://schemas.openxmlformats.org/officeDocument/2006/relationships/hyperlink" Target="https://podminky.urs.cz/item/CS_URS_2024_01/564952114" TargetMode="External" /><Relationship Id="rId68" Type="http://schemas.openxmlformats.org/officeDocument/2006/relationships/hyperlink" Target="https://podminky.urs.cz/item/CS_URS_2024_01/890431851" TargetMode="External" /><Relationship Id="rId69" Type="http://schemas.openxmlformats.org/officeDocument/2006/relationships/hyperlink" Target="https://podminky.urs.cz/item/CS_URS_2024_01/919726121" TargetMode="External" /><Relationship Id="rId70" Type="http://schemas.openxmlformats.org/officeDocument/2006/relationships/hyperlink" Target="https://podminky.urs.cz/item/CS_URS_2024_01/938902462" TargetMode="External" /><Relationship Id="rId71" Type="http://schemas.openxmlformats.org/officeDocument/2006/relationships/hyperlink" Target="https://podminky.urs.cz/item/CS_URS_2024_01/938908411" TargetMode="External" /><Relationship Id="rId72" Type="http://schemas.openxmlformats.org/officeDocument/2006/relationships/hyperlink" Target="https://podminky.urs.cz/item/CS_URS_2024_01/938909311.1" TargetMode="External" /><Relationship Id="rId73" Type="http://schemas.openxmlformats.org/officeDocument/2006/relationships/hyperlink" Target="https://podminky.urs.cz/item/CS_URS_2024_01/997002511" TargetMode="External" /><Relationship Id="rId74" Type="http://schemas.openxmlformats.org/officeDocument/2006/relationships/hyperlink" Target="https://podminky.urs.cz/item/CS_URS_2024_01/997002611" TargetMode="External" /><Relationship Id="rId75" Type="http://schemas.openxmlformats.org/officeDocument/2006/relationships/hyperlink" Target="https://podminky.urs.cz/item/CS_URS_2024_01/997006006" TargetMode="External" /><Relationship Id="rId76" Type="http://schemas.openxmlformats.org/officeDocument/2006/relationships/hyperlink" Target="https://podminky.urs.cz/item/CS_URS_2024_01/998225111" TargetMode="External" /><Relationship Id="rId77" Type="http://schemas.openxmlformats.org/officeDocument/2006/relationships/hyperlink" Target="https://podminky.urs.cz/item/CS_URS_2024_01/998225191" TargetMode="External" /><Relationship Id="rId78" Type="http://schemas.openxmlformats.org/officeDocument/2006/relationships/hyperlink" Target="https://podminky.urs.cz/item/CS_URS_2024_01/011103000" TargetMode="External" /><Relationship Id="rId79" Type="http://schemas.openxmlformats.org/officeDocument/2006/relationships/hyperlink" Target="https://podminky.urs.cz/item/CS_URS_2024_01/011314000.1" TargetMode="External" /><Relationship Id="rId80" Type="http://schemas.openxmlformats.org/officeDocument/2006/relationships/hyperlink" Target="https://podminky.urs.cz/item/CS_URS_2024_01/012103000" TargetMode="External" /><Relationship Id="rId81" Type="http://schemas.openxmlformats.org/officeDocument/2006/relationships/hyperlink" Target="https://podminky.urs.cz/item/CS_URS_2024_01/012203000" TargetMode="External" /><Relationship Id="rId82" Type="http://schemas.openxmlformats.org/officeDocument/2006/relationships/hyperlink" Target="https://podminky.urs.cz/item/CS_URS_2024_01/012303000" TargetMode="External" /><Relationship Id="rId83" Type="http://schemas.openxmlformats.org/officeDocument/2006/relationships/hyperlink" Target="https://podminky.urs.cz/item/CS_URS_2024_01/013254000" TargetMode="External" /><Relationship Id="rId84" Type="http://schemas.openxmlformats.org/officeDocument/2006/relationships/hyperlink" Target="https://podminky.urs.cz/item/CS_URS_2024_01/030001000.1" TargetMode="External" /><Relationship Id="rId85" Type="http://schemas.openxmlformats.org/officeDocument/2006/relationships/hyperlink" Target="https://podminky.urs.cz/item/CS_URS_2024_01/032803000" TargetMode="External" /><Relationship Id="rId86" Type="http://schemas.openxmlformats.org/officeDocument/2006/relationships/hyperlink" Target="https://podminky.urs.cz/item/CS_URS_2024_01/035103001" TargetMode="External" /><Relationship Id="rId87" Type="http://schemas.openxmlformats.org/officeDocument/2006/relationships/hyperlink" Target="https://podminky.urs.cz/item/CS_URS_2024_01/043103000" TargetMode="External" /><Relationship Id="rId88" Type="http://schemas.openxmlformats.org/officeDocument/2006/relationships/hyperlink" Target="https://podminky.urs.cz/item/CS_URS_2024_01/043203000" TargetMode="External" /><Relationship Id="rId89" Type="http://schemas.openxmlformats.org/officeDocument/2006/relationships/hyperlink" Target="https://podminky.urs.cz/item/CS_URS_2024_01/049103000" TargetMode="External" /><Relationship Id="rId90" Type="http://schemas.openxmlformats.org/officeDocument/2006/relationships/hyperlink" Target="https://podminky.urs.cz/item/CS_URS_2024_01/049303000" TargetMode="External" /><Relationship Id="rId91" Type="http://schemas.openxmlformats.org/officeDocument/2006/relationships/hyperlink" Target="https://podminky.urs.cz/item/CS_URS_2024_01/075002000.1" TargetMode="External" /><Relationship Id="rId92" Type="http://schemas.openxmlformats.org/officeDocument/2006/relationships/hyperlink" Target="https://podminky.urs.cz/item/CS_URS_2024_01/091003000" TargetMode="External" /><Relationship Id="rId93" Type="http://schemas.openxmlformats.org/officeDocument/2006/relationships/hyperlink" Target="https://podminky.urs.cz/item/CS_URS_2024_01/091504000.1" TargetMode="External" /><Relationship Id="rId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33" TargetMode="External" /><Relationship Id="rId2" Type="http://schemas.openxmlformats.org/officeDocument/2006/relationships/hyperlink" Target="https://podminky.urs.cz/item/CS_URS_2024_01/111151231" TargetMode="External" /><Relationship Id="rId3" Type="http://schemas.openxmlformats.org/officeDocument/2006/relationships/hyperlink" Target="https://podminky.urs.cz/item/CS_URS_2024_01/111251102" TargetMode="External" /><Relationship Id="rId4" Type="http://schemas.openxmlformats.org/officeDocument/2006/relationships/hyperlink" Target="https://podminky.urs.cz/item/CS_URS_2024_01/112151012" TargetMode="External" /><Relationship Id="rId5" Type="http://schemas.openxmlformats.org/officeDocument/2006/relationships/hyperlink" Target="https://podminky.urs.cz/item/CS_URS_2024_01/112151014" TargetMode="External" /><Relationship Id="rId6" Type="http://schemas.openxmlformats.org/officeDocument/2006/relationships/hyperlink" Target="https://podminky.urs.cz/item/CS_URS_2024_01/112151016" TargetMode="External" /><Relationship Id="rId7" Type="http://schemas.openxmlformats.org/officeDocument/2006/relationships/hyperlink" Target="https://podminky.urs.cz/item/CS_URS_2024_01/112155115" TargetMode="External" /><Relationship Id="rId8" Type="http://schemas.openxmlformats.org/officeDocument/2006/relationships/hyperlink" Target="https://podminky.urs.cz/item/CS_URS_2024_01/112155121" TargetMode="External" /><Relationship Id="rId9" Type="http://schemas.openxmlformats.org/officeDocument/2006/relationships/hyperlink" Target="https://podminky.urs.cz/item/CS_URS_2024_01/112155125" TargetMode="External" /><Relationship Id="rId10" Type="http://schemas.openxmlformats.org/officeDocument/2006/relationships/hyperlink" Target="https://podminky.urs.cz/item/CS_URS_2024_01/112155311" TargetMode="External" /><Relationship Id="rId11" Type="http://schemas.openxmlformats.org/officeDocument/2006/relationships/hyperlink" Target="https://podminky.urs.cz/item/CS_URS_2024_01/112201112" TargetMode="External" /><Relationship Id="rId12" Type="http://schemas.openxmlformats.org/officeDocument/2006/relationships/hyperlink" Target="https://podminky.urs.cz/item/CS_URS_2024_01/112201114" TargetMode="External" /><Relationship Id="rId13" Type="http://schemas.openxmlformats.org/officeDocument/2006/relationships/hyperlink" Target="https://podminky.urs.cz/item/CS_URS_2024_01/112201116" TargetMode="External" /><Relationship Id="rId14" Type="http://schemas.openxmlformats.org/officeDocument/2006/relationships/hyperlink" Target="https://podminky.urs.cz/item/CS_URS_2024_01/112211111" TargetMode="External" /><Relationship Id="rId15" Type="http://schemas.openxmlformats.org/officeDocument/2006/relationships/hyperlink" Target="https://podminky.urs.cz/item/CS_URS_2024_01/112211112" TargetMode="External" /><Relationship Id="rId16" Type="http://schemas.openxmlformats.org/officeDocument/2006/relationships/hyperlink" Target="https://podminky.urs.cz/item/CS_URS_2024_01/112211113" TargetMode="External" /><Relationship Id="rId17" Type="http://schemas.openxmlformats.org/officeDocument/2006/relationships/hyperlink" Target="https://podminky.urs.cz/item/CS_URS_2024_01/121151123" TargetMode="External" /><Relationship Id="rId18" Type="http://schemas.openxmlformats.org/officeDocument/2006/relationships/hyperlink" Target="https://podminky.urs.cz/item/CS_URS_2024_01/122252204" TargetMode="External" /><Relationship Id="rId19" Type="http://schemas.openxmlformats.org/officeDocument/2006/relationships/hyperlink" Target="https://podminky.urs.cz/item/CS_URS_2024_01/132251103" TargetMode="External" /><Relationship Id="rId20" Type="http://schemas.openxmlformats.org/officeDocument/2006/relationships/hyperlink" Target="https://podminky.urs.cz/item/CS_URS_2024_01/132251251" TargetMode="External" /><Relationship Id="rId21" Type="http://schemas.openxmlformats.org/officeDocument/2006/relationships/hyperlink" Target="https://podminky.urs.cz/item/CS_URS_2024_01/162201411" TargetMode="External" /><Relationship Id="rId22" Type="http://schemas.openxmlformats.org/officeDocument/2006/relationships/hyperlink" Target="https://podminky.urs.cz/item/CS_URS_2024_01/162201412" TargetMode="External" /><Relationship Id="rId23" Type="http://schemas.openxmlformats.org/officeDocument/2006/relationships/hyperlink" Target="https://podminky.urs.cz/item/CS_URS_2024_01/162201413" TargetMode="External" /><Relationship Id="rId24" Type="http://schemas.openxmlformats.org/officeDocument/2006/relationships/hyperlink" Target="https://podminky.urs.cz/item/CS_URS_2024_01/162201421" TargetMode="External" /><Relationship Id="rId25" Type="http://schemas.openxmlformats.org/officeDocument/2006/relationships/hyperlink" Target="https://podminky.urs.cz/item/CS_URS_2024_01/162201422" TargetMode="External" /><Relationship Id="rId26" Type="http://schemas.openxmlformats.org/officeDocument/2006/relationships/hyperlink" Target="https://podminky.urs.cz/item/CS_URS_2024_01/162201423" TargetMode="External" /><Relationship Id="rId27" Type="http://schemas.openxmlformats.org/officeDocument/2006/relationships/hyperlink" Target="https://podminky.urs.cz/item/CS_URS_2024_01/162301951" TargetMode="External" /><Relationship Id="rId28" Type="http://schemas.openxmlformats.org/officeDocument/2006/relationships/hyperlink" Target="https://podminky.urs.cz/item/CS_URS_2024_01/162301952" TargetMode="External" /><Relationship Id="rId29" Type="http://schemas.openxmlformats.org/officeDocument/2006/relationships/hyperlink" Target="https://podminky.urs.cz/item/CS_URS_2024_01/162301953" TargetMode="External" /><Relationship Id="rId30" Type="http://schemas.openxmlformats.org/officeDocument/2006/relationships/hyperlink" Target="https://podminky.urs.cz/item/CS_URS_2024_01/162301971" TargetMode="External" /><Relationship Id="rId31" Type="http://schemas.openxmlformats.org/officeDocument/2006/relationships/hyperlink" Target="https://podminky.urs.cz/item/CS_URS_2024_01/162301972" TargetMode="External" /><Relationship Id="rId32" Type="http://schemas.openxmlformats.org/officeDocument/2006/relationships/hyperlink" Target="https://podminky.urs.cz/item/CS_URS_2024_01/162301973" TargetMode="External" /><Relationship Id="rId33" Type="http://schemas.openxmlformats.org/officeDocument/2006/relationships/hyperlink" Target="https://podminky.urs.cz/item/CS_URS_2024_01/162451106" TargetMode="External" /><Relationship Id="rId34" Type="http://schemas.openxmlformats.org/officeDocument/2006/relationships/hyperlink" Target="https://podminky.urs.cz/item/CS_URS_2024_01/162551108" TargetMode="External" /><Relationship Id="rId35" Type="http://schemas.openxmlformats.org/officeDocument/2006/relationships/hyperlink" Target="https://podminky.urs.cz/item/CS_URS_2024_01/162751117" TargetMode="External" /><Relationship Id="rId36" Type="http://schemas.openxmlformats.org/officeDocument/2006/relationships/hyperlink" Target="https://podminky.urs.cz/item/CS_URS_2024_01/162751119" TargetMode="External" /><Relationship Id="rId37" Type="http://schemas.openxmlformats.org/officeDocument/2006/relationships/hyperlink" Target="https://podminky.urs.cz/item/CS_URS_2024_01/167151111" TargetMode="External" /><Relationship Id="rId38" Type="http://schemas.openxmlformats.org/officeDocument/2006/relationships/hyperlink" Target="https://podminky.urs.cz/item/CS_URS_2024_01/171201221" TargetMode="External" /><Relationship Id="rId39" Type="http://schemas.openxmlformats.org/officeDocument/2006/relationships/hyperlink" Target="https://podminky.urs.cz/item/CS_URS_2024_01/171251201" TargetMode="External" /><Relationship Id="rId40" Type="http://schemas.openxmlformats.org/officeDocument/2006/relationships/hyperlink" Target="https://podminky.urs.cz/item/CS_URS_2024_01/174101101" TargetMode="External" /><Relationship Id="rId41" Type="http://schemas.openxmlformats.org/officeDocument/2006/relationships/hyperlink" Target="https://podminky.urs.cz/item/CS_URS_2024_01/181151311" TargetMode="External" /><Relationship Id="rId42" Type="http://schemas.openxmlformats.org/officeDocument/2006/relationships/hyperlink" Target="https://podminky.urs.cz/item/CS_URS_2024_01/181152302" TargetMode="External" /><Relationship Id="rId43" Type="http://schemas.openxmlformats.org/officeDocument/2006/relationships/hyperlink" Target="https://podminky.urs.cz/item/CS_URS_2024_01/181451121" TargetMode="External" /><Relationship Id="rId44" Type="http://schemas.openxmlformats.org/officeDocument/2006/relationships/hyperlink" Target="https://podminky.urs.cz/item/CS_URS_2024_01/181411123" TargetMode="External" /><Relationship Id="rId45" Type="http://schemas.openxmlformats.org/officeDocument/2006/relationships/hyperlink" Target="https://podminky.urs.cz/item/CS_URS_2024_01/182151111" TargetMode="External" /><Relationship Id="rId46" Type="http://schemas.openxmlformats.org/officeDocument/2006/relationships/hyperlink" Target="https://podminky.urs.cz/item/CS_URS_2024_01/182251101" TargetMode="External" /><Relationship Id="rId47" Type="http://schemas.openxmlformats.org/officeDocument/2006/relationships/hyperlink" Target="https://podminky.urs.cz/item/CS_URS_2024_01/182351023" TargetMode="External" /><Relationship Id="rId48" Type="http://schemas.openxmlformats.org/officeDocument/2006/relationships/hyperlink" Target="https://podminky.urs.cz/item/CS_URS_2024_01/183403115" TargetMode="External" /><Relationship Id="rId49" Type="http://schemas.openxmlformats.org/officeDocument/2006/relationships/hyperlink" Target="https://podminky.urs.cz/item/CS_URS_2024_01/183403161" TargetMode="External" /><Relationship Id="rId50" Type="http://schemas.openxmlformats.org/officeDocument/2006/relationships/hyperlink" Target="https://podminky.urs.cz/item/CS_URS_2024_01/183551513" TargetMode="External" /><Relationship Id="rId51" Type="http://schemas.openxmlformats.org/officeDocument/2006/relationships/hyperlink" Target="https://podminky.urs.cz/item/CS_URS_2024_01/184853511" TargetMode="External" /><Relationship Id="rId52" Type="http://schemas.openxmlformats.org/officeDocument/2006/relationships/hyperlink" Target="https://podminky.urs.cz/item/CS_URS_2024_01/212755214" TargetMode="External" /><Relationship Id="rId53" Type="http://schemas.openxmlformats.org/officeDocument/2006/relationships/hyperlink" Target="https://podminky.urs.cz/item/CS_URS_2024_01/214500311" TargetMode="External" /><Relationship Id="rId54" Type="http://schemas.openxmlformats.org/officeDocument/2006/relationships/hyperlink" Target="https://podminky.urs.cz/item/CS_URS_2024_01/457531112" TargetMode="External" /><Relationship Id="rId55" Type="http://schemas.openxmlformats.org/officeDocument/2006/relationships/hyperlink" Target="https://podminky.urs.cz/item/CS_URS_2024_01/561081111" TargetMode="External" /><Relationship Id="rId56" Type="http://schemas.openxmlformats.org/officeDocument/2006/relationships/hyperlink" Target="https://podminky.urs.cz/item/CS_URS_2024_01/564851111" TargetMode="External" /><Relationship Id="rId57" Type="http://schemas.openxmlformats.org/officeDocument/2006/relationships/hyperlink" Target="https://podminky.urs.cz/item/CS_URS_2024_01/564952114" TargetMode="External" /><Relationship Id="rId58" Type="http://schemas.openxmlformats.org/officeDocument/2006/relationships/hyperlink" Target="https://podminky.urs.cz/item/CS_URS_2024_01/919726121" TargetMode="External" /><Relationship Id="rId59" Type="http://schemas.openxmlformats.org/officeDocument/2006/relationships/hyperlink" Target="https://podminky.urs.cz/item/CS_URS_2024_01/938908411" TargetMode="External" /><Relationship Id="rId60" Type="http://schemas.openxmlformats.org/officeDocument/2006/relationships/hyperlink" Target="https://podminky.urs.cz/item/CS_URS_2024_01/938909311.1" TargetMode="External" /><Relationship Id="rId61" Type="http://schemas.openxmlformats.org/officeDocument/2006/relationships/hyperlink" Target="https://podminky.urs.cz/item/CS_URS_2024_01/998225111" TargetMode="External" /><Relationship Id="rId62" Type="http://schemas.openxmlformats.org/officeDocument/2006/relationships/hyperlink" Target="https://podminky.urs.cz/item/CS_URS_2024_01/998225191" TargetMode="External" /><Relationship Id="rId63" Type="http://schemas.openxmlformats.org/officeDocument/2006/relationships/hyperlink" Target="https://podminky.urs.cz/item/CS_URS_2024_01/011103000" TargetMode="External" /><Relationship Id="rId64" Type="http://schemas.openxmlformats.org/officeDocument/2006/relationships/hyperlink" Target="https://podminky.urs.cz/item/CS_URS_2024_01/011314000.1" TargetMode="External" /><Relationship Id="rId65" Type="http://schemas.openxmlformats.org/officeDocument/2006/relationships/hyperlink" Target="https://podminky.urs.cz/item/CS_URS_2024_01/012103000" TargetMode="External" /><Relationship Id="rId66" Type="http://schemas.openxmlformats.org/officeDocument/2006/relationships/hyperlink" Target="https://podminky.urs.cz/item/CS_URS_2024_01/012203000" TargetMode="External" /><Relationship Id="rId67" Type="http://schemas.openxmlformats.org/officeDocument/2006/relationships/hyperlink" Target="https://podminky.urs.cz/item/CS_URS_2024_01/012303000" TargetMode="External" /><Relationship Id="rId68" Type="http://schemas.openxmlformats.org/officeDocument/2006/relationships/hyperlink" Target="https://podminky.urs.cz/item/CS_URS_2024_01/013254000" TargetMode="External" /><Relationship Id="rId69" Type="http://schemas.openxmlformats.org/officeDocument/2006/relationships/hyperlink" Target="https://podminky.urs.cz/item/CS_URS_2024_01/030001000.1" TargetMode="External" /><Relationship Id="rId70" Type="http://schemas.openxmlformats.org/officeDocument/2006/relationships/hyperlink" Target="https://podminky.urs.cz/item/CS_URS_2024_01/032803000" TargetMode="External" /><Relationship Id="rId71" Type="http://schemas.openxmlformats.org/officeDocument/2006/relationships/hyperlink" Target="https://podminky.urs.cz/item/CS_URS_2024_01/043103000" TargetMode="External" /><Relationship Id="rId72" Type="http://schemas.openxmlformats.org/officeDocument/2006/relationships/hyperlink" Target="https://podminky.urs.cz/item/CS_URS_2024_01/043203000" TargetMode="External" /><Relationship Id="rId73" Type="http://schemas.openxmlformats.org/officeDocument/2006/relationships/hyperlink" Target="https://podminky.urs.cz/item/CS_URS_2024_01/049103000" TargetMode="External" /><Relationship Id="rId74" Type="http://schemas.openxmlformats.org/officeDocument/2006/relationships/hyperlink" Target="https://podminky.urs.cz/item/CS_URS_2024_01/049303000" TargetMode="External" /><Relationship Id="rId75" Type="http://schemas.openxmlformats.org/officeDocument/2006/relationships/hyperlink" Target="https://podminky.urs.cz/item/CS_URS_2024_01/075002000.1" TargetMode="External" /><Relationship Id="rId7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101114" TargetMode="External" /><Relationship Id="rId2" Type="http://schemas.openxmlformats.org/officeDocument/2006/relationships/hyperlink" Target="https://podminky.urs.cz/item/CS_URS_2024_01/184102112" TargetMode="External" /><Relationship Id="rId3" Type="http://schemas.openxmlformats.org/officeDocument/2006/relationships/hyperlink" Target="https://podminky.urs.cz/item/CS_URS_2024_01/184215133" TargetMode="External" /><Relationship Id="rId4" Type="http://schemas.openxmlformats.org/officeDocument/2006/relationships/hyperlink" Target="https://podminky.urs.cz/item/CS_URS_2024_01/184813134" TargetMode="External" /><Relationship Id="rId5" Type="http://schemas.openxmlformats.org/officeDocument/2006/relationships/hyperlink" Target="https://podminky.urs.cz/item/CS_URS_2024_01/184911421" TargetMode="External" /><Relationship Id="rId6" Type="http://schemas.openxmlformats.org/officeDocument/2006/relationships/hyperlink" Target="https://podminky.urs.cz/item/CS_URS_2024_01/185804311" TargetMode="External" /><Relationship Id="rId7" Type="http://schemas.openxmlformats.org/officeDocument/2006/relationships/hyperlink" Target="https://podminky.urs.cz/item/CS_URS_2024_01/998231311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31" TargetMode="External" /><Relationship Id="rId2" Type="http://schemas.openxmlformats.org/officeDocument/2006/relationships/hyperlink" Target="https://podminky.urs.cz/item/CS_URS_2024_01/115001104" TargetMode="External" /><Relationship Id="rId3" Type="http://schemas.openxmlformats.org/officeDocument/2006/relationships/hyperlink" Target="https://podminky.urs.cz/item/CS_URS_2024_01/115101201" TargetMode="External" /><Relationship Id="rId4" Type="http://schemas.openxmlformats.org/officeDocument/2006/relationships/hyperlink" Target="https://podminky.urs.cz/item/CS_URS_2024_01/115101301" TargetMode="External" /><Relationship Id="rId5" Type="http://schemas.openxmlformats.org/officeDocument/2006/relationships/hyperlink" Target="https://podminky.urs.cz/item/CS_URS_2024_01/121151115" TargetMode="External" /><Relationship Id="rId6" Type="http://schemas.openxmlformats.org/officeDocument/2006/relationships/hyperlink" Target="https://podminky.urs.cz/item/CS_URS_2024_01/122251102" TargetMode="External" /><Relationship Id="rId7" Type="http://schemas.openxmlformats.org/officeDocument/2006/relationships/hyperlink" Target="https://podminky.urs.cz/item/CS_URS_2024_01/131251100" TargetMode="External" /><Relationship Id="rId8" Type="http://schemas.openxmlformats.org/officeDocument/2006/relationships/hyperlink" Target="https://podminky.urs.cz/item/CS_URS_2024_01/132251101" TargetMode="External" /><Relationship Id="rId9" Type="http://schemas.openxmlformats.org/officeDocument/2006/relationships/hyperlink" Target="https://podminky.urs.cz/item/CS_URS_2024_01/162551108" TargetMode="External" /><Relationship Id="rId10" Type="http://schemas.openxmlformats.org/officeDocument/2006/relationships/hyperlink" Target="https://podminky.urs.cz/item/CS_URS_2024_01/167151101" TargetMode="External" /><Relationship Id="rId11" Type="http://schemas.openxmlformats.org/officeDocument/2006/relationships/hyperlink" Target="https://podminky.urs.cz/item/CS_URS_2024_01/17115310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4101101" TargetMode="External" /><Relationship Id="rId14" Type="http://schemas.openxmlformats.org/officeDocument/2006/relationships/hyperlink" Target="https://podminky.urs.cz/item/CS_URS_2024_01/181152302" TargetMode="External" /><Relationship Id="rId15" Type="http://schemas.openxmlformats.org/officeDocument/2006/relationships/hyperlink" Target="https://podminky.urs.cz/item/CS_URS_2024_01/181451121" TargetMode="External" /><Relationship Id="rId16" Type="http://schemas.openxmlformats.org/officeDocument/2006/relationships/hyperlink" Target="https://podminky.urs.cz/item/CS_URS_2024_01/182251101" TargetMode="External" /><Relationship Id="rId17" Type="http://schemas.openxmlformats.org/officeDocument/2006/relationships/hyperlink" Target="https://podminky.urs.cz/item/CS_URS_2024_01/184853511" TargetMode="External" /><Relationship Id="rId18" Type="http://schemas.openxmlformats.org/officeDocument/2006/relationships/hyperlink" Target="https://podminky.urs.cz/item/CS_URS_2024_01/321311116" TargetMode="External" /><Relationship Id="rId19" Type="http://schemas.openxmlformats.org/officeDocument/2006/relationships/hyperlink" Target="https://podminky.urs.cz/item/CS_URS_2024_01/321351010" TargetMode="External" /><Relationship Id="rId20" Type="http://schemas.openxmlformats.org/officeDocument/2006/relationships/hyperlink" Target="https://podminky.urs.cz/item/CS_URS_2024_01/321352010" TargetMode="External" /><Relationship Id="rId21" Type="http://schemas.openxmlformats.org/officeDocument/2006/relationships/hyperlink" Target="https://podminky.urs.cz/item/CS_URS_2024_01/451313511" TargetMode="External" /><Relationship Id="rId22" Type="http://schemas.openxmlformats.org/officeDocument/2006/relationships/hyperlink" Target="https://podminky.urs.cz/item/CS_URS_2024_01/463215111" TargetMode="External" /><Relationship Id="rId23" Type="http://schemas.openxmlformats.org/officeDocument/2006/relationships/hyperlink" Target="https://podminky.urs.cz/item/CS_URS_2024_01/465513227" TargetMode="External" /><Relationship Id="rId24" Type="http://schemas.openxmlformats.org/officeDocument/2006/relationships/hyperlink" Target="https://podminky.urs.cz/item/CS_URS_2024_01/561021111" TargetMode="External" /><Relationship Id="rId25" Type="http://schemas.openxmlformats.org/officeDocument/2006/relationships/hyperlink" Target="https://podminky.urs.cz/item/CS_URS_2024_01/561041111" TargetMode="External" /><Relationship Id="rId26" Type="http://schemas.openxmlformats.org/officeDocument/2006/relationships/hyperlink" Target="https://podminky.urs.cz/item/CS_URS_2024_01/564861111" TargetMode="External" /><Relationship Id="rId27" Type="http://schemas.openxmlformats.org/officeDocument/2006/relationships/hyperlink" Target="https://podminky.urs.cz/item/CS_URS_2024_01/911331131" TargetMode="External" /><Relationship Id="rId28" Type="http://schemas.openxmlformats.org/officeDocument/2006/relationships/hyperlink" Target="https://podminky.urs.cz/item/CS_URS_2024_01/914111111" TargetMode="External" /><Relationship Id="rId29" Type="http://schemas.openxmlformats.org/officeDocument/2006/relationships/hyperlink" Target="https://podminky.urs.cz/item/CS_URS_2024_01/914511112" TargetMode="External" /><Relationship Id="rId30" Type="http://schemas.openxmlformats.org/officeDocument/2006/relationships/hyperlink" Target="https://podminky.urs.cz/item/CS_URS_2024_01/919521015" TargetMode="External" /><Relationship Id="rId31" Type="http://schemas.openxmlformats.org/officeDocument/2006/relationships/hyperlink" Target="https://podminky.urs.cz/item/CS_URS_2024_01/919726121" TargetMode="External" /><Relationship Id="rId32" Type="http://schemas.openxmlformats.org/officeDocument/2006/relationships/hyperlink" Target="https://podminky.urs.cz/item/CS_URS_2024_01/977311113" TargetMode="External" /><Relationship Id="rId33" Type="http://schemas.openxmlformats.org/officeDocument/2006/relationships/hyperlink" Target="https://podminky.urs.cz/item/CS_URS_2024_01/998332011" TargetMode="External" /><Relationship Id="rId34" Type="http://schemas.openxmlformats.org/officeDocument/2006/relationships/hyperlink" Target="https://podminky.urs.cz/item/CS_URS_2024_01/767995115" TargetMode="External" /><Relationship Id="rId35" Type="http://schemas.openxmlformats.org/officeDocument/2006/relationships/hyperlink" Target="https://podminky.urs.cz/item/CS_URS_2024_01/998767101" TargetMode="External" /><Relationship Id="rId36" Type="http://schemas.openxmlformats.org/officeDocument/2006/relationships/hyperlink" Target="https://podminky.urs.cz/item/CS_URS_2024_01/789421541" TargetMode="External" /><Relationship Id="rId37" Type="http://schemas.openxmlformats.org/officeDocument/2006/relationships/hyperlink" Target="https://podminky.urs.cz/item/CS_URS_2024_01/011103000" TargetMode="External" /><Relationship Id="rId38" Type="http://schemas.openxmlformats.org/officeDocument/2006/relationships/hyperlink" Target="https://podminky.urs.cz/item/CS_URS_2024_01/011314000.1" TargetMode="External" /><Relationship Id="rId39" Type="http://schemas.openxmlformats.org/officeDocument/2006/relationships/hyperlink" Target="https://podminky.urs.cz/item/CS_URS_2024_01/012103000" TargetMode="External" /><Relationship Id="rId40" Type="http://schemas.openxmlformats.org/officeDocument/2006/relationships/hyperlink" Target="https://podminky.urs.cz/item/CS_URS_2024_01/012203000" TargetMode="External" /><Relationship Id="rId41" Type="http://schemas.openxmlformats.org/officeDocument/2006/relationships/hyperlink" Target="https://podminky.urs.cz/item/CS_URS_2024_01/012303000" TargetMode="External" /><Relationship Id="rId42" Type="http://schemas.openxmlformats.org/officeDocument/2006/relationships/hyperlink" Target="https://podminky.urs.cz/item/CS_URS_2024_01/013254000" TargetMode="External" /><Relationship Id="rId43" Type="http://schemas.openxmlformats.org/officeDocument/2006/relationships/hyperlink" Target="https://podminky.urs.cz/item/CS_URS_2024_01/013294000" TargetMode="External" /><Relationship Id="rId44" Type="http://schemas.openxmlformats.org/officeDocument/2006/relationships/hyperlink" Target="https://podminky.urs.cz/item/CS_URS_2024_01/030001000.1" TargetMode="External" /><Relationship Id="rId45" Type="http://schemas.openxmlformats.org/officeDocument/2006/relationships/hyperlink" Target="https://podminky.urs.cz/item/CS_URS_2024_01/032803000" TargetMode="External" /><Relationship Id="rId46" Type="http://schemas.openxmlformats.org/officeDocument/2006/relationships/hyperlink" Target="https://podminky.urs.cz/item/CS_URS_2024_01/043134000" TargetMode="External" /><Relationship Id="rId47" Type="http://schemas.openxmlformats.org/officeDocument/2006/relationships/hyperlink" Target="https://podminky.urs.cz/item/CS_URS_2024_01/043154000" TargetMode="External" /><Relationship Id="rId48" Type="http://schemas.openxmlformats.org/officeDocument/2006/relationships/hyperlink" Target="https://podminky.urs.cz/item/CS_URS_2024_01/043203000" TargetMode="External" /><Relationship Id="rId49" Type="http://schemas.openxmlformats.org/officeDocument/2006/relationships/hyperlink" Target="https://podminky.urs.cz/item/CS_URS_2024_01/049303000" TargetMode="External" /><Relationship Id="rId5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31" TargetMode="External" /><Relationship Id="rId2" Type="http://schemas.openxmlformats.org/officeDocument/2006/relationships/hyperlink" Target="https://podminky.urs.cz/item/CS_URS_2024_01/111151133" TargetMode="External" /><Relationship Id="rId3" Type="http://schemas.openxmlformats.org/officeDocument/2006/relationships/hyperlink" Target="https://podminky.urs.cz/item/CS_URS_2024_01/111251101" TargetMode="External" /><Relationship Id="rId4" Type="http://schemas.openxmlformats.org/officeDocument/2006/relationships/hyperlink" Target="https://podminky.urs.cz/item/CS_URS_2024_01/112151012" TargetMode="External" /><Relationship Id="rId5" Type="http://schemas.openxmlformats.org/officeDocument/2006/relationships/hyperlink" Target="https://podminky.urs.cz/item/CS_URS_2024_01/112151014" TargetMode="External" /><Relationship Id="rId6" Type="http://schemas.openxmlformats.org/officeDocument/2006/relationships/hyperlink" Target="https://podminky.urs.cz/item/CS_URS_2024_01/112151016" TargetMode="External" /><Relationship Id="rId7" Type="http://schemas.openxmlformats.org/officeDocument/2006/relationships/hyperlink" Target="https://podminky.urs.cz/item/CS_URS_2024_01/112155115" TargetMode="External" /><Relationship Id="rId8" Type="http://schemas.openxmlformats.org/officeDocument/2006/relationships/hyperlink" Target="https://podminky.urs.cz/item/CS_URS_2024_01/112155121" TargetMode="External" /><Relationship Id="rId9" Type="http://schemas.openxmlformats.org/officeDocument/2006/relationships/hyperlink" Target="https://podminky.urs.cz/item/CS_URS_2024_01/112155125" TargetMode="External" /><Relationship Id="rId10" Type="http://schemas.openxmlformats.org/officeDocument/2006/relationships/hyperlink" Target="https://podminky.urs.cz/item/CS_URS_2024_01/112155311" TargetMode="External" /><Relationship Id="rId11" Type="http://schemas.openxmlformats.org/officeDocument/2006/relationships/hyperlink" Target="https://podminky.urs.cz/item/CS_URS_2024_01/112201112" TargetMode="External" /><Relationship Id="rId12" Type="http://schemas.openxmlformats.org/officeDocument/2006/relationships/hyperlink" Target="https://podminky.urs.cz/item/CS_URS_2024_01/112201114" TargetMode="External" /><Relationship Id="rId13" Type="http://schemas.openxmlformats.org/officeDocument/2006/relationships/hyperlink" Target="https://podminky.urs.cz/item/CS_URS_2024_01/112201116" TargetMode="External" /><Relationship Id="rId14" Type="http://schemas.openxmlformats.org/officeDocument/2006/relationships/hyperlink" Target="https://podminky.urs.cz/item/CS_URS_2024_01/112211111" TargetMode="External" /><Relationship Id="rId15" Type="http://schemas.openxmlformats.org/officeDocument/2006/relationships/hyperlink" Target="https://podminky.urs.cz/item/CS_URS_2024_01/112211112" TargetMode="External" /><Relationship Id="rId16" Type="http://schemas.openxmlformats.org/officeDocument/2006/relationships/hyperlink" Target="https://podminky.urs.cz/item/CS_URS_2024_01/112211113" TargetMode="External" /><Relationship Id="rId17" Type="http://schemas.openxmlformats.org/officeDocument/2006/relationships/hyperlink" Target="https://podminky.urs.cz/item/CS_URS_2024_01/115001104" TargetMode="External" /><Relationship Id="rId18" Type="http://schemas.openxmlformats.org/officeDocument/2006/relationships/hyperlink" Target="https://podminky.urs.cz/item/CS_URS_2024_01/115101201" TargetMode="External" /><Relationship Id="rId19" Type="http://schemas.openxmlformats.org/officeDocument/2006/relationships/hyperlink" Target="https://podminky.urs.cz/item/CS_URS_2024_01/115101301" TargetMode="External" /><Relationship Id="rId20" Type="http://schemas.openxmlformats.org/officeDocument/2006/relationships/hyperlink" Target="https://podminky.urs.cz/item/CS_URS_2024_01/121151113" TargetMode="External" /><Relationship Id="rId21" Type="http://schemas.openxmlformats.org/officeDocument/2006/relationships/hyperlink" Target="https://podminky.urs.cz/item/CS_URS_2024_01/122251103" TargetMode="External" /><Relationship Id="rId22" Type="http://schemas.openxmlformats.org/officeDocument/2006/relationships/hyperlink" Target="https://podminky.urs.cz/item/CS_URS_2024_01/131251100" TargetMode="External" /><Relationship Id="rId23" Type="http://schemas.openxmlformats.org/officeDocument/2006/relationships/hyperlink" Target="https://podminky.urs.cz/item/CS_URS_2024_01/132251101" TargetMode="External" /><Relationship Id="rId24" Type="http://schemas.openxmlformats.org/officeDocument/2006/relationships/hyperlink" Target="https://podminky.urs.cz/item/CS_URS_2024_01/162201411" TargetMode="External" /><Relationship Id="rId25" Type="http://schemas.openxmlformats.org/officeDocument/2006/relationships/hyperlink" Target="https://podminky.urs.cz/item/CS_URS_2024_01/162201412" TargetMode="External" /><Relationship Id="rId26" Type="http://schemas.openxmlformats.org/officeDocument/2006/relationships/hyperlink" Target="https://podminky.urs.cz/item/CS_URS_2024_01/162201413" TargetMode="External" /><Relationship Id="rId27" Type="http://schemas.openxmlformats.org/officeDocument/2006/relationships/hyperlink" Target="https://podminky.urs.cz/item/CS_URS_2024_01/162201421" TargetMode="External" /><Relationship Id="rId28" Type="http://schemas.openxmlformats.org/officeDocument/2006/relationships/hyperlink" Target="https://podminky.urs.cz/item/CS_URS_2024_01/162201422" TargetMode="External" /><Relationship Id="rId29" Type="http://schemas.openxmlformats.org/officeDocument/2006/relationships/hyperlink" Target="https://podminky.urs.cz/item/CS_URS_2024_01/162201423" TargetMode="External" /><Relationship Id="rId30" Type="http://schemas.openxmlformats.org/officeDocument/2006/relationships/hyperlink" Target="https://podminky.urs.cz/item/CS_URS_2024_01/162301951" TargetMode="External" /><Relationship Id="rId31" Type="http://schemas.openxmlformats.org/officeDocument/2006/relationships/hyperlink" Target="https://podminky.urs.cz/item/CS_URS_2024_01/162301952" TargetMode="External" /><Relationship Id="rId32" Type="http://schemas.openxmlformats.org/officeDocument/2006/relationships/hyperlink" Target="https://podminky.urs.cz/item/CS_URS_2024_01/162301953" TargetMode="External" /><Relationship Id="rId33" Type="http://schemas.openxmlformats.org/officeDocument/2006/relationships/hyperlink" Target="https://podminky.urs.cz/item/CS_URS_2024_01/162301971" TargetMode="External" /><Relationship Id="rId34" Type="http://schemas.openxmlformats.org/officeDocument/2006/relationships/hyperlink" Target="https://podminky.urs.cz/item/CS_URS_2024_01/162301972" TargetMode="External" /><Relationship Id="rId35" Type="http://schemas.openxmlformats.org/officeDocument/2006/relationships/hyperlink" Target="https://podminky.urs.cz/item/CS_URS_2024_01/162301973" TargetMode="External" /><Relationship Id="rId36" Type="http://schemas.openxmlformats.org/officeDocument/2006/relationships/hyperlink" Target="https://podminky.urs.cz/item/CS_URS_2024_01/162551107" TargetMode="External" /><Relationship Id="rId37" Type="http://schemas.openxmlformats.org/officeDocument/2006/relationships/hyperlink" Target="https://podminky.urs.cz/item/CS_URS_2024_01/162551108" TargetMode="External" /><Relationship Id="rId38" Type="http://schemas.openxmlformats.org/officeDocument/2006/relationships/hyperlink" Target="https://podminky.urs.cz/item/CS_URS_2024_01/167151111" TargetMode="External" /><Relationship Id="rId39" Type="http://schemas.openxmlformats.org/officeDocument/2006/relationships/hyperlink" Target="https://podminky.urs.cz/item/CS_URS_2024_01/171251201" TargetMode="External" /><Relationship Id="rId40" Type="http://schemas.openxmlformats.org/officeDocument/2006/relationships/hyperlink" Target="https://podminky.urs.cz/item/CS_URS_2024_01/174101101" TargetMode="External" /><Relationship Id="rId41" Type="http://schemas.openxmlformats.org/officeDocument/2006/relationships/hyperlink" Target="https://podminky.urs.cz/item/CS_URS_2024_01/181152302" TargetMode="External" /><Relationship Id="rId42" Type="http://schemas.openxmlformats.org/officeDocument/2006/relationships/hyperlink" Target="https://podminky.urs.cz/item/CS_URS_2024_01/181411121" TargetMode="External" /><Relationship Id="rId43" Type="http://schemas.openxmlformats.org/officeDocument/2006/relationships/hyperlink" Target="https://podminky.urs.cz/item/CS_URS_2024_01/181411123" TargetMode="External" /><Relationship Id="rId44" Type="http://schemas.openxmlformats.org/officeDocument/2006/relationships/hyperlink" Target="https://podminky.urs.cz/item/CS_URS_2024_01/184853511" TargetMode="External" /><Relationship Id="rId45" Type="http://schemas.openxmlformats.org/officeDocument/2006/relationships/hyperlink" Target="https://podminky.urs.cz/item/CS_URS_2024_01/321321116" TargetMode="External" /><Relationship Id="rId46" Type="http://schemas.openxmlformats.org/officeDocument/2006/relationships/hyperlink" Target="https://podminky.urs.cz/item/CS_URS_2024_01/321351010" TargetMode="External" /><Relationship Id="rId47" Type="http://schemas.openxmlformats.org/officeDocument/2006/relationships/hyperlink" Target="https://podminky.urs.cz/item/CS_URS_2024_01/321352010" TargetMode="External" /><Relationship Id="rId48" Type="http://schemas.openxmlformats.org/officeDocument/2006/relationships/hyperlink" Target="https://podminky.urs.cz/item/CS_URS_2024_01/321366111" TargetMode="External" /><Relationship Id="rId49" Type="http://schemas.openxmlformats.org/officeDocument/2006/relationships/hyperlink" Target="https://podminky.urs.cz/item/CS_URS_2024_01/326214221" TargetMode="External" /><Relationship Id="rId50" Type="http://schemas.openxmlformats.org/officeDocument/2006/relationships/hyperlink" Target="https://podminky.urs.cz/item/CS_URS_2024_01/463215111" TargetMode="External" /><Relationship Id="rId51" Type="http://schemas.openxmlformats.org/officeDocument/2006/relationships/hyperlink" Target="https://podminky.urs.cz/item/CS_URS_2024_01/564831111" TargetMode="External" /><Relationship Id="rId52" Type="http://schemas.openxmlformats.org/officeDocument/2006/relationships/hyperlink" Target="https://podminky.urs.cz/item/CS_URS_2024_01/919521110" TargetMode="External" /><Relationship Id="rId53" Type="http://schemas.openxmlformats.org/officeDocument/2006/relationships/hyperlink" Target="https://podminky.urs.cz/item/CS_URS_2024_01/919726121" TargetMode="External" /><Relationship Id="rId54" Type="http://schemas.openxmlformats.org/officeDocument/2006/relationships/hyperlink" Target="https://podminky.urs.cz/item/CS_URS_2024_01/998332011" TargetMode="External" /><Relationship Id="rId55" Type="http://schemas.openxmlformats.org/officeDocument/2006/relationships/hyperlink" Target="https://podminky.urs.cz/item/CS_URS_2024_01/711191001" TargetMode="External" /><Relationship Id="rId56" Type="http://schemas.openxmlformats.org/officeDocument/2006/relationships/hyperlink" Target="https://podminky.urs.cz/item/CS_URS_2024_01/011103000" TargetMode="External" /><Relationship Id="rId57" Type="http://schemas.openxmlformats.org/officeDocument/2006/relationships/hyperlink" Target="https://podminky.urs.cz/item/CS_URS_2024_01/011314000.1" TargetMode="External" /><Relationship Id="rId58" Type="http://schemas.openxmlformats.org/officeDocument/2006/relationships/hyperlink" Target="https://podminky.urs.cz/item/CS_URS_2024_01/012103000" TargetMode="External" /><Relationship Id="rId59" Type="http://schemas.openxmlformats.org/officeDocument/2006/relationships/hyperlink" Target="https://podminky.urs.cz/item/CS_URS_2024_01/012203000" TargetMode="External" /><Relationship Id="rId60" Type="http://schemas.openxmlformats.org/officeDocument/2006/relationships/hyperlink" Target="https://podminky.urs.cz/item/CS_URS_2024_01/012303000" TargetMode="External" /><Relationship Id="rId61" Type="http://schemas.openxmlformats.org/officeDocument/2006/relationships/hyperlink" Target="https://podminky.urs.cz/item/CS_URS_2024_01/013254000" TargetMode="External" /><Relationship Id="rId62" Type="http://schemas.openxmlformats.org/officeDocument/2006/relationships/hyperlink" Target="https://podminky.urs.cz/item/CS_URS_2024_01/013294000" TargetMode="External" /><Relationship Id="rId63" Type="http://schemas.openxmlformats.org/officeDocument/2006/relationships/hyperlink" Target="https://podminky.urs.cz/item/CS_URS_2024_01/030001000.1" TargetMode="External" /><Relationship Id="rId64" Type="http://schemas.openxmlformats.org/officeDocument/2006/relationships/hyperlink" Target="https://podminky.urs.cz/item/CS_URS_2024_01/032803000" TargetMode="External" /><Relationship Id="rId65" Type="http://schemas.openxmlformats.org/officeDocument/2006/relationships/hyperlink" Target="https://podminky.urs.cz/item/CS_URS_2024_01/043114000" TargetMode="External" /><Relationship Id="rId66" Type="http://schemas.openxmlformats.org/officeDocument/2006/relationships/hyperlink" Target="https://podminky.urs.cz/item/CS_URS_2024_01/043203000" TargetMode="External" /><Relationship Id="rId67" Type="http://schemas.openxmlformats.org/officeDocument/2006/relationships/hyperlink" Target="https://podminky.urs.cz/item/CS_URS_2024_01/049303000" TargetMode="External" /><Relationship Id="rId6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24/18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Realizace společných zařízení v k. ú. Stará Ves n. O. - I.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k. ú. Stará Ves nad Ondřejnicí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6. 2. 2024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ČR - SPÚ, KPÚ pro Moravskoslezský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Hanousek s.r.o.,Barákova 2745/41, 796 01 Prostějov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Hanousek s.r.o.,Barákova 2745/41, 796 01 Prostějov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03 - Polní cesta C38'!J30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'SO 03 - Polní cesta C38'!P95</f>
        <v>0</v>
      </c>
      <c r="AV55" s="122">
        <f>'SO 03 - Polní cesta C38'!J33</f>
        <v>0</v>
      </c>
      <c r="AW55" s="122">
        <f>'SO 03 - Polní cesta C38'!J34</f>
        <v>0</v>
      </c>
      <c r="AX55" s="122">
        <f>'SO 03 - Polní cesta C38'!J35</f>
        <v>0</v>
      </c>
      <c r="AY55" s="122">
        <f>'SO 03 - Polní cesta C38'!J36</f>
        <v>0</v>
      </c>
      <c r="AZ55" s="122">
        <f>'SO 03 - Polní cesta C38'!F33</f>
        <v>0</v>
      </c>
      <c r="BA55" s="122">
        <f>'SO 03 - Polní cesta C38'!F34</f>
        <v>0</v>
      </c>
      <c r="BB55" s="122">
        <f>'SO 03 - Polní cesta C38'!F35</f>
        <v>0</v>
      </c>
      <c r="BC55" s="122">
        <f>'SO 03 - Polní cesta C38'!F36</f>
        <v>0</v>
      </c>
      <c r="BD55" s="124">
        <f>'SO 03 - Polní cesta C38'!F37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24.7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05_1 - Polní cesta C146'!J30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'SO 05_1 - Polní cesta C146'!P91</f>
        <v>0</v>
      </c>
      <c r="AV56" s="122">
        <f>'SO 05_1 - Polní cesta C146'!J33</f>
        <v>0</v>
      </c>
      <c r="AW56" s="122">
        <f>'SO 05_1 - Polní cesta C146'!J34</f>
        <v>0</v>
      </c>
      <c r="AX56" s="122">
        <f>'SO 05_1 - Polní cesta C146'!J35</f>
        <v>0</v>
      </c>
      <c r="AY56" s="122">
        <f>'SO 05_1 - Polní cesta C146'!J36</f>
        <v>0</v>
      </c>
      <c r="AZ56" s="122">
        <f>'SO 05_1 - Polní cesta C146'!F33</f>
        <v>0</v>
      </c>
      <c r="BA56" s="122">
        <f>'SO 05_1 - Polní cesta C146'!F34</f>
        <v>0</v>
      </c>
      <c r="BB56" s="122">
        <f>'SO 05_1 - Polní cesta C146'!F35</f>
        <v>0</v>
      </c>
      <c r="BC56" s="122">
        <f>'SO 05_1 - Polní cesta C146'!F36</f>
        <v>0</v>
      </c>
      <c r="BD56" s="124">
        <f>'SO 05_1 - Polní cesta C146'!F37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24.7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05_2 - Výsadba'!J30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'SO 05_2 - Výsadba'!P82</f>
        <v>0</v>
      </c>
      <c r="AV57" s="122">
        <f>'SO 05_2 - Výsadba'!J33</f>
        <v>0</v>
      </c>
      <c r="AW57" s="122">
        <f>'SO 05_2 - Výsadba'!J34</f>
        <v>0</v>
      </c>
      <c r="AX57" s="122">
        <f>'SO 05_2 - Výsadba'!J35</f>
        <v>0</v>
      </c>
      <c r="AY57" s="122">
        <f>'SO 05_2 - Výsadba'!J36</f>
        <v>0</v>
      </c>
      <c r="AZ57" s="122">
        <f>'SO 05_2 - Výsadba'!F33</f>
        <v>0</v>
      </c>
      <c r="BA57" s="122">
        <f>'SO 05_2 - Výsadba'!F34</f>
        <v>0</v>
      </c>
      <c r="BB57" s="122">
        <f>'SO 05_2 - Výsadba'!F35</f>
        <v>0</v>
      </c>
      <c r="BC57" s="122">
        <f>'SO 05_2 - Výsadba'!F36</f>
        <v>0</v>
      </c>
      <c r="BD57" s="124">
        <f>'SO 05_2 - Výsadba'!F37</f>
        <v>0</v>
      </c>
      <c r="BE57" s="7"/>
      <c r="BT57" s="125" t="s">
        <v>81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7" customFormat="1" ht="16.5" customHeight="1">
      <c r="A58" s="113" t="s">
        <v>77</v>
      </c>
      <c r="B58" s="114"/>
      <c r="C58" s="115"/>
      <c r="D58" s="116" t="s">
        <v>90</v>
      </c>
      <c r="E58" s="116"/>
      <c r="F58" s="116"/>
      <c r="G58" s="116"/>
      <c r="H58" s="116"/>
      <c r="I58" s="117"/>
      <c r="J58" s="116" t="s">
        <v>91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06 - Akumulační prosto...'!J30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1">
        <v>0</v>
      </c>
      <c r="AT58" s="122">
        <f>ROUND(SUM(AV58:AW58),2)</f>
        <v>0</v>
      </c>
      <c r="AU58" s="123">
        <f>'SO 06 - Akumulační prosto...'!P93</f>
        <v>0</v>
      </c>
      <c r="AV58" s="122">
        <f>'SO 06 - Akumulační prosto...'!J33</f>
        <v>0</v>
      </c>
      <c r="AW58" s="122">
        <f>'SO 06 - Akumulační prosto...'!J34</f>
        <v>0</v>
      </c>
      <c r="AX58" s="122">
        <f>'SO 06 - Akumulační prosto...'!J35</f>
        <v>0</v>
      </c>
      <c r="AY58" s="122">
        <f>'SO 06 - Akumulační prosto...'!J36</f>
        <v>0</v>
      </c>
      <c r="AZ58" s="122">
        <f>'SO 06 - Akumulační prosto...'!F33</f>
        <v>0</v>
      </c>
      <c r="BA58" s="122">
        <f>'SO 06 - Akumulační prosto...'!F34</f>
        <v>0</v>
      </c>
      <c r="BB58" s="122">
        <f>'SO 06 - Akumulační prosto...'!F35</f>
        <v>0</v>
      </c>
      <c r="BC58" s="122">
        <f>'SO 06 - Akumulační prosto...'!F36</f>
        <v>0</v>
      </c>
      <c r="BD58" s="124">
        <f>'SO 06 - Akumulační prosto...'!F37</f>
        <v>0</v>
      </c>
      <c r="BE58" s="7"/>
      <c r="BT58" s="125" t="s">
        <v>81</v>
      </c>
      <c r="BV58" s="125" t="s">
        <v>75</v>
      </c>
      <c r="BW58" s="125" t="s">
        <v>92</v>
      </c>
      <c r="BX58" s="125" t="s">
        <v>5</v>
      </c>
      <c r="CL58" s="125" t="s">
        <v>19</v>
      </c>
      <c r="CM58" s="125" t="s">
        <v>83</v>
      </c>
    </row>
    <row r="59" s="7" customFormat="1" ht="16.5" customHeight="1">
      <c r="A59" s="113" t="s">
        <v>77</v>
      </c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07 - Akumulační prosto...'!J30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6">
        <v>0</v>
      </c>
      <c r="AT59" s="127">
        <f>ROUND(SUM(AV59:AW59),2)</f>
        <v>0</v>
      </c>
      <c r="AU59" s="128">
        <f>'SO 07 - Akumulační prosto...'!P92</f>
        <v>0</v>
      </c>
      <c r="AV59" s="127">
        <f>'SO 07 - Akumulační prosto...'!J33</f>
        <v>0</v>
      </c>
      <c r="AW59" s="127">
        <f>'SO 07 - Akumulační prosto...'!J34</f>
        <v>0</v>
      </c>
      <c r="AX59" s="127">
        <f>'SO 07 - Akumulační prosto...'!J35</f>
        <v>0</v>
      </c>
      <c r="AY59" s="127">
        <f>'SO 07 - Akumulační prosto...'!J36</f>
        <v>0</v>
      </c>
      <c r="AZ59" s="127">
        <f>'SO 07 - Akumulační prosto...'!F33</f>
        <v>0</v>
      </c>
      <c r="BA59" s="127">
        <f>'SO 07 - Akumulační prosto...'!F34</f>
        <v>0</v>
      </c>
      <c r="BB59" s="127">
        <f>'SO 07 - Akumulační prosto...'!F35</f>
        <v>0</v>
      </c>
      <c r="BC59" s="127">
        <f>'SO 07 - Akumulační prosto...'!F36</f>
        <v>0</v>
      </c>
      <c r="BD59" s="129">
        <f>'SO 07 - Akumulační prosto...'!F37</f>
        <v>0</v>
      </c>
      <c r="BE59" s="7"/>
      <c r="BT59" s="125" t="s">
        <v>81</v>
      </c>
      <c r="BV59" s="125" t="s">
        <v>75</v>
      </c>
      <c r="BW59" s="125" t="s">
        <v>95</v>
      </c>
      <c r="BX59" s="125" t="s">
        <v>5</v>
      </c>
      <c r="CL59" s="125" t="s">
        <v>19</v>
      </c>
      <c r="CM59" s="125" t="s">
        <v>83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T7ExcRS/wjyd1D7MBocyfyK7Q1dAk9AYV6xLiCpRbhM1Z/J7whbrF1grGKlkZwuqEfOQ/U+stzJz2T/jb7k5+g==" hashValue="relYF+9sW9MTDpMulBNZ8gwTgq8b6hDptVY4bF6ORahSgCZJ7hq+d24Mk6V+uiOxffUvVgIaTZfE9iMVY/Ibg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3 - Polní cesta C38'!C2" display="/"/>
    <hyperlink ref="A56" location="'SO 05_1 - Polní cesta C146'!C2" display="/"/>
    <hyperlink ref="A57" location="'SO 05_2 - Výsadba'!C2" display="/"/>
    <hyperlink ref="A58" location="'SO 06 - Akumulační prosto...'!C2" display="/"/>
    <hyperlink ref="A59" location="'SO 07 - Akumulační pros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společných zařízení v k. ú. Stará Ves n. O. - 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6. 2. 2024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ROUND((SUM(BE95:BE673)),  2)</f>
        <v>0</v>
      </c>
      <c r="G33" s="40"/>
      <c r="H33" s="40"/>
      <c r="I33" s="150">
        <v>0.20999999999999999</v>
      </c>
      <c r="J33" s="149">
        <f>ROUND(((SUM(BE95:BE673))*I33),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ROUND((SUM(BF95:BF673)),  2)</f>
        <v>0</v>
      </c>
      <c r="G34" s="40"/>
      <c r="H34" s="40"/>
      <c r="I34" s="150">
        <v>0.14999999999999999</v>
      </c>
      <c r="J34" s="149">
        <f>ROUND(((SUM(BF95:BF673))*I34),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ROUND((SUM(BG95:BG673)),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ROUND((SUM(BH95:BH673)),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ROUND((SUM(BI95:BI673)),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společných zařízení v k. ú. Stará Ves n. O. - 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Polní cesta C38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 ú. Stará Ves nad Ondřejnicí</v>
      </c>
      <c r="G52" s="42"/>
      <c r="H52" s="42"/>
      <c r="I52" s="34" t="s">
        <v>23</v>
      </c>
      <c r="J52" s="74" t="str">
        <f>IF(J12="","",J12)</f>
        <v>6. 2. 2024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4.45" customHeight="1">
      <c r="A54" s="40"/>
      <c r="B54" s="41"/>
      <c r="C54" s="34" t="s">
        <v>25</v>
      </c>
      <c r="D54" s="42"/>
      <c r="E54" s="42"/>
      <c r="F54" s="29" t="str">
        <f>E15</f>
        <v>ČR - SPÚ, KPÚ pro Moravskoslezský kraj</v>
      </c>
      <c r="G54" s="42"/>
      <c r="H54" s="42"/>
      <c r="I54" s="34" t="s">
        <v>32</v>
      </c>
      <c r="J54" s="38" t="str">
        <f>E21</f>
        <v>Hanousek s.r.o.,Barákova 2745/41, 796 01 Prostějov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Jan Krč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J448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J469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J485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J500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110</v>
      </c>
      <c r="E66" s="176"/>
      <c r="F66" s="176"/>
      <c r="G66" s="176"/>
      <c r="H66" s="176"/>
      <c r="I66" s="176"/>
      <c r="J66" s="177">
        <f>J543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111</v>
      </c>
      <c r="E67" s="176"/>
      <c r="F67" s="176"/>
      <c r="G67" s="176"/>
      <c r="H67" s="176"/>
      <c r="I67" s="176"/>
      <c r="J67" s="177">
        <f>J548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112</v>
      </c>
      <c r="E68" s="176"/>
      <c r="F68" s="176"/>
      <c r="G68" s="176"/>
      <c r="H68" s="176"/>
      <c r="I68" s="176"/>
      <c r="J68" s="177">
        <f>J566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113</v>
      </c>
      <c r="E69" s="176"/>
      <c r="F69" s="176"/>
      <c r="G69" s="176"/>
      <c r="H69" s="176"/>
      <c r="I69" s="176"/>
      <c r="J69" s="177">
        <f>J585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114</v>
      </c>
      <c r="E70" s="170"/>
      <c r="F70" s="170"/>
      <c r="G70" s="170"/>
      <c r="H70" s="170"/>
      <c r="I70" s="170"/>
      <c r="J70" s="171">
        <f>J590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115</v>
      </c>
      <c r="E71" s="176"/>
      <c r="F71" s="176"/>
      <c r="G71" s="176"/>
      <c r="H71" s="176"/>
      <c r="I71" s="176"/>
      <c r="J71" s="177">
        <f>J591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116</v>
      </c>
      <c r="E72" s="176"/>
      <c r="F72" s="176"/>
      <c r="G72" s="176"/>
      <c r="H72" s="176"/>
      <c r="I72" s="176"/>
      <c r="J72" s="177">
        <f>J617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117</v>
      </c>
      <c r="E73" s="176"/>
      <c r="F73" s="176"/>
      <c r="G73" s="176"/>
      <c r="H73" s="176"/>
      <c r="I73" s="176"/>
      <c r="J73" s="177">
        <f>J631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118</v>
      </c>
      <c r="E74" s="176"/>
      <c r="F74" s="176"/>
      <c r="G74" s="176"/>
      <c r="H74" s="176"/>
      <c r="I74" s="176"/>
      <c r="J74" s="177">
        <f>J653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119</v>
      </c>
      <c r="E75" s="176"/>
      <c r="F75" s="176"/>
      <c r="G75" s="176"/>
      <c r="H75" s="176"/>
      <c r="I75" s="176"/>
      <c r="J75" s="177">
        <f>J661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120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Realizace společných zařízení v k. ú. Stará Ves n. O. - I. etapa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97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 03 - Polní cesta C38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k. ú. Stará Ves nad Ondřejnicí</v>
      </c>
      <c r="G89" s="42"/>
      <c r="H89" s="42"/>
      <c r="I89" s="34" t="s">
        <v>23</v>
      </c>
      <c r="J89" s="74" t="str">
        <f>IF(J12="","",J12)</f>
        <v>6. 2. 2024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54.45" customHeight="1">
      <c r="A91" s="40"/>
      <c r="B91" s="41"/>
      <c r="C91" s="34" t="s">
        <v>25</v>
      </c>
      <c r="D91" s="42"/>
      <c r="E91" s="42"/>
      <c r="F91" s="29" t="str">
        <f>E15</f>
        <v>ČR - SPÚ, KPÚ pro Moravskoslezský kraj</v>
      </c>
      <c r="G91" s="42"/>
      <c r="H91" s="42"/>
      <c r="I91" s="34" t="s">
        <v>32</v>
      </c>
      <c r="J91" s="38" t="str">
        <f>E21</f>
        <v>Hanousek s.r.o.,Barákova 2745/41, 796 01 Prostějov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>Ing. Jan Krč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121</v>
      </c>
      <c r="D94" s="182" t="s">
        <v>58</v>
      </c>
      <c r="E94" s="182" t="s">
        <v>54</v>
      </c>
      <c r="F94" s="182" t="s">
        <v>55</v>
      </c>
      <c r="G94" s="182" t="s">
        <v>122</v>
      </c>
      <c r="H94" s="182" t="s">
        <v>123</v>
      </c>
      <c r="I94" s="182" t="s">
        <v>124</v>
      </c>
      <c r="J94" s="182" t="s">
        <v>102</v>
      </c>
      <c r="K94" s="183" t="s">
        <v>125</v>
      </c>
      <c r="L94" s="184"/>
      <c r="M94" s="94" t="s">
        <v>19</v>
      </c>
      <c r="N94" s="95" t="s">
        <v>43</v>
      </c>
      <c r="O94" s="95" t="s">
        <v>126</v>
      </c>
      <c r="P94" s="95" t="s">
        <v>127</v>
      </c>
      <c r="Q94" s="95" t="s">
        <v>128</v>
      </c>
      <c r="R94" s="95" t="s">
        <v>129</v>
      </c>
      <c r="S94" s="95" t="s">
        <v>130</v>
      </c>
      <c r="T94" s="96" t="s">
        <v>131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132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P96+P590</f>
        <v>0</v>
      </c>
      <c r="Q95" s="98"/>
      <c r="R95" s="187">
        <f>R96+R590</f>
        <v>2313.3727815000002</v>
      </c>
      <c r="S95" s="98"/>
      <c r="T95" s="188">
        <f>T96+T590</f>
        <v>10.941750000000001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103</v>
      </c>
      <c r="BK95" s="189">
        <f>BK96+BK590</f>
        <v>0</v>
      </c>
    </row>
    <row r="96" s="12" customFormat="1" ht="25.92" customHeight="1">
      <c r="A96" s="12"/>
      <c r="B96" s="190"/>
      <c r="C96" s="191"/>
      <c r="D96" s="192" t="s">
        <v>72</v>
      </c>
      <c r="E96" s="193" t="s">
        <v>133</v>
      </c>
      <c r="F96" s="193" t="s">
        <v>134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P97+P448+P469+P485+P500+P543+P548+P566+P585</f>
        <v>0</v>
      </c>
      <c r="Q96" s="198"/>
      <c r="R96" s="199">
        <f>R97+R448+R469+R485+R500+R543+R548+R566+R585</f>
        <v>2313.3727815000002</v>
      </c>
      <c r="S96" s="198"/>
      <c r="T96" s="200">
        <f>T97+T448+T469+T485+T500+T543+T548+T566+T585</f>
        <v>10.941750000000001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81</v>
      </c>
      <c r="AT96" s="202" t="s">
        <v>72</v>
      </c>
      <c r="AU96" s="202" t="s">
        <v>73</v>
      </c>
      <c r="AY96" s="201" t="s">
        <v>135</v>
      </c>
      <c r="BK96" s="203">
        <f>BK97+BK448+BK469+BK485+BK500+BK543+BK548+BK566+BK585</f>
        <v>0</v>
      </c>
    </row>
    <row r="97" s="12" customFormat="1" ht="22.8" customHeight="1">
      <c r="A97" s="12"/>
      <c r="B97" s="190"/>
      <c r="C97" s="191"/>
      <c r="D97" s="192" t="s">
        <v>72</v>
      </c>
      <c r="E97" s="204" t="s">
        <v>81</v>
      </c>
      <c r="F97" s="204" t="s">
        <v>136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SUM(P98:P447)</f>
        <v>0</v>
      </c>
      <c r="Q97" s="198"/>
      <c r="R97" s="199">
        <f>SUM(R98:R447)</f>
        <v>0.062449999999999999</v>
      </c>
      <c r="S97" s="198"/>
      <c r="T97" s="200">
        <f>SUM(T98:T447)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81</v>
      </c>
      <c r="AY97" s="201" t="s">
        <v>135</v>
      </c>
      <c r="BK97" s="203">
        <f>SUM(BK98:BK447)</f>
        <v>0</v>
      </c>
    </row>
    <row r="98" s="2" customFormat="1" ht="16.5" customHeight="1">
      <c r="A98" s="40"/>
      <c r="B98" s="41"/>
      <c r="C98" s="206" t="s">
        <v>81</v>
      </c>
      <c r="D98" s="206" t="s">
        <v>137</v>
      </c>
      <c r="E98" s="207" t="s">
        <v>138</v>
      </c>
      <c r="F98" s="208" t="s">
        <v>139</v>
      </c>
      <c r="G98" s="209" t="s">
        <v>140</v>
      </c>
      <c r="H98" s="210">
        <v>684</v>
      </c>
      <c r="I98" s="211"/>
      <c r="J98" s="212">
        <f>ROUND(I98*H98,2)</f>
        <v>0</v>
      </c>
      <c r="K98" s="208" t="s">
        <v>141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142</v>
      </c>
      <c r="AT98" s="217" t="s">
        <v>137</v>
      </c>
      <c r="AU98" s="217" t="s">
        <v>83</v>
      </c>
      <c r="AY98" s="19" t="s">
        <v>135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142</v>
      </c>
      <c r="BM98" s="217" t="s">
        <v>143</v>
      </c>
    </row>
    <row r="99" s="2" customFormat="1">
      <c r="A99" s="40"/>
      <c r="B99" s="41"/>
      <c r="C99" s="42"/>
      <c r="D99" s="219" t="s">
        <v>144</v>
      </c>
      <c r="E99" s="42"/>
      <c r="F99" s="220" t="s">
        <v>145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144</v>
      </c>
      <c r="AU99" s="19" t="s">
        <v>83</v>
      </c>
    </row>
    <row r="100" s="13" customFormat="1">
      <c r="A100" s="13"/>
      <c r="B100" s="224"/>
      <c r="C100" s="225"/>
      <c r="D100" s="226" t="s">
        <v>146</v>
      </c>
      <c r="E100" s="227" t="s">
        <v>19</v>
      </c>
      <c r="F100" s="228" t="s">
        <v>147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146</v>
      </c>
      <c r="AU100" s="234" t="s">
        <v>83</v>
      </c>
      <c r="AV100" s="13" t="s">
        <v>81</v>
      </c>
      <c r="AW100" s="13" t="s">
        <v>35</v>
      </c>
      <c r="AX100" s="13" t="s">
        <v>73</v>
      </c>
      <c r="AY100" s="234" t="s">
        <v>135</v>
      </c>
    </row>
    <row r="101" s="13" customFormat="1">
      <c r="A101" s="13"/>
      <c r="B101" s="224"/>
      <c r="C101" s="225"/>
      <c r="D101" s="226" t="s">
        <v>146</v>
      </c>
      <c r="E101" s="227" t="s">
        <v>19</v>
      </c>
      <c r="F101" s="228" t="s">
        <v>148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146</v>
      </c>
      <c r="AU101" s="234" t="s">
        <v>83</v>
      </c>
      <c r="AV101" s="13" t="s">
        <v>81</v>
      </c>
      <c r="AW101" s="13" t="s">
        <v>35</v>
      </c>
      <c r="AX101" s="13" t="s">
        <v>73</v>
      </c>
      <c r="AY101" s="234" t="s">
        <v>135</v>
      </c>
    </row>
    <row r="102" s="13" customFormat="1">
      <c r="A102" s="13"/>
      <c r="B102" s="224"/>
      <c r="C102" s="225"/>
      <c r="D102" s="226" t="s">
        <v>146</v>
      </c>
      <c r="E102" s="227" t="s">
        <v>19</v>
      </c>
      <c r="F102" s="228" t="s">
        <v>149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146</v>
      </c>
      <c r="AU102" s="234" t="s">
        <v>83</v>
      </c>
      <c r="AV102" s="13" t="s">
        <v>81</v>
      </c>
      <c r="AW102" s="13" t="s">
        <v>35</v>
      </c>
      <c r="AX102" s="13" t="s">
        <v>73</v>
      </c>
      <c r="AY102" s="234" t="s">
        <v>135</v>
      </c>
    </row>
    <row r="103" s="14" customFormat="1">
      <c r="A103" s="14"/>
      <c r="B103" s="235"/>
      <c r="C103" s="236"/>
      <c r="D103" s="226" t="s">
        <v>146</v>
      </c>
      <c r="E103" s="237" t="s">
        <v>19</v>
      </c>
      <c r="F103" s="238" t="s">
        <v>150</v>
      </c>
      <c r="G103" s="236"/>
      <c r="H103" s="239">
        <v>684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146</v>
      </c>
      <c r="AU103" s="245" t="s">
        <v>83</v>
      </c>
      <c r="AV103" s="14" t="s">
        <v>83</v>
      </c>
      <c r="AW103" s="14" t="s">
        <v>35</v>
      </c>
      <c r="AX103" s="14" t="s">
        <v>81</v>
      </c>
      <c r="AY103" s="245" t="s">
        <v>135</v>
      </c>
    </row>
    <row r="104" s="2" customFormat="1" ht="21.75" customHeight="1">
      <c r="A104" s="40"/>
      <c r="B104" s="41"/>
      <c r="C104" s="206" t="s">
        <v>83</v>
      </c>
      <c r="D104" s="206" t="s">
        <v>137</v>
      </c>
      <c r="E104" s="207" t="s">
        <v>151</v>
      </c>
      <c r="F104" s="208" t="s">
        <v>152</v>
      </c>
      <c r="G104" s="209" t="s">
        <v>140</v>
      </c>
      <c r="H104" s="210">
        <v>5071</v>
      </c>
      <c r="I104" s="211"/>
      <c r="J104" s="212">
        <f>ROUND(I104*H104,2)</f>
        <v>0</v>
      </c>
      <c r="K104" s="208" t="s">
        <v>141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142</v>
      </c>
      <c r="AT104" s="217" t="s">
        <v>137</v>
      </c>
      <c r="AU104" s="217" t="s">
        <v>83</v>
      </c>
      <c r="AY104" s="19" t="s">
        <v>135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142</v>
      </c>
      <c r="BM104" s="217" t="s">
        <v>153</v>
      </c>
    </row>
    <row r="105" s="2" customFormat="1">
      <c r="A105" s="40"/>
      <c r="B105" s="41"/>
      <c r="C105" s="42"/>
      <c r="D105" s="219" t="s">
        <v>144</v>
      </c>
      <c r="E105" s="42"/>
      <c r="F105" s="220" t="s">
        <v>154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144</v>
      </c>
      <c r="AU105" s="19" t="s">
        <v>83</v>
      </c>
    </row>
    <row r="106" s="13" customFormat="1">
      <c r="A106" s="13"/>
      <c r="B106" s="224"/>
      <c r="C106" s="225"/>
      <c r="D106" s="226" t="s">
        <v>146</v>
      </c>
      <c r="E106" s="227" t="s">
        <v>19</v>
      </c>
      <c r="F106" s="228" t="s">
        <v>147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146</v>
      </c>
      <c r="AU106" s="234" t="s">
        <v>83</v>
      </c>
      <c r="AV106" s="13" t="s">
        <v>81</v>
      </c>
      <c r="AW106" s="13" t="s">
        <v>35</v>
      </c>
      <c r="AX106" s="13" t="s">
        <v>73</v>
      </c>
      <c r="AY106" s="234" t="s">
        <v>135</v>
      </c>
    </row>
    <row r="107" s="13" customFormat="1">
      <c r="A107" s="13"/>
      <c r="B107" s="224"/>
      <c r="C107" s="225"/>
      <c r="D107" s="226" t="s">
        <v>146</v>
      </c>
      <c r="E107" s="227" t="s">
        <v>19</v>
      </c>
      <c r="F107" s="228" t="s">
        <v>155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146</v>
      </c>
      <c r="AU107" s="234" t="s">
        <v>83</v>
      </c>
      <c r="AV107" s="13" t="s">
        <v>81</v>
      </c>
      <c r="AW107" s="13" t="s">
        <v>35</v>
      </c>
      <c r="AX107" s="13" t="s">
        <v>73</v>
      </c>
      <c r="AY107" s="234" t="s">
        <v>135</v>
      </c>
    </row>
    <row r="108" s="14" customFormat="1">
      <c r="A108" s="14"/>
      <c r="B108" s="235"/>
      <c r="C108" s="236"/>
      <c r="D108" s="226" t="s">
        <v>146</v>
      </c>
      <c r="E108" s="237" t="s">
        <v>19</v>
      </c>
      <c r="F108" s="238" t="s">
        <v>156</v>
      </c>
      <c r="G108" s="236"/>
      <c r="H108" s="239">
        <v>3537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146</v>
      </c>
      <c r="AU108" s="245" t="s">
        <v>83</v>
      </c>
      <c r="AV108" s="14" t="s">
        <v>83</v>
      </c>
      <c r="AW108" s="14" t="s">
        <v>35</v>
      </c>
      <c r="AX108" s="14" t="s">
        <v>73</v>
      </c>
      <c r="AY108" s="245" t="s">
        <v>135</v>
      </c>
    </row>
    <row r="109" s="13" customFormat="1">
      <c r="A109" s="13"/>
      <c r="B109" s="224"/>
      <c r="C109" s="225"/>
      <c r="D109" s="226" t="s">
        <v>146</v>
      </c>
      <c r="E109" s="227" t="s">
        <v>19</v>
      </c>
      <c r="F109" s="228" t="s">
        <v>157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146</v>
      </c>
      <c r="AU109" s="234" t="s">
        <v>83</v>
      </c>
      <c r="AV109" s="13" t="s">
        <v>81</v>
      </c>
      <c r="AW109" s="13" t="s">
        <v>35</v>
      </c>
      <c r="AX109" s="13" t="s">
        <v>73</v>
      </c>
      <c r="AY109" s="234" t="s">
        <v>135</v>
      </c>
    </row>
    <row r="110" s="13" customFormat="1">
      <c r="A110" s="13"/>
      <c r="B110" s="224"/>
      <c r="C110" s="225"/>
      <c r="D110" s="226" t="s">
        <v>146</v>
      </c>
      <c r="E110" s="227" t="s">
        <v>19</v>
      </c>
      <c r="F110" s="228" t="s">
        <v>158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146</v>
      </c>
      <c r="AU110" s="234" t="s">
        <v>83</v>
      </c>
      <c r="AV110" s="13" t="s">
        <v>81</v>
      </c>
      <c r="AW110" s="13" t="s">
        <v>35</v>
      </c>
      <c r="AX110" s="13" t="s">
        <v>73</v>
      </c>
      <c r="AY110" s="234" t="s">
        <v>135</v>
      </c>
    </row>
    <row r="111" s="14" customFormat="1">
      <c r="A111" s="14"/>
      <c r="B111" s="235"/>
      <c r="C111" s="236"/>
      <c r="D111" s="226" t="s">
        <v>146</v>
      </c>
      <c r="E111" s="237" t="s">
        <v>19</v>
      </c>
      <c r="F111" s="238" t="s">
        <v>159</v>
      </c>
      <c r="G111" s="236"/>
      <c r="H111" s="239">
        <v>767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146</v>
      </c>
      <c r="AU111" s="245" t="s">
        <v>83</v>
      </c>
      <c r="AV111" s="14" t="s">
        <v>83</v>
      </c>
      <c r="AW111" s="14" t="s">
        <v>35</v>
      </c>
      <c r="AX111" s="14" t="s">
        <v>73</v>
      </c>
      <c r="AY111" s="245" t="s">
        <v>135</v>
      </c>
    </row>
    <row r="112" s="13" customFormat="1">
      <c r="A112" s="13"/>
      <c r="B112" s="224"/>
      <c r="C112" s="225"/>
      <c r="D112" s="226" t="s">
        <v>146</v>
      </c>
      <c r="E112" s="227" t="s">
        <v>19</v>
      </c>
      <c r="F112" s="228" t="s">
        <v>160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146</v>
      </c>
      <c r="AU112" s="234" t="s">
        <v>83</v>
      </c>
      <c r="AV112" s="13" t="s">
        <v>81</v>
      </c>
      <c r="AW112" s="13" t="s">
        <v>35</v>
      </c>
      <c r="AX112" s="13" t="s">
        <v>73</v>
      </c>
      <c r="AY112" s="234" t="s">
        <v>135</v>
      </c>
    </row>
    <row r="113" s="13" customFormat="1">
      <c r="A113" s="13"/>
      <c r="B113" s="224"/>
      <c r="C113" s="225"/>
      <c r="D113" s="226" t="s">
        <v>146</v>
      </c>
      <c r="E113" s="227" t="s">
        <v>19</v>
      </c>
      <c r="F113" s="228" t="s">
        <v>158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146</v>
      </c>
      <c r="AU113" s="234" t="s">
        <v>83</v>
      </c>
      <c r="AV113" s="13" t="s">
        <v>81</v>
      </c>
      <c r="AW113" s="13" t="s">
        <v>35</v>
      </c>
      <c r="AX113" s="13" t="s">
        <v>73</v>
      </c>
      <c r="AY113" s="234" t="s">
        <v>135</v>
      </c>
    </row>
    <row r="114" s="14" customFormat="1">
      <c r="A114" s="14"/>
      <c r="B114" s="235"/>
      <c r="C114" s="236"/>
      <c r="D114" s="226" t="s">
        <v>146</v>
      </c>
      <c r="E114" s="237" t="s">
        <v>19</v>
      </c>
      <c r="F114" s="238" t="s">
        <v>159</v>
      </c>
      <c r="G114" s="236"/>
      <c r="H114" s="239">
        <v>767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146</v>
      </c>
      <c r="AU114" s="245" t="s">
        <v>83</v>
      </c>
      <c r="AV114" s="14" t="s">
        <v>83</v>
      </c>
      <c r="AW114" s="14" t="s">
        <v>35</v>
      </c>
      <c r="AX114" s="14" t="s">
        <v>73</v>
      </c>
      <c r="AY114" s="245" t="s">
        <v>135</v>
      </c>
    </row>
    <row r="115" s="15" customFormat="1">
      <c r="A115" s="15"/>
      <c r="B115" s="246"/>
      <c r="C115" s="247"/>
      <c r="D115" s="226" t="s">
        <v>146</v>
      </c>
      <c r="E115" s="248" t="s">
        <v>19</v>
      </c>
      <c r="F115" s="249" t="s">
        <v>161</v>
      </c>
      <c r="G115" s="247"/>
      <c r="H115" s="250">
        <v>5071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146</v>
      </c>
      <c r="AU115" s="256" t="s">
        <v>83</v>
      </c>
      <c r="AV115" s="15" t="s">
        <v>142</v>
      </c>
      <c r="AW115" s="15" t="s">
        <v>35</v>
      </c>
      <c r="AX115" s="15" t="s">
        <v>81</v>
      </c>
      <c r="AY115" s="256" t="s">
        <v>135</v>
      </c>
    </row>
    <row r="116" s="2" customFormat="1" ht="24.15" customHeight="1">
      <c r="A116" s="40"/>
      <c r="B116" s="41"/>
      <c r="C116" s="206" t="s">
        <v>162</v>
      </c>
      <c r="D116" s="206" t="s">
        <v>137</v>
      </c>
      <c r="E116" s="207" t="s">
        <v>163</v>
      </c>
      <c r="F116" s="208" t="s">
        <v>164</v>
      </c>
      <c r="G116" s="209" t="s">
        <v>140</v>
      </c>
      <c r="H116" s="210">
        <v>111</v>
      </c>
      <c r="I116" s="211"/>
      <c r="J116" s="212">
        <f>ROUND(I116*H116,2)</f>
        <v>0</v>
      </c>
      <c r="K116" s="208" t="s">
        <v>141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142</v>
      </c>
      <c r="AT116" s="217" t="s">
        <v>137</v>
      </c>
      <c r="AU116" s="217" t="s">
        <v>83</v>
      </c>
      <c r="AY116" s="19" t="s">
        <v>135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142</v>
      </c>
      <c r="BM116" s="217" t="s">
        <v>165</v>
      </c>
    </row>
    <row r="117" s="2" customFormat="1">
      <c r="A117" s="40"/>
      <c r="B117" s="41"/>
      <c r="C117" s="42"/>
      <c r="D117" s="219" t="s">
        <v>144</v>
      </c>
      <c r="E117" s="42"/>
      <c r="F117" s="220" t="s">
        <v>166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144</v>
      </c>
      <c r="AU117" s="19" t="s">
        <v>83</v>
      </c>
    </row>
    <row r="118" s="13" customFormat="1">
      <c r="A118" s="13"/>
      <c r="B118" s="224"/>
      <c r="C118" s="225"/>
      <c r="D118" s="226" t="s">
        <v>146</v>
      </c>
      <c r="E118" s="227" t="s">
        <v>19</v>
      </c>
      <c r="F118" s="228" t="s">
        <v>167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146</v>
      </c>
      <c r="AU118" s="234" t="s">
        <v>83</v>
      </c>
      <c r="AV118" s="13" t="s">
        <v>81</v>
      </c>
      <c r="AW118" s="13" t="s">
        <v>35</v>
      </c>
      <c r="AX118" s="13" t="s">
        <v>73</v>
      </c>
      <c r="AY118" s="234" t="s">
        <v>135</v>
      </c>
    </row>
    <row r="119" s="14" customFormat="1">
      <c r="A119" s="14"/>
      <c r="B119" s="235"/>
      <c r="C119" s="236"/>
      <c r="D119" s="226" t="s">
        <v>146</v>
      </c>
      <c r="E119" s="237" t="s">
        <v>19</v>
      </c>
      <c r="F119" s="238" t="s">
        <v>168</v>
      </c>
      <c r="G119" s="236"/>
      <c r="H119" s="239">
        <v>111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146</v>
      </c>
      <c r="AU119" s="245" t="s">
        <v>83</v>
      </c>
      <c r="AV119" s="14" t="s">
        <v>83</v>
      </c>
      <c r="AW119" s="14" t="s">
        <v>35</v>
      </c>
      <c r="AX119" s="14" t="s">
        <v>81</v>
      </c>
      <c r="AY119" s="245" t="s">
        <v>135</v>
      </c>
    </row>
    <row r="120" s="2" customFormat="1" ht="21.75" customHeight="1">
      <c r="A120" s="40"/>
      <c r="B120" s="41"/>
      <c r="C120" s="206" t="s">
        <v>142</v>
      </c>
      <c r="D120" s="206" t="s">
        <v>137</v>
      </c>
      <c r="E120" s="207" t="s">
        <v>169</v>
      </c>
      <c r="F120" s="208" t="s">
        <v>170</v>
      </c>
      <c r="G120" s="209" t="s">
        <v>171</v>
      </c>
      <c r="H120" s="210">
        <v>35</v>
      </c>
      <c r="I120" s="211"/>
      <c r="J120" s="212">
        <f>ROUND(I120*H120,2)</f>
        <v>0</v>
      </c>
      <c r="K120" s="208" t="s">
        <v>141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142</v>
      </c>
      <c r="AT120" s="217" t="s">
        <v>137</v>
      </c>
      <c r="AU120" s="217" t="s">
        <v>83</v>
      </c>
      <c r="AY120" s="19" t="s">
        <v>135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142</v>
      </c>
      <c r="BM120" s="217" t="s">
        <v>172</v>
      </c>
    </row>
    <row r="121" s="2" customFormat="1">
      <c r="A121" s="40"/>
      <c r="B121" s="41"/>
      <c r="C121" s="42"/>
      <c r="D121" s="219" t="s">
        <v>144</v>
      </c>
      <c r="E121" s="42"/>
      <c r="F121" s="220" t="s">
        <v>173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144</v>
      </c>
      <c r="AU121" s="19" t="s">
        <v>83</v>
      </c>
    </row>
    <row r="122" s="13" customFormat="1">
      <c r="A122" s="13"/>
      <c r="B122" s="224"/>
      <c r="C122" s="225"/>
      <c r="D122" s="226" t="s">
        <v>146</v>
      </c>
      <c r="E122" s="227" t="s">
        <v>19</v>
      </c>
      <c r="F122" s="228" t="s">
        <v>167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146</v>
      </c>
      <c r="AU122" s="234" t="s">
        <v>83</v>
      </c>
      <c r="AV122" s="13" t="s">
        <v>81</v>
      </c>
      <c r="AW122" s="13" t="s">
        <v>35</v>
      </c>
      <c r="AX122" s="13" t="s">
        <v>73</v>
      </c>
      <c r="AY122" s="234" t="s">
        <v>135</v>
      </c>
    </row>
    <row r="123" s="14" customFormat="1">
      <c r="A123" s="14"/>
      <c r="B123" s="235"/>
      <c r="C123" s="236"/>
      <c r="D123" s="226" t="s">
        <v>146</v>
      </c>
      <c r="E123" s="237" t="s">
        <v>19</v>
      </c>
      <c r="F123" s="238" t="s">
        <v>174</v>
      </c>
      <c r="G123" s="236"/>
      <c r="H123" s="239">
        <v>35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146</v>
      </c>
      <c r="AU123" s="245" t="s">
        <v>83</v>
      </c>
      <c r="AV123" s="14" t="s">
        <v>83</v>
      </c>
      <c r="AW123" s="14" t="s">
        <v>35</v>
      </c>
      <c r="AX123" s="14" t="s">
        <v>81</v>
      </c>
      <c r="AY123" s="245" t="s">
        <v>135</v>
      </c>
    </row>
    <row r="124" s="2" customFormat="1" ht="21.75" customHeight="1">
      <c r="A124" s="40"/>
      <c r="B124" s="41"/>
      <c r="C124" s="206" t="s">
        <v>175</v>
      </c>
      <c r="D124" s="206" t="s">
        <v>137</v>
      </c>
      <c r="E124" s="207" t="s">
        <v>176</v>
      </c>
      <c r="F124" s="208" t="s">
        <v>177</v>
      </c>
      <c r="G124" s="209" t="s">
        <v>171</v>
      </c>
      <c r="H124" s="210">
        <v>1</v>
      </c>
      <c r="I124" s="211"/>
      <c r="J124" s="212">
        <f>ROUND(I124*H124,2)</f>
        <v>0</v>
      </c>
      <c r="K124" s="208" t="s">
        <v>141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142</v>
      </c>
      <c r="AT124" s="217" t="s">
        <v>137</v>
      </c>
      <c r="AU124" s="217" t="s">
        <v>83</v>
      </c>
      <c r="AY124" s="19" t="s">
        <v>135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142</v>
      </c>
      <c r="BM124" s="217" t="s">
        <v>178</v>
      </c>
    </row>
    <row r="125" s="2" customFormat="1">
      <c r="A125" s="40"/>
      <c r="B125" s="41"/>
      <c r="C125" s="42"/>
      <c r="D125" s="219" t="s">
        <v>144</v>
      </c>
      <c r="E125" s="42"/>
      <c r="F125" s="220" t="s">
        <v>179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144</v>
      </c>
      <c r="AU125" s="19" t="s">
        <v>83</v>
      </c>
    </row>
    <row r="126" s="13" customFormat="1">
      <c r="A126" s="13"/>
      <c r="B126" s="224"/>
      <c r="C126" s="225"/>
      <c r="D126" s="226" t="s">
        <v>146</v>
      </c>
      <c r="E126" s="227" t="s">
        <v>19</v>
      </c>
      <c r="F126" s="228" t="s">
        <v>167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146</v>
      </c>
      <c r="AU126" s="234" t="s">
        <v>83</v>
      </c>
      <c r="AV126" s="13" t="s">
        <v>81</v>
      </c>
      <c r="AW126" s="13" t="s">
        <v>35</v>
      </c>
      <c r="AX126" s="13" t="s">
        <v>73</v>
      </c>
      <c r="AY126" s="234" t="s">
        <v>135</v>
      </c>
    </row>
    <row r="127" s="14" customFormat="1">
      <c r="A127" s="14"/>
      <c r="B127" s="235"/>
      <c r="C127" s="236"/>
      <c r="D127" s="226" t="s">
        <v>146</v>
      </c>
      <c r="E127" s="237" t="s">
        <v>19</v>
      </c>
      <c r="F127" s="238" t="s">
        <v>81</v>
      </c>
      <c r="G127" s="236"/>
      <c r="H127" s="239">
        <v>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146</v>
      </c>
      <c r="AU127" s="245" t="s">
        <v>83</v>
      </c>
      <c r="AV127" s="14" t="s">
        <v>83</v>
      </c>
      <c r="AW127" s="14" t="s">
        <v>35</v>
      </c>
      <c r="AX127" s="14" t="s">
        <v>81</v>
      </c>
      <c r="AY127" s="245" t="s">
        <v>135</v>
      </c>
    </row>
    <row r="128" s="2" customFormat="1" ht="21.75" customHeight="1">
      <c r="A128" s="40"/>
      <c r="B128" s="41"/>
      <c r="C128" s="206" t="s">
        <v>180</v>
      </c>
      <c r="D128" s="206" t="s">
        <v>137</v>
      </c>
      <c r="E128" s="207" t="s">
        <v>181</v>
      </c>
      <c r="F128" s="208" t="s">
        <v>182</v>
      </c>
      <c r="G128" s="209" t="s">
        <v>171</v>
      </c>
      <c r="H128" s="210">
        <v>1</v>
      </c>
      <c r="I128" s="211"/>
      <c r="J128" s="212">
        <f>ROUND(I128*H128,2)</f>
        <v>0</v>
      </c>
      <c r="K128" s="208" t="s">
        <v>141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142</v>
      </c>
      <c r="AT128" s="217" t="s">
        <v>137</v>
      </c>
      <c r="AU128" s="217" t="s">
        <v>83</v>
      </c>
      <c r="AY128" s="19" t="s">
        <v>135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142</v>
      </c>
      <c r="BM128" s="217" t="s">
        <v>183</v>
      </c>
    </row>
    <row r="129" s="2" customFormat="1">
      <c r="A129" s="40"/>
      <c r="B129" s="41"/>
      <c r="C129" s="42"/>
      <c r="D129" s="219" t="s">
        <v>144</v>
      </c>
      <c r="E129" s="42"/>
      <c r="F129" s="220" t="s">
        <v>184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144</v>
      </c>
      <c r="AU129" s="19" t="s">
        <v>83</v>
      </c>
    </row>
    <row r="130" s="13" customFormat="1">
      <c r="A130" s="13"/>
      <c r="B130" s="224"/>
      <c r="C130" s="225"/>
      <c r="D130" s="226" t="s">
        <v>146</v>
      </c>
      <c r="E130" s="227" t="s">
        <v>19</v>
      </c>
      <c r="F130" s="228" t="s">
        <v>167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146</v>
      </c>
      <c r="AU130" s="234" t="s">
        <v>83</v>
      </c>
      <c r="AV130" s="13" t="s">
        <v>81</v>
      </c>
      <c r="AW130" s="13" t="s">
        <v>35</v>
      </c>
      <c r="AX130" s="13" t="s">
        <v>73</v>
      </c>
      <c r="AY130" s="234" t="s">
        <v>135</v>
      </c>
    </row>
    <row r="131" s="14" customFormat="1">
      <c r="A131" s="14"/>
      <c r="B131" s="235"/>
      <c r="C131" s="236"/>
      <c r="D131" s="226" t="s">
        <v>146</v>
      </c>
      <c r="E131" s="237" t="s">
        <v>19</v>
      </c>
      <c r="F131" s="238" t="s">
        <v>81</v>
      </c>
      <c r="G131" s="236"/>
      <c r="H131" s="239">
        <v>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146</v>
      </c>
      <c r="AU131" s="245" t="s">
        <v>83</v>
      </c>
      <c r="AV131" s="14" t="s">
        <v>83</v>
      </c>
      <c r="AW131" s="14" t="s">
        <v>35</v>
      </c>
      <c r="AX131" s="14" t="s">
        <v>81</v>
      </c>
      <c r="AY131" s="245" t="s">
        <v>135</v>
      </c>
    </row>
    <row r="132" s="2" customFormat="1" ht="21.75" customHeight="1">
      <c r="A132" s="40"/>
      <c r="B132" s="41"/>
      <c r="C132" s="206" t="s">
        <v>185</v>
      </c>
      <c r="D132" s="206" t="s">
        <v>137</v>
      </c>
      <c r="E132" s="207" t="s">
        <v>186</v>
      </c>
      <c r="F132" s="208" t="s">
        <v>187</v>
      </c>
      <c r="G132" s="209" t="s">
        <v>171</v>
      </c>
      <c r="H132" s="210">
        <v>4</v>
      </c>
      <c r="I132" s="211"/>
      <c r="J132" s="212">
        <f>ROUND(I132*H132,2)</f>
        <v>0</v>
      </c>
      <c r="K132" s="208" t="s">
        <v>141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142</v>
      </c>
      <c r="AT132" s="217" t="s">
        <v>137</v>
      </c>
      <c r="AU132" s="217" t="s">
        <v>83</v>
      </c>
      <c r="AY132" s="19" t="s">
        <v>135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142</v>
      </c>
      <c r="BM132" s="217" t="s">
        <v>188</v>
      </c>
    </row>
    <row r="133" s="2" customFormat="1">
      <c r="A133" s="40"/>
      <c r="B133" s="41"/>
      <c r="C133" s="42"/>
      <c r="D133" s="219" t="s">
        <v>144</v>
      </c>
      <c r="E133" s="42"/>
      <c r="F133" s="220" t="s">
        <v>189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144</v>
      </c>
      <c r="AU133" s="19" t="s">
        <v>83</v>
      </c>
    </row>
    <row r="134" s="13" customFormat="1">
      <c r="A134" s="13"/>
      <c r="B134" s="224"/>
      <c r="C134" s="225"/>
      <c r="D134" s="226" t="s">
        <v>146</v>
      </c>
      <c r="E134" s="227" t="s">
        <v>19</v>
      </c>
      <c r="F134" s="228" t="s">
        <v>167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146</v>
      </c>
      <c r="AU134" s="234" t="s">
        <v>83</v>
      </c>
      <c r="AV134" s="13" t="s">
        <v>81</v>
      </c>
      <c r="AW134" s="13" t="s">
        <v>35</v>
      </c>
      <c r="AX134" s="13" t="s">
        <v>73</v>
      </c>
      <c r="AY134" s="234" t="s">
        <v>135</v>
      </c>
    </row>
    <row r="135" s="14" customFormat="1">
      <c r="A135" s="14"/>
      <c r="B135" s="235"/>
      <c r="C135" s="236"/>
      <c r="D135" s="226" t="s">
        <v>146</v>
      </c>
      <c r="E135" s="237" t="s">
        <v>19</v>
      </c>
      <c r="F135" s="238" t="s">
        <v>190</v>
      </c>
      <c r="G135" s="236"/>
      <c r="H135" s="239">
        <v>4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146</v>
      </c>
      <c r="AU135" s="245" t="s">
        <v>83</v>
      </c>
      <c r="AV135" s="14" t="s">
        <v>83</v>
      </c>
      <c r="AW135" s="14" t="s">
        <v>35</v>
      </c>
      <c r="AX135" s="14" t="s">
        <v>81</v>
      </c>
      <c r="AY135" s="245" t="s">
        <v>135</v>
      </c>
    </row>
    <row r="136" s="2" customFormat="1" ht="24.15" customHeight="1">
      <c r="A136" s="40"/>
      <c r="B136" s="41"/>
      <c r="C136" s="206" t="s">
        <v>191</v>
      </c>
      <c r="D136" s="206" t="s">
        <v>137</v>
      </c>
      <c r="E136" s="207" t="s">
        <v>192</v>
      </c>
      <c r="F136" s="208" t="s">
        <v>193</v>
      </c>
      <c r="G136" s="209" t="s">
        <v>171</v>
      </c>
      <c r="H136" s="210">
        <v>35</v>
      </c>
      <c r="I136" s="211"/>
      <c r="J136" s="212">
        <f>ROUND(I136*H136,2)</f>
        <v>0</v>
      </c>
      <c r="K136" s="208" t="s">
        <v>141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142</v>
      </c>
      <c r="AT136" s="217" t="s">
        <v>137</v>
      </c>
      <c r="AU136" s="217" t="s">
        <v>83</v>
      </c>
      <c r="AY136" s="19" t="s">
        <v>135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142</v>
      </c>
      <c r="BM136" s="217" t="s">
        <v>194</v>
      </c>
    </row>
    <row r="137" s="2" customFormat="1">
      <c r="A137" s="40"/>
      <c r="B137" s="41"/>
      <c r="C137" s="42"/>
      <c r="D137" s="219" t="s">
        <v>144</v>
      </c>
      <c r="E137" s="42"/>
      <c r="F137" s="220" t="s">
        <v>195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144</v>
      </c>
      <c r="AU137" s="19" t="s">
        <v>83</v>
      </c>
    </row>
    <row r="138" s="13" customFormat="1">
      <c r="A138" s="13"/>
      <c r="B138" s="224"/>
      <c r="C138" s="225"/>
      <c r="D138" s="226" t="s">
        <v>146</v>
      </c>
      <c r="E138" s="227" t="s">
        <v>19</v>
      </c>
      <c r="F138" s="228" t="s">
        <v>167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146</v>
      </c>
      <c r="AU138" s="234" t="s">
        <v>83</v>
      </c>
      <c r="AV138" s="13" t="s">
        <v>81</v>
      </c>
      <c r="AW138" s="13" t="s">
        <v>35</v>
      </c>
      <c r="AX138" s="13" t="s">
        <v>73</v>
      </c>
      <c r="AY138" s="234" t="s">
        <v>135</v>
      </c>
    </row>
    <row r="139" s="14" customFormat="1">
      <c r="A139" s="14"/>
      <c r="B139" s="235"/>
      <c r="C139" s="236"/>
      <c r="D139" s="226" t="s">
        <v>146</v>
      </c>
      <c r="E139" s="237" t="s">
        <v>19</v>
      </c>
      <c r="F139" s="238" t="s">
        <v>174</v>
      </c>
      <c r="G139" s="236"/>
      <c r="H139" s="239">
        <v>35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146</v>
      </c>
      <c r="AU139" s="245" t="s">
        <v>83</v>
      </c>
      <c r="AV139" s="14" t="s">
        <v>83</v>
      </c>
      <c r="AW139" s="14" t="s">
        <v>35</v>
      </c>
      <c r="AX139" s="14" t="s">
        <v>81</v>
      </c>
      <c r="AY139" s="245" t="s">
        <v>135</v>
      </c>
    </row>
    <row r="140" s="2" customFormat="1" ht="24.15" customHeight="1">
      <c r="A140" s="40"/>
      <c r="B140" s="41"/>
      <c r="C140" s="206" t="s">
        <v>196</v>
      </c>
      <c r="D140" s="206" t="s">
        <v>137</v>
      </c>
      <c r="E140" s="207" t="s">
        <v>197</v>
      </c>
      <c r="F140" s="208" t="s">
        <v>198</v>
      </c>
      <c r="G140" s="209" t="s">
        <v>171</v>
      </c>
      <c r="H140" s="210">
        <v>2</v>
      </c>
      <c r="I140" s="211"/>
      <c r="J140" s="212">
        <f>ROUND(I140*H140,2)</f>
        <v>0</v>
      </c>
      <c r="K140" s="208" t="s">
        <v>141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142</v>
      </c>
      <c r="AT140" s="217" t="s">
        <v>137</v>
      </c>
      <c r="AU140" s="217" t="s">
        <v>83</v>
      </c>
      <c r="AY140" s="19" t="s">
        <v>135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142</v>
      </c>
      <c r="BM140" s="217" t="s">
        <v>199</v>
      </c>
    </row>
    <row r="141" s="2" customFormat="1">
      <c r="A141" s="40"/>
      <c r="B141" s="41"/>
      <c r="C141" s="42"/>
      <c r="D141" s="219" t="s">
        <v>144</v>
      </c>
      <c r="E141" s="42"/>
      <c r="F141" s="220" t="s">
        <v>200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144</v>
      </c>
      <c r="AU141" s="19" t="s">
        <v>83</v>
      </c>
    </row>
    <row r="142" s="13" customFormat="1">
      <c r="A142" s="13"/>
      <c r="B142" s="224"/>
      <c r="C142" s="225"/>
      <c r="D142" s="226" t="s">
        <v>146</v>
      </c>
      <c r="E142" s="227" t="s">
        <v>19</v>
      </c>
      <c r="F142" s="228" t="s">
        <v>167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146</v>
      </c>
      <c r="AU142" s="234" t="s">
        <v>83</v>
      </c>
      <c r="AV142" s="13" t="s">
        <v>81</v>
      </c>
      <c r="AW142" s="13" t="s">
        <v>35</v>
      </c>
      <c r="AX142" s="13" t="s">
        <v>73</v>
      </c>
      <c r="AY142" s="234" t="s">
        <v>135</v>
      </c>
    </row>
    <row r="143" s="14" customFormat="1">
      <c r="A143" s="14"/>
      <c r="B143" s="235"/>
      <c r="C143" s="236"/>
      <c r="D143" s="226" t="s">
        <v>146</v>
      </c>
      <c r="E143" s="237" t="s">
        <v>19</v>
      </c>
      <c r="F143" s="238" t="s">
        <v>83</v>
      </c>
      <c r="G143" s="236"/>
      <c r="H143" s="239">
        <v>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146</v>
      </c>
      <c r="AU143" s="245" t="s">
        <v>83</v>
      </c>
      <c r="AV143" s="14" t="s">
        <v>83</v>
      </c>
      <c r="AW143" s="14" t="s">
        <v>35</v>
      </c>
      <c r="AX143" s="14" t="s">
        <v>81</v>
      </c>
      <c r="AY143" s="245" t="s">
        <v>135</v>
      </c>
    </row>
    <row r="144" s="2" customFormat="1" ht="24.15" customHeight="1">
      <c r="A144" s="40"/>
      <c r="B144" s="41"/>
      <c r="C144" s="206" t="s">
        <v>201</v>
      </c>
      <c r="D144" s="206" t="s">
        <v>137</v>
      </c>
      <c r="E144" s="207" t="s">
        <v>202</v>
      </c>
      <c r="F144" s="208" t="s">
        <v>203</v>
      </c>
      <c r="G144" s="209" t="s">
        <v>171</v>
      </c>
      <c r="H144" s="210">
        <v>4</v>
      </c>
      <c r="I144" s="211"/>
      <c r="J144" s="212">
        <f>ROUND(I144*H144,2)</f>
        <v>0</v>
      </c>
      <c r="K144" s="208" t="s">
        <v>141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142</v>
      </c>
      <c r="AT144" s="217" t="s">
        <v>137</v>
      </c>
      <c r="AU144" s="217" t="s">
        <v>83</v>
      </c>
      <c r="AY144" s="19" t="s">
        <v>135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142</v>
      </c>
      <c r="BM144" s="217" t="s">
        <v>204</v>
      </c>
    </row>
    <row r="145" s="2" customFormat="1">
      <c r="A145" s="40"/>
      <c r="B145" s="41"/>
      <c r="C145" s="42"/>
      <c r="D145" s="219" t="s">
        <v>144</v>
      </c>
      <c r="E145" s="42"/>
      <c r="F145" s="220" t="s">
        <v>205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144</v>
      </c>
      <c r="AU145" s="19" t="s">
        <v>83</v>
      </c>
    </row>
    <row r="146" s="13" customFormat="1">
      <c r="A146" s="13"/>
      <c r="B146" s="224"/>
      <c r="C146" s="225"/>
      <c r="D146" s="226" t="s">
        <v>146</v>
      </c>
      <c r="E146" s="227" t="s">
        <v>19</v>
      </c>
      <c r="F146" s="228" t="s">
        <v>167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146</v>
      </c>
      <c r="AU146" s="234" t="s">
        <v>83</v>
      </c>
      <c r="AV146" s="13" t="s">
        <v>81</v>
      </c>
      <c r="AW146" s="13" t="s">
        <v>35</v>
      </c>
      <c r="AX146" s="13" t="s">
        <v>73</v>
      </c>
      <c r="AY146" s="234" t="s">
        <v>135</v>
      </c>
    </row>
    <row r="147" s="14" customFormat="1">
      <c r="A147" s="14"/>
      <c r="B147" s="235"/>
      <c r="C147" s="236"/>
      <c r="D147" s="226" t="s">
        <v>146</v>
      </c>
      <c r="E147" s="237" t="s">
        <v>19</v>
      </c>
      <c r="F147" s="238" t="s">
        <v>190</v>
      </c>
      <c r="G147" s="236"/>
      <c r="H147" s="239">
        <v>4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146</v>
      </c>
      <c r="AU147" s="245" t="s">
        <v>83</v>
      </c>
      <c r="AV147" s="14" t="s">
        <v>83</v>
      </c>
      <c r="AW147" s="14" t="s">
        <v>35</v>
      </c>
      <c r="AX147" s="14" t="s">
        <v>81</v>
      </c>
      <c r="AY147" s="245" t="s">
        <v>135</v>
      </c>
    </row>
    <row r="148" s="2" customFormat="1" ht="21.75" customHeight="1">
      <c r="A148" s="40"/>
      <c r="B148" s="41"/>
      <c r="C148" s="206" t="s">
        <v>206</v>
      </c>
      <c r="D148" s="206" t="s">
        <v>137</v>
      </c>
      <c r="E148" s="207" t="s">
        <v>207</v>
      </c>
      <c r="F148" s="208" t="s">
        <v>208</v>
      </c>
      <c r="G148" s="209" t="s">
        <v>140</v>
      </c>
      <c r="H148" s="210">
        <v>111</v>
      </c>
      <c r="I148" s="211"/>
      <c r="J148" s="212">
        <f>ROUND(I148*H148,2)</f>
        <v>0</v>
      </c>
      <c r="K148" s="208" t="s">
        <v>141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142</v>
      </c>
      <c r="AT148" s="217" t="s">
        <v>137</v>
      </c>
      <c r="AU148" s="217" t="s">
        <v>83</v>
      </c>
      <c r="AY148" s="19" t="s">
        <v>135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142</v>
      </c>
      <c r="BM148" s="217" t="s">
        <v>209</v>
      </c>
    </row>
    <row r="149" s="2" customFormat="1">
      <c r="A149" s="40"/>
      <c r="B149" s="41"/>
      <c r="C149" s="42"/>
      <c r="D149" s="219" t="s">
        <v>144</v>
      </c>
      <c r="E149" s="42"/>
      <c r="F149" s="220" t="s">
        <v>210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144</v>
      </c>
      <c r="AU149" s="19" t="s">
        <v>83</v>
      </c>
    </row>
    <row r="150" s="13" customFormat="1">
      <c r="A150" s="13"/>
      <c r="B150" s="224"/>
      <c r="C150" s="225"/>
      <c r="D150" s="226" t="s">
        <v>146</v>
      </c>
      <c r="E150" s="227" t="s">
        <v>19</v>
      </c>
      <c r="F150" s="228" t="s">
        <v>167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146</v>
      </c>
      <c r="AU150" s="234" t="s">
        <v>83</v>
      </c>
      <c r="AV150" s="13" t="s">
        <v>81</v>
      </c>
      <c r="AW150" s="13" t="s">
        <v>35</v>
      </c>
      <c r="AX150" s="13" t="s">
        <v>73</v>
      </c>
      <c r="AY150" s="234" t="s">
        <v>135</v>
      </c>
    </row>
    <row r="151" s="13" customFormat="1">
      <c r="A151" s="13"/>
      <c r="B151" s="224"/>
      <c r="C151" s="225"/>
      <c r="D151" s="226" t="s">
        <v>146</v>
      </c>
      <c r="E151" s="227" t="s">
        <v>19</v>
      </c>
      <c r="F151" s="228" t="s">
        <v>211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146</v>
      </c>
      <c r="AU151" s="234" t="s">
        <v>83</v>
      </c>
      <c r="AV151" s="13" t="s">
        <v>81</v>
      </c>
      <c r="AW151" s="13" t="s">
        <v>35</v>
      </c>
      <c r="AX151" s="13" t="s">
        <v>73</v>
      </c>
      <c r="AY151" s="234" t="s">
        <v>135</v>
      </c>
    </row>
    <row r="152" s="14" customFormat="1">
      <c r="A152" s="14"/>
      <c r="B152" s="235"/>
      <c r="C152" s="236"/>
      <c r="D152" s="226" t="s">
        <v>146</v>
      </c>
      <c r="E152" s="237" t="s">
        <v>19</v>
      </c>
      <c r="F152" s="238" t="s">
        <v>168</v>
      </c>
      <c r="G152" s="236"/>
      <c r="H152" s="239">
        <v>111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146</v>
      </c>
      <c r="AU152" s="245" t="s">
        <v>83</v>
      </c>
      <c r="AV152" s="14" t="s">
        <v>83</v>
      </c>
      <c r="AW152" s="14" t="s">
        <v>35</v>
      </c>
      <c r="AX152" s="14" t="s">
        <v>81</v>
      </c>
      <c r="AY152" s="245" t="s">
        <v>135</v>
      </c>
    </row>
    <row r="153" s="2" customFormat="1" ht="21.75" customHeight="1">
      <c r="A153" s="40"/>
      <c r="B153" s="41"/>
      <c r="C153" s="206" t="s">
        <v>212</v>
      </c>
      <c r="D153" s="206" t="s">
        <v>137</v>
      </c>
      <c r="E153" s="207" t="s">
        <v>213</v>
      </c>
      <c r="F153" s="208" t="s">
        <v>214</v>
      </c>
      <c r="G153" s="209" t="s">
        <v>171</v>
      </c>
      <c r="H153" s="210">
        <v>35</v>
      </c>
      <c r="I153" s="211"/>
      <c r="J153" s="212">
        <f>ROUND(I153*H153,2)</f>
        <v>0</v>
      </c>
      <c r="K153" s="208" t="s">
        <v>141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142</v>
      </c>
      <c r="AT153" s="217" t="s">
        <v>137</v>
      </c>
      <c r="AU153" s="217" t="s">
        <v>83</v>
      </c>
      <c r="AY153" s="19" t="s">
        <v>135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142</v>
      </c>
      <c r="BM153" s="217" t="s">
        <v>215</v>
      </c>
    </row>
    <row r="154" s="2" customFormat="1">
      <c r="A154" s="40"/>
      <c r="B154" s="41"/>
      <c r="C154" s="42"/>
      <c r="D154" s="219" t="s">
        <v>144</v>
      </c>
      <c r="E154" s="42"/>
      <c r="F154" s="220" t="s">
        <v>216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144</v>
      </c>
      <c r="AU154" s="19" t="s">
        <v>83</v>
      </c>
    </row>
    <row r="155" s="13" customFormat="1">
      <c r="A155" s="13"/>
      <c r="B155" s="224"/>
      <c r="C155" s="225"/>
      <c r="D155" s="226" t="s">
        <v>146</v>
      </c>
      <c r="E155" s="227" t="s">
        <v>19</v>
      </c>
      <c r="F155" s="228" t="s">
        <v>167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146</v>
      </c>
      <c r="AU155" s="234" t="s">
        <v>83</v>
      </c>
      <c r="AV155" s="13" t="s">
        <v>81</v>
      </c>
      <c r="AW155" s="13" t="s">
        <v>35</v>
      </c>
      <c r="AX155" s="13" t="s">
        <v>73</v>
      </c>
      <c r="AY155" s="234" t="s">
        <v>135</v>
      </c>
    </row>
    <row r="156" s="14" customFormat="1">
      <c r="A156" s="14"/>
      <c r="B156" s="235"/>
      <c r="C156" s="236"/>
      <c r="D156" s="226" t="s">
        <v>146</v>
      </c>
      <c r="E156" s="237" t="s">
        <v>19</v>
      </c>
      <c r="F156" s="238" t="s">
        <v>174</v>
      </c>
      <c r="G156" s="236"/>
      <c r="H156" s="239">
        <v>35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146</v>
      </c>
      <c r="AU156" s="245" t="s">
        <v>83</v>
      </c>
      <c r="AV156" s="14" t="s">
        <v>83</v>
      </c>
      <c r="AW156" s="14" t="s">
        <v>35</v>
      </c>
      <c r="AX156" s="14" t="s">
        <v>81</v>
      </c>
      <c r="AY156" s="245" t="s">
        <v>135</v>
      </c>
    </row>
    <row r="157" s="2" customFormat="1" ht="21.75" customHeight="1">
      <c r="A157" s="40"/>
      <c r="B157" s="41"/>
      <c r="C157" s="206" t="s">
        <v>217</v>
      </c>
      <c r="D157" s="206" t="s">
        <v>137</v>
      </c>
      <c r="E157" s="207" t="s">
        <v>218</v>
      </c>
      <c r="F157" s="208" t="s">
        <v>219</v>
      </c>
      <c r="G157" s="209" t="s">
        <v>171</v>
      </c>
      <c r="H157" s="210">
        <v>1</v>
      </c>
      <c r="I157" s="211"/>
      <c r="J157" s="212">
        <f>ROUND(I157*H157,2)</f>
        <v>0</v>
      </c>
      <c r="K157" s="208" t="s">
        <v>141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142</v>
      </c>
      <c r="AT157" s="217" t="s">
        <v>137</v>
      </c>
      <c r="AU157" s="217" t="s">
        <v>83</v>
      </c>
      <c r="AY157" s="19" t="s">
        <v>135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81</v>
      </c>
      <c r="BK157" s="218">
        <f>ROUND(I157*H157,2)</f>
        <v>0</v>
      </c>
      <c r="BL157" s="19" t="s">
        <v>142</v>
      </c>
      <c r="BM157" s="217" t="s">
        <v>220</v>
      </c>
    </row>
    <row r="158" s="2" customFormat="1">
      <c r="A158" s="40"/>
      <c r="B158" s="41"/>
      <c r="C158" s="42"/>
      <c r="D158" s="219" t="s">
        <v>144</v>
      </c>
      <c r="E158" s="42"/>
      <c r="F158" s="220" t="s">
        <v>221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144</v>
      </c>
      <c r="AU158" s="19" t="s">
        <v>83</v>
      </c>
    </row>
    <row r="159" s="13" customFormat="1">
      <c r="A159" s="13"/>
      <c r="B159" s="224"/>
      <c r="C159" s="225"/>
      <c r="D159" s="226" t="s">
        <v>146</v>
      </c>
      <c r="E159" s="227" t="s">
        <v>19</v>
      </c>
      <c r="F159" s="228" t="s">
        <v>167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146</v>
      </c>
      <c r="AU159" s="234" t="s">
        <v>83</v>
      </c>
      <c r="AV159" s="13" t="s">
        <v>81</v>
      </c>
      <c r="AW159" s="13" t="s">
        <v>35</v>
      </c>
      <c r="AX159" s="13" t="s">
        <v>73</v>
      </c>
      <c r="AY159" s="234" t="s">
        <v>135</v>
      </c>
    </row>
    <row r="160" s="14" customFormat="1">
      <c r="A160" s="14"/>
      <c r="B160" s="235"/>
      <c r="C160" s="236"/>
      <c r="D160" s="226" t="s">
        <v>146</v>
      </c>
      <c r="E160" s="237" t="s">
        <v>19</v>
      </c>
      <c r="F160" s="238" t="s">
        <v>81</v>
      </c>
      <c r="G160" s="236"/>
      <c r="H160" s="239">
        <v>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146</v>
      </c>
      <c r="AU160" s="245" t="s">
        <v>83</v>
      </c>
      <c r="AV160" s="14" t="s">
        <v>83</v>
      </c>
      <c r="AW160" s="14" t="s">
        <v>35</v>
      </c>
      <c r="AX160" s="14" t="s">
        <v>81</v>
      </c>
      <c r="AY160" s="245" t="s">
        <v>135</v>
      </c>
    </row>
    <row r="161" s="2" customFormat="1" ht="21.75" customHeight="1">
      <c r="A161" s="40"/>
      <c r="B161" s="41"/>
      <c r="C161" s="206" t="s">
        <v>222</v>
      </c>
      <c r="D161" s="206" t="s">
        <v>137</v>
      </c>
      <c r="E161" s="207" t="s">
        <v>223</v>
      </c>
      <c r="F161" s="208" t="s">
        <v>224</v>
      </c>
      <c r="G161" s="209" t="s">
        <v>171</v>
      </c>
      <c r="H161" s="210">
        <v>1</v>
      </c>
      <c r="I161" s="211"/>
      <c r="J161" s="212">
        <f>ROUND(I161*H161,2)</f>
        <v>0</v>
      </c>
      <c r="K161" s="208" t="s">
        <v>141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142</v>
      </c>
      <c r="AT161" s="217" t="s">
        <v>137</v>
      </c>
      <c r="AU161" s="217" t="s">
        <v>83</v>
      </c>
      <c r="AY161" s="19" t="s">
        <v>135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142</v>
      </c>
      <c r="BM161" s="217" t="s">
        <v>225</v>
      </c>
    </row>
    <row r="162" s="2" customFormat="1">
      <c r="A162" s="40"/>
      <c r="B162" s="41"/>
      <c r="C162" s="42"/>
      <c r="D162" s="219" t="s">
        <v>144</v>
      </c>
      <c r="E162" s="42"/>
      <c r="F162" s="220" t="s">
        <v>226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144</v>
      </c>
      <c r="AU162" s="19" t="s">
        <v>83</v>
      </c>
    </row>
    <row r="163" s="13" customFormat="1">
      <c r="A163" s="13"/>
      <c r="B163" s="224"/>
      <c r="C163" s="225"/>
      <c r="D163" s="226" t="s">
        <v>146</v>
      </c>
      <c r="E163" s="227" t="s">
        <v>19</v>
      </c>
      <c r="F163" s="228" t="s">
        <v>167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146</v>
      </c>
      <c r="AU163" s="234" t="s">
        <v>83</v>
      </c>
      <c r="AV163" s="13" t="s">
        <v>81</v>
      </c>
      <c r="AW163" s="13" t="s">
        <v>35</v>
      </c>
      <c r="AX163" s="13" t="s">
        <v>73</v>
      </c>
      <c r="AY163" s="234" t="s">
        <v>135</v>
      </c>
    </row>
    <row r="164" s="14" customFormat="1">
      <c r="A164" s="14"/>
      <c r="B164" s="235"/>
      <c r="C164" s="236"/>
      <c r="D164" s="226" t="s">
        <v>146</v>
      </c>
      <c r="E164" s="237" t="s">
        <v>19</v>
      </c>
      <c r="F164" s="238" t="s">
        <v>81</v>
      </c>
      <c r="G164" s="236"/>
      <c r="H164" s="239">
        <v>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146</v>
      </c>
      <c r="AU164" s="245" t="s">
        <v>83</v>
      </c>
      <c r="AV164" s="14" t="s">
        <v>83</v>
      </c>
      <c r="AW164" s="14" t="s">
        <v>35</v>
      </c>
      <c r="AX164" s="14" t="s">
        <v>81</v>
      </c>
      <c r="AY164" s="245" t="s">
        <v>135</v>
      </c>
    </row>
    <row r="165" s="2" customFormat="1" ht="21.75" customHeight="1">
      <c r="A165" s="40"/>
      <c r="B165" s="41"/>
      <c r="C165" s="206" t="s">
        <v>8</v>
      </c>
      <c r="D165" s="206" t="s">
        <v>137</v>
      </c>
      <c r="E165" s="207" t="s">
        <v>227</v>
      </c>
      <c r="F165" s="208" t="s">
        <v>228</v>
      </c>
      <c r="G165" s="209" t="s">
        <v>171</v>
      </c>
      <c r="H165" s="210">
        <v>4</v>
      </c>
      <c r="I165" s="211"/>
      <c r="J165" s="212">
        <f>ROUND(I165*H165,2)</f>
        <v>0</v>
      </c>
      <c r="K165" s="208" t="s">
        <v>141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142</v>
      </c>
      <c r="AT165" s="217" t="s">
        <v>137</v>
      </c>
      <c r="AU165" s="217" t="s">
        <v>83</v>
      </c>
      <c r="AY165" s="19" t="s">
        <v>135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142</v>
      </c>
      <c r="BM165" s="217" t="s">
        <v>229</v>
      </c>
    </row>
    <row r="166" s="2" customFormat="1">
      <c r="A166" s="40"/>
      <c r="B166" s="41"/>
      <c r="C166" s="42"/>
      <c r="D166" s="219" t="s">
        <v>144</v>
      </c>
      <c r="E166" s="42"/>
      <c r="F166" s="220" t="s">
        <v>230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144</v>
      </c>
      <c r="AU166" s="19" t="s">
        <v>83</v>
      </c>
    </row>
    <row r="167" s="13" customFormat="1">
      <c r="A167" s="13"/>
      <c r="B167" s="224"/>
      <c r="C167" s="225"/>
      <c r="D167" s="226" t="s">
        <v>146</v>
      </c>
      <c r="E167" s="227" t="s">
        <v>19</v>
      </c>
      <c r="F167" s="228" t="s">
        <v>167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146</v>
      </c>
      <c r="AU167" s="234" t="s">
        <v>83</v>
      </c>
      <c r="AV167" s="13" t="s">
        <v>81</v>
      </c>
      <c r="AW167" s="13" t="s">
        <v>35</v>
      </c>
      <c r="AX167" s="13" t="s">
        <v>73</v>
      </c>
      <c r="AY167" s="234" t="s">
        <v>135</v>
      </c>
    </row>
    <row r="168" s="14" customFormat="1">
      <c r="A168" s="14"/>
      <c r="B168" s="235"/>
      <c r="C168" s="236"/>
      <c r="D168" s="226" t="s">
        <v>146</v>
      </c>
      <c r="E168" s="237" t="s">
        <v>19</v>
      </c>
      <c r="F168" s="238" t="s">
        <v>190</v>
      </c>
      <c r="G168" s="236"/>
      <c r="H168" s="239">
        <v>4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146</v>
      </c>
      <c r="AU168" s="245" t="s">
        <v>83</v>
      </c>
      <c r="AV168" s="14" t="s">
        <v>83</v>
      </c>
      <c r="AW168" s="14" t="s">
        <v>35</v>
      </c>
      <c r="AX168" s="14" t="s">
        <v>81</v>
      </c>
      <c r="AY168" s="245" t="s">
        <v>135</v>
      </c>
    </row>
    <row r="169" s="2" customFormat="1" ht="16.5" customHeight="1">
      <c r="A169" s="40"/>
      <c r="B169" s="41"/>
      <c r="C169" s="206" t="s">
        <v>231</v>
      </c>
      <c r="D169" s="206" t="s">
        <v>137</v>
      </c>
      <c r="E169" s="207" t="s">
        <v>232</v>
      </c>
      <c r="F169" s="208" t="s">
        <v>233</v>
      </c>
      <c r="G169" s="209" t="s">
        <v>171</v>
      </c>
      <c r="H169" s="210">
        <v>35</v>
      </c>
      <c r="I169" s="211"/>
      <c r="J169" s="212">
        <f>ROUND(I169*H169,2)</f>
        <v>0</v>
      </c>
      <c r="K169" s="208" t="s">
        <v>141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9.0000000000000006E-05</v>
      </c>
      <c r="R169" s="215">
        <f>Q169*H169</f>
        <v>0.00315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142</v>
      </c>
      <c r="AT169" s="217" t="s">
        <v>137</v>
      </c>
      <c r="AU169" s="217" t="s">
        <v>83</v>
      </c>
      <c r="AY169" s="19" t="s">
        <v>135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142</v>
      </c>
      <c r="BM169" s="217" t="s">
        <v>234</v>
      </c>
    </row>
    <row r="170" s="2" customFormat="1">
      <c r="A170" s="40"/>
      <c r="B170" s="41"/>
      <c r="C170" s="42"/>
      <c r="D170" s="219" t="s">
        <v>144</v>
      </c>
      <c r="E170" s="42"/>
      <c r="F170" s="220" t="s">
        <v>235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144</v>
      </c>
      <c r="AU170" s="19" t="s">
        <v>83</v>
      </c>
    </row>
    <row r="171" s="13" customFormat="1">
      <c r="A171" s="13"/>
      <c r="B171" s="224"/>
      <c r="C171" s="225"/>
      <c r="D171" s="226" t="s">
        <v>146</v>
      </c>
      <c r="E171" s="227" t="s">
        <v>19</v>
      </c>
      <c r="F171" s="228" t="s">
        <v>167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146</v>
      </c>
      <c r="AU171" s="234" t="s">
        <v>83</v>
      </c>
      <c r="AV171" s="13" t="s">
        <v>81</v>
      </c>
      <c r="AW171" s="13" t="s">
        <v>35</v>
      </c>
      <c r="AX171" s="13" t="s">
        <v>73</v>
      </c>
      <c r="AY171" s="234" t="s">
        <v>135</v>
      </c>
    </row>
    <row r="172" s="14" customFormat="1">
      <c r="A172" s="14"/>
      <c r="B172" s="235"/>
      <c r="C172" s="236"/>
      <c r="D172" s="226" t="s">
        <v>146</v>
      </c>
      <c r="E172" s="237" t="s">
        <v>19</v>
      </c>
      <c r="F172" s="238" t="s">
        <v>174</v>
      </c>
      <c r="G172" s="236"/>
      <c r="H172" s="239">
        <v>35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146</v>
      </c>
      <c r="AU172" s="245" t="s">
        <v>83</v>
      </c>
      <c r="AV172" s="14" t="s">
        <v>83</v>
      </c>
      <c r="AW172" s="14" t="s">
        <v>35</v>
      </c>
      <c r="AX172" s="14" t="s">
        <v>81</v>
      </c>
      <c r="AY172" s="245" t="s">
        <v>135</v>
      </c>
    </row>
    <row r="173" s="2" customFormat="1" ht="16.5" customHeight="1">
      <c r="A173" s="40"/>
      <c r="B173" s="41"/>
      <c r="C173" s="206" t="s">
        <v>236</v>
      </c>
      <c r="D173" s="206" t="s">
        <v>137</v>
      </c>
      <c r="E173" s="207" t="s">
        <v>237</v>
      </c>
      <c r="F173" s="208" t="s">
        <v>238</v>
      </c>
      <c r="G173" s="209" t="s">
        <v>171</v>
      </c>
      <c r="H173" s="210">
        <v>2</v>
      </c>
      <c r="I173" s="211"/>
      <c r="J173" s="212">
        <f>ROUND(I173*H173,2)</f>
        <v>0</v>
      </c>
      <c r="K173" s="208" t="s">
        <v>141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0.00018000000000000001</v>
      </c>
      <c r="R173" s="215">
        <f>Q173*H173</f>
        <v>0.00036000000000000002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142</v>
      </c>
      <c r="AT173" s="217" t="s">
        <v>137</v>
      </c>
      <c r="AU173" s="217" t="s">
        <v>83</v>
      </c>
      <c r="AY173" s="19" t="s">
        <v>135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142</v>
      </c>
      <c r="BM173" s="217" t="s">
        <v>239</v>
      </c>
    </row>
    <row r="174" s="2" customFormat="1">
      <c r="A174" s="40"/>
      <c r="B174" s="41"/>
      <c r="C174" s="42"/>
      <c r="D174" s="219" t="s">
        <v>144</v>
      </c>
      <c r="E174" s="42"/>
      <c r="F174" s="220" t="s">
        <v>240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144</v>
      </c>
      <c r="AU174" s="19" t="s">
        <v>83</v>
      </c>
    </row>
    <row r="175" s="13" customFormat="1">
      <c r="A175" s="13"/>
      <c r="B175" s="224"/>
      <c r="C175" s="225"/>
      <c r="D175" s="226" t="s">
        <v>146</v>
      </c>
      <c r="E175" s="227" t="s">
        <v>19</v>
      </c>
      <c r="F175" s="228" t="s">
        <v>167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146</v>
      </c>
      <c r="AU175" s="234" t="s">
        <v>83</v>
      </c>
      <c r="AV175" s="13" t="s">
        <v>81</v>
      </c>
      <c r="AW175" s="13" t="s">
        <v>35</v>
      </c>
      <c r="AX175" s="13" t="s">
        <v>73</v>
      </c>
      <c r="AY175" s="234" t="s">
        <v>135</v>
      </c>
    </row>
    <row r="176" s="14" customFormat="1">
      <c r="A176" s="14"/>
      <c r="B176" s="235"/>
      <c r="C176" s="236"/>
      <c r="D176" s="226" t="s">
        <v>146</v>
      </c>
      <c r="E176" s="237" t="s">
        <v>19</v>
      </c>
      <c r="F176" s="238" t="s">
        <v>83</v>
      </c>
      <c r="G176" s="236"/>
      <c r="H176" s="239">
        <v>2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146</v>
      </c>
      <c r="AU176" s="245" t="s">
        <v>83</v>
      </c>
      <c r="AV176" s="14" t="s">
        <v>83</v>
      </c>
      <c r="AW176" s="14" t="s">
        <v>35</v>
      </c>
      <c r="AX176" s="14" t="s">
        <v>81</v>
      </c>
      <c r="AY176" s="245" t="s">
        <v>135</v>
      </c>
    </row>
    <row r="177" s="2" customFormat="1" ht="16.5" customHeight="1">
      <c r="A177" s="40"/>
      <c r="B177" s="41"/>
      <c r="C177" s="206" t="s">
        <v>241</v>
      </c>
      <c r="D177" s="206" t="s">
        <v>137</v>
      </c>
      <c r="E177" s="207" t="s">
        <v>242</v>
      </c>
      <c r="F177" s="208" t="s">
        <v>243</v>
      </c>
      <c r="G177" s="209" t="s">
        <v>171</v>
      </c>
      <c r="H177" s="210">
        <v>4</v>
      </c>
      <c r="I177" s="211"/>
      <c r="J177" s="212">
        <f>ROUND(I177*H177,2)</f>
        <v>0</v>
      </c>
      <c r="K177" s="208" t="s">
        <v>141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0.00036000000000000002</v>
      </c>
      <c r="R177" s="215">
        <f>Q177*H177</f>
        <v>0.0014400000000000001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142</v>
      </c>
      <c r="AT177" s="217" t="s">
        <v>137</v>
      </c>
      <c r="AU177" s="217" t="s">
        <v>83</v>
      </c>
      <c r="AY177" s="19" t="s">
        <v>135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142</v>
      </c>
      <c r="BM177" s="217" t="s">
        <v>244</v>
      </c>
    </row>
    <row r="178" s="2" customFormat="1">
      <c r="A178" s="40"/>
      <c r="B178" s="41"/>
      <c r="C178" s="42"/>
      <c r="D178" s="219" t="s">
        <v>144</v>
      </c>
      <c r="E178" s="42"/>
      <c r="F178" s="220" t="s">
        <v>245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144</v>
      </c>
      <c r="AU178" s="19" t="s">
        <v>83</v>
      </c>
    </row>
    <row r="179" s="13" customFormat="1">
      <c r="A179" s="13"/>
      <c r="B179" s="224"/>
      <c r="C179" s="225"/>
      <c r="D179" s="226" t="s">
        <v>146</v>
      </c>
      <c r="E179" s="227" t="s">
        <v>19</v>
      </c>
      <c r="F179" s="228" t="s">
        <v>167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146</v>
      </c>
      <c r="AU179" s="234" t="s">
        <v>83</v>
      </c>
      <c r="AV179" s="13" t="s">
        <v>81</v>
      </c>
      <c r="AW179" s="13" t="s">
        <v>35</v>
      </c>
      <c r="AX179" s="13" t="s">
        <v>73</v>
      </c>
      <c r="AY179" s="234" t="s">
        <v>135</v>
      </c>
    </row>
    <row r="180" s="14" customFormat="1">
      <c r="A180" s="14"/>
      <c r="B180" s="235"/>
      <c r="C180" s="236"/>
      <c r="D180" s="226" t="s">
        <v>146</v>
      </c>
      <c r="E180" s="237" t="s">
        <v>19</v>
      </c>
      <c r="F180" s="238" t="s">
        <v>190</v>
      </c>
      <c r="G180" s="236"/>
      <c r="H180" s="239">
        <v>4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146</v>
      </c>
      <c r="AU180" s="245" t="s">
        <v>83</v>
      </c>
      <c r="AV180" s="14" t="s">
        <v>83</v>
      </c>
      <c r="AW180" s="14" t="s">
        <v>35</v>
      </c>
      <c r="AX180" s="14" t="s">
        <v>81</v>
      </c>
      <c r="AY180" s="245" t="s">
        <v>135</v>
      </c>
    </row>
    <row r="181" s="2" customFormat="1" ht="16.5" customHeight="1">
      <c r="A181" s="40"/>
      <c r="B181" s="41"/>
      <c r="C181" s="206" t="s">
        <v>246</v>
      </c>
      <c r="D181" s="206" t="s">
        <v>137</v>
      </c>
      <c r="E181" s="207" t="s">
        <v>247</v>
      </c>
      <c r="F181" s="208" t="s">
        <v>248</v>
      </c>
      <c r="G181" s="209" t="s">
        <v>140</v>
      </c>
      <c r="H181" s="210">
        <v>2645</v>
      </c>
      <c r="I181" s="211"/>
      <c r="J181" s="212">
        <f>ROUND(I181*H181,2)</f>
        <v>0</v>
      </c>
      <c r="K181" s="208" t="s">
        <v>141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142</v>
      </c>
      <c r="AT181" s="217" t="s">
        <v>137</v>
      </c>
      <c r="AU181" s="217" t="s">
        <v>83</v>
      </c>
      <c r="AY181" s="19" t="s">
        <v>135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142</v>
      </c>
      <c r="BM181" s="217" t="s">
        <v>249</v>
      </c>
    </row>
    <row r="182" s="2" customFormat="1">
      <c r="A182" s="40"/>
      <c r="B182" s="41"/>
      <c r="C182" s="42"/>
      <c r="D182" s="219" t="s">
        <v>144</v>
      </c>
      <c r="E182" s="42"/>
      <c r="F182" s="220" t="s">
        <v>250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144</v>
      </c>
      <c r="AU182" s="19" t="s">
        <v>83</v>
      </c>
    </row>
    <row r="183" s="13" customFormat="1">
      <c r="A183" s="13"/>
      <c r="B183" s="224"/>
      <c r="C183" s="225"/>
      <c r="D183" s="226" t="s">
        <v>146</v>
      </c>
      <c r="E183" s="227" t="s">
        <v>19</v>
      </c>
      <c r="F183" s="228" t="s">
        <v>147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146</v>
      </c>
      <c r="AU183" s="234" t="s">
        <v>83</v>
      </c>
      <c r="AV183" s="13" t="s">
        <v>81</v>
      </c>
      <c r="AW183" s="13" t="s">
        <v>35</v>
      </c>
      <c r="AX183" s="13" t="s">
        <v>73</v>
      </c>
      <c r="AY183" s="234" t="s">
        <v>135</v>
      </c>
    </row>
    <row r="184" s="13" customFormat="1">
      <c r="A184" s="13"/>
      <c r="B184" s="224"/>
      <c r="C184" s="225"/>
      <c r="D184" s="226" t="s">
        <v>146</v>
      </c>
      <c r="E184" s="227" t="s">
        <v>19</v>
      </c>
      <c r="F184" s="228" t="s">
        <v>251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146</v>
      </c>
      <c r="AU184" s="234" t="s">
        <v>83</v>
      </c>
      <c r="AV184" s="13" t="s">
        <v>81</v>
      </c>
      <c r="AW184" s="13" t="s">
        <v>35</v>
      </c>
      <c r="AX184" s="13" t="s">
        <v>73</v>
      </c>
      <c r="AY184" s="234" t="s">
        <v>135</v>
      </c>
    </row>
    <row r="185" s="14" customFormat="1">
      <c r="A185" s="14"/>
      <c r="B185" s="235"/>
      <c r="C185" s="236"/>
      <c r="D185" s="226" t="s">
        <v>146</v>
      </c>
      <c r="E185" s="237" t="s">
        <v>19</v>
      </c>
      <c r="F185" s="238" t="s">
        <v>252</v>
      </c>
      <c r="G185" s="236"/>
      <c r="H185" s="239">
        <v>2645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146</v>
      </c>
      <c r="AU185" s="245" t="s">
        <v>83</v>
      </c>
      <c r="AV185" s="14" t="s">
        <v>83</v>
      </c>
      <c r="AW185" s="14" t="s">
        <v>35</v>
      </c>
      <c r="AX185" s="14" t="s">
        <v>81</v>
      </c>
      <c r="AY185" s="245" t="s">
        <v>135</v>
      </c>
    </row>
    <row r="186" s="2" customFormat="1" ht="24.15" customHeight="1">
      <c r="A186" s="40"/>
      <c r="B186" s="41"/>
      <c r="C186" s="206" t="s">
        <v>253</v>
      </c>
      <c r="D186" s="206" t="s">
        <v>137</v>
      </c>
      <c r="E186" s="207" t="s">
        <v>254</v>
      </c>
      <c r="F186" s="208" t="s">
        <v>255</v>
      </c>
      <c r="G186" s="209" t="s">
        <v>256</v>
      </c>
      <c r="H186" s="210">
        <v>183</v>
      </c>
      <c r="I186" s="211"/>
      <c r="J186" s="212">
        <f>ROUND(I186*H186,2)</f>
        <v>0</v>
      </c>
      <c r="K186" s="208" t="s">
        <v>141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142</v>
      </c>
      <c r="AT186" s="217" t="s">
        <v>137</v>
      </c>
      <c r="AU186" s="217" t="s">
        <v>83</v>
      </c>
      <c r="AY186" s="19" t="s">
        <v>135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ROUND(I186*H186,2)</f>
        <v>0</v>
      </c>
      <c r="BL186" s="19" t="s">
        <v>142</v>
      </c>
      <c r="BM186" s="217" t="s">
        <v>257</v>
      </c>
    </row>
    <row r="187" s="2" customFormat="1">
      <c r="A187" s="40"/>
      <c r="B187" s="41"/>
      <c r="C187" s="42"/>
      <c r="D187" s="219" t="s">
        <v>144</v>
      </c>
      <c r="E187" s="42"/>
      <c r="F187" s="220" t="s">
        <v>258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144</v>
      </c>
      <c r="AU187" s="19" t="s">
        <v>83</v>
      </c>
    </row>
    <row r="188" s="13" customFormat="1">
      <c r="A188" s="13"/>
      <c r="B188" s="224"/>
      <c r="C188" s="225"/>
      <c r="D188" s="226" t="s">
        <v>146</v>
      </c>
      <c r="E188" s="227" t="s">
        <v>19</v>
      </c>
      <c r="F188" s="228" t="s">
        <v>147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146</v>
      </c>
      <c r="AU188" s="234" t="s">
        <v>83</v>
      </c>
      <c r="AV188" s="13" t="s">
        <v>81</v>
      </c>
      <c r="AW188" s="13" t="s">
        <v>35</v>
      </c>
      <c r="AX188" s="13" t="s">
        <v>73</v>
      </c>
      <c r="AY188" s="234" t="s">
        <v>135</v>
      </c>
    </row>
    <row r="189" s="13" customFormat="1">
      <c r="A189" s="13"/>
      <c r="B189" s="224"/>
      <c r="C189" s="225"/>
      <c r="D189" s="226" t="s">
        <v>146</v>
      </c>
      <c r="E189" s="227" t="s">
        <v>19</v>
      </c>
      <c r="F189" s="228" t="s">
        <v>259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146</v>
      </c>
      <c r="AU189" s="234" t="s">
        <v>83</v>
      </c>
      <c r="AV189" s="13" t="s">
        <v>81</v>
      </c>
      <c r="AW189" s="13" t="s">
        <v>35</v>
      </c>
      <c r="AX189" s="13" t="s">
        <v>73</v>
      </c>
      <c r="AY189" s="234" t="s">
        <v>135</v>
      </c>
    </row>
    <row r="190" s="14" customFormat="1">
      <c r="A190" s="14"/>
      <c r="B190" s="235"/>
      <c r="C190" s="236"/>
      <c r="D190" s="226" t="s">
        <v>146</v>
      </c>
      <c r="E190" s="237" t="s">
        <v>19</v>
      </c>
      <c r="F190" s="238" t="s">
        <v>260</v>
      </c>
      <c r="G190" s="236"/>
      <c r="H190" s="239">
        <v>196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146</v>
      </c>
      <c r="AU190" s="245" t="s">
        <v>83</v>
      </c>
      <c r="AV190" s="14" t="s">
        <v>83</v>
      </c>
      <c r="AW190" s="14" t="s">
        <v>35</v>
      </c>
      <c r="AX190" s="14" t="s">
        <v>73</v>
      </c>
      <c r="AY190" s="245" t="s">
        <v>135</v>
      </c>
    </row>
    <row r="191" s="13" customFormat="1">
      <c r="A191" s="13"/>
      <c r="B191" s="224"/>
      <c r="C191" s="225"/>
      <c r="D191" s="226" t="s">
        <v>146</v>
      </c>
      <c r="E191" s="227" t="s">
        <v>19</v>
      </c>
      <c r="F191" s="228" t="s">
        <v>261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146</v>
      </c>
      <c r="AU191" s="234" t="s">
        <v>83</v>
      </c>
      <c r="AV191" s="13" t="s">
        <v>81</v>
      </c>
      <c r="AW191" s="13" t="s">
        <v>35</v>
      </c>
      <c r="AX191" s="13" t="s">
        <v>73</v>
      </c>
      <c r="AY191" s="234" t="s">
        <v>135</v>
      </c>
    </row>
    <row r="192" s="14" customFormat="1">
      <c r="A192" s="14"/>
      <c r="B192" s="235"/>
      <c r="C192" s="236"/>
      <c r="D192" s="226" t="s">
        <v>146</v>
      </c>
      <c r="E192" s="237" t="s">
        <v>19</v>
      </c>
      <c r="F192" s="238" t="s">
        <v>262</v>
      </c>
      <c r="G192" s="236"/>
      <c r="H192" s="239">
        <v>-13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146</v>
      </c>
      <c r="AU192" s="245" t="s">
        <v>83</v>
      </c>
      <c r="AV192" s="14" t="s">
        <v>83</v>
      </c>
      <c r="AW192" s="14" t="s">
        <v>35</v>
      </c>
      <c r="AX192" s="14" t="s">
        <v>73</v>
      </c>
      <c r="AY192" s="245" t="s">
        <v>135</v>
      </c>
    </row>
    <row r="193" s="15" customFormat="1">
      <c r="A193" s="15"/>
      <c r="B193" s="246"/>
      <c r="C193" s="247"/>
      <c r="D193" s="226" t="s">
        <v>146</v>
      </c>
      <c r="E193" s="248" t="s">
        <v>19</v>
      </c>
      <c r="F193" s="249" t="s">
        <v>161</v>
      </c>
      <c r="G193" s="247"/>
      <c r="H193" s="250">
        <v>183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146</v>
      </c>
      <c r="AU193" s="256" t="s">
        <v>83</v>
      </c>
      <c r="AV193" s="15" t="s">
        <v>142</v>
      </c>
      <c r="AW193" s="15" t="s">
        <v>35</v>
      </c>
      <c r="AX193" s="15" t="s">
        <v>81</v>
      </c>
      <c r="AY193" s="256" t="s">
        <v>135</v>
      </c>
    </row>
    <row r="194" s="2" customFormat="1" ht="24.15" customHeight="1">
      <c r="A194" s="40"/>
      <c r="B194" s="41"/>
      <c r="C194" s="206" t="s">
        <v>7</v>
      </c>
      <c r="D194" s="206" t="s">
        <v>137</v>
      </c>
      <c r="E194" s="207" t="s">
        <v>263</v>
      </c>
      <c r="F194" s="208" t="s">
        <v>264</v>
      </c>
      <c r="G194" s="209" t="s">
        <v>256</v>
      </c>
      <c r="H194" s="210">
        <v>13</v>
      </c>
      <c r="I194" s="211"/>
      <c r="J194" s="212">
        <f>ROUND(I194*H194,2)</f>
        <v>0</v>
      </c>
      <c r="K194" s="208" t="s">
        <v>141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142</v>
      </c>
      <c r="AT194" s="217" t="s">
        <v>137</v>
      </c>
      <c r="AU194" s="217" t="s">
        <v>83</v>
      </c>
      <c r="AY194" s="19" t="s">
        <v>135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142</v>
      </c>
      <c r="BM194" s="217" t="s">
        <v>265</v>
      </c>
    </row>
    <row r="195" s="2" customFormat="1">
      <c r="A195" s="40"/>
      <c r="B195" s="41"/>
      <c r="C195" s="42"/>
      <c r="D195" s="219" t="s">
        <v>144</v>
      </c>
      <c r="E195" s="42"/>
      <c r="F195" s="220" t="s">
        <v>266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144</v>
      </c>
      <c r="AU195" s="19" t="s">
        <v>83</v>
      </c>
    </row>
    <row r="196" s="13" customFormat="1">
      <c r="A196" s="13"/>
      <c r="B196" s="224"/>
      <c r="C196" s="225"/>
      <c r="D196" s="226" t="s">
        <v>146</v>
      </c>
      <c r="E196" s="227" t="s">
        <v>19</v>
      </c>
      <c r="F196" s="228" t="s">
        <v>147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146</v>
      </c>
      <c r="AU196" s="234" t="s">
        <v>83</v>
      </c>
      <c r="AV196" s="13" t="s">
        <v>81</v>
      </c>
      <c r="AW196" s="13" t="s">
        <v>35</v>
      </c>
      <c r="AX196" s="13" t="s">
        <v>73</v>
      </c>
      <c r="AY196" s="234" t="s">
        <v>135</v>
      </c>
    </row>
    <row r="197" s="13" customFormat="1">
      <c r="A197" s="13"/>
      <c r="B197" s="224"/>
      <c r="C197" s="225"/>
      <c r="D197" s="226" t="s">
        <v>146</v>
      </c>
      <c r="E197" s="227" t="s">
        <v>19</v>
      </c>
      <c r="F197" s="228" t="s">
        <v>267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146</v>
      </c>
      <c r="AU197" s="234" t="s">
        <v>83</v>
      </c>
      <c r="AV197" s="13" t="s">
        <v>81</v>
      </c>
      <c r="AW197" s="13" t="s">
        <v>35</v>
      </c>
      <c r="AX197" s="13" t="s">
        <v>73</v>
      </c>
      <c r="AY197" s="234" t="s">
        <v>135</v>
      </c>
    </row>
    <row r="198" s="13" customFormat="1">
      <c r="A198" s="13"/>
      <c r="B198" s="224"/>
      <c r="C198" s="225"/>
      <c r="D198" s="226" t="s">
        <v>146</v>
      </c>
      <c r="E198" s="227" t="s">
        <v>19</v>
      </c>
      <c r="F198" s="228" t="s">
        <v>268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146</v>
      </c>
      <c r="AU198" s="234" t="s">
        <v>83</v>
      </c>
      <c r="AV198" s="13" t="s">
        <v>81</v>
      </c>
      <c r="AW198" s="13" t="s">
        <v>35</v>
      </c>
      <c r="AX198" s="13" t="s">
        <v>73</v>
      </c>
      <c r="AY198" s="234" t="s">
        <v>135</v>
      </c>
    </row>
    <row r="199" s="14" customFormat="1">
      <c r="A199" s="14"/>
      <c r="B199" s="235"/>
      <c r="C199" s="236"/>
      <c r="D199" s="226" t="s">
        <v>146</v>
      </c>
      <c r="E199" s="237" t="s">
        <v>19</v>
      </c>
      <c r="F199" s="238" t="s">
        <v>217</v>
      </c>
      <c r="G199" s="236"/>
      <c r="H199" s="239">
        <v>13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146</v>
      </c>
      <c r="AU199" s="245" t="s">
        <v>83</v>
      </c>
      <c r="AV199" s="14" t="s">
        <v>83</v>
      </c>
      <c r="AW199" s="14" t="s">
        <v>35</v>
      </c>
      <c r="AX199" s="14" t="s">
        <v>81</v>
      </c>
      <c r="AY199" s="245" t="s">
        <v>135</v>
      </c>
    </row>
    <row r="200" s="2" customFormat="1" ht="24.15" customHeight="1">
      <c r="A200" s="40"/>
      <c r="B200" s="41"/>
      <c r="C200" s="206" t="s">
        <v>269</v>
      </c>
      <c r="D200" s="206" t="s">
        <v>137</v>
      </c>
      <c r="E200" s="207" t="s">
        <v>270</v>
      </c>
      <c r="F200" s="208" t="s">
        <v>271</v>
      </c>
      <c r="G200" s="209" t="s">
        <v>256</v>
      </c>
      <c r="H200" s="210">
        <v>5.6399999999999997</v>
      </c>
      <c r="I200" s="211"/>
      <c r="J200" s="212">
        <f>ROUND(I200*H200,2)</f>
        <v>0</v>
      </c>
      <c r="K200" s="208" t="s">
        <v>141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142</v>
      </c>
      <c r="AT200" s="217" t="s">
        <v>137</v>
      </c>
      <c r="AU200" s="217" t="s">
        <v>83</v>
      </c>
      <c r="AY200" s="19" t="s">
        <v>135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142</v>
      </c>
      <c r="BM200" s="217" t="s">
        <v>272</v>
      </c>
    </row>
    <row r="201" s="2" customFormat="1">
      <c r="A201" s="40"/>
      <c r="B201" s="41"/>
      <c r="C201" s="42"/>
      <c r="D201" s="219" t="s">
        <v>144</v>
      </c>
      <c r="E201" s="42"/>
      <c r="F201" s="220" t="s">
        <v>273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144</v>
      </c>
      <c r="AU201" s="19" t="s">
        <v>83</v>
      </c>
    </row>
    <row r="202" s="13" customFormat="1">
      <c r="A202" s="13"/>
      <c r="B202" s="224"/>
      <c r="C202" s="225"/>
      <c r="D202" s="226" t="s">
        <v>146</v>
      </c>
      <c r="E202" s="227" t="s">
        <v>19</v>
      </c>
      <c r="F202" s="228" t="s">
        <v>274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146</v>
      </c>
      <c r="AU202" s="234" t="s">
        <v>83</v>
      </c>
      <c r="AV202" s="13" t="s">
        <v>81</v>
      </c>
      <c r="AW202" s="13" t="s">
        <v>35</v>
      </c>
      <c r="AX202" s="13" t="s">
        <v>73</v>
      </c>
      <c r="AY202" s="234" t="s">
        <v>135</v>
      </c>
    </row>
    <row r="203" s="13" customFormat="1">
      <c r="A203" s="13"/>
      <c r="B203" s="224"/>
      <c r="C203" s="225"/>
      <c r="D203" s="226" t="s">
        <v>146</v>
      </c>
      <c r="E203" s="227" t="s">
        <v>19</v>
      </c>
      <c r="F203" s="228" t="s">
        <v>275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146</v>
      </c>
      <c r="AU203" s="234" t="s">
        <v>83</v>
      </c>
      <c r="AV203" s="13" t="s">
        <v>81</v>
      </c>
      <c r="AW203" s="13" t="s">
        <v>35</v>
      </c>
      <c r="AX203" s="13" t="s">
        <v>73</v>
      </c>
      <c r="AY203" s="234" t="s">
        <v>135</v>
      </c>
    </row>
    <row r="204" s="14" customFormat="1">
      <c r="A204" s="14"/>
      <c r="B204" s="235"/>
      <c r="C204" s="236"/>
      <c r="D204" s="226" t="s">
        <v>146</v>
      </c>
      <c r="E204" s="237" t="s">
        <v>19</v>
      </c>
      <c r="F204" s="238" t="s">
        <v>276</v>
      </c>
      <c r="G204" s="236"/>
      <c r="H204" s="239">
        <v>5.6399999999999997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146</v>
      </c>
      <c r="AU204" s="245" t="s">
        <v>83</v>
      </c>
      <c r="AV204" s="14" t="s">
        <v>83</v>
      </c>
      <c r="AW204" s="14" t="s">
        <v>35</v>
      </c>
      <c r="AX204" s="14" t="s">
        <v>81</v>
      </c>
      <c r="AY204" s="245" t="s">
        <v>135</v>
      </c>
    </row>
    <row r="205" s="2" customFormat="1" ht="24.15" customHeight="1">
      <c r="A205" s="40"/>
      <c r="B205" s="41"/>
      <c r="C205" s="206" t="s">
        <v>277</v>
      </c>
      <c r="D205" s="206" t="s">
        <v>137</v>
      </c>
      <c r="E205" s="207" t="s">
        <v>278</v>
      </c>
      <c r="F205" s="208" t="s">
        <v>279</v>
      </c>
      <c r="G205" s="209" t="s">
        <v>256</v>
      </c>
      <c r="H205" s="210">
        <v>179.78100000000001</v>
      </c>
      <c r="I205" s="211"/>
      <c r="J205" s="212">
        <f>ROUND(I205*H205,2)</f>
        <v>0</v>
      </c>
      <c r="K205" s="208" t="s">
        <v>141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142</v>
      </c>
      <c r="AT205" s="217" t="s">
        <v>137</v>
      </c>
      <c r="AU205" s="217" t="s">
        <v>83</v>
      </c>
      <c r="AY205" s="19" t="s">
        <v>135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142</v>
      </c>
      <c r="BM205" s="217" t="s">
        <v>280</v>
      </c>
    </row>
    <row r="206" s="2" customFormat="1">
      <c r="A206" s="40"/>
      <c r="B206" s="41"/>
      <c r="C206" s="42"/>
      <c r="D206" s="219" t="s">
        <v>144</v>
      </c>
      <c r="E206" s="42"/>
      <c r="F206" s="220" t="s">
        <v>281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144</v>
      </c>
      <c r="AU206" s="19" t="s">
        <v>83</v>
      </c>
    </row>
    <row r="207" s="13" customFormat="1">
      <c r="A207" s="13"/>
      <c r="B207" s="224"/>
      <c r="C207" s="225"/>
      <c r="D207" s="226" t="s">
        <v>146</v>
      </c>
      <c r="E207" s="227" t="s">
        <v>19</v>
      </c>
      <c r="F207" s="228" t="s">
        <v>282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146</v>
      </c>
      <c r="AU207" s="234" t="s">
        <v>83</v>
      </c>
      <c r="AV207" s="13" t="s">
        <v>81</v>
      </c>
      <c r="AW207" s="13" t="s">
        <v>35</v>
      </c>
      <c r="AX207" s="13" t="s">
        <v>73</v>
      </c>
      <c r="AY207" s="234" t="s">
        <v>135</v>
      </c>
    </row>
    <row r="208" s="13" customFormat="1">
      <c r="A208" s="13"/>
      <c r="B208" s="224"/>
      <c r="C208" s="225"/>
      <c r="D208" s="226" t="s">
        <v>146</v>
      </c>
      <c r="E208" s="227" t="s">
        <v>19</v>
      </c>
      <c r="F208" s="228" t="s">
        <v>283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146</v>
      </c>
      <c r="AU208" s="234" t="s">
        <v>83</v>
      </c>
      <c r="AV208" s="13" t="s">
        <v>81</v>
      </c>
      <c r="AW208" s="13" t="s">
        <v>35</v>
      </c>
      <c r="AX208" s="13" t="s">
        <v>73</v>
      </c>
      <c r="AY208" s="234" t="s">
        <v>135</v>
      </c>
    </row>
    <row r="209" s="14" customFormat="1">
      <c r="A209" s="14"/>
      <c r="B209" s="235"/>
      <c r="C209" s="236"/>
      <c r="D209" s="226" t="s">
        <v>146</v>
      </c>
      <c r="E209" s="237" t="s">
        <v>19</v>
      </c>
      <c r="F209" s="238" t="s">
        <v>284</v>
      </c>
      <c r="G209" s="236"/>
      <c r="H209" s="239">
        <v>37.350000000000001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146</v>
      </c>
      <c r="AU209" s="245" t="s">
        <v>83</v>
      </c>
      <c r="AV209" s="14" t="s">
        <v>83</v>
      </c>
      <c r="AW209" s="14" t="s">
        <v>35</v>
      </c>
      <c r="AX209" s="14" t="s">
        <v>73</v>
      </c>
      <c r="AY209" s="245" t="s">
        <v>135</v>
      </c>
    </row>
    <row r="210" s="13" customFormat="1">
      <c r="A210" s="13"/>
      <c r="B210" s="224"/>
      <c r="C210" s="225"/>
      <c r="D210" s="226" t="s">
        <v>146</v>
      </c>
      <c r="E210" s="227" t="s">
        <v>19</v>
      </c>
      <c r="F210" s="228" t="s">
        <v>285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146</v>
      </c>
      <c r="AU210" s="234" t="s">
        <v>83</v>
      </c>
      <c r="AV210" s="13" t="s">
        <v>81</v>
      </c>
      <c r="AW210" s="13" t="s">
        <v>35</v>
      </c>
      <c r="AX210" s="13" t="s">
        <v>73</v>
      </c>
      <c r="AY210" s="234" t="s">
        <v>135</v>
      </c>
    </row>
    <row r="211" s="14" customFormat="1">
      <c r="A211" s="14"/>
      <c r="B211" s="235"/>
      <c r="C211" s="236"/>
      <c r="D211" s="226" t="s">
        <v>146</v>
      </c>
      <c r="E211" s="237" t="s">
        <v>19</v>
      </c>
      <c r="F211" s="238" t="s">
        <v>286</v>
      </c>
      <c r="G211" s="236"/>
      <c r="H211" s="239">
        <v>142.43100000000001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146</v>
      </c>
      <c r="AU211" s="245" t="s">
        <v>83</v>
      </c>
      <c r="AV211" s="14" t="s">
        <v>83</v>
      </c>
      <c r="AW211" s="14" t="s">
        <v>35</v>
      </c>
      <c r="AX211" s="14" t="s">
        <v>73</v>
      </c>
      <c r="AY211" s="245" t="s">
        <v>135</v>
      </c>
    </row>
    <row r="212" s="15" customFormat="1">
      <c r="A212" s="15"/>
      <c r="B212" s="246"/>
      <c r="C212" s="247"/>
      <c r="D212" s="226" t="s">
        <v>146</v>
      </c>
      <c r="E212" s="248" t="s">
        <v>19</v>
      </c>
      <c r="F212" s="249" t="s">
        <v>161</v>
      </c>
      <c r="G212" s="247"/>
      <c r="H212" s="250">
        <v>179.78100000000001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146</v>
      </c>
      <c r="AU212" s="256" t="s">
        <v>83</v>
      </c>
      <c r="AV212" s="15" t="s">
        <v>142</v>
      </c>
      <c r="AW212" s="15" t="s">
        <v>35</v>
      </c>
      <c r="AX212" s="15" t="s">
        <v>81</v>
      </c>
      <c r="AY212" s="256" t="s">
        <v>135</v>
      </c>
    </row>
    <row r="213" s="2" customFormat="1" ht="24.15" customHeight="1">
      <c r="A213" s="40"/>
      <c r="B213" s="41"/>
      <c r="C213" s="206" t="s">
        <v>287</v>
      </c>
      <c r="D213" s="206" t="s">
        <v>137</v>
      </c>
      <c r="E213" s="207" t="s">
        <v>288</v>
      </c>
      <c r="F213" s="208" t="s">
        <v>289</v>
      </c>
      <c r="G213" s="209" t="s">
        <v>256</v>
      </c>
      <c r="H213" s="210">
        <v>15</v>
      </c>
      <c r="I213" s="211"/>
      <c r="J213" s="212">
        <f>ROUND(I213*H213,2)</f>
        <v>0</v>
      </c>
      <c r="K213" s="208" t="s">
        <v>141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142</v>
      </c>
      <c r="AT213" s="217" t="s">
        <v>137</v>
      </c>
      <c r="AU213" s="217" t="s">
        <v>83</v>
      </c>
      <c r="AY213" s="19" t="s">
        <v>135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142</v>
      </c>
      <c r="BM213" s="217" t="s">
        <v>290</v>
      </c>
    </row>
    <row r="214" s="2" customFormat="1">
      <c r="A214" s="40"/>
      <c r="B214" s="41"/>
      <c r="C214" s="42"/>
      <c r="D214" s="219" t="s">
        <v>144</v>
      </c>
      <c r="E214" s="42"/>
      <c r="F214" s="220" t="s">
        <v>291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144</v>
      </c>
      <c r="AU214" s="19" t="s">
        <v>83</v>
      </c>
    </row>
    <row r="215" s="13" customFormat="1">
      <c r="A215" s="13"/>
      <c r="B215" s="224"/>
      <c r="C215" s="225"/>
      <c r="D215" s="226" t="s">
        <v>146</v>
      </c>
      <c r="E215" s="227" t="s">
        <v>19</v>
      </c>
      <c r="F215" s="228" t="s">
        <v>292</v>
      </c>
      <c r="G215" s="225"/>
      <c r="H215" s="227" t="s">
        <v>19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146</v>
      </c>
      <c r="AU215" s="234" t="s">
        <v>83</v>
      </c>
      <c r="AV215" s="13" t="s">
        <v>81</v>
      </c>
      <c r="AW215" s="13" t="s">
        <v>35</v>
      </c>
      <c r="AX215" s="13" t="s">
        <v>73</v>
      </c>
      <c r="AY215" s="234" t="s">
        <v>135</v>
      </c>
    </row>
    <row r="216" s="14" customFormat="1">
      <c r="A216" s="14"/>
      <c r="B216" s="235"/>
      <c r="C216" s="236"/>
      <c r="D216" s="226" t="s">
        <v>146</v>
      </c>
      <c r="E216" s="237" t="s">
        <v>19</v>
      </c>
      <c r="F216" s="238" t="s">
        <v>293</v>
      </c>
      <c r="G216" s="236"/>
      <c r="H216" s="239">
        <v>15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146</v>
      </c>
      <c r="AU216" s="245" t="s">
        <v>83</v>
      </c>
      <c r="AV216" s="14" t="s">
        <v>83</v>
      </c>
      <c r="AW216" s="14" t="s">
        <v>35</v>
      </c>
      <c r="AX216" s="14" t="s">
        <v>81</v>
      </c>
      <c r="AY216" s="245" t="s">
        <v>135</v>
      </c>
    </row>
    <row r="217" s="2" customFormat="1" ht="24.15" customHeight="1">
      <c r="A217" s="40"/>
      <c r="B217" s="41"/>
      <c r="C217" s="206" t="s">
        <v>294</v>
      </c>
      <c r="D217" s="206" t="s">
        <v>137</v>
      </c>
      <c r="E217" s="207" t="s">
        <v>295</v>
      </c>
      <c r="F217" s="208" t="s">
        <v>296</v>
      </c>
      <c r="G217" s="209" t="s">
        <v>171</v>
      </c>
      <c r="H217" s="210">
        <v>35</v>
      </c>
      <c r="I217" s="211"/>
      <c r="J217" s="212">
        <f>ROUND(I217*H217,2)</f>
        <v>0</v>
      </c>
      <c r="K217" s="208" t="s">
        <v>141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142</v>
      </c>
      <c r="AT217" s="217" t="s">
        <v>137</v>
      </c>
      <c r="AU217" s="217" t="s">
        <v>83</v>
      </c>
      <c r="AY217" s="19" t="s">
        <v>135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142</v>
      </c>
      <c r="BM217" s="217" t="s">
        <v>297</v>
      </c>
    </row>
    <row r="218" s="2" customFormat="1">
      <c r="A218" s="40"/>
      <c r="B218" s="41"/>
      <c r="C218" s="42"/>
      <c r="D218" s="219" t="s">
        <v>144</v>
      </c>
      <c r="E218" s="42"/>
      <c r="F218" s="220" t="s">
        <v>298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144</v>
      </c>
      <c r="AU218" s="19" t="s">
        <v>83</v>
      </c>
    </row>
    <row r="219" s="13" customFormat="1">
      <c r="A219" s="13"/>
      <c r="B219" s="224"/>
      <c r="C219" s="225"/>
      <c r="D219" s="226" t="s">
        <v>146</v>
      </c>
      <c r="E219" s="227" t="s">
        <v>19</v>
      </c>
      <c r="F219" s="228" t="s">
        <v>167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146</v>
      </c>
      <c r="AU219" s="234" t="s">
        <v>83</v>
      </c>
      <c r="AV219" s="13" t="s">
        <v>81</v>
      </c>
      <c r="AW219" s="13" t="s">
        <v>35</v>
      </c>
      <c r="AX219" s="13" t="s">
        <v>73</v>
      </c>
      <c r="AY219" s="234" t="s">
        <v>135</v>
      </c>
    </row>
    <row r="220" s="14" customFormat="1">
      <c r="A220" s="14"/>
      <c r="B220" s="235"/>
      <c r="C220" s="236"/>
      <c r="D220" s="226" t="s">
        <v>146</v>
      </c>
      <c r="E220" s="237" t="s">
        <v>19</v>
      </c>
      <c r="F220" s="238" t="s">
        <v>174</v>
      </c>
      <c r="G220" s="236"/>
      <c r="H220" s="239">
        <v>35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146</v>
      </c>
      <c r="AU220" s="245" t="s">
        <v>83</v>
      </c>
      <c r="AV220" s="14" t="s">
        <v>83</v>
      </c>
      <c r="AW220" s="14" t="s">
        <v>35</v>
      </c>
      <c r="AX220" s="14" t="s">
        <v>81</v>
      </c>
      <c r="AY220" s="245" t="s">
        <v>135</v>
      </c>
    </row>
    <row r="221" s="2" customFormat="1" ht="24.15" customHeight="1">
      <c r="A221" s="40"/>
      <c r="B221" s="41"/>
      <c r="C221" s="206" t="s">
        <v>299</v>
      </c>
      <c r="D221" s="206" t="s">
        <v>137</v>
      </c>
      <c r="E221" s="207" t="s">
        <v>300</v>
      </c>
      <c r="F221" s="208" t="s">
        <v>301</v>
      </c>
      <c r="G221" s="209" t="s">
        <v>171</v>
      </c>
      <c r="H221" s="210">
        <v>2</v>
      </c>
      <c r="I221" s="211"/>
      <c r="J221" s="212">
        <f>ROUND(I221*H221,2)</f>
        <v>0</v>
      </c>
      <c r="K221" s="208" t="s">
        <v>141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142</v>
      </c>
      <c r="AT221" s="217" t="s">
        <v>137</v>
      </c>
      <c r="AU221" s="217" t="s">
        <v>83</v>
      </c>
      <c r="AY221" s="19" t="s">
        <v>135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142</v>
      </c>
      <c r="BM221" s="217" t="s">
        <v>302</v>
      </c>
    </row>
    <row r="222" s="2" customFormat="1">
      <c r="A222" s="40"/>
      <c r="B222" s="41"/>
      <c r="C222" s="42"/>
      <c r="D222" s="219" t="s">
        <v>144</v>
      </c>
      <c r="E222" s="42"/>
      <c r="F222" s="220" t="s">
        <v>303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144</v>
      </c>
      <c r="AU222" s="19" t="s">
        <v>83</v>
      </c>
    </row>
    <row r="223" s="13" customFormat="1">
      <c r="A223" s="13"/>
      <c r="B223" s="224"/>
      <c r="C223" s="225"/>
      <c r="D223" s="226" t="s">
        <v>146</v>
      </c>
      <c r="E223" s="227" t="s">
        <v>19</v>
      </c>
      <c r="F223" s="228" t="s">
        <v>167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146</v>
      </c>
      <c r="AU223" s="234" t="s">
        <v>83</v>
      </c>
      <c r="AV223" s="13" t="s">
        <v>81</v>
      </c>
      <c r="AW223" s="13" t="s">
        <v>35</v>
      </c>
      <c r="AX223" s="13" t="s">
        <v>73</v>
      </c>
      <c r="AY223" s="234" t="s">
        <v>135</v>
      </c>
    </row>
    <row r="224" s="14" customFormat="1">
      <c r="A224" s="14"/>
      <c r="B224" s="235"/>
      <c r="C224" s="236"/>
      <c r="D224" s="226" t="s">
        <v>146</v>
      </c>
      <c r="E224" s="237" t="s">
        <v>19</v>
      </c>
      <c r="F224" s="238" t="s">
        <v>83</v>
      </c>
      <c r="G224" s="236"/>
      <c r="H224" s="239">
        <v>2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146</v>
      </c>
      <c r="AU224" s="245" t="s">
        <v>83</v>
      </c>
      <c r="AV224" s="14" t="s">
        <v>83</v>
      </c>
      <c r="AW224" s="14" t="s">
        <v>35</v>
      </c>
      <c r="AX224" s="14" t="s">
        <v>81</v>
      </c>
      <c r="AY224" s="245" t="s">
        <v>135</v>
      </c>
    </row>
    <row r="225" s="2" customFormat="1" ht="24.15" customHeight="1">
      <c r="A225" s="40"/>
      <c r="B225" s="41"/>
      <c r="C225" s="206" t="s">
        <v>304</v>
      </c>
      <c r="D225" s="206" t="s">
        <v>137</v>
      </c>
      <c r="E225" s="207" t="s">
        <v>305</v>
      </c>
      <c r="F225" s="208" t="s">
        <v>306</v>
      </c>
      <c r="G225" s="209" t="s">
        <v>171</v>
      </c>
      <c r="H225" s="210">
        <v>4</v>
      </c>
      <c r="I225" s="211"/>
      <c r="J225" s="212">
        <f>ROUND(I225*H225,2)</f>
        <v>0</v>
      </c>
      <c r="K225" s="208" t="s">
        <v>141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142</v>
      </c>
      <c r="AT225" s="217" t="s">
        <v>137</v>
      </c>
      <c r="AU225" s="217" t="s">
        <v>83</v>
      </c>
      <c r="AY225" s="19" t="s">
        <v>135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81</v>
      </c>
      <c r="BK225" s="218">
        <f>ROUND(I225*H225,2)</f>
        <v>0</v>
      </c>
      <c r="BL225" s="19" t="s">
        <v>142</v>
      </c>
      <c r="BM225" s="217" t="s">
        <v>307</v>
      </c>
    </row>
    <row r="226" s="2" customFormat="1">
      <c r="A226" s="40"/>
      <c r="B226" s="41"/>
      <c r="C226" s="42"/>
      <c r="D226" s="219" t="s">
        <v>144</v>
      </c>
      <c r="E226" s="42"/>
      <c r="F226" s="220" t="s">
        <v>308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144</v>
      </c>
      <c r="AU226" s="19" t="s">
        <v>83</v>
      </c>
    </row>
    <row r="227" s="13" customFormat="1">
      <c r="A227" s="13"/>
      <c r="B227" s="224"/>
      <c r="C227" s="225"/>
      <c r="D227" s="226" t="s">
        <v>146</v>
      </c>
      <c r="E227" s="227" t="s">
        <v>19</v>
      </c>
      <c r="F227" s="228" t="s">
        <v>167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146</v>
      </c>
      <c r="AU227" s="234" t="s">
        <v>83</v>
      </c>
      <c r="AV227" s="13" t="s">
        <v>81</v>
      </c>
      <c r="AW227" s="13" t="s">
        <v>35</v>
      </c>
      <c r="AX227" s="13" t="s">
        <v>73</v>
      </c>
      <c r="AY227" s="234" t="s">
        <v>135</v>
      </c>
    </row>
    <row r="228" s="14" customFormat="1">
      <c r="A228" s="14"/>
      <c r="B228" s="235"/>
      <c r="C228" s="236"/>
      <c r="D228" s="226" t="s">
        <v>146</v>
      </c>
      <c r="E228" s="237" t="s">
        <v>19</v>
      </c>
      <c r="F228" s="238" t="s">
        <v>190</v>
      </c>
      <c r="G228" s="236"/>
      <c r="H228" s="239">
        <v>4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146</v>
      </c>
      <c r="AU228" s="245" t="s">
        <v>83</v>
      </c>
      <c r="AV228" s="14" t="s">
        <v>83</v>
      </c>
      <c r="AW228" s="14" t="s">
        <v>35</v>
      </c>
      <c r="AX228" s="14" t="s">
        <v>81</v>
      </c>
      <c r="AY228" s="245" t="s">
        <v>135</v>
      </c>
    </row>
    <row r="229" s="2" customFormat="1" ht="24.15" customHeight="1">
      <c r="A229" s="40"/>
      <c r="B229" s="41"/>
      <c r="C229" s="206" t="s">
        <v>309</v>
      </c>
      <c r="D229" s="206" t="s">
        <v>137</v>
      </c>
      <c r="E229" s="207" t="s">
        <v>310</v>
      </c>
      <c r="F229" s="208" t="s">
        <v>311</v>
      </c>
      <c r="G229" s="209" t="s">
        <v>171</v>
      </c>
      <c r="H229" s="210">
        <v>35</v>
      </c>
      <c r="I229" s="211"/>
      <c r="J229" s="212">
        <f>ROUND(I229*H229,2)</f>
        <v>0</v>
      </c>
      <c r="K229" s="208" t="s">
        <v>141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142</v>
      </c>
      <c r="AT229" s="217" t="s">
        <v>137</v>
      </c>
      <c r="AU229" s="217" t="s">
        <v>83</v>
      </c>
      <c r="AY229" s="19" t="s">
        <v>135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81</v>
      </c>
      <c r="BK229" s="218">
        <f>ROUND(I229*H229,2)</f>
        <v>0</v>
      </c>
      <c r="BL229" s="19" t="s">
        <v>142</v>
      </c>
      <c r="BM229" s="217" t="s">
        <v>312</v>
      </c>
    </row>
    <row r="230" s="2" customFormat="1">
      <c r="A230" s="40"/>
      <c r="B230" s="41"/>
      <c r="C230" s="42"/>
      <c r="D230" s="219" t="s">
        <v>144</v>
      </c>
      <c r="E230" s="42"/>
      <c r="F230" s="220" t="s">
        <v>313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144</v>
      </c>
      <c r="AU230" s="19" t="s">
        <v>83</v>
      </c>
    </row>
    <row r="231" s="13" customFormat="1">
      <c r="A231" s="13"/>
      <c r="B231" s="224"/>
      <c r="C231" s="225"/>
      <c r="D231" s="226" t="s">
        <v>146</v>
      </c>
      <c r="E231" s="227" t="s">
        <v>19</v>
      </c>
      <c r="F231" s="228" t="s">
        <v>167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146</v>
      </c>
      <c r="AU231" s="234" t="s">
        <v>83</v>
      </c>
      <c r="AV231" s="13" t="s">
        <v>81</v>
      </c>
      <c r="AW231" s="13" t="s">
        <v>35</v>
      </c>
      <c r="AX231" s="13" t="s">
        <v>73</v>
      </c>
      <c r="AY231" s="234" t="s">
        <v>135</v>
      </c>
    </row>
    <row r="232" s="14" customFormat="1">
      <c r="A232" s="14"/>
      <c r="B232" s="235"/>
      <c r="C232" s="236"/>
      <c r="D232" s="226" t="s">
        <v>146</v>
      </c>
      <c r="E232" s="237" t="s">
        <v>19</v>
      </c>
      <c r="F232" s="238" t="s">
        <v>174</v>
      </c>
      <c r="G232" s="236"/>
      <c r="H232" s="239">
        <v>35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146</v>
      </c>
      <c r="AU232" s="245" t="s">
        <v>83</v>
      </c>
      <c r="AV232" s="14" t="s">
        <v>83</v>
      </c>
      <c r="AW232" s="14" t="s">
        <v>35</v>
      </c>
      <c r="AX232" s="14" t="s">
        <v>81</v>
      </c>
      <c r="AY232" s="245" t="s">
        <v>135</v>
      </c>
    </row>
    <row r="233" s="2" customFormat="1" ht="24.15" customHeight="1">
      <c r="A233" s="40"/>
      <c r="B233" s="41"/>
      <c r="C233" s="206" t="s">
        <v>314</v>
      </c>
      <c r="D233" s="206" t="s">
        <v>137</v>
      </c>
      <c r="E233" s="207" t="s">
        <v>315</v>
      </c>
      <c r="F233" s="208" t="s">
        <v>316</v>
      </c>
      <c r="G233" s="209" t="s">
        <v>171</v>
      </c>
      <c r="H233" s="210">
        <v>2</v>
      </c>
      <c r="I233" s="211"/>
      <c r="J233" s="212">
        <f>ROUND(I233*H233,2)</f>
        <v>0</v>
      </c>
      <c r="K233" s="208" t="s">
        <v>141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142</v>
      </c>
      <c r="AT233" s="217" t="s">
        <v>137</v>
      </c>
      <c r="AU233" s="217" t="s">
        <v>83</v>
      </c>
      <c r="AY233" s="19" t="s">
        <v>135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81</v>
      </c>
      <c r="BK233" s="218">
        <f>ROUND(I233*H233,2)</f>
        <v>0</v>
      </c>
      <c r="BL233" s="19" t="s">
        <v>142</v>
      </c>
      <c r="BM233" s="217" t="s">
        <v>317</v>
      </c>
    </row>
    <row r="234" s="2" customFormat="1">
      <c r="A234" s="40"/>
      <c r="B234" s="41"/>
      <c r="C234" s="42"/>
      <c r="D234" s="219" t="s">
        <v>144</v>
      </c>
      <c r="E234" s="42"/>
      <c r="F234" s="220" t="s">
        <v>318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144</v>
      </c>
      <c r="AU234" s="19" t="s">
        <v>83</v>
      </c>
    </row>
    <row r="235" s="13" customFormat="1">
      <c r="A235" s="13"/>
      <c r="B235" s="224"/>
      <c r="C235" s="225"/>
      <c r="D235" s="226" t="s">
        <v>146</v>
      </c>
      <c r="E235" s="227" t="s">
        <v>19</v>
      </c>
      <c r="F235" s="228" t="s">
        <v>167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146</v>
      </c>
      <c r="AU235" s="234" t="s">
        <v>83</v>
      </c>
      <c r="AV235" s="13" t="s">
        <v>81</v>
      </c>
      <c r="AW235" s="13" t="s">
        <v>35</v>
      </c>
      <c r="AX235" s="13" t="s">
        <v>73</v>
      </c>
      <c r="AY235" s="234" t="s">
        <v>135</v>
      </c>
    </row>
    <row r="236" s="14" customFormat="1">
      <c r="A236" s="14"/>
      <c r="B236" s="235"/>
      <c r="C236" s="236"/>
      <c r="D236" s="226" t="s">
        <v>146</v>
      </c>
      <c r="E236" s="237" t="s">
        <v>19</v>
      </c>
      <c r="F236" s="238" t="s">
        <v>83</v>
      </c>
      <c r="G236" s="236"/>
      <c r="H236" s="239">
        <v>2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146</v>
      </c>
      <c r="AU236" s="245" t="s">
        <v>83</v>
      </c>
      <c r="AV236" s="14" t="s">
        <v>83</v>
      </c>
      <c r="AW236" s="14" t="s">
        <v>35</v>
      </c>
      <c r="AX236" s="14" t="s">
        <v>81</v>
      </c>
      <c r="AY236" s="245" t="s">
        <v>135</v>
      </c>
    </row>
    <row r="237" s="2" customFormat="1" ht="24.15" customHeight="1">
      <c r="A237" s="40"/>
      <c r="B237" s="41"/>
      <c r="C237" s="206" t="s">
        <v>319</v>
      </c>
      <c r="D237" s="206" t="s">
        <v>137</v>
      </c>
      <c r="E237" s="207" t="s">
        <v>320</v>
      </c>
      <c r="F237" s="208" t="s">
        <v>321</v>
      </c>
      <c r="G237" s="209" t="s">
        <v>171</v>
      </c>
      <c r="H237" s="210">
        <v>4</v>
      </c>
      <c r="I237" s="211"/>
      <c r="J237" s="212">
        <f>ROUND(I237*H237,2)</f>
        <v>0</v>
      </c>
      <c r="K237" s="208" t="s">
        <v>141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142</v>
      </c>
      <c r="AT237" s="217" t="s">
        <v>137</v>
      </c>
      <c r="AU237" s="217" t="s">
        <v>83</v>
      </c>
      <c r="AY237" s="19" t="s">
        <v>135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81</v>
      </c>
      <c r="BK237" s="218">
        <f>ROUND(I237*H237,2)</f>
        <v>0</v>
      </c>
      <c r="BL237" s="19" t="s">
        <v>142</v>
      </c>
      <c r="BM237" s="217" t="s">
        <v>322</v>
      </c>
    </row>
    <row r="238" s="2" customFormat="1">
      <c r="A238" s="40"/>
      <c r="B238" s="41"/>
      <c r="C238" s="42"/>
      <c r="D238" s="219" t="s">
        <v>144</v>
      </c>
      <c r="E238" s="42"/>
      <c r="F238" s="220" t="s">
        <v>323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144</v>
      </c>
      <c r="AU238" s="19" t="s">
        <v>83</v>
      </c>
    </row>
    <row r="239" s="13" customFormat="1">
      <c r="A239" s="13"/>
      <c r="B239" s="224"/>
      <c r="C239" s="225"/>
      <c r="D239" s="226" t="s">
        <v>146</v>
      </c>
      <c r="E239" s="227" t="s">
        <v>19</v>
      </c>
      <c r="F239" s="228" t="s">
        <v>167</v>
      </c>
      <c r="G239" s="225"/>
      <c r="H239" s="227" t="s">
        <v>19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146</v>
      </c>
      <c r="AU239" s="234" t="s">
        <v>83</v>
      </c>
      <c r="AV239" s="13" t="s">
        <v>81</v>
      </c>
      <c r="AW239" s="13" t="s">
        <v>35</v>
      </c>
      <c r="AX239" s="13" t="s">
        <v>73</v>
      </c>
      <c r="AY239" s="234" t="s">
        <v>135</v>
      </c>
    </row>
    <row r="240" s="14" customFormat="1">
      <c r="A240" s="14"/>
      <c r="B240" s="235"/>
      <c r="C240" s="236"/>
      <c r="D240" s="226" t="s">
        <v>146</v>
      </c>
      <c r="E240" s="237" t="s">
        <v>19</v>
      </c>
      <c r="F240" s="238" t="s">
        <v>190</v>
      </c>
      <c r="G240" s="236"/>
      <c r="H240" s="239">
        <v>4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146</v>
      </c>
      <c r="AU240" s="245" t="s">
        <v>83</v>
      </c>
      <c r="AV240" s="14" t="s">
        <v>83</v>
      </c>
      <c r="AW240" s="14" t="s">
        <v>35</v>
      </c>
      <c r="AX240" s="14" t="s">
        <v>81</v>
      </c>
      <c r="AY240" s="245" t="s">
        <v>135</v>
      </c>
    </row>
    <row r="241" s="2" customFormat="1" ht="33" customHeight="1">
      <c r="A241" s="40"/>
      <c r="B241" s="41"/>
      <c r="C241" s="206" t="s">
        <v>324</v>
      </c>
      <c r="D241" s="206" t="s">
        <v>137</v>
      </c>
      <c r="E241" s="207" t="s">
        <v>325</v>
      </c>
      <c r="F241" s="208" t="s">
        <v>326</v>
      </c>
      <c r="G241" s="209" t="s">
        <v>171</v>
      </c>
      <c r="H241" s="210">
        <v>70</v>
      </c>
      <c r="I241" s="211"/>
      <c r="J241" s="212">
        <f>ROUND(I241*H241,2)</f>
        <v>0</v>
      </c>
      <c r="K241" s="208" t="s">
        <v>141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142</v>
      </c>
      <c r="AT241" s="217" t="s">
        <v>137</v>
      </c>
      <c r="AU241" s="217" t="s">
        <v>83</v>
      </c>
      <c r="AY241" s="19" t="s">
        <v>135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81</v>
      </c>
      <c r="BK241" s="218">
        <f>ROUND(I241*H241,2)</f>
        <v>0</v>
      </c>
      <c r="BL241" s="19" t="s">
        <v>142</v>
      </c>
      <c r="BM241" s="217" t="s">
        <v>327</v>
      </c>
    </row>
    <row r="242" s="2" customFormat="1">
      <c r="A242" s="40"/>
      <c r="B242" s="41"/>
      <c r="C242" s="42"/>
      <c r="D242" s="219" t="s">
        <v>144</v>
      </c>
      <c r="E242" s="42"/>
      <c r="F242" s="220" t="s">
        <v>328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144</v>
      </c>
      <c r="AU242" s="19" t="s">
        <v>83</v>
      </c>
    </row>
    <row r="243" s="13" customFormat="1">
      <c r="A243" s="13"/>
      <c r="B243" s="224"/>
      <c r="C243" s="225"/>
      <c r="D243" s="226" t="s">
        <v>146</v>
      </c>
      <c r="E243" s="227" t="s">
        <v>19</v>
      </c>
      <c r="F243" s="228" t="s">
        <v>167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146</v>
      </c>
      <c r="AU243" s="234" t="s">
        <v>83</v>
      </c>
      <c r="AV243" s="13" t="s">
        <v>81</v>
      </c>
      <c r="AW243" s="13" t="s">
        <v>35</v>
      </c>
      <c r="AX243" s="13" t="s">
        <v>73</v>
      </c>
      <c r="AY243" s="234" t="s">
        <v>135</v>
      </c>
    </row>
    <row r="244" s="14" customFormat="1">
      <c r="A244" s="14"/>
      <c r="B244" s="235"/>
      <c r="C244" s="236"/>
      <c r="D244" s="226" t="s">
        <v>146</v>
      </c>
      <c r="E244" s="237" t="s">
        <v>19</v>
      </c>
      <c r="F244" s="238" t="s">
        <v>329</v>
      </c>
      <c r="G244" s="236"/>
      <c r="H244" s="239">
        <v>70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146</v>
      </c>
      <c r="AU244" s="245" t="s">
        <v>83</v>
      </c>
      <c r="AV244" s="14" t="s">
        <v>83</v>
      </c>
      <c r="AW244" s="14" t="s">
        <v>35</v>
      </c>
      <c r="AX244" s="14" t="s">
        <v>81</v>
      </c>
      <c r="AY244" s="245" t="s">
        <v>135</v>
      </c>
    </row>
    <row r="245" s="2" customFormat="1" ht="33" customHeight="1">
      <c r="A245" s="40"/>
      <c r="B245" s="41"/>
      <c r="C245" s="206" t="s">
        <v>330</v>
      </c>
      <c r="D245" s="206" t="s">
        <v>137</v>
      </c>
      <c r="E245" s="207" t="s">
        <v>331</v>
      </c>
      <c r="F245" s="208" t="s">
        <v>332</v>
      </c>
      <c r="G245" s="209" t="s">
        <v>171</v>
      </c>
      <c r="H245" s="210">
        <v>4</v>
      </c>
      <c r="I245" s="211"/>
      <c r="J245" s="212">
        <f>ROUND(I245*H245,2)</f>
        <v>0</v>
      </c>
      <c r="K245" s="208" t="s">
        <v>141</v>
      </c>
      <c r="L245" s="46"/>
      <c r="M245" s="213" t="s">
        <v>19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142</v>
      </c>
      <c r="AT245" s="217" t="s">
        <v>137</v>
      </c>
      <c r="AU245" s="217" t="s">
        <v>83</v>
      </c>
      <c r="AY245" s="19" t="s">
        <v>135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81</v>
      </c>
      <c r="BK245" s="218">
        <f>ROUND(I245*H245,2)</f>
        <v>0</v>
      </c>
      <c r="BL245" s="19" t="s">
        <v>142</v>
      </c>
      <c r="BM245" s="217" t="s">
        <v>333</v>
      </c>
    </row>
    <row r="246" s="2" customFormat="1">
      <c r="A246" s="40"/>
      <c r="B246" s="41"/>
      <c r="C246" s="42"/>
      <c r="D246" s="219" t="s">
        <v>144</v>
      </c>
      <c r="E246" s="42"/>
      <c r="F246" s="220" t="s">
        <v>334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144</v>
      </c>
      <c r="AU246" s="19" t="s">
        <v>83</v>
      </c>
    </row>
    <row r="247" s="13" customFormat="1">
      <c r="A247" s="13"/>
      <c r="B247" s="224"/>
      <c r="C247" s="225"/>
      <c r="D247" s="226" t="s">
        <v>146</v>
      </c>
      <c r="E247" s="227" t="s">
        <v>19</v>
      </c>
      <c r="F247" s="228" t="s">
        <v>167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146</v>
      </c>
      <c r="AU247" s="234" t="s">
        <v>83</v>
      </c>
      <c r="AV247" s="13" t="s">
        <v>81</v>
      </c>
      <c r="AW247" s="13" t="s">
        <v>35</v>
      </c>
      <c r="AX247" s="13" t="s">
        <v>73</v>
      </c>
      <c r="AY247" s="234" t="s">
        <v>135</v>
      </c>
    </row>
    <row r="248" s="14" customFormat="1">
      <c r="A248" s="14"/>
      <c r="B248" s="235"/>
      <c r="C248" s="236"/>
      <c r="D248" s="226" t="s">
        <v>146</v>
      </c>
      <c r="E248" s="237" t="s">
        <v>19</v>
      </c>
      <c r="F248" s="238" t="s">
        <v>335</v>
      </c>
      <c r="G248" s="236"/>
      <c r="H248" s="239">
        <v>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146</v>
      </c>
      <c r="AU248" s="245" t="s">
        <v>83</v>
      </c>
      <c r="AV248" s="14" t="s">
        <v>83</v>
      </c>
      <c r="AW248" s="14" t="s">
        <v>35</v>
      </c>
      <c r="AX248" s="14" t="s">
        <v>81</v>
      </c>
      <c r="AY248" s="245" t="s">
        <v>135</v>
      </c>
    </row>
    <row r="249" s="2" customFormat="1" ht="33" customHeight="1">
      <c r="A249" s="40"/>
      <c r="B249" s="41"/>
      <c r="C249" s="206" t="s">
        <v>336</v>
      </c>
      <c r="D249" s="206" t="s">
        <v>137</v>
      </c>
      <c r="E249" s="207" t="s">
        <v>337</v>
      </c>
      <c r="F249" s="208" t="s">
        <v>338</v>
      </c>
      <c r="G249" s="209" t="s">
        <v>171</v>
      </c>
      <c r="H249" s="210">
        <v>8</v>
      </c>
      <c r="I249" s="211"/>
      <c r="J249" s="212">
        <f>ROUND(I249*H249,2)</f>
        <v>0</v>
      </c>
      <c r="K249" s="208" t="s">
        <v>141</v>
      </c>
      <c r="L249" s="46"/>
      <c r="M249" s="213" t="s">
        <v>19</v>
      </c>
      <c r="N249" s="214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142</v>
      </c>
      <c r="AT249" s="217" t="s">
        <v>137</v>
      </c>
      <c r="AU249" s="217" t="s">
        <v>83</v>
      </c>
      <c r="AY249" s="19" t="s">
        <v>135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142</v>
      </c>
      <c r="BM249" s="217" t="s">
        <v>339</v>
      </c>
    </row>
    <row r="250" s="2" customFormat="1">
      <c r="A250" s="40"/>
      <c r="B250" s="41"/>
      <c r="C250" s="42"/>
      <c r="D250" s="219" t="s">
        <v>144</v>
      </c>
      <c r="E250" s="42"/>
      <c r="F250" s="220" t="s">
        <v>340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144</v>
      </c>
      <c r="AU250" s="19" t="s">
        <v>83</v>
      </c>
    </row>
    <row r="251" s="13" customFormat="1">
      <c r="A251" s="13"/>
      <c r="B251" s="224"/>
      <c r="C251" s="225"/>
      <c r="D251" s="226" t="s">
        <v>146</v>
      </c>
      <c r="E251" s="227" t="s">
        <v>19</v>
      </c>
      <c r="F251" s="228" t="s">
        <v>167</v>
      </c>
      <c r="G251" s="225"/>
      <c r="H251" s="227" t="s">
        <v>19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146</v>
      </c>
      <c r="AU251" s="234" t="s">
        <v>83</v>
      </c>
      <c r="AV251" s="13" t="s">
        <v>81</v>
      </c>
      <c r="AW251" s="13" t="s">
        <v>35</v>
      </c>
      <c r="AX251" s="13" t="s">
        <v>73</v>
      </c>
      <c r="AY251" s="234" t="s">
        <v>135</v>
      </c>
    </row>
    <row r="252" s="14" customFormat="1">
      <c r="A252" s="14"/>
      <c r="B252" s="235"/>
      <c r="C252" s="236"/>
      <c r="D252" s="226" t="s">
        <v>146</v>
      </c>
      <c r="E252" s="237" t="s">
        <v>19</v>
      </c>
      <c r="F252" s="238" t="s">
        <v>341</v>
      </c>
      <c r="G252" s="236"/>
      <c r="H252" s="239">
        <v>8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146</v>
      </c>
      <c r="AU252" s="245" t="s">
        <v>83</v>
      </c>
      <c r="AV252" s="14" t="s">
        <v>83</v>
      </c>
      <c r="AW252" s="14" t="s">
        <v>35</v>
      </c>
      <c r="AX252" s="14" t="s">
        <v>81</v>
      </c>
      <c r="AY252" s="245" t="s">
        <v>135</v>
      </c>
    </row>
    <row r="253" s="2" customFormat="1" ht="33" customHeight="1">
      <c r="A253" s="40"/>
      <c r="B253" s="41"/>
      <c r="C253" s="206" t="s">
        <v>342</v>
      </c>
      <c r="D253" s="206" t="s">
        <v>137</v>
      </c>
      <c r="E253" s="207" t="s">
        <v>343</v>
      </c>
      <c r="F253" s="208" t="s">
        <v>344</v>
      </c>
      <c r="G253" s="209" t="s">
        <v>171</v>
      </c>
      <c r="H253" s="210">
        <v>70</v>
      </c>
      <c r="I253" s="211"/>
      <c r="J253" s="212">
        <f>ROUND(I253*H253,2)</f>
        <v>0</v>
      </c>
      <c r="K253" s="208" t="s">
        <v>141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142</v>
      </c>
      <c r="AT253" s="217" t="s">
        <v>137</v>
      </c>
      <c r="AU253" s="217" t="s">
        <v>83</v>
      </c>
      <c r="AY253" s="19" t="s">
        <v>135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81</v>
      </c>
      <c r="BK253" s="218">
        <f>ROUND(I253*H253,2)</f>
        <v>0</v>
      </c>
      <c r="BL253" s="19" t="s">
        <v>142</v>
      </c>
      <c r="BM253" s="217" t="s">
        <v>345</v>
      </c>
    </row>
    <row r="254" s="2" customFormat="1">
      <c r="A254" s="40"/>
      <c r="B254" s="41"/>
      <c r="C254" s="42"/>
      <c r="D254" s="219" t="s">
        <v>144</v>
      </c>
      <c r="E254" s="42"/>
      <c r="F254" s="220" t="s">
        <v>346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144</v>
      </c>
      <c r="AU254" s="19" t="s">
        <v>83</v>
      </c>
    </row>
    <row r="255" s="13" customFormat="1">
      <c r="A255" s="13"/>
      <c r="B255" s="224"/>
      <c r="C255" s="225"/>
      <c r="D255" s="226" t="s">
        <v>146</v>
      </c>
      <c r="E255" s="227" t="s">
        <v>19</v>
      </c>
      <c r="F255" s="228" t="s">
        <v>167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146</v>
      </c>
      <c r="AU255" s="234" t="s">
        <v>83</v>
      </c>
      <c r="AV255" s="13" t="s">
        <v>81</v>
      </c>
      <c r="AW255" s="13" t="s">
        <v>35</v>
      </c>
      <c r="AX255" s="13" t="s">
        <v>73</v>
      </c>
      <c r="AY255" s="234" t="s">
        <v>135</v>
      </c>
    </row>
    <row r="256" s="14" customFormat="1">
      <c r="A256" s="14"/>
      <c r="B256" s="235"/>
      <c r="C256" s="236"/>
      <c r="D256" s="226" t="s">
        <v>146</v>
      </c>
      <c r="E256" s="237" t="s">
        <v>19</v>
      </c>
      <c r="F256" s="238" t="s">
        <v>329</v>
      </c>
      <c r="G256" s="236"/>
      <c r="H256" s="239">
        <v>70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146</v>
      </c>
      <c r="AU256" s="245" t="s">
        <v>83</v>
      </c>
      <c r="AV256" s="14" t="s">
        <v>83</v>
      </c>
      <c r="AW256" s="14" t="s">
        <v>35</v>
      </c>
      <c r="AX256" s="14" t="s">
        <v>81</v>
      </c>
      <c r="AY256" s="245" t="s">
        <v>135</v>
      </c>
    </row>
    <row r="257" s="2" customFormat="1" ht="33" customHeight="1">
      <c r="A257" s="40"/>
      <c r="B257" s="41"/>
      <c r="C257" s="206" t="s">
        <v>347</v>
      </c>
      <c r="D257" s="206" t="s">
        <v>137</v>
      </c>
      <c r="E257" s="207" t="s">
        <v>348</v>
      </c>
      <c r="F257" s="208" t="s">
        <v>349</v>
      </c>
      <c r="G257" s="209" t="s">
        <v>171</v>
      </c>
      <c r="H257" s="210">
        <v>4</v>
      </c>
      <c r="I257" s="211"/>
      <c r="J257" s="212">
        <f>ROUND(I257*H257,2)</f>
        <v>0</v>
      </c>
      <c r="K257" s="208" t="s">
        <v>141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142</v>
      </c>
      <c r="AT257" s="217" t="s">
        <v>137</v>
      </c>
      <c r="AU257" s="217" t="s">
        <v>83</v>
      </c>
      <c r="AY257" s="19" t="s">
        <v>135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81</v>
      </c>
      <c r="BK257" s="218">
        <f>ROUND(I257*H257,2)</f>
        <v>0</v>
      </c>
      <c r="BL257" s="19" t="s">
        <v>142</v>
      </c>
      <c r="BM257" s="217" t="s">
        <v>350</v>
      </c>
    </row>
    <row r="258" s="2" customFormat="1">
      <c r="A258" s="40"/>
      <c r="B258" s="41"/>
      <c r="C258" s="42"/>
      <c r="D258" s="219" t="s">
        <v>144</v>
      </c>
      <c r="E258" s="42"/>
      <c r="F258" s="220" t="s">
        <v>351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144</v>
      </c>
      <c r="AU258" s="19" t="s">
        <v>83</v>
      </c>
    </row>
    <row r="259" s="13" customFormat="1">
      <c r="A259" s="13"/>
      <c r="B259" s="224"/>
      <c r="C259" s="225"/>
      <c r="D259" s="226" t="s">
        <v>146</v>
      </c>
      <c r="E259" s="227" t="s">
        <v>19</v>
      </c>
      <c r="F259" s="228" t="s">
        <v>167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146</v>
      </c>
      <c r="AU259" s="234" t="s">
        <v>83</v>
      </c>
      <c r="AV259" s="13" t="s">
        <v>81</v>
      </c>
      <c r="AW259" s="13" t="s">
        <v>35</v>
      </c>
      <c r="AX259" s="13" t="s">
        <v>73</v>
      </c>
      <c r="AY259" s="234" t="s">
        <v>135</v>
      </c>
    </row>
    <row r="260" s="14" customFormat="1">
      <c r="A260" s="14"/>
      <c r="B260" s="235"/>
      <c r="C260" s="236"/>
      <c r="D260" s="226" t="s">
        <v>146</v>
      </c>
      <c r="E260" s="237" t="s">
        <v>19</v>
      </c>
      <c r="F260" s="238" t="s">
        <v>335</v>
      </c>
      <c r="G260" s="236"/>
      <c r="H260" s="239">
        <v>4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146</v>
      </c>
      <c r="AU260" s="245" t="s">
        <v>83</v>
      </c>
      <c r="AV260" s="14" t="s">
        <v>83</v>
      </c>
      <c r="AW260" s="14" t="s">
        <v>35</v>
      </c>
      <c r="AX260" s="14" t="s">
        <v>81</v>
      </c>
      <c r="AY260" s="245" t="s">
        <v>135</v>
      </c>
    </row>
    <row r="261" s="2" customFormat="1" ht="33" customHeight="1">
      <c r="A261" s="40"/>
      <c r="B261" s="41"/>
      <c r="C261" s="206" t="s">
        <v>352</v>
      </c>
      <c r="D261" s="206" t="s">
        <v>137</v>
      </c>
      <c r="E261" s="207" t="s">
        <v>353</v>
      </c>
      <c r="F261" s="208" t="s">
        <v>354</v>
      </c>
      <c r="G261" s="209" t="s">
        <v>171</v>
      </c>
      <c r="H261" s="210">
        <v>8</v>
      </c>
      <c r="I261" s="211"/>
      <c r="J261" s="212">
        <f>ROUND(I261*H261,2)</f>
        <v>0</v>
      </c>
      <c r="K261" s="208" t="s">
        <v>141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142</v>
      </c>
      <c r="AT261" s="217" t="s">
        <v>137</v>
      </c>
      <c r="AU261" s="217" t="s">
        <v>83</v>
      </c>
      <c r="AY261" s="19" t="s">
        <v>135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81</v>
      </c>
      <c r="BK261" s="218">
        <f>ROUND(I261*H261,2)</f>
        <v>0</v>
      </c>
      <c r="BL261" s="19" t="s">
        <v>142</v>
      </c>
      <c r="BM261" s="217" t="s">
        <v>355</v>
      </c>
    </row>
    <row r="262" s="2" customFormat="1">
      <c r="A262" s="40"/>
      <c r="B262" s="41"/>
      <c r="C262" s="42"/>
      <c r="D262" s="219" t="s">
        <v>144</v>
      </c>
      <c r="E262" s="42"/>
      <c r="F262" s="220" t="s">
        <v>356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144</v>
      </c>
      <c r="AU262" s="19" t="s">
        <v>83</v>
      </c>
    </row>
    <row r="263" s="13" customFormat="1">
      <c r="A263" s="13"/>
      <c r="B263" s="224"/>
      <c r="C263" s="225"/>
      <c r="D263" s="226" t="s">
        <v>146</v>
      </c>
      <c r="E263" s="227" t="s">
        <v>19</v>
      </c>
      <c r="F263" s="228" t="s">
        <v>167</v>
      </c>
      <c r="G263" s="225"/>
      <c r="H263" s="227" t="s">
        <v>19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146</v>
      </c>
      <c r="AU263" s="234" t="s">
        <v>83</v>
      </c>
      <c r="AV263" s="13" t="s">
        <v>81</v>
      </c>
      <c r="AW263" s="13" t="s">
        <v>35</v>
      </c>
      <c r="AX263" s="13" t="s">
        <v>73</v>
      </c>
      <c r="AY263" s="234" t="s">
        <v>135</v>
      </c>
    </row>
    <row r="264" s="14" customFormat="1">
      <c r="A264" s="14"/>
      <c r="B264" s="235"/>
      <c r="C264" s="236"/>
      <c r="D264" s="226" t="s">
        <v>146</v>
      </c>
      <c r="E264" s="237" t="s">
        <v>19</v>
      </c>
      <c r="F264" s="238" t="s">
        <v>341</v>
      </c>
      <c r="G264" s="236"/>
      <c r="H264" s="239">
        <v>8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146</v>
      </c>
      <c r="AU264" s="245" t="s">
        <v>83</v>
      </c>
      <c r="AV264" s="14" t="s">
        <v>83</v>
      </c>
      <c r="AW264" s="14" t="s">
        <v>35</v>
      </c>
      <c r="AX264" s="14" t="s">
        <v>81</v>
      </c>
      <c r="AY264" s="245" t="s">
        <v>135</v>
      </c>
    </row>
    <row r="265" s="2" customFormat="1" ht="37.8" customHeight="1">
      <c r="A265" s="40"/>
      <c r="B265" s="41"/>
      <c r="C265" s="206" t="s">
        <v>174</v>
      </c>
      <c r="D265" s="206" t="s">
        <v>137</v>
      </c>
      <c r="E265" s="207" t="s">
        <v>357</v>
      </c>
      <c r="F265" s="208" t="s">
        <v>358</v>
      </c>
      <c r="G265" s="209" t="s">
        <v>256</v>
      </c>
      <c r="H265" s="210">
        <v>703.20000000000005</v>
      </c>
      <c r="I265" s="211"/>
      <c r="J265" s="212">
        <f>ROUND(I265*H265,2)</f>
        <v>0</v>
      </c>
      <c r="K265" s="208" t="s">
        <v>141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142</v>
      </c>
      <c r="AT265" s="217" t="s">
        <v>137</v>
      </c>
      <c r="AU265" s="217" t="s">
        <v>83</v>
      </c>
      <c r="AY265" s="19" t="s">
        <v>135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81</v>
      </c>
      <c r="BK265" s="218">
        <f>ROUND(I265*H265,2)</f>
        <v>0</v>
      </c>
      <c r="BL265" s="19" t="s">
        <v>142</v>
      </c>
      <c r="BM265" s="217" t="s">
        <v>359</v>
      </c>
    </row>
    <row r="266" s="2" customFormat="1">
      <c r="A266" s="40"/>
      <c r="B266" s="41"/>
      <c r="C266" s="42"/>
      <c r="D266" s="219" t="s">
        <v>144</v>
      </c>
      <c r="E266" s="42"/>
      <c r="F266" s="220" t="s">
        <v>360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144</v>
      </c>
      <c r="AU266" s="19" t="s">
        <v>83</v>
      </c>
    </row>
    <row r="267" s="13" customFormat="1">
      <c r="A267" s="13"/>
      <c r="B267" s="224"/>
      <c r="C267" s="225"/>
      <c r="D267" s="226" t="s">
        <v>146</v>
      </c>
      <c r="E267" s="227" t="s">
        <v>19</v>
      </c>
      <c r="F267" s="228" t="s">
        <v>147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146</v>
      </c>
      <c r="AU267" s="234" t="s">
        <v>83</v>
      </c>
      <c r="AV267" s="13" t="s">
        <v>81</v>
      </c>
      <c r="AW267" s="13" t="s">
        <v>35</v>
      </c>
      <c r="AX267" s="13" t="s">
        <v>73</v>
      </c>
      <c r="AY267" s="234" t="s">
        <v>135</v>
      </c>
    </row>
    <row r="268" s="13" customFormat="1">
      <c r="A268" s="13"/>
      <c r="B268" s="224"/>
      <c r="C268" s="225"/>
      <c r="D268" s="226" t="s">
        <v>146</v>
      </c>
      <c r="E268" s="227" t="s">
        <v>19</v>
      </c>
      <c r="F268" s="228" t="s">
        <v>361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146</v>
      </c>
      <c r="AU268" s="234" t="s">
        <v>83</v>
      </c>
      <c r="AV268" s="13" t="s">
        <v>81</v>
      </c>
      <c r="AW268" s="13" t="s">
        <v>35</v>
      </c>
      <c r="AX268" s="13" t="s">
        <v>73</v>
      </c>
      <c r="AY268" s="234" t="s">
        <v>135</v>
      </c>
    </row>
    <row r="269" s="13" customFormat="1">
      <c r="A269" s="13"/>
      <c r="B269" s="224"/>
      <c r="C269" s="225"/>
      <c r="D269" s="226" t="s">
        <v>146</v>
      </c>
      <c r="E269" s="227" t="s">
        <v>19</v>
      </c>
      <c r="F269" s="228" t="s">
        <v>362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146</v>
      </c>
      <c r="AU269" s="234" t="s">
        <v>83</v>
      </c>
      <c r="AV269" s="13" t="s">
        <v>81</v>
      </c>
      <c r="AW269" s="13" t="s">
        <v>35</v>
      </c>
      <c r="AX269" s="13" t="s">
        <v>73</v>
      </c>
      <c r="AY269" s="234" t="s">
        <v>135</v>
      </c>
    </row>
    <row r="270" s="14" customFormat="1">
      <c r="A270" s="14"/>
      <c r="B270" s="235"/>
      <c r="C270" s="236"/>
      <c r="D270" s="226" t="s">
        <v>146</v>
      </c>
      <c r="E270" s="237" t="s">
        <v>19</v>
      </c>
      <c r="F270" s="238" t="s">
        <v>363</v>
      </c>
      <c r="G270" s="236"/>
      <c r="H270" s="239">
        <v>529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146</v>
      </c>
      <c r="AU270" s="245" t="s">
        <v>83</v>
      </c>
      <c r="AV270" s="14" t="s">
        <v>83</v>
      </c>
      <c r="AW270" s="14" t="s">
        <v>35</v>
      </c>
      <c r="AX270" s="14" t="s">
        <v>73</v>
      </c>
      <c r="AY270" s="245" t="s">
        <v>135</v>
      </c>
    </row>
    <row r="271" s="13" customFormat="1">
      <c r="A271" s="13"/>
      <c r="B271" s="224"/>
      <c r="C271" s="225"/>
      <c r="D271" s="226" t="s">
        <v>146</v>
      </c>
      <c r="E271" s="227" t="s">
        <v>19</v>
      </c>
      <c r="F271" s="228" t="s">
        <v>364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146</v>
      </c>
      <c r="AU271" s="234" t="s">
        <v>83</v>
      </c>
      <c r="AV271" s="13" t="s">
        <v>81</v>
      </c>
      <c r="AW271" s="13" t="s">
        <v>35</v>
      </c>
      <c r="AX271" s="13" t="s">
        <v>73</v>
      </c>
      <c r="AY271" s="234" t="s">
        <v>135</v>
      </c>
    </row>
    <row r="272" s="14" customFormat="1">
      <c r="A272" s="14"/>
      <c r="B272" s="235"/>
      <c r="C272" s="236"/>
      <c r="D272" s="226" t="s">
        <v>146</v>
      </c>
      <c r="E272" s="237" t="s">
        <v>19</v>
      </c>
      <c r="F272" s="238" t="s">
        <v>365</v>
      </c>
      <c r="G272" s="236"/>
      <c r="H272" s="239">
        <v>70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146</v>
      </c>
      <c r="AU272" s="245" t="s">
        <v>83</v>
      </c>
      <c r="AV272" s="14" t="s">
        <v>83</v>
      </c>
      <c r="AW272" s="14" t="s">
        <v>35</v>
      </c>
      <c r="AX272" s="14" t="s">
        <v>73</v>
      </c>
      <c r="AY272" s="245" t="s">
        <v>135</v>
      </c>
    </row>
    <row r="273" s="13" customFormat="1">
      <c r="A273" s="13"/>
      <c r="B273" s="224"/>
      <c r="C273" s="225"/>
      <c r="D273" s="226" t="s">
        <v>146</v>
      </c>
      <c r="E273" s="227" t="s">
        <v>19</v>
      </c>
      <c r="F273" s="228" t="s">
        <v>366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146</v>
      </c>
      <c r="AU273" s="234" t="s">
        <v>83</v>
      </c>
      <c r="AV273" s="13" t="s">
        <v>81</v>
      </c>
      <c r="AW273" s="13" t="s">
        <v>35</v>
      </c>
      <c r="AX273" s="13" t="s">
        <v>73</v>
      </c>
      <c r="AY273" s="234" t="s">
        <v>135</v>
      </c>
    </row>
    <row r="274" s="13" customFormat="1">
      <c r="A274" s="13"/>
      <c r="B274" s="224"/>
      <c r="C274" s="225"/>
      <c r="D274" s="226" t="s">
        <v>146</v>
      </c>
      <c r="E274" s="227" t="s">
        <v>19</v>
      </c>
      <c r="F274" s="228" t="s">
        <v>367</v>
      </c>
      <c r="G274" s="225"/>
      <c r="H274" s="227" t="s">
        <v>19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146</v>
      </c>
      <c r="AU274" s="234" t="s">
        <v>83</v>
      </c>
      <c r="AV274" s="13" t="s">
        <v>81</v>
      </c>
      <c r="AW274" s="13" t="s">
        <v>35</v>
      </c>
      <c r="AX274" s="13" t="s">
        <v>73</v>
      </c>
      <c r="AY274" s="234" t="s">
        <v>135</v>
      </c>
    </row>
    <row r="275" s="14" customFormat="1">
      <c r="A275" s="14"/>
      <c r="B275" s="235"/>
      <c r="C275" s="236"/>
      <c r="D275" s="226" t="s">
        <v>146</v>
      </c>
      <c r="E275" s="237" t="s">
        <v>19</v>
      </c>
      <c r="F275" s="238" t="s">
        <v>368</v>
      </c>
      <c r="G275" s="236"/>
      <c r="H275" s="239">
        <v>34.200000000000003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146</v>
      </c>
      <c r="AU275" s="245" t="s">
        <v>83</v>
      </c>
      <c r="AV275" s="14" t="s">
        <v>83</v>
      </c>
      <c r="AW275" s="14" t="s">
        <v>35</v>
      </c>
      <c r="AX275" s="14" t="s">
        <v>73</v>
      </c>
      <c r="AY275" s="245" t="s">
        <v>135</v>
      </c>
    </row>
    <row r="276" s="13" customFormat="1">
      <c r="A276" s="13"/>
      <c r="B276" s="224"/>
      <c r="C276" s="225"/>
      <c r="D276" s="226" t="s">
        <v>146</v>
      </c>
      <c r="E276" s="227" t="s">
        <v>19</v>
      </c>
      <c r="F276" s="228" t="s">
        <v>364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146</v>
      </c>
      <c r="AU276" s="234" t="s">
        <v>83</v>
      </c>
      <c r="AV276" s="13" t="s">
        <v>81</v>
      </c>
      <c r="AW276" s="13" t="s">
        <v>35</v>
      </c>
      <c r="AX276" s="13" t="s">
        <v>73</v>
      </c>
      <c r="AY276" s="234" t="s">
        <v>135</v>
      </c>
    </row>
    <row r="277" s="14" customFormat="1">
      <c r="A277" s="14"/>
      <c r="B277" s="235"/>
      <c r="C277" s="236"/>
      <c r="D277" s="226" t="s">
        <v>146</v>
      </c>
      <c r="E277" s="237" t="s">
        <v>19</v>
      </c>
      <c r="F277" s="238" t="s">
        <v>365</v>
      </c>
      <c r="G277" s="236"/>
      <c r="H277" s="239">
        <v>70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146</v>
      </c>
      <c r="AU277" s="245" t="s">
        <v>83</v>
      </c>
      <c r="AV277" s="14" t="s">
        <v>83</v>
      </c>
      <c r="AW277" s="14" t="s">
        <v>35</v>
      </c>
      <c r="AX277" s="14" t="s">
        <v>73</v>
      </c>
      <c r="AY277" s="245" t="s">
        <v>135</v>
      </c>
    </row>
    <row r="278" s="15" customFormat="1">
      <c r="A278" s="15"/>
      <c r="B278" s="246"/>
      <c r="C278" s="247"/>
      <c r="D278" s="226" t="s">
        <v>146</v>
      </c>
      <c r="E278" s="248" t="s">
        <v>19</v>
      </c>
      <c r="F278" s="249" t="s">
        <v>161</v>
      </c>
      <c r="G278" s="247"/>
      <c r="H278" s="250">
        <v>703.20000000000005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146</v>
      </c>
      <c r="AU278" s="256" t="s">
        <v>83</v>
      </c>
      <c r="AV278" s="15" t="s">
        <v>142</v>
      </c>
      <c r="AW278" s="15" t="s">
        <v>35</v>
      </c>
      <c r="AX278" s="15" t="s">
        <v>81</v>
      </c>
      <c r="AY278" s="256" t="s">
        <v>135</v>
      </c>
    </row>
    <row r="279" s="2" customFormat="1" ht="37.8" customHeight="1">
      <c r="A279" s="40"/>
      <c r="B279" s="41"/>
      <c r="C279" s="206" t="s">
        <v>369</v>
      </c>
      <c r="D279" s="206" t="s">
        <v>137</v>
      </c>
      <c r="E279" s="207" t="s">
        <v>370</v>
      </c>
      <c r="F279" s="208" t="s">
        <v>371</v>
      </c>
      <c r="G279" s="209" t="s">
        <v>256</v>
      </c>
      <c r="H279" s="210">
        <v>327.18099999999998</v>
      </c>
      <c r="I279" s="211"/>
      <c r="J279" s="212">
        <f>ROUND(I279*H279,2)</f>
        <v>0</v>
      </c>
      <c r="K279" s="208" t="s">
        <v>141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142</v>
      </c>
      <c r="AT279" s="217" t="s">
        <v>137</v>
      </c>
      <c r="AU279" s="217" t="s">
        <v>83</v>
      </c>
      <c r="AY279" s="19" t="s">
        <v>135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142</v>
      </c>
      <c r="BM279" s="217" t="s">
        <v>372</v>
      </c>
    </row>
    <row r="280" s="2" customFormat="1">
      <c r="A280" s="40"/>
      <c r="B280" s="41"/>
      <c r="C280" s="42"/>
      <c r="D280" s="219" t="s">
        <v>144</v>
      </c>
      <c r="E280" s="42"/>
      <c r="F280" s="220" t="s">
        <v>373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144</v>
      </c>
      <c r="AU280" s="19" t="s">
        <v>83</v>
      </c>
    </row>
    <row r="281" s="13" customFormat="1">
      <c r="A281" s="13"/>
      <c r="B281" s="224"/>
      <c r="C281" s="225"/>
      <c r="D281" s="226" t="s">
        <v>146</v>
      </c>
      <c r="E281" s="227" t="s">
        <v>19</v>
      </c>
      <c r="F281" s="228" t="s">
        <v>147</v>
      </c>
      <c r="G281" s="225"/>
      <c r="H281" s="227" t="s">
        <v>19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146</v>
      </c>
      <c r="AU281" s="234" t="s">
        <v>83</v>
      </c>
      <c r="AV281" s="13" t="s">
        <v>81</v>
      </c>
      <c r="AW281" s="13" t="s">
        <v>35</v>
      </c>
      <c r="AX281" s="13" t="s">
        <v>73</v>
      </c>
      <c r="AY281" s="234" t="s">
        <v>135</v>
      </c>
    </row>
    <row r="282" s="13" customFormat="1">
      <c r="A282" s="13"/>
      <c r="B282" s="224"/>
      <c r="C282" s="225"/>
      <c r="D282" s="226" t="s">
        <v>146</v>
      </c>
      <c r="E282" s="227" t="s">
        <v>19</v>
      </c>
      <c r="F282" s="228" t="s">
        <v>374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146</v>
      </c>
      <c r="AU282" s="234" t="s">
        <v>83</v>
      </c>
      <c r="AV282" s="13" t="s">
        <v>81</v>
      </c>
      <c r="AW282" s="13" t="s">
        <v>35</v>
      </c>
      <c r="AX282" s="13" t="s">
        <v>73</v>
      </c>
      <c r="AY282" s="234" t="s">
        <v>135</v>
      </c>
    </row>
    <row r="283" s="13" customFormat="1">
      <c r="A283" s="13"/>
      <c r="B283" s="224"/>
      <c r="C283" s="225"/>
      <c r="D283" s="226" t="s">
        <v>146</v>
      </c>
      <c r="E283" s="227" t="s">
        <v>19</v>
      </c>
      <c r="F283" s="228" t="s">
        <v>375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146</v>
      </c>
      <c r="AU283" s="234" t="s">
        <v>83</v>
      </c>
      <c r="AV283" s="13" t="s">
        <v>81</v>
      </c>
      <c r="AW283" s="13" t="s">
        <v>35</v>
      </c>
      <c r="AX283" s="13" t="s">
        <v>73</v>
      </c>
      <c r="AY283" s="234" t="s">
        <v>135</v>
      </c>
    </row>
    <row r="284" s="14" customFormat="1">
      <c r="A284" s="14"/>
      <c r="B284" s="235"/>
      <c r="C284" s="236"/>
      <c r="D284" s="226" t="s">
        <v>146</v>
      </c>
      <c r="E284" s="237" t="s">
        <v>19</v>
      </c>
      <c r="F284" s="238" t="s">
        <v>376</v>
      </c>
      <c r="G284" s="236"/>
      <c r="H284" s="239">
        <v>196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146</v>
      </c>
      <c r="AU284" s="245" t="s">
        <v>83</v>
      </c>
      <c r="AV284" s="14" t="s">
        <v>83</v>
      </c>
      <c r="AW284" s="14" t="s">
        <v>35</v>
      </c>
      <c r="AX284" s="14" t="s">
        <v>73</v>
      </c>
      <c r="AY284" s="245" t="s">
        <v>135</v>
      </c>
    </row>
    <row r="285" s="13" customFormat="1">
      <c r="A285" s="13"/>
      <c r="B285" s="224"/>
      <c r="C285" s="225"/>
      <c r="D285" s="226" t="s">
        <v>146</v>
      </c>
      <c r="E285" s="227" t="s">
        <v>19</v>
      </c>
      <c r="F285" s="228" t="s">
        <v>377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146</v>
      </c>
      <c r="AU285" s="234" t="s">
        <v>83</v>
      </c>
      <c r="AV285" s="13" t="s">
        <v>81</v>
      </c>
      <c r="AW285" s="13" t="s">
        <v>35</v>
      </c>
      <c r="AX285" s="13" t="s">
        <v>73</v>
      </c>
      <c r="AY285" s="234" t="s">
        <v>135</v>
      </c>
    </row>
    <row r="286" s="14" customFormat="1">
      <c r="A286" s="14"/>
      <c r="B286" s="235"/>
      <c r="C286" s="236"/>
      <c r="D286" s="226" t="s">
        <v>146</v>
      </c>
      <c r="E286" s="237" t="s">
        <v>19</v>
      </c>
      <c r="F286" s="238" t="s">
        <v>378</v>
      </c>
      <c r="G286" s="236"/>
      <c r="H286" s="239">
        <v>-70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146</v>
      </c>
      <c r="AU286" s="245" t="s">
        <v>83</v>
      </c>
      <c r="AV286" s="14" t="s">
        <v>83</v>
      </c>
      <c r="AW286" s="14" t="s">
        <v>35</v>
      </c>
      <c r="AX286" s="14" t="s">
        <v>73</v>
      </c>
      <c r="AY286" s="245" t="s">
        <v>135</v>
      </c>
    </row>
    <row r="287" s="13" customFormat="1">
      <c r="A287" s="13"/>
      <c r="B287" s="224"/>
      <c r="C287" s="225"/>
      <c r="D287" s="226" t="s">
        <v>146</v>
      </c>
      <c r="E287" s="227" t="s">
        <v>19</v>
      </c>
      <c r="F287" s="228" t="s">
        <v>379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146</v>
      </c>
      <c r="AU287" s="234" t="s">
        <v>83</v>
      </c>
      <c r="AV287" s="13" t="s">
        <v>81</v>
      </c>
      <c r="AW287" s="13" t="s">
        <v>35</v>
      </c>
      <c r="AX287" s="13" t="s">
        <v>73</v>
      </c>
      <c r="AY287" s="234" t="s">
        <v>135</v>
      </c>
    </row>
    <row r="288" s="14" customFormat="1">
      <c r="A288" s="14"/>
      <c r="B288" s="235"/>
      <c r="C288" s="236"/>
      <c r="D288" s="226" t="s">
        <v>146</v>
      </c>
      <c r="E288" s="237" t="s">
        <v>19</v>
      </c>
      <c r="F288" s="238" t="s">
        <v>380</v>
      </c>
      <c r="G288" s="236"/>
      <c r="H288" s="239">
        <v>185.42099999999999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146</v>
      </c>
      <c r="AU288" s="245" t="s">
        <v>83</v>
      </c>
      <c r="AV288" s="14" t="s">
        <v>83</v>
      </c>
      <c r="AW288" s="14" t="s">
        <v>35</v>
      </c>
      <c r="AX288" s="14" t="s">
        <v>73</v>
      </c>
      <c r="AY288" s="245" t="s">
        <v>135</v>
      </c>
    </row>
    <row r="289" s="13" customFormat="1">
      <c r="A289" s="13"/>
      <c r="B289" s="224"/>
      <c r="C289" s="225"/>
      <c r="D289" s="226" t="s">
        <v>146</v>
      </c>
      <c r="E289" s="227" t="s">
        <v>19</v>
      </c>
      <c r="F289" s="228" t="s">
        <v>381</v>
      </c>
      <c r="G289" s="225"/>
      <c r="H289" s="227" t="s">
        <v>19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146</v>
      </c>
      <c r="AU289" s="234" t="s">
        <v>83</v>
      </c>
      <c r="AV289" s="13" t="s">
        <v>81</v>
      </c>
      <c r="AW289" s="13" t="s">
        <v>35</v>
      </c>
      <c r="AX289" s="13" t="s">
        <v>73</v>
      </c>
      <c r="AY289" s="234" t="s">
        <v>135</v>
      </c>
    </row>
    <row r="290" s="14" customFormat="1">
      <c r="A290" s="14"/>
      <c r="B290" s="235"/>
      <c r="C290" s="236"/>
      <c r="D290" s="226" t="s">
        <v>146</v>
      </c>
      <c r="E290" s="237" t="s">
        <v>19</v>
      </c>
      <c r="F290" s="238" t="s">
        <v>8</v>
      </c>
      <c r="G290" s="236"/>
      <c r="H290" s="239">
        <v>15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146</v>
      </c>
      <c r="AU290" s="245" t="s">
        <v>83</v>
      </c>
      <c r="AV290" s="14" t="s">
        <v>83</v>
      </c>
      <c r="AW290" s="14" t="s">
        <v>35</v>
      </c>
      <c r="AX290" s="14" t="s">
        <v>73</v>
      </c>
      <c r="AY290" s="245" t="s">
        <v>135</v>
      </c>
    </row>
    <row r="291" s="13" customFormat="1">
      <c r="A291" s="13"/>
      <c r="B291" s="224"/>
      <c r="C291" s="225"/>
      <c r="D291" s="226" t="s">
        <v>146</v>
      </c>
      <c r="E291" s="227" t="s">
        <v>19</v>
      </c>
      <c r="F291" s="228" t="s">
        <v>382</v>
      </c>
      <c r="G291" s="225"/>
      <c r="H291" s="227" t="s">
        <v>19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146</v>
      </c>
      <c r="AU291" s="234" t="s">
        <v>83</v>
      </c>
      <c r="AV291" s="13" t="s">
        <v>81</v>
      </c>
      <c r="AW291" s="13" t="s">
        <v>35</v>
      </c>
      <c r="AX291" s="13" t="s">
        <v>73</v>
      </c>
      <c r="AY291" s="234" t="s">
        <v>135</v>
      </c>
    </row>
    <row r="292" s="14" customFormat="1">
      <c r="A292" s="14"/>
      <c r="B292" s="235"/>
      <c r="C292" s="236"/>
      <c r="D292" s="226" t="s">
        <v>146</v>
      </c>
      <c r="E292" s="237" t="s">
        <v>19</v>
      </c>
      <c r="F292" s="238" t="s">
        <v>383</v>
      </c>
      <c r="G292" s="236"/>
      <c r="H292" s="239">
        <v>0.76000000000000001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146</v>
      </c>
      <c r="AU292" s="245" t="s">
        <v>83</v>
      </c>
      <c r="AV292" s="14" t="s">
        <v>83</v>
      </c>
      <c r="AW292" s="14" t="s">
        <v>35</v>
      </c>
      <c r="AX292" s="14" t="s">
        <v>73</v>
      </c>
      <c r="AY292" s="245" t="s">
        <v>135</v>
      </c>
    </row>
    <row r="293" s="15" customFormat="1">
      <c r="A293" s="15"/>
      <c r="B293" s="246"/>
      <c r="C293" s="247"/>
      <c r="D293" s="226" t="s">
        <v>146</v>
      </c>
      <c r="E293" s="248" t="s">
        <v>19</v>
      </c>
      <c r="F293" s="249" t="s">
        <v>161</v>
      </c>
      <c r="G293" s="247"/>
      <c r="H293" s="250">
        <v>327.18099999999998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146</v>
      </c>
      <c r="AU293" s="256" t="s">
        <v>83</v>
      </c>
      <c r="AV293" s="15" t="s">
        <v>142</v>
      </c>
      <c r="AW293" s="15" t="s">
        <v>35</v>
      </c>
      <c r="AX293" s="15" t="s">
        <v>81</v>
      </c>
      <c r="AY293" s="256" t="s">
        <v>135</v>
      </c>
    </row>
    <row r="294" s="2" customFormat="1" ht="37.8" customHeight="1">
      <c r="A294" s="40"/>
      <c r="B294" s="41"/>
      <c r="C294" s="206" t="s">
        <v>384</v>
      </c>
      <c r="D294" s="206" t="s">
        <v>137</v>
      </c>
      <c r="E294" s="207" t="s">
        <v>385</v>
      </c>
      <c r="F294" s="208" t="s">
        <v>386</v>
      </c>
      <c r="G294" s="209" t="s">
        <v>256</v>
      </c>
      <c r="H294" s="210">
        <v>2290.2669999999998</v>
      </c>
      <c r="I294" s="211"/>
      <c r="J294" s="212">
        <f>ROUND(I294*H294,2)</f>
        <v>0</v>
      </c>
      <c r="K294" s="208" t="s">
        <v>141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142</v>
      </c>
      <c r="AT294" s="217" t="s">
        <v>137</v>
      </c>
      <c r="AU294" s="217" t="s">
        <v>83</v>
      </c>
      <c r="AY294" s="19" t="s">
        <v>135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81</v>
      </c>
      <c r="BK294" s="218">
        <f>ROUND(I294*H294,2)</f>
        <v>0</v>
      </c>
      <c r="BL294" s="19" t="s">
        <v>142</v>
      </c>
      <c r="BM294" s="217" t="s">
        <v>387</v>
      </c>
    </row>
    <row r="295" s="2" customFormat="1">
      <c r="A295" s="40"/>
      <c r="B295" s="41"/>
      <c r="C295" s="42"/>
      <c r="D295" s="219" t="s">
        <v>144</v>
      </c>
      <c r="E295" s="42"/>
      <c r="F295" s="220" t="s">
        <v>388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144</v>
      </c>
      <c r="AU295" s="19" t="s">
        <v>83</v>
      </c>
    </row>
    <row r="296" s="13" customFormat="1">
      <c r="A296" s="13"/>
      <c r="B296" s="224"/>
      <c r="C296" s="225"/>
      <c r="D296" s="226" t="s">
        <v>146</v>
      </c>
      <c r="E296" s="227" t="s">
        <v>19</v>
      </c>
      <c r="F296" s="228" t="s">
        <v>147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146</v>
      </c>
      <c r="AU296" s="234" t="s">
        <v>83</v>
      </c>
      <c r="AV296" s="13" t="s">
        <v>81</v>
      </c>
      <c r="AW296" s="13" t="s">
        <v>35</v>
      </c>
      <c r="AX296" s="13" t="s">
        <v>73</v>
      </c>
      <c r="AY296" s="234" t="s">
        <v>135</v>
      </c>
    </row>
    <row r="297" s="13" customFormat="1">
      <c r="A297" s="13"/>
      <c r="B297" s="224"/>
      <c r="C297" s="225"/>
      <c r="D297" s="226" t="s">
        <v>146</v>
      </c>
      <c r="E297" s="227" t="s">
        <v>19</v>
      </c>
      <c r="F297" s="228" t="s">
        <v>374</v>
      </c>
      <c r="G297" s="225"/>
      <c r="H297" s="227" t="s">
        <v>19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146</v>
      </c>
      <c r="AU297" s="234" t="s">
        <v>83</v>
      </c>
      <c r="AV297" s="13" t="s">
        <v>81</v>
      </c>
      <c r="AW297" s="13" t="s">
        <v>35</v>
      </c>
      <c r="AX297" s="13" t="s">
        <v>73</v>
      </c>
      <c r="AY297" s="234" t="s">
        <v>135</v>
      </c>
    </row>
    <row r="298" s="13" customFormat="1">
      <c r="A298" s="13"/>
      <c r="B298" s="224"/>
      <c r="C298" s="225"/>
      <c r="D298" s="226" t="s">
        <v>146</v>
      </c>
      <c r="E298" s="227" t="s">
        <v>19</v>
      </c>
      <c r="F298" s="228" t="s">
        <v>375</v>
      </c>
      <c r="G298" s="225"/>
      <c r="H298" s="227" t="s">
        <v>19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146</v>
      </c>
      <c r="AU298" s="234" t="s">
        <v>83</v>
      </c>
      <c r="AV298" s="13" t="s">
        <v>81</v>
      </c>
      <c r="AW298" s="13" t="s">
        <v>35</v>
      </c>
      <c r="AX298" s="13" t="s">
        <v>73</v>
      </c>
      <c r="AY298" s="234" t="s">
        <v>135</v>
      </c>
    </row>
    <row r="299" s="14" customFormat="1">
      <c r="A299" s="14"/>
      <c r="B299" s="235"/>
      <c r="C299" s="236"/>
      <c r="D299" s="226" t="s">
        <v>146</v>
      </c>
      <c r="E299" s="237" t="s">
        <v>19</v>
      </c>
      <c r="F299" s="238" t="s">
        <v>389</v>
      </c>
      <c r="G299" s="236"/>
      <c r="H299" s="239">
        <v>1372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146</v>
      </c>
      <c r="AU299" s="245" t="s">
        <v>83</v>
      </c>
      <c r="AV299" s="14" t="s">
        <v>83</v>
      </c>
      <c r="AW299" s="14" t="s">
        <v>35</v>
      </c>
      <c r="AX299" s="14" t="s">
        <v>73</v>
      </c>
      <c r="AY299" s="245" t="s">
        <v>135</v>
      </c>
    </row>
    <row r="300" s="13" customFormat="1">
      <c r="A300" s="13"/>
      <c r="B300" s="224"/>
      <c r="C300" s="225"/>
      <c r="D300" s="226" t="s">
        <v>146</v>
      </c>
      <c r="E300" s="227" t="s">
        <v>19</v>
      </c>
      <c r="F300" s="228" t="s">
        <v>377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146</v>
      </c>
      <c r="AU300" s="234" t="s">
        <v>83</v>
      </c>
      <c r="AV300" s="13" t="s">
        <v>81</v>
      </c>
      <c r="AW300" s="13" t="s">
        <v>35</v>
      </c>
      <c r="AX300" s="13" t="s">
        <v>73</v>
      </c>
      <c r="AY300" s="234" t="s">
        <v>135</v>
      </c>
    </row>
    <row r="301" s="14" customFormat="1">
      <c r="A301" s="14"/>
      <c r="B301" s="235"/>
      <c r="C301" s="236"/>
      <c r="D301" s="226" t="s">
        <v>146</v>
      </c>
      <c r="E301" s="237" t="s">
        <v>19</v>
      </c>
      <c r="F301" s="238" t="s">
        <v>390</v>
      </c>
      <c r="G301" s="236"/>
      <c r="H301" s="239">
        <v>-490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146</v>
      </c>
      <c r="AU301" s="245" t="s">
        <v>83</v>
      </c>
      <c r="AV301" s="14" t="s">
        <v>83</v>
      </c>
      <c r="AW301" s="14" t="s">
        <v>35</v>
      </c>
      <c r="AX301" s="14" t="s">
        <v>73</v>
      </c>
      <c r="AY301" s="245" t="s">
        <v>135</v>
      </c>
    </row>
    <row r="302" s="13" customFormat="1">
      <c r="A302" s="13"/>
      <c r="B302" s="224"/>
      <c r="C302" s="225"/>
      <c r="D302" s="226" t="s">
        <v>146</v>
      </c>
      <c r="E302" s="227" t="s">
        <v>19</v>
      </c>
      <c r="F302" s="228" t="s">
        <v>379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146</v>
      </c>
      <c r="AU302" s="234" t="s">
        <v>83</v>
      </c>
      <c r="AV302" s="13" t="s">
        <v>81</v>
      </c>
      <c r="AW302" s="13" t="s">
        <v>35</v>
      </c>
      <c r="AX302" s="13" t="s">
        <v>73</v>
      </c>
      <c r="AY302" s="234" t="s">
        <v>135</v>
      </c>
    </row>
    <row r="303" s="14" customFormat="1">
      <c r="A303" s="14"/>
      <c r="B303" s="235"/>
      <c r="C303" s="236"/>
      <c r="D303" s="226" t="s">
        <v>146</v>
      </c>
      <c r="E303" s="237" t="s">
        <v>19</v>
      </c>
      <c r="F303" s="238" t="s">
        <v>391</v>
      </c>
      <c r="G303" s="236"/>
      <c r="H303" s="239">
        <v>1297.9469999999999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146</v>
      </c>
      <c r="AU303" s="245" t="s">
        <v>83</v>
      </c>
      <c r="AV303" s="14" t="s">
        <v>83</v>
      </c>
      <c r="AW303" s="14" t="s">
        <v>35</v>
      </c>
      <c r="AX303" s="14" t="s">
        <v>73</v>
      </c>
      <c r="AY303" s="245" t="s">
        <v>135</v>
      </c>
    </row>
    <row r="304" s="13" customFormat="1">
      <c r="A304" s="13"/>
      <c r="B304" s="224"/>
      <c r="C304" s="225"/>
      <c r="D304" s="226" t="s">
        <v>146</v>
      </c>
      <c r="E304" s="227" t="s">
        <v>19</v>
      </c>
      <c r="F304" s="228" t="s">
        <v>381</v>
      </c>
      <c r="G304" s="225"/>
      <c r="H304" s="227" t="s">
        <v>19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146</v>
      </c>
      <c r="AU304" s="234" t="s">
        <v>83</v>
      </c>
      <c r="AV304" s="13" t="s">
        <v>81</v>
      </c>
      <c r="AW304" s="13" t="s">
        <v>35</v>
      </c>
      <c r="AX304" s="13" t="s">
        <v>73</v>
      </c>
      <c r="AY304" s="234" t="s">
        <v>135</v>
      </c>
    </row>
    <row r="305" s="14" customFormat="1">
      <c r="A305" s="14"/>
      <c r="B305" s="235"/>
      <c r="C305" s="236"/>
      <c r="D305" s="226" t="s">
        <v>146</v>
      </c>
      <c r="E305" s="237" t="s">
        <v>19</v>
      </c>
      <c r="F305" s="238" t="s">
        <v>392</v>
      </c>
      <c r="G305" s="236"/>
      <c r="H305" s="239">
        <v>105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146</v>
      </c>
      <c r="AU305" s="245" t="s">
        <v>83</v>
      </c>
      <c r="AV305" s="14" t="s">
        <v>83</v>
      </c>
      <c r="AW305" s="14" t="s">
        <v>35</v>
      </c>
      <c r="AX305" s="14" t="s">
        <v>73</v>
      </c>
      <c r="AY305" s="245" t="s">
        <v>135</v>
      </c>
    </row>
    <row r="306" s="13" customFormat="1">
      <c r="A306" s="13"/>
      <c r="B306" s="224"/>
      <c r="C306" s="225"/>
      <c r="D306" s="226" t="s">
        <v>146</v>
      </c>
      <c r="E306" s="227" t="s">
        <v>19</v>
      </c>
      <c r="F306" s="228" t="s">
        <v>382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146</v>
      </c>
      <c r="AU306" s="234" t="s">
        <v>83</v>
      </c>
      <c r="AV306" s="13" t="s">
        <v>81</v>
      </c>
      <c r="AW306" s="13" t="s">
        <v>35</v>
      </c>
      <c r="AX306" s="13" t="s">
        <v>73</v>
      </c>
      <c r="AY306" s="234" t="s">
        <v>135</v>
      </c>
    </row>
    <row r="307" s="14" customFormat="1">
      <c r="A307" s="14"/>
      <c r="B307" s="235"/>
      <c r="C307" s="236"/>
      <c r="D307" s="226" t="s">
        <v>146</v>
      </c>
      <c r="E307" s="237" t="s">
        <v>19</v>
      </c>
      <c r="F307" s="238" t="s">
        <v>393</v>
      </c>
      <c r="G307" s="236"/>
      <c r="H307" s="239">
        <v>5.3200000000000003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146</v>
      </c>
      <c r="AU307" s="245" t="s">
        <v>83</v>
      </c>
      <c r="AV307" s="14" t="s">
        <v>83</v>
      </c>
      <c r="AW307" s="14" t="s">
        <v>35</v>
      </c>
      <c r="AX307" s="14" t="s">
        <v>73</v>
      </c>
      <c r="AY307" s="245" t="s">
        <v>135</v>
      </c>
    </row>
    <row r="308" s="15" customFormat="1">
      <c r="A308" s="15"/>
      <c r="B308" s="246"/>
      <c r="C308" s="247"/>
      <c r="D308" s="226" t="s">
        <v>146</v>
      </c>
      <c r="E308" s="248" t="s">
        <v>19</v>
      </c>
      <c r="F308" s="249" t="s">
        <v>161</v>
      </c>
      <c r="G308" s="247"/>
      <c r="H308" s="250">
        <v>2290.2669999999998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146</v>
      </c>
      <c r="AU308" s="256" t="s">
        <v>83</v>
      </c>
      <c r="AV308" s="15" t="s">
        <v>142</v>
      </c>
      <c r="AW308" s="15" t="s">
        <v>35</v>
      </c>
      <c r="AX308" s="15" t="s">
        <v>81</v>
      </c>
      <c r="AY308" s="256" t="s">
        <v>135</v>
      </c>
    </row>
    <row r="309" s="2" customFormat="1" ht="24.15" customHeight="1">
      <c r="A309" s="40"/>
      <c r="B309" s="41"/>
      <c r="C309" s="206" t="s">
        <v>394</v>
      </c>
      <c r="D309" s="206" t="s">
        <v>137</v>
      </c>
      <c r="E309" s="207" t="s">
        <v>395</v>
      </c>
      <c r="F309" s="208" t="s">
        <v>396</v>
      </c>
      <c r="G309" s="209" t="s">
        <v>256</v>
      </c>
      <c r="H309" s="210">
        <v>300.19999999999999</v>
      </c>
      <c r="I309" s="211"/>
      <c r="J309" s="212">
        <f>ROUND(I309*H309,2)</f>
        <v>0</v>
      </c>
      <c r="K309" s="208" t="s">
        <v>141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142</v>
      </c>
      <c r="AT309" s="217" t="s">
        <v>137</v>
      </c>
      <c r="AU309" s="217" t="s">
        <v>83</v>
      </c>
      <c r="AY309" s="19" t="s">
        <v>135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ROUND(I309*H309,2)</f>
        <v>0</v>
      </c>
      <c r="BL309" s="19" t="s">
        <v>142</v>
      </c>
      <c r="BM309" s="217" t="s">
        <v>397</v>
      </c>
    </row>
    <row r="310" s="2" customFormat="1">
      <c r="A310" s="40"/>
      <c r="B310" s="41"/>
      <c r="C310" s="42"/>
      <c r="D310" s="219" t="s">
        <v>144</v>
      </c>
      <c r="E310" s="42"/>
      <c r="F310" s="220" t="s">
        <v>398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144</v>
      </c>
      <c r="AU310" s="19" t="s">
        <v>83</v>
      </c>
    </row>
    <row r="311" s="13" customFormat="1">
      <c r="A311" s="13"/>
      <c r="B311" s="224"/>
      <c r="C311" s="225"/>
      <c r="D311" s="226" t="s">
        <v>146</v>
      </c>
      <c r="E311" s="227" t="s">
        <v>19</v>
      </c>
      <c r="F311" s="228" t="s">
        <v>147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146</v>
      </c>
      <c r="AU311" s="234" t="s">
        <v>83</v>
      </c>
      <c r="AV311" s="13" t="s">
        <v>81</v>
      </c>
      <c r="AW311" s="13" t="s">
        <v>35</v>
      </c>
      <c r="AX311" s="13" t="s">
        <v>73</v>
      </c>
      <c r="AY311" s="234" t="s">
        <v>135</v>
      </c>
    </row>
    <row r="312" s="13" customFormat="1">
      <c r="A312" s="13"/>
      <c r="B312" s="224"/>
      <c r="C312" s="225"/>
      <c r="D312" s="226" t="s">
        <v>146</v>
      </c>
      <c r="E312" s="227" t="s">
        <v>19</v>
      </c>
      <c r="F312" s="228" t="s">
        <v>375</v>
      </c>
      <c r="G312" s="225"/>
      <c r="H312" s="227" t="s">
        <v>19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146</v>
      </c>
      <c r="AU312" s="234" t="s">
        <v>83</v>
      </c>
      <c r="AV312" s="13" t="s">
        <v>81</v>
      </c>
      <c r="AW312" s="13" t="s">
        <v>35</v>
      </c>
      <c r="AX312" s="13" t="s">
        <v>73</v>
      </c>
      <c r="AY312" s="234" t="s">
        <v>135</v>
      </c>
    </row>
    <row r="313" s="14" customFormat="1">
      <c r="A313" s="14"/>
      <c r="B313" s="235"/>
      <c r="C313" s="236"/>
      <c r="D313" s="226" t="s">
        <v>146</v>
      </c>
      <c r="E313" s="237" t="s">
        <v>19</v>
      </c>
      <c r="F313" s="238" t="s">
        <v>376</v>
      </c>
      <c r="G313" s="236"/>
      <c r="H313" s="239">
        <v>196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146</v>
      </c>
      <c r="AU313" s="245" t="s">
        <v>83</v>
      </c>
      <c r="AV313" s="14" t="s">
        <v>83</v>
      </c>
      <c r="AW313" s="14" t="s">
        <v>35</v>
      </c>
      <c r="AX313" s="14" t="s">
        <v>73</v>
      </c>
      <c r="AY313" s="245" t="s">
        <v>135</v>
      </c>
    </row>
    <row r="314" s="13" customFormat="1">
      <c r="A314" s="13"/>
      <c r="B314" s="224"/>
      <c r="C314" s="225"/>
      <c r="D314" s="226" t="s">
        <v>146</v>
      </c>
      <c r="E314" s="227" t="s">
        <v>19</v>
      </c>
      <c r="F314" s="228" t="s">
        <v>399</v>
      </c>
      <c r="G314" s="225"/>
      <c r="H314" s="227" t="s">
        <v>19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146</v>
      </c>
      <c r="AU314" s="234" t="s">
        <v>83</v>
      </c>
      <c r="AV314" s="13" t="s">
        <v>81</v>
      </c>
      <c r="AW314" s="13" t="s">
        <v>35</v>
      </c>
      <c r="AX314" s="13" t="s">
        <v>73</v>
      </c>
      <c r="AY314" s="234" t="s">
        <v>135</v>
      </c>
    </row>
    <row r="315" s="14" customFormat="1">
      <c r="A315" s="14"/>
      <c r="B315" s="235"/>
      <c r="C315" s="236"/>
      <c r="D315" s="226" t="s">
        <v>146</v>
      </c>
      <c r="E315" s="237" t="s">
        <v>19</v>
      </c>
      <c r="F315" s="238" t="s">
        <v>400</v>
      </c>
      <c r="G315" s="236"/>
      <c r="H315" s="239">
        <v>60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146</v>
      </c>
      <c r="AU315" s="245" t="s">
        <v>83</v>
      </c>
      <c r="AV315" s="14" t="s">
        <v>83</v>
      </c>
      <c r="AW315" s="14" t="s">
        <v>35</v>
      </c>
      <c r="AX315" s="14" t="s">
        <v>73</v>
      </c>
      <c r="AY315" s="245" t="s">
        <v>135</v>
      </c>
    </row>
    <row r="316" s="13" customFormat="1">
      <c r="A316" s="13"/>
      <c r="B316" s="224"/>
      <c r="C316" s="225"/>
      <c r="D316" s="226" t="s">
        <v>146</v>
      </c>
      <c r="E316" s="227" t="s">
        <v>19</v>
      </c>
      <c r="F316" s="228" t="s">
        <v>401</v>
      </c>
      <c r="G316" s="225"/>
      <c r="H316" s="227" t="s">
        <v>19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146</v>
      </c>
      <c r="AU316" s="234" t="s">
        <v>83</v>
      </c>
      <c r="AV316" s="13" t="s">
        <v>81</v>
      </c>
      <c r="AW316" s="13" t="s">
        <v>35</v>
      </c>
      <c r="AX316" s="13" t="s">
        <v>73</v>
      </c>
      <c r="AY316" s="234" t="s">
        <v>135</v>
      </c>
    </row>
    <row r="317" s="14" customFormat="1">
      <c r="A317" s="14"/>
      <c r="B317" s="235"/>
      <c r="C317" s="236"/>
      <c r="D317" s="226" t="s">
        <v>146</v>
      </c>
      <c r="E317" s="237" t="s">
        <v>19</v>
      </c>
      <c r="F317" s="238" t="s">
        <v>201</v>
      </c>
      <c r="G317" s="236"/>
      <c r="H317" s="239">
        <v>10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146</v>
      </c>
      <c r="AU317" s="245" t="s">
        <v>83</v>
      </c>
      <c r="AV317" s="14" t="s">
        <v>83</v>
      </c>
      <c r="AW317" s="14" t="s">
        <v>35</v>
      </c>
      <c r="AX317" s="14" t="s">
        <v>73</v>
      </c>
      <c r="AY317" s="245" t="s">
        <v>135</v>
      </c>
    </row>
    <row r="318" s="13" customFormat="1">
      <c r="A318" s="13"/>
      <c r="B318" s="224"/>
      <c r="C318" s="225"/>
      <c r="D318" s="226" t="s">
        <v>146</v>
      </c>
      <c r="E318" s="227" t="s">
        <v>19</v>
      </c>
      <c r="F318" s="228" t="s">
        <v>402</v>
      </c>
      <c r="G318" s="225"/>
      <c r="H318" s="227" t="s">
        <v>19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146</v>
      </c>
      <c r="AU318" s="234" t="s">
        <v>83</v>
      </c>
      <c r="AV318" s="13" t="s">
        <v>81</v>
      </c>
      <c r="AW318" s="13" t="s">
        <v>35</v>
      </c>
      <c r="AX318" s="13" t="s">
        <v>73</v>
      </c>
      <c r="AY318" s="234" t="s">
        <v>135</v>
      </c>
    </row>
    <row r="319" s="14" customFormat="1">
      <c r="A319" s="14"/>
      <c r="B319" s="235"/>
      <c r="C319" s="236"/>
      <c r="D319" s="226" t="s">
        <v>146</v>
      </c>
      <c r="E319" s="237" t="s">
        <v>19</v>
      </c>
      <c r="F319" s="238" t="s">
        <v>368</v>
      </c>
      <c r="G319" s="236"/>
      <c r="H319" s="239">
        <v>34.200000000000003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146</v>
      </c>
      <c r="AU319" s="245" t="s">
        <v>83</v>
      </c>
      <c r="AV319" s="14" t="s">
        <v>83</v>
      </c>
      <c r="AW319" s="14" t="s">
        <v>35</v>
      </c>
      <c r="AX319" s="14" t="s">
        <v>73</v>
      </c>
      <c r="AY319" s="245" t="s">
        <v>135</v>
      </c>
    </row>
    <row r="320" s="13" customFormat="1">
      <c r="A320" s="13"/>
      <c r="B320" s="224"/>
      <c r="C320" s="225"/>
      <c r="D320" s="226" t="s">
        <v>146</v>
      </c>
      <c r="E320" s="227" t="s">
        <v>19</v>
      </c>
      <c r="F320" s="228" t="s">
        <v>403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146</v>
      </c>
      <c r="AU320" s="234" t="s">
        <v>83</v>
      </c>
      <c r="AV320" s="13" t="s">
        <v>81</v>
      </c>
      <c r="AW320" s="13" t="s">
        <v>35</v>
      </c>
      <c r="AX320" s="13" t="s">
        <v>73</v>
      </c>
      <c r="AY320" s="234" t="s">
        <v>135</v>
      </c>
    </row>
    <row r="321" s="15" customFormat="1">
      <c r="A321" s="15"/>
      <c r="B321" s="246"/>
      <c r="C321" s="247"/>
      <c r="D321" s="226" t="s">
        <v>146</v>
      </c>
      <c r="E321" s="248" t="s">
        <v>19</v>
      </c>
      <c r="F321" s="249" t="s">
        <v>161</v>
      </c>
      <c r="G321" s="247"/>
      <c r="H321" s="250">
        <v>300.19999999999999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146</v>
      </c>
      <c r="AU321" s="256" t="s">
        <v>83</v>
      </c>
      <c r="AV321" s="15" t="s">
        <v>142</v>
      </c>
      <c r="AW321" s="15" t="s">
        <v>35</v>
      </c>
      <c r="AX321" s="15" t="s">
        <v>81</v>
      </c>
      <c r="AY321" s="256" t="s">
        <v>135</v>
      </c>
    </row>
    <row r="322" s="2" customFormat="1" ht="33" customHeight="1">
      <c r="A322" s="40"/>
      <c r="B322" s="41"/>
      <c r="C322" s="206" t="s">
        <v>404</v>
      </c>
      <c r="D322" s="206" t="s">
        <v>137</v>
      </c>
      <c r="E322" s="207" t="s">
        <v>405</v>
      </c>
      <c r="F322" s="208" t="s">
        <v>406</v>
      </c>
      <c r="G322" s="209" t="s">
        <v>256</v>
      </c>
      <c r="H322" s="210">
        <v>10</v>
      </c>
      <c r="I322" s="211"/>
      <c r="J322" s="212">
        <f>ROUND(I322*H322,2)</f>
        <v>0</v>
      </c>
      <c r="K322" s="208" t="s">
        <v>141</v>
      </c>
      <c r="L322" s="46"/>
      <c r="M322" s="213" t="s">
        <v>19</v>
      </c>
      <c r="N322" s="214" t="s">
        <v>44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142</v>
      </c>
      <c r="AT322" s="217" t="s">
        <v>137</v>
      </c>
      <c r="AU322" s="217" t="s">
        <v>83</v>
      </c>
      <c r="AY322" s="19" t="s">
        <v>135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81</v>
      </c>
      <c r="BK322" s="218">
        <f>ROUND(I322*H322,2)</f>
        <v>0</v>
      </c>
      <c r="BL322" s="19" t="s">
        <v>142</v>
      </c>
      <c r="BM322" s="217" t="s">
        <v>407</v>
      </c>
    </row>
    <row r="323" s="2" customFormat="1">
      <c r="A323" s="40"/>
      <c r="B323" s="41"/>
      <c r="C323" s="42"/>
      <c r="D323" s="219" t="s">
        <v>144</v>
      </c>
      <c r="E323" s="42"/>
      <c r="F323" s="220" t="s">
        <v>408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144</v>
      </c>
      <c r="AU323" s="19" t="s">
        <v>83</v>
      </c>
    </row>
    <row r="324" s="13" customFormat="1">
      <c r="A324" s="13"/>
      <c r="B324" s="224"/>
      <c r="C324" s="225"/>
      <c r="D324" s="226" t="s">
        <v>146</v>
      </c>
      <c r="E324" s="227" t="s">
        <v>19</v>
      </c>
      <c r="F324" s="228" t="s">
        <v>147</v>
      </c>
      <c r="G324" s="225"/>
      <c r="H324" s="227" t="s">
        <v>19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146</v>
      </c>
      <c r="AU324" s="234" t="s">
        <v>83</v>
      </c>
      <c r="AV324" s="13" t="s">
        <v>81</v>
      </c>
      <c r="AW324" s="13" t="s">
        <v>35</v>
      </c>
      <c r="AX324" s="13" t="s">
        <v>73</v>
      </c>
      <c r="AY324" s="234" t="s">
        <v>135</v>
      </c>
    </row>
    <row r="325" s="13" customFormat="1">
      <c r="A325" s="13"/>
      <c r="B325" s="224"/>
      <c r="C325" s="225"/>
      <c r="D325" s="226" t="s">
        <v>146</v>
      </c>
      <c r="E325" s="227" t="s">
        <v>19</v>
      </c>
      <c r="F325" s="228" t="s">
        <v>409</v>
      </c>
      <c r="G325" s="225"/>
      <c r="H325" s="227" t="s">
        <v>19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146</v>
      </c>
      <c r="AU325" s="234" t="s">
        <v>83</v>
      </c>
      <c r="AV325" s="13" t="s">
        <v>81</v>
      </c>
      <c r="AW325" s="13" t="s">
        <v>35</v>
      </c>
      <c r="AX325" s="13" t="s">
        <v>73</v>
      </c>
      <c r="AY325" s="234" t="s">
        <v>135</v>
      </c>
    </row>
    <row r="326" s="14" customFormat="1">
      <c r="A326" s="14"/>
      <c r="B326" s="235"/>
      <c r="C326" s="236"/>
      <c r="D326" s="226" t="s">
        <v>146</v>
      </c>
      <c r="E326" s="237" t="s">
        <v>19</v>
      </c>
      <c r="F326" s="238" t="s">
        <v>201</v>
      </c>
      <c r="G326" s="236"/>
      <c r="H326" s="239">
        <v>10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146</v>
      </c>
      <c r="AU326" s="245" t="s">
        <v>83</v>
      </c>
      <c r="AV326" s="14" t="s">
        <v>83</v>
      </c>
      <c r="AW326" s="14" t="s">
        <v>35</v>
      </c>
      <c r="AX326" s="14" t="s">
        <v>81</v>
      </c>
      <c r="AY326" s="245" t="s">
        <v>135</v>
      </c>
    </row>
    <row r="327" s="2" customFormat="1" ht="24.15" customHeight="1">
      <c r="A327" s="40"/>
      <c r="B327" s="41"/>
      <c r="C327" s="206" t="s">
        <v>410</v>
      </c>
      <c r="D327" s="206" t="s">
        <v>137</v>
      </c>
      <c r="E327" s="207" t="s">
        <v>411</v>
      </c>
      <c r="F327" s="208" t="s">
        <v>412</v>
      </c>
      <c r="G327" s="209" t="s">
        <v>413</v>
      </c>
      <c r="H327" s="210">
        <v>588.92600000000004</v>
      </c>
      <c r="I327" s="211"/>
      <c r="J327" s="212">
        <f>ROUND(I327*H327,2)</f>
        <v>0</v>
      </c>
      <c r="K327" s="208" t="s">
        <v>141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142</v>
      </c>
      <c r="AT327" s="217" t="s">
        <v>137</v>
      </c>
      <c r="AU327" s="217" t="s">
        <v>83</v>
      </c>
      <c r="AY327" s="19" t="s">
        <v>135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81</v>
      </c>
      <c r="BK327" s="218">
        <f>ROUND(I327*H327,2)</f>
        <v>0</v>
      </c>
      <c r="BL327" s="19" t="s">
        <v>142</v>
      </c>
      <c r="BM327" s="217" t="s">
        <v>414</v>
      </c>
    </row>
    <row r="328" s="2" customFormat="1">
      <c r="A328" s="40"/>
      <c r="B328" s="41"/>
      <c r="C328" s="42"/>
      <c r="D328" s="219" t="s">
        <v>144</v>
      </c>
      <c r="E328" s="42"/>
      <c r="F328" s="220" t="s">
        <v>415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144</v>
      </c>
      <c r="AU328" s="19" t="s">
        <v>83</v>
      </c>
    </row>
    <row r="329" s="13" customFormat="1">
      <c r="A329" s="13"/>
      <c r="B329" s="224"/>
      <c r="C329" s="225"/>
      <c r="D329" s="226" t="s">
        <v>146</v>
      </c>
      <c r="E329" s="227" t="s">
        <v>19</v>
      </c>
      <c r="F329" s="228" t="s">
        <v>147</v>
      </c>
      <c r="G329" s="225"/>
      <c r="H329" s="227" t="s">
        <v>19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146</v>
      </c>
      <c r="AU329" s="234" t="s">
        <v>83</v>
      </c>
      <c r="AV329" s="13" t="s">
        <v>81</v>
      </c>
      <c r="AW329" s="13" t="s">
        <v>35</v>
      </c>
      <c r="AX329" s="13" t="s">
        <v>73</v>
      </c>
      <c r="AY329" s="234" t="s">
        <v>135</v>
      </c>
    </row>
    <row r="330" s="13" customFormat="1">
      <c r="A330" s="13"/>
      <c r="B330" s="224"/>
      <c r="C330" s="225"/>
      <c r="D330" s="226" t="s">
        <v>146</v>
      </c>
      <c r="E330" s="227" t="s">
        <v>19</v>
      </c>
      <c r="F330" s="228" t="s">
        <v>416</v>
      </c>
      <c r="G330" s="225"/>
      <c r="H330" s="227" t="s">
        <v>19</v>
      </c>
      <c r="I330" s="229"/>
      <c r="J330" s="225"/>
      <c r="K330" s="225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146</v>
      </c>
      <c r="AU330" s="234" t="s">
        <v>83</v>
      </c>
      <c r="AV330" s="13" t="s">
        <v>81</v>
      </c>
      <c r="AW330" s="13" t="s">
        <v>35</v>
      </c>
      <c r="AX330" s="13" t="s">
        <v>73</v>
      </c>
      <c r="AY330" s="234" t="s">
        <v>135</v>
      </c>
    </row>
    <row r="331" s="13" customFormat="1">
      <c r="A331" s="13"/>
      <c r="B331" s="224"/>
      <c r="C331" s="225"/>
      <c r="D331" s="226" t="s">
        <v>146</v>
      </c>
      <c r="E331" s="227" t="s">
        <v>19</v>
      </c>
      <c r="F331" s="228" t="s">
        <v>375</v>
      </c>
      <c r="G331" s="225"/>
      <c r="H331" s="227" t="s">
        <v>19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146</v>
      </c>
      <c r="AU331" s="234" t="s">
        <v>83</v>
      </c>
      <c r="AV331" s="13" t="s">
        <v>81</v>
      </c>
      <c r="AW331" s="13" t="s">
        <v>35</v>
      </c>
      <c r="AX331" s="13" t="s">
        <v>73</v>
      </c>
      <c r="AY331" s="234" t="s">
        <v>135</v>
      </c>
    </row>
    <row r="332" s="14" customFormat="1">
      <c r="A332" s="14"/>
      <c r="B332" s="235"/>
      <c r="C332" s="236"/>
      <c r="D332" s="226" t="s">
        <v>146</v>
      </c>
      <c r="E332" s="237" t="s">
        <v>19</v>
      </c>
      <c r="F332" s="238" t="s">
        <v>417</v>
      </c>
      <c r="G332" s="236"/>
      <c r="H332" s="239">
        <v>352.80000000000001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146</v>
      </c>
      <c r="AU332" s="245" t="s">
        <v>83</v>
      </c>
      <c r="AV332" s="14" t="s">
        <v>83</v>
      </c>
      <c r="AW332" s="14" t="s">
        <v>35</v>
      </c>
      <c r="AX332" s="14" t="s">
        <v>73</v>
      </c>
      <c r="AY332" s="245" t="s">
        <v>135</v>
      </c>
    </row>
    <row r="333" s="13" customFormat="1">
      <c r="A333" s="13"/>
      <c r="B333" s="224"/>
      <c r="C333" s="225"/>
      <c r="D333" s="226" t="s">
        <v>146</v>
      </c>
      <c r="E333" s="227" t="s">
        <v>19</v>
      </c>
      <c r="F333" s="228" t="s">
        <v>377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146</v>
      </c>
      <c r="AU333" s="234" t="s">
        <v>83</v>
      </c>
      <c r="AV333" s="13" t="s">
        <v>81</v>
      </c>
      <c r="AW333" s="13" t="s">
        <v>35</v>
      </c>
      <c r="AX333" s="13" t="s">
        <v>73</v>
      </c>
      <c r="AY333" s="234" t="s">
        <v>135</v>
      </c>
    </row>
    <row r="334" s="14" customFormat="1">
      <c r="A334" s="14"/>
      <c r="B334" s="235"/>
      <c r="C334" s="236"/>
      <c r="D334" s="226" t="s">
        <v>146</v>
      </c>
      <c r="E334" s="237" t="s">
        <v>19</v>
      </c>
      <c r="F334" s="238" t="s">
        <v>418</v>
      </c>
      <c r="G334" s="236"/>
      <c r="H334" s="239">
        <v>-126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146</v>
      </c>
      <c r="AU334" s="245" t="s">
        <v>83</v>
      </c>
      <c r="AV334" s="14" t="s">
        <v>83</v>
      </c>
      <c r="AW334" s="14" t="s">
        <v>35</v>
      </c>
      <c r="AX334" s="14" t="s">
        <v>73</v>
      </c>
      <c r="AY334" s="245" t="s">
        <v>135</v>
      </c>
    </row>
    <row r="335" s="13" customFormat="1">
      <c r="A335" s="13"/>
      <c r="B335" s="224"/>
      <c r="C335" s="225"/>
      <c r="D335" s="226" t="s">
        <v>146</v>
      </c>
      <c r="E335" s="227" t="s">
        <v>19</v>
      </c>
      <c r="F335" s="228" t="s">
        <v>379</v>
      </c>
      <c r="G335" s="225"/>
      <c r="H335" s="227" t="s">
        <v>19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146</v>
      </c>
      <c r="AU335" s="234" t="s">
        <v>83</v>
      </c>
      <c r="AV335" s="13" t="s">
        <v>81</v>
      </c>
      <c r="AW335" s="13" t="s">
        <v>35</v>
      </c>
      <c r="AX335" s="13" t="s">
        <v>73</v>
      </c>
      <c r="AY335" s="234" t="s">
        <v>135</v>
      </c>
    </row>
    <row r="336" s="14" customFormat="1">
      <c r="A336" s="14"/>
      <c r="B336" s="235"/>
      <c r="C336" s="236"/>
      <c r="D336" s="226" t="s">
        <v>146</v>
      </c>
      <c r="E336" s="237" t="s">
        <v>19</v>
      </c>
      <c r="F336" s="238" t="s">
        <v>419</v>
      </c>
      <c r="G336" s="236"/>
      <c r="H336" s="239">
        <v>333.75799999999998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146</v>
      </c>
      <c r="AU336" s="245" t="s">
        <v>83</v>
      </c>
      <c r="AV336" s="14" t="s">
        <v>83</v>
      </c>
      <c r="AW336" s="14" t="s">
        <v>35</v>
      </c>
      <c r="AX336" s="14" t="s">
        <v>73</v>
      </c>
      <c r="AY336" s="245" t="s">
        <v>135</v>
      </c>
    </row>
    <row r="337" s="13" customFormat="1">
      <c r="A337" s="13"/>
      <c r="B337" s="224"/>
      <c r="C337" s="225"/>
      <c r="D337" s="226" t="s">
        <v>146</v>
      </c>
      <c r="E337" s="227" t="s">
        <v>19</v>
      </c>
      <c r="F337" s="228" t="s">
        <v>381</v>
      </c>
      <c r="G337" s="225"/>
      <c r="H337" s="227" t="s">
        <v>19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146</v>
      </c>
      <c r="AU337" s="234" t="s">
        <v>83</v>
      </c>
      <c r="AV337" s="13" t="s">
        <v>81</v>
      </c>
      <c r="AW337" s="13" t="s">
        <v>35</v>
      </c>
      <c r="AX337" s="13" t="s">
        <v>73</v>
      </c>
      <c r="AY337" s="234" t="s">
        <v>135</v>
      </c>
    </row>
    <row r="338" s="14" customFormat="1">
      <c r="A338" s="14"/>
      <c r="B338" s="235"/>
      <c r="C338" s="236"/>
      <c r="D338" s="226" t="s">
        <v>146</v>
      </c>
      <c r="E338" s="237" t="s">
        <v>19</v>
      </c>
      <c r="F338" s="238" t="s">
        <v>420</v>
      </c>
      <c r="G338" s="236"/>
      <c r="H338" s="239">
        <v>27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146</v>
      </c>
      <c r="AU338" s="245" t="s">
        <v>83</v>
      </c>
      <c r="AV338" s="14" t="s">
        <v>83</v>
      </c>
      <c r="AW338" s="14" t="s">
        <v>35</v>
      </c>
      <c r="AX338" s="14" t="s">
        <v>73</v>
      </c>
      <c r="AY338" s="245" t="s">
        <v>135</v>
      </c>
    </row>
    <row r="339" s="13" customFormat="1">
      <c r="A339" s="13"/>
      <c r="B339" s="224"/>
      <c r="C339" s="225"/>
      <c r="D339" s="226" t="s">
        <v>146</v>
      </c>
      <c r="E339" s="227" t="s">
        <v>19</v>
      </c>
      <c r="F339" s="228" t="s">
        <v>382</v>
      </c>
      <c r="G339" s="225"/>
      <c r="H339" s="227" t="s">
        <v>19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146</v>
      </c>
      <c r="AU339" s="234" t="s">
        <v>83</v>
      </c>
      <c r="AV339" s="13" t="s">
        <v>81</v>
      </c>
      <c r="AW339" s="13" t="s">
        <v>35</v>
      </c>
      <c r="AX339" s="13" t="s">
        <v>73</v>
      </c>
      <c r="AY339" s="234" t="s">
        <v>135</v>
      </c>
    </row>
    <row r="340" s="14" customFormat="1">
      <c r="A340" s="14"/>
      <c r="B340" s="235"/>
      <c r="C340" s="236"/>
      <c r="D340" s="226" t="s">
        <v>146</v>
      </c>
      <c r="E340" s="237" t="s">
        <v>19</v>
      </c>
      <c r="F340" s="238" t="s">
        <v>421</v>
      </c>
      <c r="G340" s="236"/>
      <c r="H340" s="239">
        <v>1.3680000000000001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146</v>
      </c>
      <c r="AU340" s="245" t="s">
        <v>83</v>
      </c>
      <c r="AV340" s="14" t="s">
        <v>83</v>
      </c>
      <c r="AW340" s="14" t="s">
        <v>35</v>
      </c>
      <c r="AX340" s="14" t="s">
        <v>73</v>
      </c>
      <c r="AY340" s="245" t="s">
        <v>135</v>
      </c>
    </row>
    <row r="341" s="15" customFormat="1">
      <c r="A341" s="15"/>
      <c r="B341" s="246"/>
      <c r="C341" s="247"/>
      <c r="D341" s="226" t="s">
        <v>146</v>
      </c>
      <c r="E341" s="248" t="s">
        <v>19</v>
      </c>
      <c r="F341" s="249" t="s">
        <v>161</v>
      </c>
      <c r="G341" s="247"/>
      <c r="H341" s="250">
        <v>588.92600000000004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146</v>
      </c>
      <c r="AU341" s="256" t="s">
        <v>83</v>
      </c>
      <c r="AV341" s="15" t="s">
        <v>142</v>
      </c>
      <c r="AW341" s="15" t="s">
        <v>35</v>
      </c>
      <c r="AX341" s="15" t="s">
        <v>81</v>
      </c>
      <c r="AY341" s="256" t="s">
        <v>135</v>
      </c>
    </row>
    <row r="342" s="2" customFormat="1" ht="24.15" customHeight="1">
      <c r="A342" s="40"/>
      <c r="B342" s="41"/>
      <c r="C342" s="206" t="s">
        <v>422</v>
      </c>
      <c r="D342" s="206" t="s">
        <v>137</v>
      </c>
      <c r="E342" s="207" t="s">
        <v>423</v>
      </c>
      <c r="F342" s="208" t="s">
        <v>424</v>
      </c>
      <c r="G342" s="209" t="s">
        <v>256</v>
      </c>
      <c r="H342" s="210">
        <v>919.78099999999995</v>
      </c>
      <c r="I342" s="211"/>
      <c r="J342" s="212">
        <f>ROUND(I342*H342,2)</f>
        <v>0</v>
      </c>
      <c r="K342" s="208" t="s">
        <v>141</v>
      </c>
      <c r="L342" s="46"/>
      <c r="M342" s="213" t="s">
        <v>19</v>
      </c>
      <c r="N342" s="214" t="s">
        <v>44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142</v>
      </c>
      <c r="AT342" s="217" t="s">
        <v>137</v>
      </c>
      <c r="AU342" s="217" t="s">
        <v>83</v>
      </c>
      <c r="AY342" s="19" t="s">
        <v>135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81</v>
      </c>
      <c r="BK342" s="218">
        <f>ROUND(I342*H342,2)</f>
        <v>0</v>
      </c>
      <c r="BL342" s="19" t="s">
        <v>142</v>
      </c>
      <c r="BM342" s="217" t="s">
        <v>425</v>
      </c>
    </row>
    <row r="343" s="2" customFormat="1">
      <c r="A343" s="40"/>
      <c r="B343" s="41"/>
      <c r="C343" s="42"/>
      <c r="D343" s="219" t="s">
        <v>144</v>
      </c>
      <c r="E343" s="42"/>
      <c r="F343" s="220" t="s">
        <v>426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144</v>
      </c>
      <c r="AU343" s="19" t="s">
        <v>83</v>
      </c>
    </row>
    <row r="344" s="13" customFormat="1">
      <c r="A344" s="13"/>
      <c r="B344" s="224"/>
      <c r="C344" s="225"/>
      <c r="D344" s="226" t="s">
        <v>146</v>
      </c>
      <c r="E344" s="227" t="s">
        <v>19</v>
      </c>
      <c r="F344" s="228" t="s">
        <v>147</v>
      </c>
      <c r="G344" s="225"/>
      <c r="H344" s="227" t="s">
        <v>19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146</v>
      </c>
      <c r="AU344" s="234" t="s">
        <v>83</v>
      </c>
      <c r="AV344" s="13" t="s">
        <v>81</v>
      </c>
      <c r="AW344" s="13" t="s">
        <v>35</v>
      </c>
      <c r="AX344" s="13" t="s">
        <v>73</v>
      </c>
      <c r="AY344" s="234" t="s">
        <v>135</v>
      </c>
    </row>
    <row r="345" s="13" customFormat="1">
      <c r="A345" s="13"/>
      <c r="B345" s="224"/>
      <c r="C345" s="225"/>
      <c r="D345" s="226" t="s">
        <v>146</v>
      </c>
      <c r="E345" s="227" t="s">
        <v>19</v>
      </c>
      <c r="F345" s="228" t="s">
        <v>427</v>
      </c>
      <c r="G345" s="225"/>
      <c r="H345" s="227" t="s">
        <v>19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146</v>
      </c>
      <c r="AU345" s="234" t="s">
        <v>83</v>
      </c>
      <c r="AV345" s="13" t="s">
        <v>81</v>
      </c>
      <c r="AW345" s="13" t="s">
        <v>35</v>
      </c>
      <c r="AX345" s="13" t="s">
        <v>73</v>
      </c>
      <c r="AY345" s="234" t="s">
        <v>135</v>
      </c>
    </row>
    <row r="346" s="13" customFormat="1">
      <c r="A346" s="13"/>
      <c r="B346" s="224"/>
      <c r="C346" s="225"/>
      <c r="D346" s="226" t="s">
        <v>146</v>
      </c>
      <c r="E346" s="227" t="s">
        <v>19</v>
      </c>
      <c r="F346" s="228" t="s">
        <v>375</v>
      </c>
      <c r="G346" s="225"/>
      <c r="H346" s="227" t="s">
        <v>19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146</v>
      </c>
      <c r="AU346" s="234" t="s">
        <v>83</v>
      </c>
      <c r="AV346" s="13" t="s">
        <v>81</v>
      </c>
      <c r="AW346" s="13" t="s">
        <v>35</v>
      </c>
      <c r="AX346" s="13" t="s">
        <v>73</v>
      </c>
      <c r="AY346" s="234" t="s">
        <v>135</v>
      </c>
    </row>
    <row r="347" s="14" customFormat="1">
      <c r="A347" s="14"/>
      <c r="B347" s="235"/>
      <c r="C347" s="236"/>
      <c r="D347" s="226" t="s">
        <v>146</v>
      </c>
      <c r="E347" s="237" t="s">
        <v>19</v>
      </c>
      <c r="F347" s="238" t="s">
        <v>376</v>
      </c>
      <c r="G347" s="236"/>
      <c r="H347" s="239">
        <v>196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146</v>
      </c>
      <c r="AU347" s="245" t="s">
        <v>83</v>
      </c>
      <c r="AV347" s="14" t="s">
        <v>83</v>
      </c>
      <c r="AW347" s="14" t="s">
        <v>35</v>
      </c>
      <c r="AX347" s="14" t="s">
        <v>73</v>
      </c>
      <c r="AY347" s="245" t="s">
        <v>135</v>
      </c>
    </row>
    <row r="348" s="13" customFormat="1">
      <c r="A348" s="13"/>
      <c r="B348" s="224"/>
      <c r="C348" s="225"/>
      <c r="D348" s="226" t="s">
        <v>146</v>
      </c>
      <c r="E348" s="227" t="s">
        <v>19</v>
      </c>
      <c r="F348" s="228" t="s">
        <v>428</v>
      </c>
      <c r="G348" s="225"/>
      <c r="H348" s="227" t="s">
        <v>19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146</v>
      </c>
      <c r="AU348" s="234" t="s">
        <v>83</v>
      </c>
      <c r="AV348" s="13" t="s">
        <v>81</v>
      </c>
      <c r="AW348" s="13" t="s">
        <v>35</v>
      </c>
      <c r="AX348" s="13" t="s">
        <v>73</v>
      </c>
      <c r="AY348" s="234" t="s">
        <v>135</v>
      </c>
    </row>
    <row r="349" s="14" customFormat="1">
      <c r="A349" s="14"/>
      <c r="B349" s="235"/>
      <c r="C349" s="236"/>
      <c r="D349" s="226" t="s">
        <v>146</v>
      </c>
      <c r="E349" s="237" t="s">
        <v>19</v>
      </c>
      <c r="F349" s="238" t="s">
        <v>429</v>
      </c>
      <c r="G349" s="236"/>
      <c r="H349" s="239">
        <v>194.78100000000001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146</v>
      </c>
      <c r="AU349" s="245" t="s">
        <v>83</v>
      </c>
      <c r="AV349" s="14" t="s">
        <v>83</v>
      </c>
      <c r="AW349" s="14" t="s">
        <v>35</v>
      </c>
      <c r="AX349" s="14" t="s">
        <v>73</v>
      </c>
      <c r="AY349" s="245" t="s">
        <v>135</v>
      </c>
    </row>
    <row r="350" s="13" customFormat="1">
      <c r="A350" s="13"/>
      <c r="B350" s="224"/>
      <c r="C350" s="225"/>
      <c r="D350" s="226" t="s">
        <v>146</v>
      </c>
      <c r="E350" s="227" t="s">
        <v>19</v>
      </c>
      <c r="F350" s="228" t="s">
        <v>430</v>
      </c>
      <c r="G350" s="225"/>
      <c r="H350" s="227" t="s">
        <v>19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146</v>
      </c>
      <c r="AU350" s="234" t="s">
        <v>83</v>
      </c>
      <c r="AV350" s="13" t="s">
        <v>81</v>
      </c>
      <c r="AW350" s="13" t="s">
        <v>35</v>
      </c>
      <c r="AX350" s="13" t="s">
        <v>73</v>
      </c>
      <c r="AY350" s="234" t="s">
        <v>135</v>
      </c>
    </row>
    <row r="351" s="14" customFormat="1">
      <c r="A351" s="14"/>
      <c r="B351" s="235"/>
      <c r="C351" s="236"/>
      <c r="D351" s="226" t="s">
        <v>146</v>
      </c>
      <c r="E351" s="237" t="s">
        <v>19</v>
      </c>
      <c r="F351" s="238" t="s">
        <v>378</v>
      </c>
      <c r="G351" s="236"/>
      <c r="H351" s="239">
        <v>-70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146</v>
      </c>
      <c r="AU351" s="245" t="s">
        <v>83</v>
      </c>
      <c r="AV351" s="14" t="s">
        <v>83</v>
      </c>
      <c r="AW351" s="14" t="s">
        <v>35</v>
      </c>
      <c r="AX351" s="14" t="s">
        <v>73</v>
      </c>
      <c r="AY351" s="245" t="s">
        <v>135</v>
      </c>
    </row>
    <row r="352" s="13" customFormat="1">
      <c r="A352" s="13"/>
      <c r="B352" s="224"/>
      <c r="C352" s="225"/>
      <c r="D352" s="226" t="s">
        <v>146</v>
      </c>
      <c r="E352" s="227" t="s">
        <v>19</v>
      </c>
      <c r="F352" s="228" t="s">
        <v>431</v>
      </c>
      <c r="G352" s="225"/>
      <c r="H352" s="227" t="s">
        <v>19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146</v>
      </c>
      <c r="AU352" s="234" t="s">
        <v>83</v>
      </c>
      <c r="AV352" s="13" t="s">
        <v>81</v>
      </c>
      <c r="AW352" s="13" t="s">
        <v>35</v>
      </c>
      <c r="AX352" s="13" t="s">
        <v>73</v>
      </c>
      <c r="AY352" s="234" t="s">
        <v>135</v>
      </c>
    </row>
    <row r="353" s="13" customFormat="1">
      <c r="A353" s="13"/>
      <c r="B353" s="224"/>
      <c r="C353" s="225"/>
      <c r="D353" s="226" t="s">
        <v>146</v>
      </c>
      <c r="E353" s="227" t="s">
        <v>19</v>
      </c>
      <c r="F353" s="228" t="s">
        <v>362</v>
      </c>
      <c r="G353" s="225"/>
      <c r="H353" s="227" t="s">
        <v>19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146</v>
      </c>
      <c r="AU353" s="234" t="s">
        <v>83</v>
      </c>
      <c r="AV353" s="13" t="s">
        <v>81</v>
      </c>
      <c r="AW353" s="13" t="s">
        <v>35</v>
      </c>
      <c r="AX353" s="13" t="s">
        <v>73</v>
      </c>
      <c r="AY353" s="234" t="s">
        <v>135</v>
      </c>
    </row>
    <row r="354" s="14" customFormat="1">
      <c r="A354" s="14"/>
      <c r="B354" s="235"/>
      <c r="C354" s="236"/>
      <c r="D354" s="226" t="s">
        <v>146</v>
      </c>
      <c r="E354" s="237" t="s">
        <v>19</v>
      </c>
      <c r="F354" s="238" t="s">
        <v>363</v>
      </c>
      <c r="G354" s="236"/>
      <c r="H354" s="239">
        <v>529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146</v>
      </c>
      <c r="AU354" s="245" t="s">
        <v>83</v>
      </c>
      <c r="AV354" s="14" t="s">
        <v>83</v>
      </c>
      <c r="AW354" s="14" t="s">
        <v>35</v>
      </c>
      <c r="AX354" s="14" t="s">
        <v>73</v>
      </c>
      <c r="AY354" s="245" t="s">
        <v>135</v>
      </c>
    </row>
    <row r="355" s="13" customFormat="1">
      <c r="A355" s="13"/>
      <c r="B355" s="224"/>
      <c r="C355" s="225"/>
      <c r="D355" s="226" t="s">
        <v>146</v>
      </c>
      <c r="E355" s="227" t="s">
        <v>19</v>
      </c>
      <c r="F355" s="228" t="s">
        <v>364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146</v>
      </c>
      <c r="AU355" s="234" t="s">
        <v>83</v>
      </c>
      <c r="AV355" s="13" t="s">
        <v>81</v>
      </c>
      <c r="AW355" s="13" t="s">
        <v>35</v>
      </c>
      <c r="AX355" s="13" t="s">
        <v>73</v>
      </c>
      <c r="AY355" s="234" t="s">
        <v>135</v>
      </c>
    </row>
    <row r="356" s="14" customFormat="1">
      <c r="A356" s="14"/>
      <c r="B356" s="235"/>
      <c r="C356" s="236"/>
      <c r="D356" s="226" t="s">
        <v>146</v>
      </c>
      <c r="E356" s="237" t="s">
        <v>19</v>
      </c>
      <c r="F356" s="238" t="s">
        <v>365</v>
      </c>
      <c r="G356" s="236"/>
      <c r="H356" s="239">
        <v>70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146</v>
      </c>
      <c r="AU356" s="245" t="s">
        <v>83</v>
      </c>
      <c r="AV356" s="14" t="s">
        <v>83</v>
      </c>
      <c r="AW356" s="14" t="s">
        <v>35</v>
      </c>
      <c r="AX356" s="14" t="s">
        <v>73</v>
      </c>
      <c r="AY356" s="245" t="s">
        <v>135</v>
      </c>
    </row>
    <row r="357" s="15" customFormat="1">
      <c r="A357" s="15"/>
      <c r="B357" s="246"/>
      <c r="C357" s="247"/>
      <c r="D357" s="226" t="s">
        <v>146</v>
      </c>
      <c r="E357" s="248" t="s">
        <v>19</v>
      </c>
      <c r="F357" s="249" t="s">
        <v>161</v>
      </c>
      <c r="G357" s="247"/>
      <c r="H357" s="250">
        <v>919.78099999999995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146</v>
      </c>
      <c r="AU357" s="256" t="s">
        <v>83</v>
      </c>
      <c r="AV357" s="15" t="s">
        <v>142</v>
      </c>
      <c r="AW357" s="15" t="s">
        <v>35</v>
      </c>
      <c r="AX357" s="15" t="s">
        <v>81</v>
      </c>
      <c r="AY357" s="256" t="s">
        <v>135</v>
      </c>
    </row>
    <row r="358" s="2" customFormat="1" ht="24.15" customHeight="1">
      <c r="A358" s="40"/>
      <c r="B358" s="41"/>
      <c r="C358" s="206" t="s">
        <v>432</v>
      </c>
      <c r="D358" s="206" t="s">
        <v>137</v>
      </c>
      <c r="E358" s="207" t="s">
        <v>433</v>
      </c>
      <c r="F358" s="208" t="s">
        <v>434</v>
      </c>
      <c r="G358" s="209" t="s">
        <v>256</v>
      </c>
      <c r="H358" s="210">
        <v>60</v>
      </c>
      <c r="I358" s="211"/>
      <c r="J358" s="212">
        <f>ROUND(I358*H358,2)</f>
        <v>0</v>
      </c>
      <c r="K358" s="208" t="s">
        <v>141</v>
      </c>
      <c r="L358" s="46"/>
      <c r="M358" s="213" t="s">
        <v>19</v>
      </c>
      <c r="N358" s="214" t="s">
        <v>44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142</v>
      </c>
      <c r="AT358" s="217" t="s">
        <v>137</v>
      </c>
      <c r="AU358" s="217" t="s">
        <v>83</v>
      </c>
      <c r="AY358" s="19" t="s">
        <v>135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81</v>
      </c>
      <c r="BK358" s="218">
        <f>ROUND(I358*H358,2)</f>
        <v>0</v>
      </c>
      <c r="BL358" s="19" t="s">
        <v>142</v>
      </c>
      <c r="BM358" s="217" t="s">
        <v>435</v>
      </c>
    </row>
    <row r="359" s="2" customFormat="1">
      <c r="A359" s="40"/>
      <c r="B359" s="41"/>
      <c r="C359" s="42"/>
      <c r="D359" s="219" t="s">
        <v>144</v>
      </c>
      <c r="E359" s="42"/>
      <c r="F359" s="220" t="s">
        <v>436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144</v>
      </c>
      <c r="AU359" s="19" t="s">
        <v>83</v>
      </c>
    </row>
    <row r="360" s="13" customFormat="1">
      <c r="A360" s="13"/>
      <c r="B360" s="224"/>
      <c r="C360" s="225"/>
      <c r="D360" s="226" t="s">
        <v>146</v>
      </c>
      <c r="E360" s="227" t="s">
        <v>19</v>
      </c>
      <c r="F360" s="228" t="s">
        <v>147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146</v>
      </c>
      <c r="AU360" s="234" t="s">
        <v>83</v>
      </c>
      <c r="AV360" s="13" t="s">
        <v>81</v>
      </c>
      <c r="AW360" s="13" t="s">
        <v>35</v>
      </c>
      <c r="AX360" s="13" t="s">
        <v>73</v>
      </c>
      <c r="AY360" s="234" t="s">
        <v>135</v>
      </c>
    </row>
    <row r="361" s="13" customFormat="1">
      <c r="A361" s="13"/>
      <c r="B361" s="224"/>
      <c r="C361" s="225"/>
      <c r="D361" s="226" t="s">
        <v>146</v>
      </c>
      <c r="E361" s="227" t="s">
        <v>19</v>
      </c>
      <c r="F361" s="228" t="s">
        <v>437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146</v>
      </c>
      <c r="AU361" s="234" t="s">
        <v>83</v>
      </c>
      <c r="AV361" s="13" t="s">
        <v>81</v>
      </c>
      <c r="AW361" s="13" t="s">
        <v>35</v>
      </c>
      <c r="AX361" s="13" t="s">
        <v>73</v>
      </c>
      <c r="AY361" s="234" t="s">
        <v>135</v>
      </c>
    </row>
    <row r="362" s="14" customFormat="1">
      <c r="A362" s="14"/>
      <c r="B362" s="235"/>
      <c r="C362" s="236"/>
      <c r="D362" s="226" t="s">
        <v>146</v>
      </c>
      <c r="E362" s="237" t="s">
        <v>19</v>
      </c>
      <c r="F362" s="238" t="s">
        <v>400</v>
      </c>
      <c r="G362" s="236"/>
      <c r="H362" s="239">
        <v>60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146</v>
      </c>
      <c r="AU362" s="245" t="s">
        <v>83</v>
      </c>
      <c r="AV362" s="14" t="s">
        <v>83</v>
      </c>
      <c r="AW362" s="14" t="s">
        <v>35</v>
      </c>
      <c r="AX362" s="14" t="s">
        <v>81</v>
      </c>
      <c r="AY362" s="245" t="s">
        <v>135</v>
      </c>
    </row>
    <row r="363" s="2" customFormat="1" ht="33" customHeight="1">
      <c r="A363" s="40"/>
      <c r="B363" s="41"/>
      <c r="C363" s="206" t="s">
        <v>438</v>
      </c>
      <c r="D363" s="206" t="s">
        <v>137</v>
      </c>
      <c r="E363" s="207" t="s">
        <v>439</v>
      </c>
      <c r="F363" s="208" t="s">
        <v>440</v>
      </c>
      <c r="G363" s="209" t="s">
        <v>140</v>
      </c>
      <c r="H363" s="210">
        <v>3358</v>
      </c>
      <c r="I363" s="211"/>
      <c r="J363" s="212">
        <f>ROUND(I363*H363,2)</f>
        <v>0</v>
      </c>
      <c r="K363" s="208" t="s">
        <v>141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142</v>
      </c>
      <c r="AT363" s="217" t="s">
        <v>137</v>
      </c>
      <c r="AU363" s="217" t="s">
        <v>83</v>
      </c>
      <c r="AY363" s="19" t="s">
        <v>135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81</v>
      </c>
      <c r="BK363" s="218">
        <f>ROUND(I363*H363,2)</f>
        <v>0</v>
      </c>
      <c r="BL363" s="19" t="s">
        <v>142</v>
      </c>
      <c r="BM363" s="217" t="s">
        <v>441</v>
      </c>
    </row>
    <row r="364" s="2" customFormat="1">
      <c r="A364" s="40"/>
      <c r="B364" s="41"/>
      <c r="C364" s="42"/>
      <c r="D364" s="219" t="s">
        <v>144</v>
      </c>
      <c r="E364" s="42"/>
      <c r="F364" s="220" t="s">
        <v>442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144</v>
      </c>
      <c r="AU364" s="19" t="s">
        <v>83</v>
      </c>
    </row>
    <row r="365" s="13" customFormat="1">
      <c r="A365" s="13"/>
      <c r="B365" s="224"/>
      <c r="C365" s="225"/>
      <c r="D365" s="226" t="s">
        <v>146</v>
      </c>
      <c r="E365" s="227" t="s">
        <v>19</v>
      </c>
      <c r="F365" s="228" t="s">
        <v>147</v>
      </c>
      <c r="G365" s="225"/>
      <c r="H365" s="227" t="s">
        <v>19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146</v>
      </c>
      <c r="AU365" s="234" t="s">
        <v>83</v>
      </c>
      <c r="AV365" s="13" t="s">
        <v>81</v>
      </c>
      <c r="AW365" s="13" t="s">
        <v>35</v>
      </c>
      <c r="AX365" s="13" t="s">
        <v>73</v>
      </c>
      <c r="AY365" s="234" t="s">
        <v>135</v>
      </c>
    </row>
    <row r="366" s="13" customFormat="1">
      <c r="A366" s="13"/>
      <c r="B366" s="224"/>
      <c r="C366" s="225"/>
      <c r="D366" s="226" t="s">
        <v>146</v>
      </c>
      <c r="E366" s="227" t="s">
        <v>19</v>
      </c>
      <c r="F366" s="228" t="s">
        <v>443</v>
      </c>
      <c r="G366" s="225"/>
      <c r="H366" s="227" t="s">
        <v>19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146</v>
      </c>
      <c r="AU366" s="234" t="s">
        <v>83</v>
      </c>
      <c r="AV366" s="13" t="s">
        <v>81</v>
      </c>
      <c r="AW366" s="13" t="s">
        <v>35</v>
      </c>
      <c r="AX366" s="13" t="s">
        <v>73</v>
      </c>
      <c r="AY366" s="234" t="s">
        <v>135</v>
      </c>
    </row>
    <row r="367" s="13" customFormat="1">
      <c r="A367" s="13"/>
      <c r="B367" s="224"/>
      <c r="C367" s="225"/>
      <c r="D367" s="226" t="s">
        <v>146</v>
      </c>
      <c r="E367" s="227" t="s">
        <v>19</v>
      </c>
      <c r="F367" s="228" t="s">
        <v>158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146</v>
      </c>
      <c r="AU367" s="234" t="s">
        <v>83</v>
      </c>
      <c r="AV367" s="13" t="s">
        <v>81</v>
      </c>
      <c r="AW367" s="13" t="s">
        <v>35</v>
      </c>
      <c r="AX367" s="13" t="s">
        <v>73</v>
      </c>
      <c r="AY367" s="234" t="s">
        <v>135</v>
      </c>
    </row>
    <row r="368" s="14" customFormat="1">
      <c r="A368" s="14"/>
      <c r="B368" s="235"/>
      <c r="C368" s="236"/>
      <c r="D368" s="226" t="s">
        <v>146</v>
      </c>
      <c r="E368" s="237" t="s">
        <v>19</v>
      </c>
      <c r="F368" s="238" t="s">
        <v>444</v>
      </c>
      <c r="G368" s="236"/>
      <c r="H368" s="239">
        <v>3358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146</v>
      </c>
      <c r="AU368" s="245" t="s">
        <v>83</v>
      </c>
      <c r="AV368" s="14" t="s">
        <v>83</v>
      </c>
      <c r="AW368" s="14" t="s">
        <v>35</v>
      </c>
      <c r="AX368" s="14" t="s">
        <v>81</v>
      </c>
      <c r="AY368" s="245" t="s">
        <v>135</v>
      </c>
    </row>
    <row r="369" s="2" customFormat="1" ht="16.5" customHeight="1">
      <c r="A369" s="40"/>
      <c r="B369" s="41"/>
      <c r="C369" s="206" t="s">
        <v>445</v>
      </c>
      <c r="D369" s="206" t="s">
        <v>137</v>
      </c>
      <c r="E369" s="207" t="s">
        <v>446</v>
      </c>
      <c r="F369" s="208" t="s">
        <v>447</v>
      </c>
      <c r="G369" s="209" t="s">
        <v>140</v>
      </c>
      <c r="H369" s="210">
        <v>2645</v>
      </c>
      <c r="I369" s="211"/>
      <c r="J369" s="212">
        <f>ROUND(I369*H369,2)</f>
        <v>0</v>
      </c>
      <c r="K369" s="208" t="s">
        <v>141</v>
      </c>
      <c r="L369" s="46"/>
      <c r="M369" s="213" t="s">
        <v>19</v>
      </c>
      <c r="N369" s="214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142</v>
      </c>
      <c r="AT369" s="217" t="s">
        <v>137</v>
      </c>
      <c r="AU369" s="217" t="s">
        <v>83</v>
      </c>
      <c r="AY369" s="19" t="s">
        <v>135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81</v>
      </c>
      <c r="BK369" s="218">
        <f>ROUND(I369*H369,2)</f>
        <v>0</v>
      </c>
      <c r="BL369" s="19" t="s">
        <v>142</v>
      </c>
      <c r="BM369" s="217" t="s">
        <v>448</v>
      </c>
    </row>
    <row r="370" s="2" customFormat="1">
      <c r="A370" s="40"/>
      <c r="B370" s="41"/>
      <c r="C370" s="42"/>
      <c r="D370" s="219" t="s">
        <v>144</v>
      </c>
      <c r="E370" s="42"/>
      <c r="F370" s="220" t="s">
        <v>449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144</v>
      </c>
      <c r="AU370" s="19" t="s">
        <v>83</v>
      </c>
    </row>
    <row r="371" s="13" customFormat="1">
      <c r="A371" s="13"/>
      <c r="B371" s="224"/>
      <c r="C371" s="225"/>
      <c r="D371" s="226" t="s">
        <v>146</v>
      </c>
      <c r="E371" s="227" t="s">
        <v>19</v>
      </c>
      <c r="F371" s="228" t="s">
        <v>147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146</v>
      </c>
      <c r="AU371" s="234" t="s">
        <v>83</v>
      </c>
      <c r="AV371" s="13" t="s">
        <v>81</v>
      </c>
      <c r="AW371" s="13" t="s">
        <v>35</v>
      </c>
      <c r="AX371" s="13" t="s">
        <v>73</v>
      </c>
      <c r="AY371" s="234" t="s">
        <v>135</v>
      </c>
    </row>
    <row r="372" s="13" customFormat="1">
      <c r="A372" s="13"/>
      <c r="B372" s="224"/>
      <c r="C372" s="225"/>
      <c r="D372" s="226" t="s">
        <v>146</v>
      </c>
      <c r="E372" s="227" t="s">
        <v>19</v>
      </c>
      <c r="F372" s="228" t="s">
        <v>450</v>
      </c>
      <c r="G372" s="225"/>
      <c r="H372" s="227" t="s">
        <v>19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146</v>
      </c>
      <c r="AU372" s="234" t="s">
        <v>83</v>
      </c>
      <c r="AV372" s="13" t="s">
        <v>81</v>
      </c>
      <c r="AW372" s="13" t="s">
        <v>35</v>
      </c>
      <c r="AX372" s="13" t="s">
        <v>73</v>
      </c>
      <c r="AY372" s="234" t="s">
        <v>135</v>
      </c>
    </row>
    <row r="373" s="14" customFormat="1">
      <c r="A373" s="14"/>
      <c r="B373" s="235"/>
      <c r="C373" s="236"/>
      <c r="D373" s="226" t="s">
        <v>146</v>
      </c>
      <c r="E373" s="237" t="s">
        <v>19</v>
      </c>
      <c r="F373" s="238" t="s">
        <v>252</v>
      </c>
      <c r="G373" s="236"/>
      <c r="H373" s="239">
        <v>2645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146</v>
      </c>
      <c r="AU373" s="245" t="s">
        <v>83</v>
      </c>
      <c r="AV373" s="14" t="s">
        <v>83</v>
      </c>
      <c r="AW373" s="14" t="s">
        <v>35</v>
      </c>
      <c r="AX373" s="14" t="s">
        <v>81</v>
      </c>
      <c r="AY373" s="245" t="s">
        <v>135</v>
      </c>
    </row>
    <row r="374" s="2" customFormat="1" ht="24.15" customHeight="1">
      <c r="A374" s="40"/>
      <c r="B374" s="41"/>
      <c r="C374" s="206" t="s">
        <v>451</v>
      </c>
      <c r="D374" s="206" t="s">
        <v>137</v>
      </c>
      <c r="E374" s="207" t="s">
        <v>452</v>
      </c>
      <c r="F374" s="208" t="s">
        <v>453</v>
      </c>
      <c r="G374" s="209" t="s">
        <v>140</v>
      </c>
      <c r="H374" s="210">
        <v>342</v>
      </c>
      <c r="I374" s="211"/>
      <c r="J374" s="212">
        <f>ROUND(I374*H374,2)</f>
        <v>0</v>
      </c>
      <c r="K374" s="208" t="s">
        <v>141</v>
      </c>
      <c r="L374" s="46"/>
      <c r="M374" s="213" t="s">
        <v>19</v>
      </c>
      <c r="N374" s="214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142</v>
      </c>
      <c r="AT374" s="217" t="s">
        <v>137</v>
      </c>
      <c r="AU374" s="217" t="s">
        <v>83</v>
      </c>
      <c r="AY374" s="19" t="s">
        <v>135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81</v>
      </c>
      <c r="BK374" s="218">
        <f>ROUND(I374*H374,2)</f>
        <v>0</v>
      </c>
      <c r="BL374" s="19" t="s">
        <v>142</v>
      </c>
      <c r="BM374" s="217" t="s">
        <v>454</v>
      </c>
    </row>
    <row r="375" s="2" customFormat="1">
      <c r="A375" s="40"/>
      <c r="B375" s="41"/>
      <c r="C375" s="42"/>
      <c r="D375" s="219" t="s">
        <v>144</v>
      </c>
      <c r="E375" s="42"/>
      <c r="F375" s="220" t="s">
        <v>455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144</v>
      </c>
      <c r="AU375" s="19" t="s">
        <v>83</v>
      </c>
    </row>
    <row r="376" s="13" customFormat="1">
      <c r="A376" s="13"/>
      <c r="B376" s="224"/>
      <c r="C376" s="225"/>
      <c r="D376" s="226" t="s">
        <v>146</v>
      </c>
      <c r="E376" s="227" t="s">
        <v>19</v>
      </c>
      <c r="F376" s="228" t="s">
        <v>147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146</v>
      </c>
      <c r="AU376" s="234" t="s">
        <v>83</v>
      </c>
      <c r="AV376" s="13" t="s">
        <v>81</v>
      </c>
      <c r="AW376" s="13" t="s">
        <v>35</v>
      </c>
      <c r="AX376" s="13" t="s">
        <v>73</v>
      </c>
      <c r="AY376" s="234" t="s">
        <v>135</v>
      </c>
    </row>
    <row r="377" s="13" customFormat="1">
      <c r="A377" s="13"/>
      <c r="B377" s="224"/>
      <c r="C377" s="225"/>
      <c r="D377" s="226" t="s">
        <v>146</v>
      </c>
      <c r="E377" s="227" t="s">
        <v>19</v>
      </c>
      <c r="F377" s="228" t="s">
        <v>149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146</v>
      </c>
      <c r="AU377" s="234" t="s">
        <v>83</v>
      </c>
      <c r="AV377" s="13" t="s">
        <v>81</v>
      </c>
      <c r="AW377" s="13" t="s">
        <v>35</v>
      </c>
      <c r="AX377" s="13" t="s">
        <v>73</v>
      </c>
      <c r="AY377" s="234" t="s">
        <v>135</v>
      </c>
    </row>
    <row r="378" s="14" customFormat="1">
      <c r="A378" s="14"/>
      <c r="B378" s="235"/>
      <c r="C378" s="236"/>
      <c r="D378" s="226" t="s">
        <v>146</v>
      </c>
      <c r="E378" s="237" t="s">
        <v>19</v>
      </c>
      <c r="F378" s="238" t="s">
        <v>456</v>
      </c>
      <c r="G378" s="236"/>
      <c r="H378" s="239">
        <v>342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146</v>
      </c>
      <c r="AU378" s="245" t="s">
        <v>83</v>
      </c>
      <c r="AV378" s="14" t="s">
        <v>83</v>
      </c>
      <c r="AW378" s="14" t="s">
        <v>35</v>
      </c>
      <c r="AX378" s="14" t="s">
        <v>81</v>
      </c>
      <c r="AY378" s="245" t="s">
        <v>135</v>
      </c>
    </row>
    <row r="379" s="2" customFormat="1" ht="16.5" customHeight="1">
      <c r="A379" s="40"/>
      <c r="B379" s="41"/>
      <c r="C379" s="257" t="s">
        <v>457</v>
      </c>
      <c r="D379" s="257" t="s">
        <v>458</v>
      </c>
      <c r="E379" s="258" t="s">
        <v>459</v>
      </c>
      <c r="F379" s="259" t="s">
        <v>460</v>
      </c>
      <c r="G379" s="260" t="s">
        <v>461</v>
      </c>
      <c r="H379" s="261">
        <v>5.1299999999999999</v>
      </c>
      <c r="I379" s="262"/>
      <c r="J379" s="263">
        <f>ROUND(I379*H379,2)</f>
        <v>0</v>
      </c>
      <c r="K379" s="259" t="s">
        <v>141</v>
      </c>
      <c r="L379" s="264"/>
      <c r="M379" s="265" t="s">
        <v>19</v>
      </c>
      <c r="N379" s="266" t="s">
        <v>44</v>
      </c>
      <c r="O379" s="86"/>
      <c r="P379" s="215">
        <f>O379*H379</f>
        <v>0</v>
      </c>
      <c r="Q379" s="215">
        <v>0.001</v>
      </c>
      <c r="R379" s="215">
        <f>Q379*H379</f>
        <v>0.00513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191</v>
      </c>
      <c r="AT379" s="217" t="s">
        <v>458</v>
      </c>
      <c r="AU379" s="217" t="s">
        <v>83</v>
      </c>
      <c r="AY379" s="19" t="s">
        <v>135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81</v>
      </c>
      <c r="BK379" s="218">
        <f>ROUND(I379*H379,2)</f>
        <v>0</v>
      </c>
      <c r="BL379" s="19" t="s">
        <v>142</v>
      </c>
      <c r="BM379" s="217" t="s">
        <v>462</v>
      </c>
    </row>
    <row r="380" s="14" customFormat="1">
      <c r="A380" s="14"/>
      <c r="B380" s="235"/>
      <c r="C380" s="236"/>
      <c r="D380" s="226" t="s">
        <v>146</v>
      </c>
      <c r="E380" s="236"/>
      <c r="F380" s="238" t="s">
        <v>463</v>
      </c>
      <c r="G380" s="236"/>
      <c r="H380" s="239">
        <v>5.1299999999999999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146</v>
      </c>
      <c r="AU380" s="245" t="s">
        <v>83</v>
      </c>
      <c r="AV380" s="14" t="s">
        <v>83</v>
      </c>
      <c r="AW380" s="14" t="s">
        <v>4</v>
      </c>
      <c r="AX380" s="14" t="s">
        <v>81</v>
      </c>
      <c r="AY380" s="245" t="s">
        <v>135</v>
      </c>
    </row>
    <row r="381" s="2" customFormat="1" ht="24.15" customHeight="1">
      <c r="A381" s="40"/>
      <c r="B381" s="41"/>
      <c r="C381" s="206" t="s">
        <v>464</v>
      </c>
      <c r="D381" s="206" t="s">
        <v>137</v>
      </c>
      <c r="E381" s="207" t="s">
        <v>465</v>
      </c>
      <c r="F381" s="208" t="s">
        <v>466</v>
      </c>
      <c r="G381" s="209" t="s">
        <v>140</v>
      </c>
      <c r="H381" s="210">
        <v>3358</v>
      </c>
      <c r="I381" s="211"/>
      <c r="J381" s="212">
        <f>ROUND(I381*H381,2)</f>
        <v>0</v>
      </c>
      <c r="K381" s="208" t="s">
        <v>141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142</v>
      </c>
      <c r="AT381" s="217" t="s">
        <v>137</v>
      </c>
      <c r="AU381" s="217" t="s">
        <v>83</v>
      </c>
      <c r="AY381" s="19" t="s">
        <v>135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81</v>
      </c>
      <c r="BK381" s="218">
        <f>ROUND(I381*H381,2)</f>
        <v>0</v>
      </c>
      <c r="BL381" s="19" t="s">
        <v>142</v>
      </c>
      <c r="BM381" s="217" t="s">
        <v>467</v>
      </c>
    </row>
    <row r="382" s="2" customFormat="1">
      <c r="A382" s="40"/>
      <c r="B382" s="41"/>
      <c r="C382" s="42"/>
      <c r="D382" s="219" t="s">
        <v>144</v>
      </c>
      <c r="E382" s="42"/>
      <c r="F382" s="220" t="s">
        <v>468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144</v>
      </c>
      <c r="AU382" s="19" t="s">
        <v>83</v>
      </c>
    </row>
    <row r="383" s="13" customFormat="1">
      <c r="A383" s="13"/>
      <c r="B383" s="224"/>
      <c r="C383" s="225"/>
      <c r="D383" s="226" t="s">
        <v>146</v>
      </c>
      <c r="E383" s="227" t="s">
        <v>19</v>
      </c>
      <c r="F383" s="228" t="s">
        <v>147</v>
      </c>
      <c r="G383" s="225"/>
      <c r="H383" s="227" t="s">
        <v>19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146</v>
      </c>
      <c r="AU383" s="234" t="s">
        <v>83</v>
      </c>
      <c r="AV383" s="13" t="s">
        <v>81</v>
      </c>
      <c r="AW383" s="13" t="s">
        <v>35</v>
      </c>
      <c r="AX383" s="13" t="s">
        <v>73</v>
      </c>
      <c r="AY383" s="234" t="s">
        <v>135</v>
      </c>
    </row>
    <row r="384" s="13" customFormat="1">
      <c r="A384" s="13"/>
      <c r="B384" s="224"/>
      <c r="C384" s="225"/>
      <c r="D384" s="226" t="s">
        <v>146</v>
      </c>
      <c r="E384" s="227" t="s">
        <v>19</v>
      </c>
      <c r="F384" s="228" t="s">
        <v>158</v>
      </c>
      <c r="G384" s="225"/>
      <c r="H384" s="227" t="s">
        <v>19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146</v>
      </c>
      <c r="AU384" s="234" t="s">
        <v>83</v>
      </c>
      <c r="AV384" s="13" t="s">
        <v>81</v>
      </c>
      <c r="AW384" s="13" t="s">
        <v>35</v>
      </c>
      <c r="AX384" s="13" t="s">
        <v>73</v>
      </c>
      <c r="AY384" s="234" t="s">
        <v>135</v>
      </c>
    </row>
    <row r="385" s="14" customFormat="1">
      <c r="A385" s="14"/>
      <c r="B385" s="235"/>
      <c r="C385" s="236"/>
      <c r="D385" s="226" t="s">
        <v>146</v>
      </c>
      <c r="E385" s="237" t="s">
        <v>19</v>
      </c>
      <c r="F385" s="238" t="s">
        <v>444</v>
      </c>
      <c r="G385" s="236"/>
      <c r="H385" s="239">
        <v>3358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146</v>
      </c>
      <c r="AU385" s="245" t="s">
        <v>83</v>
      </c>
      <c r="AV385" s="14" t="s">
        <v>83</v>
      </c>
      <c r="AW385" s="14" t="s">
        <v>35</v>
      </c>
      <c r="AX385" s="14" t="s">
        <v>81</v>
      </c>
      <c r="AY385" s="245" t="s">
        <v>135</v>
      </c>
    </row>
    <row r="386" s="2" customFormat="1" ht="16.5" customHeight="1">
      <c r="A386" s="40"/>
      <c r="B386" s="41"/>
      <c r="C386" s="257" t="s">
        <v>469</v>
      </c>
      <c r="D386" s="257" t="s">
        <v>458</v>
      </c>
      <c r="E386" s="258" t="s">
        <v>470</v>
      </c>
      <c r="F386" s="259" t="s">
        <v>471</v>
      </c>
      <c r="G386" s="260" t="s">
        <v>461</v>
      </c>
      <c r="H386" s="261">
        <v>50.369999999999997</v>
      </c>
      <c r="I386" s="262"/>
      <c r="J386" s="263">
        <f>ROUND(I386*H386,2)</f>
        <v>0</v>
      </c>
      <c r="K386" s="259" t="s">
        <v>141</v>
      </c>
      <c r="L386" s="264"/>
      <c r="M386" s="265" t="s">
        <v>19</v>
      </c>
      <c r="N386" s="266" t="s">
        <v>44</v>
      </c>
      <c r="O386" s="86"/>
      <c r="P386" s="215">
        <f>O386*H386</f>
        <v>0</v>
      </c>
      <c r="Q386" s="215">
        <v>0.001</v>
      </c>
      <c r="R386" s="215">
        <f>Q386*H386</f>
        <v>0.050369999999999998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191</v>
      </c>
      <c r="AT386" s="217" t="s">
        <v>458</v>
      </c>
      <c r="AU386" s="217" t="s">
        <v>83</v>
      </c>
      <c r="AY386" s="19" t="s">
        <v>135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81</v>
      </c>
      <c r="BK386" s="218">
        <f>ROUND(I386*H386,2)</f>
        <v>0</v>
      </c>
      <c r="BL386" s="19" t="s">
        <v>142</v>
      </c>
      <c r="BM386" s="217" t="s">
        <v>472</v>
      </c>
    </row>
    <row r="387" s="14" customFormat="1">
      <c r="A387" s="14"/>
      <c r="B387" s="235"/>
      <c r="C387" s="236"/>
      <c r="D387" s="226" t="s">
        <v>146</v>
      </c>
      <c r="E387" s="236"/>
      <c r="F387" s="238" t="s">
        <v>473</v>
      </c>
      <c r="G387" s="236"/>
      <c r="H387" s="239">
        <v>50.369999999999997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146</v>
      </c>
      <c r="AU387" s="245" t="s">
        <v>83</v>
      </c>
      <c r="AV387" s="14" t="s">
        <v>83</v>
      </c>
      <c r="AW387" s="14" t="s">
        <v>4</v>
      </c>
      <c r="AX387" s="14" t="s">
        <v>81</v>
      </c>
      <c r="AY387" s="245" t="s">
        <v>135</v>
      </c>
    </row>
    <row r="388" s="2" customFormat="1" ht="24.15" customHeight="1">
      <c r="A388" s="40"/>
      <c r="B388" s="41"/>
      <c r="C388" s="206" t="s">
        <v>474</v>
      </c>
      <c r="D388" s="206" t="s">
        <v>137</v>
      </c>
      <c r="E388" s="207" t="s">
        <v>475</v>
      </c>
      <c r="F388" s="208" t="s">
        <v>476</v>
      </c>
      <c r="G388" s="209" t="s">
        <v>140</v>
      </c>
      <c r="H388" s="210">
        <v>117</v>
      </c>
      <c r="I388" s="211"/>
      <c r="J388" s="212">
        <f>ROUND(I388*H388,2)</f>
        <v>0</v>
      </c>
      <c r="K388" s="208" t="s">
        <v>141</v>
      </c>
      <c r="L388" s="46"/>
      <c r="M388" s="213" t="s">
        <v>19</v>
      </c>
      <c r="N388" s="214" t="s">
        <v>44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142</v>
      </c>
      <c r="AT388" s="217" t="s">
        <v>137</v>
      </c>
      <c r="AU388" s="217" t="s">
        <v>83</v>
      </c>
      <c r="AY388" s="19" t="s">
        <v>135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81</v>
      </c>
      <c r="BK388" s="218">
        <f>ROUND(I388*H388,2)</f>
        <v>0</v>
      </c>
      <c r="BL388" s="19" t="s">
        <v>142</v>
      </c>
      <c r="BM388" s="217" t="s">
        <v>477</v>
      </c>
    </row>
    <row r="389" s="2" customFormat="1">
      <c r="A389" s="40"/>
      <c r="B389" s="41"/>
      <c r="C389" s="42"/>
      <c r="D389" s="219" t="s">
        <v>144</v>
      </c>
      <c r="E389" s="42"/>
      <c r="F389" s="220" t="s">
        <v>478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144</v>
      </c>
      <c r="AU389" s="19" t="s">
        <v>83</v>
      </c>
    </row>
    <row r="390" s="13" customFormat="1">
      <c r="A390" s="13"/>
      <c r="B390" s="224"/>
      <c r="C390" s="225"/>
      <c r="D390" s="226" t="s">
        <v>146</v>
      </c>
      <c r="E390" s="227" t="s">
        <v>19</v>
      </c>
      <c r="F390" s="228" t="s">
        <v>147</v>
      </c>
      <c r="G390" s="225"/>
      <c r="H390" s="227" t="s">
        <v>19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146</v>
      </c>
      <c r="AU390" s="234" t="s">
        <v>83</v>
      </c>
      <c r="AV390" s="13" t="s">
        <v>81</v>
      </c>
      <c r="AW390" s="13" t="s">
        <v>35</v>
      </c>
      <c r="AX390" s="13" t="s">
        <v>73</v>
      </c>
      <c r="AY390" s="234" t="s">
        <v>135</v>
      </c>
    </row>
    <row r="391" s="13" customFormat="1">
      <c r="A391" s="13"/>
      <c r="B391" s="224"/>
      <c r="C391" s="225"/>
      <c r="D391" s="226" t="s">
        <v>146</v>
      </c>
      <c r="E391" s="227" t="s">
        <v>19</v>
      </c>
      <c r="F391" s="228" t="s">
        <v>479</v>
      </c>
      <c r="G391" s="225"/>
      <c r="H391" s="227" t="s">
        <v>19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146</v>
      </c>
      <c r="AU391" s="234" t="s">
        <v>83</v>
      </c>
      <c r="AV391" s="13" t="s">
        <v>81</v>
      </c>
      <c r="AW391" s="13" t="s">
        <v>35</v>
      </c>
      <c r="AX391" s="13" t="s">
        <v>73</v>
      </c>
      <c r="AY391" s="234" t="s">
        <v>135</v>
      </c>
    </row>
    <row r="392" s="14" customFormat="1">
      <c r="A392" s="14"/>
      <c r="B392" s="235"/>
      <c r="C392" s="236"/>
      <c r="D392" s="226" t="s">
        <v>146</v>
      </c>
      <c r="E392" s="237" t="s">
        <v>19</v>
      </c>
      <c r="F392" s="238" t="s">
        <v>480</v>
      </c>
      <c r="G392" s="236"/>
      <c r="H392" s="239">
        <v>117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146</v>
      </c>
      <c r="AU392" s="245" t="s">
        <v>83</v>
      </c>
      <c r="AV392" s="14" t="s">
        <v>83</v>
      </c>
      <c r="AW392" s="14" t="s">
        <v>35</v>
      </c>
      <c r="AX392" s="14" t="s">
        <v>81</v>
      </c>
      <c r="AY392" s="245" t="s">
        <v>135</v>
      </c>
    </row>
    <row r="393" s="2" customFormat="1" ht="24.15" customHeight="1">
      <c r="A393" s="40"/>
      <c r="B393" s="41"/>
      <c r="C393" s="206" t="s">
        <v>481</v>
      </c>
      <c r="D393" s="206" t="s">
        <v>137</v>
      </c>
      <c r="E393" s="207" t="s">
        <v>482</v>
      </c>
      <c r="F393" s="208" t="s">
        <v>483</v>
      </c>
      <c r="G393" s="209" t="s">
        <v>140</v>
      </c>
      <c r="H393" s="210">
        <v>225</v>
      </c>
      <c r="I393" s="211"/>
      <c r="J393" s="212">
        <f>ROUND(I393*H393,2)</f>
        <v>0</v>
      </c>
      <c r="K393" s="208" t="s">
        <v>141</v>
      </c>
      <c r="L393" s="46"/>
      <c r="M393" s="213" t="s">
        <v>19</v>
      </c>
      <c r="N393" s="214" t="s">
        <v>44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142</v>
      </c>
      <c r="AT393" s="217" t="s">
        <v>137</v>
      </c>
      <c r="AU393" s="217" t="s">
        <v>83</v>
      </c>
      <c r="AY393" s="19" t="s">
        <v>135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81</v>
      </c>
      <c r="BK393" s="218">
        <f>ROUND(I393*H393,2)</f>
        <v>0</v>
      </c>
      <c r="BL393" s="19" t="s">
        <v>142</v>
      </c>
      <c r="BM393" s="217" t="s">
        <v>484</v>
      </c>
    </row>
    <row r="394" s="2" customFormat="1">
      <c r="A394" s="40"/>
      <c r="B394" s="41"/>
      <c r="C394" s="42"/>
      <c r="D394" s="219" t="s">
        <v>144</v>
      </c>
      <c r="E394" s="42"/>
      <c r="F394" s="220" t="s">
        <v>485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144</v>
      </c>
      <c r="AU394" s="19" t="s">
        <v>83</v>
      </c>
    </row>
    <row r="395" s="13" customFormat="1">
      <c r="A395" s="13"/>
      <c r="B395" s="224"/>
      <c r="C395" s="225"/>
      <c r="D395" s="226" t="s">
        <v>146</v>
      </c>
      <c r="E395" s="227" t="s">
        <v>19</v>
      </c>
      <c r="F395" s="228" t="s">
        <v>147</v>
      </c>
      <c r="G395" s="225"/>
      <c r="H395" s="227" t="s">
        <v>19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146</v>
      </c>
      <c r="AU395" s="234" t="s">
        <v>83</v>
      </c>
      <c r="AV395" s="13" t="s">
        <v>81</v>
      </c>
      <c r="AW395" s="13" t="s">
        <v>35</v>
      </c>
      <c r="AX395" s="13" t="s">
        <v>73</v>
      </c>
      <c r="AY395" s="234" t="s">
        <v>135</v>
      </c>
    </row>
    <row r="396" s="13" customFormat="1">
      <c r="A396" s="13"/>
      <c r="B396" s="224"/>
      <c r="C396" s="225"/>
      <c r="D396" s="226" t="s">
        <v>146</v>
      </c>
      <c r="E396" s="227" t="s">
        <v>19</v>
      </c>
      <c r="F396" s="228" t="s">
        <v>479</v>
      </c>
      <c r="G396" s="225"/>
      <c r="H396" s="227" t="s">
        <v>19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146</v>
      </c>
      <c r="AU396" s="234" t="s">
        <v>83</v>
      </c>
      <c r="AV396" s="13" t="s">
        <v>81</v>
      </c>
      <c r="AW396" s="13" t="s">
        <v>35</v>
      </c>
      <c r="AX396" s="13" t="s">
        <v>73</v>
      </c>
      <c r="AY396" s="234" t="s">
        <v>135</v>
      </c>
    </row>
    <row r="397" s="14" customFormat="1">
      <c r="A397" s="14"/>
      <c r="B397" s="235"/>
      <c r="C397" s="236"/>
      <c r="D397" s="226" t="s">
        <v>146</v>
      </c>
      <c r="E397" s="237" t="s">
        <v>19</v>
      </c>
      <c r="F397" s="238" t="s">
        <v>486</v>
      </c>
      <c r="G397" s="236"/>
      <c r="H397" s="239">
        <v>225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146</v>
      </c>
      <c r="AU397" s="245" t="s">
        <v>83</v>
      </c>
      <c r="AV397" s="14" t="s">
        <v>83</v>
      </c>
      <c r="AW397" s="14" t="s">
        <v>35</v>
      </c>
      <c r="AX397" s="14" t="s">
        <v>81</v>
      </c>
      <c r="AY397" s="245" t="s">
        <v>135</v>
      </c>
    </row>
    <row r="398" s="2" customFormat="1" ht="24.15" customHeight="1">
      <c r="A398" s="40"/>
      <c r="B398" s="41"/>
      <c r="C398" s="206" t="s">
        <v>487</v>
      </c>
      <c r="D398" s="206" t="s">
        <v>137</v>
      </c>
      <c r="E398" s="207" t="s">
        <v>488</v>
      </c>
      <c r="F398" s="208" t="s">
        <v>489</v>
      </c>
      <c r="G398" s="209" t="s">
        <v>140</v>
      </c>
      <c r="H398" s="210">
        <v>342</v>
      </c>
      <c r="I398" s="211"/>
      <c r="J398" s="212">
        <f>ROUND(I398*H398,2)</f>
        <v>0</v>
      </c>
      <c r="K398" s="208" t="s">
        <v>141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142</v>
      </c>
      <c r="AT398" s="217" t="s">
        <v>137</v>
      </c>
      <c r="AU398" s="217" t="s">
        <v>83</v>
      </c>
      <c r="AY398" s="19" t="s">
        <v>135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81</v>
      </c>
      <c r="BK398" s="218">
        <f>ROUND(I398*H398,2)</f>
        <v>0</v>
      </c>
      <c r="BL398" s="19" t="s">
        <v>142</v>
      </c>
      <c r="BM398" s="217" t="s">
        <v>490</v>
      </c>
    </row>
    <row r="399" s="2" customFormat="1">
      <c r="A399" s="40"/>
      <c r="B399" s="41"/>
      <c r="C399" s="42"/>
      <c r="D399" s="219" t="s">
        <v>144</v>
      </c>
      <c r="E399" s="42"/>
      <c r="F399" s="220" t="s">
        <v>491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144</v>
      </c>
      <c r="AU399" s="19" t="s">
        <v>83</v>
      </c>
    </row>
    <row r="400" s="13" customFormat="1">
      <c r="A400" s="13"/>
      <c r="B400" s="224"/>
      <c r="C400" s="225"/>
      <c r="D400" s="226" t="s">
        <v>146</v>
      </c>
      <c r="E400" s="227" t="s">
        <v>19</v>
      </c>
      <c r="F400" s="228" t="s">
        <v>147</v>
      </c>
      <c r="G400" s="225"/>
      <c r="H400" s="227" t="s">
        <v>19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146</v>
      </c>
      <c r="AU400" s="234" t="s">
        <v>83</v>
      </c>
      <c r="AV400" s="13" t="s">
        <v>81</v>
      </c>
      <c r="AW400" s="13" t="s">
        <v>35</v>
      </c>
      <c r="AX400" s="13" t="s">
        <v>73</v>
      </c>
      <c r="AY400" s="234" t="s">
        <v>135</v>
      </c>
    </row>
    <row r="401" s="13" customFormat="1">
      <c r="A401" s="13"/>
      <c r="B401" s="224"/>
      <c r="C401" s="225"/>
      <c r="D401" s="226" t="s">
        <v>146</v>
      </c>
      <c r="E401" s="227" t="s">
        <v>19</v>
      </c>
      <c r="F401" s="228" t="s">
        <v>149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146</v>
      </c>
      <c r="AU401" s="234" t="s">
        <v>83</v>
      </c>
      <c r="AV401" s="13" t="s">
        <v>81</v>
      </c>
      <c r="AW401" s="13" t="s">
        <v>35</v>
      </c>
      <c r="AX401" s="13" t="s">
        <v>73</v>
      </c>
      <c r="AY401" s="234" t="s">
        <v>135</v>
      </c>
    </row>
    <row r="402" s="14" customFormat="1">
      <c r="A402" s="14"/>
      <c r="B402" s="235"/>
      <c r="C402" s="236"/>
      <c r="D402" s="226" t="s">
        <v>146</v>
      </c>
      <c r="E402" s="237" t="s">
        <v>19</v>
      </c>
      <c r="F402" s="238" t="s">
        <v>456</v>
      </c>
      <c r="G402" s="236"/>
      <c r="H402" s="239">
        <v>342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146</v>
      </c>
      <c r="AU402" s="245" t="s">
        <v>83</v>
      </c>
      <c r="AV402" s="14" t="s">
        <v>83</v>
      </c>
      <c r="AW402" s="14" t="s">
        <v>35</v>
      </c>
      <c r="AX402" s="14" t="s">
        <v>73</v>
      </c>
      <c r="AY402" s="245" t="s">
        <v>135</v>
      </c>
    </row>
    <row r="403" s="15" customFormat="1">
      <c r="A403" s="15"/>
      <c r="B403" s="246"/>
      <c r="C403" s="247"/>
      <c r="D403" s="226" t="s">
        <v>146</v>
      </c>
      <c r="E403" s="248" t="s">
        <v>19</v>
      </c>
      <c r="F403" s="249" t="s">
        <v>161</v>
      </c>
      <c r="G403" s="247"/>
      <c r="H403" s="250">
        <v>342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146</v>
      </c>
      <c r="AU403" s="256" t="s">
        <v>83</v>
      </c>
      <c r="AV403" s="15" t="s">
        <v>142</v>
      </c>
      <c r="AW403" s="15" t="s">
        <v>35</v>
      </c>
      <c r="AX403" s="15" t="s">
        <v>81</v>
      </c>
      <c r="AY403" s="256" t="s">
        <v>135</v>
      </c>
    </row>
    <row r="404" s="2" customFormat="1" ht="24.15" customHeight="1">
      <c r="A404" s="40"/>
      <c r="B404" s="41"/>
      <c r="C404" s="206" t="s">
        <v>492</v>
      </c>
      <c r="D404" s="206" t="s">
        <v>137</v>
      </c>
      <c r="E404" s="207" t="s">
        <v>493</v>
      </c>
      <c r="F404" s="208" t="s">
        <v>494</v>
      </c>
      <c r="G404" s="209" t="s">
        <v>495</v>
      </c>
      <c r="H404" s="210">
        <v>53</v>
      </c>
      <c r="I404" s="211"/>
      <c r="J404" s="212">
        <f>ROUND(I404*H404,2)</f>
        <v>0</v>
      </c>
      <c r="K404" s="208" t="s">
        <v>141</v>
      </c>
      <c r="L404" s="46"/>
      <c r="M404" s="213" t="s">
        <v>19</v>
      </c>
      <c r="N404" s="214" t="s">
        <v>44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142</v>
      </c>
      <c r="AT404" s="217" t="s">
        <v>137</v>
      </c>
      <c r="AU404" s="217" t="s">
        <v>83</v>
      </c>
      <c r="AY404" s="19" t="s">
        <v>135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81</v>
      </c>
      <c r="BK404" s="218">
        <f>ROUND(I404*H404,2)</f>
        <v>0</v>
      </c>
      <c r="BL404" s="19" t="s">
        <v>142</v>
      </c>
      <c r="BM404" s="217" t="s">
        <v>496</v>
      </c>
    </row>
    <row r="405" s="2" customFormat="1">
      <c r="A405" s="40"/>
      <c r="B405" s="41"/>
      <c r="C405" s="42"/>
      <c r="D405" s="219" t="s">
        <v>144</v>
      </c>
      <c r="E405" s="42"/>
      <c r="F405" s="220" t="s">
        <v>497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144</v>
      </c>
      <c r="AU405" s="19" t="s">
        <v>83</v>
      </c>
    </row>
    <row r="406" s="13" customFormat="1">
      <c r="A406" s="13"/>
      <c r="B406" s="224"/>
      <c r="C406" s="225"/>
      <c r="D406" s="226" t="s">
        <v>146</v>
      </c>
      <c r="E406" s="227" t="s">
        <v>19</v>
      </c>
      <c r="F406" s="228" t="s">
        <v>147</v>
      </c>
      <c r="G406" s="225"/>
      <c r="H406" s="227" t="s">
        <v>19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146</v>
      </c>
      <c r="AU406" s="234" t="s">
        <v>83</v>
      </c>
      <c r="AV406" s="13" t="s">
        <v>81</v>
      </c>
      <c r="AW406" s="13" t="s">
        <v>35</v>
      </c>
      <c r="AX406" s="13" t="s">
        <v>73</v>
      </c>
      <c r="AY406" s="234" t="s">
        <v>135</v>
      </c>
    </row>
    <row r="407" s="13" customFormat="1">
      <c r="A407" s="13"/>
      <c r="B407" s="224"/>
      <c r="C407" s="225"/>
      <c r="D407" s="226" t="s">
        <v>146</v>
      </c>
      <c r="E407" s="227" t="s">
        <v>19</v>
      </c>
      <c r="F407" s="228" t="s">
        <v>498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146</v>
      </c>
      <c r="AU407" s="234" t="s">
        <v>83</v>
      </c>
      <c r="AV407" s="13" t="s">
        <v>81</v>
      </c>
      <c r="AW407" s="13" t="s">
        <v>35</v>
      </c>
      <c r="AX407" s="13" t="s">
        <v>73</v>
      </c>
      <c r="AY407" s="234" t="s">
        <v>135</v>
      </c>
    </row>
    <row r="408" s="13" customFormat="1">
      <c r="A408" s="13"/>
      <c r="B408" s="224"/>
      <c r="C408" s="225"/>
      <c r="D408" s="226" t="s">
        <v>146</v>
      </c>
      <c r="E408" s="227" t="s">
        <v>19</v>
      </c>
      <c r="F408" s="228" t="s">
        <v>499</v>
      </c>
      <c r="G408" s="225"/>
      <c r="H408" s="227" t="s">
        <v>19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146</v>
      </c>
      <c r="AU408" s="234" t="s">
        <v>83</v>
      </c>
      <c r="AV408" s="13" t="s">
        <v>81</v>
      </c>
      <c r="AW408" s="13" t="s">
        <v>35</v>
      </c>
      <c r="AX408" s="13" t="s">
        <v>73</v>
      </c>
      <c r="AY408" s="234" t="s">
        <v>135</v>
      </c>
    </row>
    <row r="409" s="14" customFormat="1">
      <c r="A409" s="14"/>
      <c r="B409" s="235"/>
      <c r="C409" s="236"/>
      <c r="D409" s="226" t="s">
        <v>146</v>
      </c>
      <c r="E409" s="237" t="s">
        <v>19</v>
      </c>
      <c r="F409" s="238" t="s">
        <v>500</v>
      </c>
      <c r="G409" s="236"/>
      <c r="H409" s="239">
        <v>10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146</v>
      </c>
      <c r="AU409" s="245" t="s">
        <v>83</v>
      </c>
      <c r="AV409" s="14" t="s">
        <v>83</v>
      </c>
      <c r="AW409" s="14" t="s">
        <v>35</v>
      </c>
      <c r="AX409" s="14" t="s">
        <v>73</v>
      </c>
      <c r="AY409" s="245" t="s">
        <v>135</v>
      </c>
    </row>
    <row r="410" s="13" customFormat="1">
      <c r="A410" s="13"/>
      <c r="B410" s="224"/>
      <c r="C410" s="225"/>
      <c r="D410" s="226" t="s">
        <v>146</v>
      </c>
      <c r="E410" s="227" t="s">
        <v>19</v>
      </c>
      <c r="F410" s="228" t="s">
        <v>501</v>
      </c>
      <c r="G410" s="225"/>
      <c r="H410" s="227" t="s">
        <v>19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146</v>
      </c>
      <c r="AU410" s="234" t="s">
        <v>83</v>
      </c>
      <c r="AV410" s="13" t="s">
        <v>81</v>
      </c>
      <c r="AW410" s="13" t="s">
        <v>35</v>
      </c>
      <c r="AX410" s="13" t="s">
        <v>73</v>
      </c>
      <c r="AY410" s="234" t="s">
        <v>135</v>
      </c>
    </row>
    <row r="411" s="14" customFormat="1">
      <c r="A411" s="14"/>
      <c r="B411" s="235"/>
      <c r="C411" s="236"/>
      <c r="D411" s="226" t="s">
        <v>146</v>
      </c>
      <c r="E411" s="237" t="s">
        <v>19</v>
      </c>
      <c r="F411" s="238" t="s">
        <v>502</v>
      </c>
      <c r="G411" s="236"/>
      <c r="H411" s="239">
        <v>10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146</v>
      </c>
      <c r="AU411" s="245" t="s">
        <v>83</v>
      </c>
      <c r="AV411" s="14" t="s">
        <v>83</v>
      </c>
      <c r="AW411" s="14" t="s">
        <v>35</v>
      </c>
      <c r="AX411" s="14" t="s">
        <v>73</v>
      </c>
      <c r="AY411" s="245" t="s">
        <v>135</v>
      </c>
    </row>
    <row r="412" s="13" customFormat="1">
      <c r="A412" s="13"/>
      <c r="B412" s="224"/>
      <c r="C412" s="225"/>
      <c r="D412" s="226" t="s">
        <v>146</v>
      </c>
      <c r="E412" s="227" t="s">
        <v>19</v>
      </c>
      <c r="F412" s="228" t="s">
        <v>503</v>
      </c>
      <c r="G412" s="225"/>
      <c r="H412" s="227" t="s">
        <v>19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146</v>
      </c>
      <c r="AU412" s="234" t="s">
        <v>83</v>
      </c>
      <c r="AV412" s="13" t="s">
        <v>81</v>
      </c>
      <c r="AW412" s="13" t="s">
        <v>35</v>
      </c>
      <c r="AX412" s="13" t="s">
        <v>73</v>
      </c>
      <c r="AY412" s="234" t="s">
        <v>135</v>
      </c>
    </row>
    <row r="413" s="14" customFormat="1">
      <c r="A413" s="14"/>
      <c r="B413" s="235"/>
      <c r="C413" s="236"/>
      <c r="D413" s="226" t="s">
        <v>146</v>
      </c>
      <c r="E413" s="237" t="s">
        <v>19</v>
      </c>
      <c r="F413" s="238" t="s">
        <v>504</v>
      </c>
      <c r="G413" s="236"/>
      <c r="H413" s="239">
        <v>10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146</v>
      </c>
      <c r="AU413" s="245" t="s">
        <v>83</v>
      </c>
      <c r="AV413" s="14" t="s">
        <v>83</v>
      </c>
      <c r="AW413" s="14" t="s">
        <v>35</v>
      </c>
      <c r="AX413" s="14" t="s">
        <v>73</v>
      </c>
      <c r="AY413" s="245" t="s">
        <v>135</v>
      </c>
    </row>
    <row r="414" s="13" customFormat="1">
      <c r="A414" s="13"/>
      <c r="B414" s="224"/>
      <c r="C414" s="225"/>
      <c r="D414" s="226" t="s">
        <v>146</v>
      </c>
      <c r="E414" s="227" t="s">
        <v>19</v>
      </c>
      <c r="F414" s="228" t="s">
        <v>268</v>
      </c>
      <c r="G414" s="225"/>
      <c r="H414" s="227" t="s">
        <v>19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146</v>
      </c>
      <c r="AU414" s="234" t="s">
        <v>83</v>
      </c>
      <c r="AV414" s="13" t="s">
        <v>81</v>
      </c>
      <c r="AW414" s="13" t="s">
        <v>35</v>
      </c>
      <c r="AX414" s="13" t="s">
        <v>73</v>
      </c>
      <c r="AY414" s="234" t="s">
        <v>135</v>
      </c>
    </row>
    <row r="415" s="14" customFormat="1">
      <c r="A415" s="14"/>
      <c r="B415" s="235"/>
      <c r="C415" s="236"/>
      <c r="D415" s="226" t="s">
        <v>146</v>
      </c>
      <c r="E415" s="237" t="s">
        <v>19</v>
      </c>
      <c r="F415" s="238" t="s">
        <v>505</v>
      </c>
      <c r="G415" s="236"/>
      <c r="H415" s="239">
        <v>13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146</v>
      </c>
      <c r="AU415" s="245" t="s">
        <v>83</v>
      </c>
      <c r="AV415" s="14" t="s">
        <v>83</v>
      </c>
      <c r="AW415" s="14" t="s">
        <v>35</v>
      </c>
      <c r="AX415" s="14" t="s">
        <v>73</v>
      </c>
      <c r="AY415" s="245" t="s">
        <v>135</v>
      </c>
    </row>
    <row r="416" s="13" customFormat="1">
      <c r="A416" s="13"/>
      <c r="B416" s="224"/>
      <c r="C416" s="225"/>
      <c r="D416" s="226" t="s">
        <v>146</v>
      </c>
      <c r="E416" s="227" t="s">
        <v>19</v>
      </c>
      <c r="F416" s="228" t="s">
        <v>506</v>
      </c>
      <c r="G416" s="225"/>
      <c r="H416" s="227" t="s">
        <v>19</v>
      </c>
      <c r="I416" s="229"/>
      <c r="J416" s="225"/>
      <c r="K416" s="225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146</v>
      </c>
      <c r="AU416" s="234" t="s">
        <v>83</v>
      </c>
      <c r="AV416" s="13" t="s">
        <v>81</v>
      </c>
      <c r="AW416" s="13" t="s">
        <v>35</v>
      </c>
      <c r="AX416" s="13" t="s">
        <v>73</v>
      </c>
      <c r="AY416" s="234" t="s">
        <v>135</v>
      </c>
    </row>
    <row r="417" s="14" customFormat="1">
      <c r="A417" s="14"/>
      <c r="B417" s="235"/>
      <c r="C417" s="236"/>
      <c r="D417" s="226" t="s">
        <v>146</v>
      </c>
      <c r="E417" s="237" t="s">
        <v>19</v>
      </c>
      <c r="F417" s="238" t="s">
        <v>507</v>
      </c>
      <c r="G417" s="236"/>
      <c r="H417" s="239">
        <v>10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146</v>
      </c>
      <c r="AU417" s="245" t="s">
        <v>83</v>
      </c>
      <c r="AV417" s="14" t="s">
        <v>83</v>
      </c>
      <c r="AW417" s="14" t="s">
        <v>35</v>
      </c>
      <c r="AX417" s="14" t="s">
        <v>73</v>
      </c>
      <c r="AY417" s="245" t="s">
        <v>135</v>
      </c>
    </row>
    <row r="418" s="15" customFormat="1">
      <c r="A418" s="15"/>
      <c r="B418" s="246"/>
      <c r="C418" s="247"/>
      <c r="D418" s="226" t="s">
        <v>146</v>
      </c>
      <c r="E418" s="248" t="s">
        <v>19</v>
      </c>
      <c r="F418" s="249" t="s">
        <v>161</v>
      </c>
      <c r="G418" s="247"/>
      <c r="H418" s="250">
        <v>53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146</v>
      </c>
      <c r="AU418" s="256" t="s">
        <v>83</v>
      </c>
      <c r="AV418" s="15" t="s">
        <v>142</v>
      </c>
      <c r="AW418" s="15" t="s">
        <v>35</v>
      </c>
      <c r="AX418" s="15" t="s">
        <v>81</v>
      </c>
      <c r="AY418" s="256" t="s">
        <v>135</v>
      </c>
    </row>
    <row r="419" s="2" customFormat="1" ht="16.5" customHeight="1">
      <c r="A419" s="40"/>
      <c r="B419" s="41"/>
      <c r="C419" s="206" t="s">
        <v>508</v>
      </c>
      <c r="D419" s="206" t="s">
        <v>137</v>
      </c>
      <c r="E419" s="207" t="s">
        <v>509</v>
      </c>
      <c r="F419" s="208" t="s">
        <v>510</v>
      </c>
      <c r="G419" s="209" t="s">
        <v>140</v>
      </c>
      <c r="H419" s="210">
        <v>342</v>
      </c>
      <c r="I419" s="211"/>
      <c r="J419" s="212">
        <f>ROUND(I419*H419,2)</f>
        <v>0</v>
      </c>
      <c r="K419" s="208" t="s">
        <v>141</v>
      </c>
      <c r="L419" s="46"/>
      <c r="M419" s="213" t="s">
        <v>19</v>
      </c>
      <c r="N419" s="214" t="s">
        <v>44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142</v>
      </c>
      <c r="AT419" s="217" t="s">
        <v>137</v>
      </c>
      <c r="AU419" s="217" t="s">
        <v>83</v>
      </c>
      <c r="AY419" s="19" t="s">
        <v>135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81</v>
      </c>
      <c r="BK419" s="218">
        <f>ROUND(I419*H419,2)</f>
        <v>0</v>
      </c>
      <c r="BL419" s="19" t="s">
        <v>142</v>
      </c>
      <c r="BM419" s="217" t="s">
        <v>511</v>
      </c>
    </row>
    <row r="420" s="2" customFormat="1">
      <c r="A420" s="40"/>
      <c r="B420" s="41"/>
      <c r="C420" s="42"/>
      <c r="D420" s="219" t="s">
        <v>144</v>
      </c>
      <c r="E420" s="42"/>
      <c r="F420" s="220" t="s">
        <v>512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144</v>
      </c>
      <c r="AU420" s="19" t="s">
        <v>83</v>
      </c>
    </row>
    <row r="421" s="13" customFormat="1">
      <c r="A421" s="13"/>
      <c r="B421" s="224"/>
      <c r="C421" s="225"/>
      <c r="D421" s="226" t="s">
        <v>146</v>
      </c>
      <c r="E421" s="227" t="s">
        <v>19</v>
      </c>
      <c r="F421" s="228" t="s">
        <v>147</v>
      </c>
      <c r="G421" s="225"/>
      <c r="H421" s="227" t="s">
        <v>19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146</v>
      </c>
      <c r="AU421" s="234" t="s">
        <v>83</v>
      </c>
      <c r="AV421" s="13" t="s">
        <v>81</v>
      </c>
      <c r="AW421" s="13" t="s">
        <v>35</v>
      </c>
      <c r="AX421" s="13" t="s">
        <v>73</v>
      </c>
      <c r="AY421" s="234" t="s">
        <v>135</v>
      </c>
    </row>
    <row r="422" s="13" customFormat="1">
      <c r="A422" s="13"/>
      <c r="B422" s="224"/>
      <c r="C422" s="225"/>
      <c r="D422" s="226" t="s">
        <v>146</v>
      </c>
      <c r="E422" s="227" t="s">
        <v>19</v>
      </c>
      <c r="F422" s="228" t="s">
        <v>149</v>
      </c>
      <c r="G422" s="225"/>
      <c r="H422" s="227" t="s">
        <v>19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146</v>
      </c>
      <c r="AU422" s="234" t="s">
        <v>83</v>
      </c>
      <c r="AV422" s="13" t="s">
        <v>81</v>
      </c>
      <c r="AW422" s="13" t="s">
        <v>35</v>
      </c>
      <c r="AX422" s="13" t="s">
        <v>73</v>
      </c>
      <c r="AY422" s="234" t="s">
        <v>135</v>
      </c>
    </row>
    <row r="423" s="14" customFormat="1">
      <c r="A423" s="14"/>
      <c r="B423" s="235"/>
      <c r="C423" s="236"/>
      <c r="D423" s="226" t="s">
        <v>146</v>
      </c>
      <c r="E423" s="237" t="s">
        <v>19</v>
      </c>
      <c r="F423" s="238" t="s">
        <v>456</v>
      </c>
      <c r="G423" s="236"/>
      <c r="H423" s="239">
        <v>342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146</v>
      </c>
      <c r="AU423" s="245" t="s">
        <v>83</v>
      </c>
      <c r="AV423" s="14" t="s">
        <v>83</v>
      </c>
      <c r="AW423" s="14" t="s">
        <v>35</v>
      </c>
      <c r="AX423" s="14" t="s">
        <v>73</v>
      </c>
      <c r="AY423" s="245" t="s">
        <v>135</v>
      </c>
    </row>
    <row r="424" s="15" customFormat="1">
      <c r="A424" s="15"/>
      <c r="B424" s="246"/>
      <c r="C424" s="247"/>
      <c r="D424" s="226" t="s">
        <v>146</v>
      </c>
      <c r="E424" s="248" t="s">
        <v>19</v>
      </c>
      <c r="F424" s="249" t="s">
        <v>161</v>
      </c>
      <c r="G424" s="247"/>
      <c r="H424" s="250">
        <v>342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146</v>
      </c>
      <c r="AU424" s="256" t="s">
        <v>83</v>
      </c>
      <c r="AV424" s="15" t="s">
        <v>142</v>
      </c>
      <c r="AW424" s="15" t="s">
        <v>35</v>
      </c>
      <c r="AX424" s="15" t="s">
        <v>81</v>
      </c>
      <c r="AY424" s="256" t="s">
        <v>135</v>
      </c>
    </row>
    <row r="425" s="2" customFormat="1" ht="16.5" customHeight="1">
      <c r="A425" s="40"/>
      <c r="B425" s="41"/>
      <c r="C425" s="206" t="s">
        <v>513</v>
      </c>
      <c r="D425" s="206" t="s">
        <v>137</v>
      </c>
      <c r="E425" s="207" t="s">
        <v>514</v>
      </c>
      <c r="F425" s="208" t="s">
        <v>515</v>
      </c>
      <c r="G425" s="209" t="s">
        <v>140</v>
      </c>
      <c r="H425" s="210">
        <v>3358</v>
      </c>
      <c r="I425" s="211"/>
      <c r="J425" s="212">
        <f>ROUND(I425*H425,2)</f>
        <v>0</v>
      </c>
      <c r="K425" s="208" t="s">
        <v>141</v>
      </c>
      <c r="L425" s="46"/>
      <c r="M425" s="213" t="s">
        <v>19</v>
      </c>
      <c r="N425" s="214" t="s">
        <v>44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142</v>
      </c>
      <c r="AT425" s="217" t="s">
        <v>137</v>
      </c>
      <c r="AU425" s="217" t="s">
        <v>83</v>
      </c>
      <c r="AY425" s="19" t="s">
        <v>135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81</v>
      </c>
      <c r="BK425" s="218">
        <f>ROUND(I425*H425,2)</f>
        <v>0</v>
      </c>
      <c r="BL425" s="19" t="s">
        <v>142</v>
      </c>
      <c r="BM425" s="217" t="s">
        <v>516</v>
      </c>
    </row>
    <row r="426" s="2" customFormat="1">
      <c r="A426" s="40"/>
      <c r="B426" s="41"/>
      <c r="C426" s="42"/>
      <c r="D426" s="219" t="s">
        <v>144</v>
      </c>
      <c r="E426" s="42"/>
      <c r="F426" s="220" t="s">
        <v>517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144</v>
      </c>
      <c r="AU426" s="19" t="s">
        <v>83</v>
      </c>
    </row>
    <row r="427" s="13" customFormat="1">
      <c r="A427" s="13"/>
      <c r="B427" s="224"/>
      <c r="C427" s="225"/>
      <c r="D427" s="226" t="s">
        <v>146</v>
      </c>
      <c r="E427" s="227" t="s">
        <v>19</v>
      </c>
      <c r="F427" s="228" t="s">
        <v>147</v>
      </c>
      <c r="G427" s="225"/>
      <c r="H427" s="227" t="s">
        <v>19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146</v>
      </c>
      <c r="AU427" s="234" t="s">
        <v>83</v>
      </c>
      <c r="AV427" s="13" t="s">
        <v>81</v>
      </c>
      <c r="AW427" s="13" t="s">
        <v>35</v>
      </c>
      <c r="AX427" s="13" t="s">
        <v>73</v>
      </c>
      <c r="AY427" s="234" t="s">
        <v>135</v>
      </c>
    </row>
    <row r="428" s="13" customFormat="1">
      <c r="A428" s="13"/>
      <c r="B428" s="224"/>
      <c r="C428" s="225"/>
      <c r="D428" s="226" t="s">
        <v>146</v>
      </c>
      <c r="E428" s="227" t="s">
        <v>19</v>
      </c>
      <c r="F428" s="228" t="s">
        <v>443</v>
      </c>
      <c r="G428" s="225"/>
      <c r="H428" s="227" t="s">
        <v>19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146</v>
      </c>
      <c r="AU428" s="234" t="s">
        <v>83</v>
      </c>
      <c r="AV428" s="13" t="s">
        <v>81</v>
      </c>
      <c r="AW428" s="13" t="s">
        <v>35</v>
      </c>
      <c r="AX428" s="13" t="s">
        <v>73</v>
      </c>
      <c r="AY428" s="234" t="s">
        <v>135</v>
      </c>
    </row>
    <row r="429" s="13" customFormat="1">
      <c r="A429" s="13"/>
      <c r="B429" s="224"/>
      <c r="C429" s="225"/>
      <c r="D429" s="226" t="s">
        <v>146</v>
      </c>
      <c r="E429" s="227" t="s">
        <v>19</v>
      </c>
      <c r="F429" s="228" t="s">
        <v>158</v>
      </c>
      <c r="G429" s="225"/>
      <c r="H429" s="227" t="s">
        <v>19</v>
      </c>
      <c r="I429" s="229"/>
      <c r="J429" s="225"/>
      <c r="K429" s="225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146</v>
      </c>
      <c r="AU429" s="234" t="s">
        <v>83</v>
      </c>
      <c r="AV429" s="13" t="s">
        <v>81</v>
      </c>
      <c r="AW429" s="13" t="s">
        <v>35</v>
      </c>
      <c r="AX429" s="13" t="s">
        <v>73</v>
      </c>
      <c r="AY429" s="234" t="s">
        <v>135</v>
      </c>
    </row>
    <row r="430" s="14" customFormat="1">
      <c r="A430" s="14"/>
      <c r="B430" s="235"/>
      <c r="C430" s="236"/>
      <c r="D430" s="226" t="s">
        <v>146</v>
      </c>
      <c r="E430" s="237" t="s">
        <v>19</v>
      </c>
      <c r="F430" s="238" t="s">
        <v>444</v>
      </c>
      <c r="G430" s="236"/>
      <c r="H430" s="239">
        <v>3358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5" t="s">
        <v>146</v>
      </c>
      <c r="AU430" s="245" t="s">
        <v>83</v>
      </c>
      <c r="AV430" s="14" t="s">
        <v>83</v>
      </c>
      <c r="AW430" s="14" t="s">
        <v>35</v>
      </c>
      <c r="AX430" s="14" t="s">
        <v>81</v>
      </c>
      <c r="AY430" s="245" t="s">
        <v>135</v>
      </c>
    </row>
    <row r="431" s="2" customFormat="1" ht="21.75" customHeight="1">
      <c r="A431" s="40"/>
      <c r="B431" s="41"/>
      <c r="C431" s="206" t="s">
        <v>518</v>
      </c>
      <c r="D431" s="206" t="s">
        <v>137</v>
      </c>
      <c r="E431" s="207" t="s">
        <v>519</v>
      </c>
      <c r="F431" s="208" t="s">
        <v>520</v>
      </c>
      <c r="G431" s="209" t="s">
        <v>521</v>
      </c>
      <c r="H431" s="210">
        <v>0.33600000000000002</v>
      </c>
      <c r="I431" s="211"/>
      <c r="J431" s="212">
        <f>ROUND(I431*H431,2)</f>
        <v>0</v>
      </c>
      <c r="K431" s="208" t="s">
        <v>141</v>
      </c>
      <c r="L431" s="46"/>
      <c r="M431" s="213" t="s">
        <v>19</v>
      </c>
      <c r="N431" s="214" t="s">
        <v>44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142</v>
      </c>
      <c r="AT431" s="217" t="s">
        <v>137</v>
      </c>
      <c r="AU431" s="217" t="s">
        <v>83</v>
      </c>
      <c r="AY431" s="19" t="s">
        <v>135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81</v>
      </c>
      <c r="BK431" s="218">
        <f>ROUND(I431*H431,2)</f>
        <v>0</v>
      </c>
      <c r="BL431" s="19" t="s">
        <v>142</v>
      </c>
      <c r="BM431" s="217" t="s">
        <v>522</v>
      </c>
    </row>
    <row r="432" s="2" customFormat="1">
      <c r="A432" s="40"/>
      <c r="B432" s="41"/>
      <c r="C432" s="42"/>
      <c r="D432" s="219" t="s">
        <v>144</v>
      </c>
      <c r="E432" s="42"/>
      <c r="F432" s="220" t="s">
        <v>523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144</v>
      </c>
      <c r="AU432" s="19" t="s">
        <v>83</v>
      </c>
    </row>
    <row r="433" s="13" customFormat="1">
      <c r="A433" s="13"/>
      <c r="B433" s="224"/>
      <c r="C433" s="225"/>
      <c r="D433" s="226" t="s">
        <v>146</v>
      </c>
      <c r="E433" s="227" t="s">
        <v>19</v>
      </c>
      <c r="F433" s="228" t="s">
        <v>147</v>
      </c>
      <c r="G433" s="225"/>
      <c r="H433" s="227" t="s">
        <v>19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146</v>
      </c>
      <c r="AU433" s="234" t="s">
        <v>83</v>
      </c>
      <c r="AV433" s="13" t="s">
        <v>81</v>
      </c>
      <c r="AW433" s="13" t="s">
        <v>35</v>
      </c>
      <c r="AX433" s="13" t="s">
        <v>73</v>
      </c>
      <c r="AY433" s="234" t="s">
        <v>135</v>
      </c>
    </row>
    <row r="434" s="13" customFormat="1">
      <c r="A434" s="13"/>
      <c r="B434" s="224"/>
      <c r="C434" s="225"/>
      <c r="D434" s="226" t="s">
        <v>146</v>
      </c>
      <c r="E434" s="227" t="s">
        <v>19</v>
      </c>
      <c r="F434" s="228" t="s">
        <v>443</v>
      </c>
      <c r="G434" s="225"/>
      <c r="H434" s="227" t="s">
        <v>19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146</v>
      </c>
      <c r="AU434" s="234" t="s">
        <v>83</v>
      </c>
      <c r="AV434" s="13" t="s">
        <v>81</v>
      </c>
      <c r="AW434" s="13" t="s">
        <v>35</v>
      </c>
      <c r="AX434" s="13" t="s">
        <v>73</v>
      </c>
      <c r="AY434" s="234" t="s">
        <v>135</v>
      </c>
    </row>
    <row r="435" s="13" customFormat="1">
      <c r="A435" s="13"/>
      <c r="B435" s="224"/>
      <c r="C435" s="225"/>
      <c r="D435" s="226" t="s">
        <v>146</v>
      </c>
      <c r="E435" s="227" t="s">
        <v>19</v>
      </c>
      <c r="F435" s="228" t="s">
        <v>158</v>
      </c>
      <c r="G435" s="225"/>
      <c r="H435" s="227" t="s">
        <v>19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146</v>
      </c>
      <c r="AU435" s="234" t="s">
        <v>83</v>
      </c>
      <c r="AV435" s="13" t="s">
        <v>81</v>
      </c>
      <c r="AW435" s="13" t="s">
        <v>35</v>
      </c>
      <c r="AX435" s="13" t="s">
        <v>73</v>
      </c>
      <c r="AY435" s="234" t="s">
        <v>135</v>
      </c>
    </row>
    <row r="436" s="14" customFormat="1">
      <c r="A436" s="14"/>
      <c r="B436" s="235"/>
      <c r="C436" s="236"/>
      <c r="D436" s="226" t="s">
        <v>146</v>
      </c>
      <c r="E436" s="237" t="s">
        <v>19</v>
      </c>
      <c r="F436" s="238" t="s">
        <v>524</v>
      </c>
      <c r="G436" s="236"/>
      <c r="H436" s="239">
        <v>0.33600000000000002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146</v>
      </c>
      <c r="AU436" s="245" t="s">
        <v>83</v>
      </c>
      <c r="AV436" s="14" t="s">
        <v>83</v>
      </c>
      <c r="AW436" s="14" t="s">
        <v>35</v>
      </c>
      <c r="AX436" s="14" t="s">
        <v>81</v>
      </c>
      <c r="AY436" s="245" t="s">
        <v>135</v>
      </c>
    </row>
    <row r="437" s="2" customFormat="1" ht="24.15" customHeight="1">
      <c r="A437" s="40"/>
      <c r="B437" s="41"/>
      <c r="C437" s="206" t="s">
        <v>525</v>
      </c>
      <c r="D437" s="206" t="s">
        <v>137</v>
      </c>
      <c r="E437" s="207" t="s">
        <v>526</v>
      </c>
      <c r="F437" s="208" t="s">
        <v>527</v>
      </c>
      <c r="G437" s="209" t="s">
        <v>140</v>
      </c>
      <c r="H437" s="210">
        <v>3537</v>
      </c>
      <c r="I437" s="211"/>
      <c r="J437" s="212">
        <f>ROUND(I437*H437,2)</f>
        <v>0</v>
      </c>
      <c r="K437" s="208" t="s">
        <v>141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142</v>
      </c>
      <c r="AT437" s="217" t="s">
        <v>137</v>
      </c>
      <c r="AU437" s="217" t="s">
        <v>83</v>
      </c>
      <c r="AY437" s="19" t="s">
        <v>135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81</v>
      </c>
      <c r="BK437" s="218">
        <f>ROUND(I437*H437,2)</f>
        <v>0</v>
      </c>
      <c r="BL437" s="19" t="s">
        <v>142</v>
      </c>
      <c r="BM437" s="217" t="s">
        <v>528</v>
      </c>
    </row>
    <row r="438" s="2" customFormat="1">
      <c r="A438" s="40"/>
      <c r="B438" s="41"/>
      <c r="C438" s="42"/>
      <c r="D438" s="219" t="s">
        <v>144</v>
      </c>
      <c r="E438" s="42"/>
      <c r="F438" s="220" t="s">
        <v>529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144</v>
      </c>
      <c r="AU438" s="19" t="s">
        <v>83</v>
      </c>
    </row>
    <row r="439" s="13" customFormat="1">
      <c r="A439" s="13"/>
      <c r="B439" s="224"/>
      <c r="C439" s="225"/>
      <c r="D439" s="226" t="s">
        <v>146</v>
      </c>
      <c r="E439" s="227" t="s">
        <v>19</v>
      </c>
      <c r="F439" s="228" t="s">
        <v>147</v>
      </c>
      <c r="G439" s="225"/>
      <c r="H439" s="227" t="s">
        <v>19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146</v>
      </c>
      <c r="AU439" s="234" t="s">
        <v>83</v>
      </c>
      <c r="AV439" s="13" t="s">
        <v>81</v>
      </c>
      <c r="AW439" s="13" t="s">
        <v>35</v>
      </c>
      <c r="AX439" s="13" t="s">
        <v>73</v>
      </c>
      <c r="AY439" s="234" t="s">
        <v>135</v>
      </c>
    </row>
    <row r="440" s="13" customFormat="1">
      <c r="A440" s="13"/>
      <c r="B440" s="224"/>
      <c r="C440" s="225"/>
      <c r="D440" s="226" t="s">
        <v>146</v>
      </c>
      <c r="E440" s="227" t="s">
        <v>19</v>
      </c>
      <c r="F440" s="228" t="s">
        <v>530</v>
      </c>
      <c r="G440" s="225"/>
      <c r="H440" s="227" t="s">
        <v>19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146</v>
      </c>
      <c r="AU440" s="234" t="s">
        <v>83</v>
      </c>
      <c r="AV440" s="13" t="s">
        <v>81</v>
      </c>
      <c r="AW440" s="13" t="s">
        <v>35</v>
      </c>
      <c r="AX440" s="13" t="s">
        <v>73</v>
      </c>
      <c r="AY440" s="234" t="s">
        <v>135</v>
      </c>
    </row>
    <row r="441" s="14" customFormat="1">
      <c r="A441" s="14"/>
      <c r="B441" s="235"/>
      <c r="C441" s="236"/>
      <c r="D441" s="226" t="s">
        <v>146</v>
      </c>
      <c r="E441" s="237" t="s">
        <v>19</v>
      </c>
      <c r="F441" s="238" t="s">
        <v>156</v>
      </c>
      <c r="G441" s="236"/>
      <c r="H441" s="239">
        <v>3537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5" t="s">
        <v>146</v>
      </c>
      <c r="AU441" s="245" t="s">
        <v>83</v>
      </c>
      <c r="AV441" s="14" t="s">
        <v>83</v>
      </c>
      <c r="AW441" s="14" t="s">
        <v>35</v>
      </c>
      <c r="AX441" s="14" t="s">
        <v>81</v>
      </c>
      <c r="AY441" s="245" t="s">
        <v>135</v>
      </c>
    </row>
    <row r="442" s="2" customFormat="1" ht="16.5" customHeight="1">
      <c r="A442" s="40"/>
      <c r="B442" s="41"/>
      <c r="C442" s="257" t="s">
        <v>531</v>
      </c>
      <c r="D442" s="257" t="s">
        <v>458</v>
      </c>
      <c r="E442" s="258" t="s">
        <v>532</v>
      </c>
      <c r="F442" s="259" t="s">
        <v>533</v>
      </c>
      <c r="G442" s="260" t="s">
        <v>534</v>
      </c>
      <c r="H442" s="261">
        <v>2</v>
      </c>
      <c r="I442" s="262"/>
      <c r="J442" s="263">
        <f>ROUND(I442*H442,2)</f>
        <v>0</v>
      </c>
      <c r="K442" s="259" t="s">
        <v>141</v>
      </c>
      <c r="L442" s="264"/>
      <c r="M442" s="265" t="s">
        <v>19</v>
      </c>
      <c r="N442" s="266" t="s">
        <v>44</v>
      </c>
      <c r="O442" s="86"/>
      <c r="P442" s="215">
        <f>O442*H442</f>
        <v>0</v>
      </c>
      <c r="Q442" s="215">
        <v>0.001</v>
      </c>
      <c r="R442" s="215">
        <f>Q442*H442</f>
        <v>0.002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191</v>
      </c>
      <c r="AT442" s="217" t="s">
        <v>458</v>
      </c>
      <c r="AU442" s="217" t="s">
        <v>83</v>
      </c>
      <c r="AY442" s="19" t="s">
        <v>135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81</v>
      </c>
      <c r="BK442" s="218">
        <f>ROUND(I442*H442,2)</f>
        <v>0</v>
      </c>
      <c r="BL442" s="19" t="s">
        <v>142</v>
      </c>
      <c r="BM442" s="217" t="s">
        <v>535</v>
      </c>
    </row>
    <row r="443" s="13" customFormat="1">
      <c r="A443" s="13"/>
      <c r="B443" s="224"/>
      <c r="C443" s="225"/>
      <c r="D443" s="226" t="s">
        <v>146</v>
      </c>
      <c r="E443" s="227" t="s">
        <v>19</v>
      </c>
      <c r="F443" s="228" t="s">
        <v>147</v>
      </c>
      <c r="G443" s="225"/>
      <c r="H443" s="227" t="s">
        <v>19</v>
      </c>
      <c r="I443" s="229"/>
      <c r="J443" s="225"/>
      <c r="K443" s="225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146</v>
      </c>
      <c r="AU443" s="234" t="s">
        <v>83</v>
      </c>
      <c r="AV443" s="13" t="s">
        <v>81</v>
      </c>
      <c r="AW443" s="13" t="s">
        <v>35</v>
      </c>
      <c r="AX443" s="13" t="s">
        <v>73</v>
      </c>
      <c r="AY443" s="234" t="s">
        <v>135</v>
      </c>
    </row>
    <row r="444" s="14" customFormat="1">
      <c r="A444" s="14"/>
      <c r="B444" s="235"/>
      <c r="C444" s="236"/>
      <c r="D444" s="226" t="s">
        <v>146</v>
      </c>
      <c r="E444" s="237" t="s">
        <v>19</v>
      </c>
      <c r="F444" s="238" t="s">
        <v>536</v>
      </c>
      <c r="G444" s="236"/>
      <c r="H444" s="239">
        <v>1.7689999999999999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146</v>
      </c>
      <c r="AU444" s="245" t="s">
        <v>83</v>
      </c>
      <c r="AV444" s="14" t="s">
        <v>83</v>
      </c>
      <c r="AW444" s="14" t="s">
        <v>35</v>
      </c>
      <c r="AX444" s="14" t="s">
        <v>73</v>
      </c>
      <c r="AY444" s="245" t="s">
        <v>135</v>
      </c>
    </row>
    <row r="445" s="13" customFormat="1">
      <c r="A445" s="13"/>
      <c r="B445" s="224"/>
      <c r="C445" s="225"/>
      <c r="D445" s="226" t="s">
        <v>146</v>
      </c>
      <c r="E445" s="227" t="s">
        <v>19</v>
      </c>
      <c r="F445" s="228" t="s">
        <v>537</v>
      </c>
      <c r="G445" s="225"/>
      <c r="H445" s="227" t="s">
        <v>19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146</v>
      </c>
      <c r="AU445" s="234" t="s">
        <v>83</v>
      </c>
      <c r="AV445" s="13" t="s">
        <v>81</v>
      </c>
      <c r="AW445" s="13" t="s">
        <v>35</v>
      </c>
      <c r="AX445" s="13" t="s">
        <v>73</v>
      </c>
      <c r="AY445" s="234" t="s">
        <v>135</v>
      </c>
    </row>
    <row r="446" s="14" customFormat="1">
      <c r="A446" s="14"/>
      <c r="B446" s="235"/>
      <c r="C446" s="236"/>
      <c r="D446" s="226" t="s">
        <v>146</v>
      </c>
      <c r="E446" s="237" t="s">
        <v>19</v>
      </c>
      <c r="F446" s="238" t="s">
        <v>538</v>
      </c>
      <c r="G446" s="236"/>
      <c r="H446" s="239">
        <v>0.23100000000000001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146</v>
      </c>
      <c r="AU446" s="245" t="s">
        <v>83</v>
      </c>
      <c r="AV446" s="14" t="s">
        <v>83</v>
      </c>
      <c r="AW446" s="14" t="s">
        <v>35</v>
      </c>
      <c r="AX446" s="14" t="s">
        <v>73</v>
      </c>
      <c r="AY446" s="245" t="s">
        <v>135</v>
      </c>
    </row>
    <row r="447" s="15" customFormat="1">
      <c r="A447" s="15"/>
      <c r="B447" s="246"/>
      <c r="C447" s="247"/>
      <c r="D447" s="226" t="s">
        <v>146</v>
      </c>
      <c r="E447" s="248" t="s">
        <v>19</v>
      </c>
      <c r="F447" s="249" t="s">
        <v>161</v>
      </c>
      <c r="G447" s="247"/>
      <c r="H447" s="250">
        <v>2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146</v>
      </c>
      <c r="AU447" s="256" t="s">
        <v>83</v>
      </c>
      <c r="AV447" s="15" t="s">
        <v>142</v>
      </c>
      <c r="AW447" s="15" t="s">
        <v>35</v>
      </c>
      <c r="AX447" s="15" t="s">
        <v>81</v>
      </c>
      <c r="AY447" s="256" t="s">
        <v>135</v>
      </c>
    </row>
    <row r="448" s="12" customFormat="1" ht="22.8" customHeight="1">
      <c r="A448" s="12"/>
      <c r="B448" s="190"/>
      <c r="C448" s="191"/>
      <c r="D448" s="192" t="s">
        <v>72</v>
      </c>
      <c r="E448" s="204" t="s">
        <v>83</v>
      </c>
      <c r="F448" s="204" t="s">
        <v>539</v>
      </c>
      <c r="G448" s="191"/>
      <c r="H448" s="191"/>
      <c r="I448" s="194"/>
      <c r="J448" s="205">
        <f>BK448</f>
        <v>0</v>
      </c>
      <c r="K448" s="191"/>
      <c r="L448" s="196"/>
      <c r="M448" s="197"/>
      <c r="N448" s="198"/>
      <c r="O448" s="198"/>
      <c r="P448" s="199">
        <f>SUM(P449:P468)</f>
        <v>0</v>
      </c>
      <c r="Q448" s="198"/>
      <c r="R448" s="199">
        <f>SUM(R449:R468)</f>
        <v>332.88864230000001</v>
      </c>
      <c r="S448" s="198"/>
      <c r="T448" s="200">
        <f>SUM(T449:T468)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1" t="s">
        <v>81</v>
      </c>
      <c r="AT448" s="202" t="s">
        <v>72</v>
      </c>
      <c r="AU448" s="202" t="s">
        <v>81</v>
      </c>
      <c r="AY448" s="201" t="s">
        <v>135</v>
      </c>
      <c r="BK448" s="203">
        <f>SUM(BK449:BK468)</f>
        <v>0</v>
      </c>
    </row>
    <row r="449" s="2" customFormat="1" ht="16.5" customHeight="1">
      <c r="A449" s="40"/>
      <c r="B449" s="41"/>
      <c r="C449" s="206" t="s">
        <v>540</v>
      </c>
      <c r="D449" s="206" t="s">
        <v>137</v>
      </c>
      <c r="E449" s="207" t="s">
        <v>541</v>
      </c>
      <c r="F449" s="208" t="s">
        <v>542</v>
      </c>
      <c r="G449" s="209" t="s">
        <v>495</v>
      </c>
      <c r="H449" s="210">
        <v>599.26999999999998</v>
      </c>
      <c r="I449" s="211"/>
      <c r="J449" s="212">
        <f>ROUND(I449*H449,2)</f>
        <v>0</v>
      </c>
      <c r="K449" s="208" t="s">
        <v>141</v>
      </c>
      <c r="L449" s="46"/>
      <c r="M449" s="213" t="s">
        <v>19</v>
      </c>
      <c r="N449" s="214" t="s">
        <v>44</v>
      </c>
      <c r="O449" s="86"/>
      <c r="P449" s="215">
        <f>O449*H449</f>
        <v>0</v>
      </c>
      <c r="Q449" s="215">
        <v>0.00048999999999999998</v>
      </c>
      <c r="R449" s="215">
        <f>Q449*H449</f>
        <v>0.29364229999999997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142</v>
      </c>
      <c r="AT449" s="217" t="s">
        <v>137</v>
      </c>
      <c r="AU449" s="217" t="s">
        <v>83</v>
      </c>
      <c r="AY449" s="19" t="s">
        <v>135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81</v>
      </c>
      <c r="BK449" s="218">
        <f>ROUND(I449*H449,2)</f>
        <v>0</v>
      </c>
      <c r="BL449" s="19" t="s">
        <v>142</v>
      </c>
      <c r="BM449" s="217" t="s">
        <v>543</v>
      </c>
    </row>
    <row r="450" s="2" customFormat="1">
      <c r="A450" s="40"/>
      <c r="B450" s="41"/>
      <c r="C450" s="42"/>
      <c r="D450" s="219" t="s">
        <v>144</v>
      </c>
      <c r="E450" s="42"/>
      <c r="F450" s="220" t="s">
        <v>544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144</v>
      </c>
      <c r="AU450" s="19" t="s">
        <v>83</v>
      </c>
    </row>
    <row r="451" s="13" customFormat="1">
      <c r="A451" s="13"/>
      <c r="B451" s="224"/>
      <c r="C451" s="225"/>
      <c r="D451" s="226" t="s">
        <v>146</v>
      </c>
      <c r="E451" s="227" t="s">
        <v>19</v>
      </c>
      <c r="F451" s="228" t="s">
        <v>283</v>
      </c>
      <c r="G451" s="225"/>
      <c r="H451" s="227" t="s">
        <v>19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146</v>
      </c>
      <c r="AU451" s="234" t="s">
        <v>83</v>
      </c>
      <c r="AV451" s="13" t="s">
        <v>81</v>
      </c>
      <c r="AW451" s="13" t="s">
        <v>35</v>
      </c>
      <c r="AX451" s="13" t="s">
        <v>73</v>
      </c>
      <c r="AY451" s="234" t="s">
        <v>135</v>
      </c>
    </row>
    <row r="452" s="14" customFormat="1">
      <c r="A452" s="14"/>
      <c r="B452" s="235"/>
      <c r="C452" s="236"/>
      <c r="D452" s="226" t="s">
        <v>146</v>
      </c>
      <c r="E452" s="237" t="s">
        <v>19</v>
      </c>
      <c r="F452" s="238" t="s">
        <v>545</v>
      </c>
      <c r="G452" s="236"/>
      <c r="H452" s="239">
        <v>124.5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146</v>
      </c>
      <c r="AU452" s="245" t="s">
        <v>83</v>
      </c>
      <c r="AV452" s="14" t="s">
        <v>83</v>
      </c>
      <c r="AW452" s="14" t="s">
        <v>35</v>
      </c>
      <c r="AX452" s="14" t="s">
        <v>73</v>
      </c>
      <c r="AY452" s="245" t="s">
        <v>135</v>
      </c>
    </row>
    <row r="453" s="13" customFormat="1">
      <c r="A453" s="13"/>
      <c r="B453" s="224"/>
      <c r="C453" s="225"/>
      <c r="D453" s="226" t="s">
        <v>146</v>
      </c>
      <c r="E453" s="227" t="s">
        <v>19</v>
      </c>
      <c r="F453" s="228" t="s">
        <v>285</v>
      </c>
      <c r="G453" s="225"/>
      <c r="H453" s="227" t="s">
        <v>19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146</v>
      </c>
      <c r="AU453" s="234" t="s">
        <v>83</v>
      </c>
      <c r="AV453" s="13" t="s">
        <v>81</v>
      </c>
      <c r="AW453" s="13" t="s">
        <v>35</v>
      </c>
      <c r="AX453" s="13" t="s">
        <v>73</v>
      </c>
      <c r="AY453" s="234" t="s">
        <v>135</v>
      </c>
    </row>
    <row r="454" s="14" customFormat="1">
      <c r="A454" s="14"/>
      <c r="B454" s="235"/>
      <c r="C454" s="236"/>
      <c r="D454" s="226" t="s">
        <v>146</v>
      </c>
      <c r="E454" s="237" t="s">
        <v>19</v>
      </c>
      <c r="F454" s="238" t="s">
        <v>546</v>
      </c>
      <c r="G454" s="236"/>
      <c r="H454" s="239">
        <v>474.76999999999998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5" t="s">
        <v>146</v>
      </c>
      <c r="AU454" s="245" t="s">
        <v>83</v>
      </c>
      <c r="AV454" s="14" t="s">
        <v>83</v>
      </c>
      <c r="AW454" s="14" t="s">
        <v>35</v>
      </c>
      <c r="AX454" s="14" t="s">
        <v>73</v>
      </c>
      <c r="AY454" s="245" t="s">
        <v>135</v>
      </c>
    </row>
    <row r="455" s="15" customFormat="1">
      <c r="A455" s="15"/>
      <c r="B455" s="246"/>
      <c r="C455" s="247"/>
      <c r="D455" s="226" t="s">
        <v>146</v>
      </c>
      <c r="E455" s="248" t="s">
        <v>19</v>
      </c>
      <c r="F455" s="249" t="s">
        <v>161</v>
      </c>
      <c r="G455" s="247"/>
      <c r="H455" s="250">
        <v>599.26999999999998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6" t="s">
        <v>146</v>
      </c>
      <c r="AU455" s="256" t="s">
        <v>83</v>
      </c>
      <c r="AV455" s="15" t="s">
        <v>142</v>
      </c>
      <c r="AW455" s="15" t="s">
        <v>35</v>
      </c>
      <c r="AX455" s="15" t="s">
        <v>81</v>
      </c>
      <c r="AY455" s="256" t="s">
        <v>135</v>
      </c>
    </row>
    <row r="456" s="2" customFormat="1" ht="24.15" customHeight="1">
      <c r="A456" s="40"/>
      <c r="B456" s="41"/>
      <c r="C456" s="206" t="s">
        <v>547</v>
      </c>
      <c r="D456" s="206" t="s">
        <v>137</v>
      </c>
      <c r="E456" s="207" t="s">
        <v>548</v>
      </c>
      <c r="F456" s="208" t="s">
        <v>549</v>
      </c>
      <c r="G456" s="209" t="s">
        <v>495</v>
      </c>
      <c r="H456" s="210">
        <v>599.26999999999998</v>
      </c>
      <c r="I456" s="211"/>
      <c r="J456" s="212">
        <f>ROUND(I456*H456,2)</f>
        <v>0</v>
      </c>
      <c r="K456" s="208" t="s">
        <v>141</v>
      </c>
      <c r="L456" s="46"/>
      <c r="M456" s="213" t="s">
        <v>19</v>
      </c>
      <c r="N456" s="214" t="s">
        <v>44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142</v>
      </c>
      <c r="AT456" s="217" t="s">
        <v>137</v>
      </c>
      <c r="AU456" s="217" t="s">
        <v>83</v>
      </c>
      <c r="AY456" s="19" t="s">
        <v>135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81</v>
      </c>
      <c r="BK456" s="218">
        <f>ROUND(I456*H456,2)</f>
        <v>0</v>
      </c>
      <c r="BL456" s="19" t="s">
        <v>142</v>
      </c>
      <c r="BM456" s="217" t="s">
        <v>550</v>
      </c>
    </row>
    <row r="457" s="2" customFormat="1">
      <c r="A457" s="40"/>
      <c r="B457" s="41"/>
      <c r="C457" s="42"/>
      <c r="D457" s="219" t="s">
        <v>144</v>
      </c>
      <c r="E457" s="42"/>
      <c r="F457" s="220" t="s">
        <v>551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144</v>
      </c>
      <c r="AU457" s="19" t="s">
        <v>83</v>
      </c>
    </row>
    <row r="458" s="13" customFormat="1">
      <c r="A458" s="13"/>
      <c r="B458" s="224"/>
      <c r="C458" s="225"/>
      <c r="D458" s="226" t="s">
        <v>146</v>
      </c>
      <c r="E458" s="227" t="s">
        <v>19</v>
      </c>
      <c r="F458" s="228" t="s">
        <v>283</v>
      </c>
      <c r="G458" s="225"/>
      <c r="H458" s="227" t="s">
        <v>19</v>
      </c>
      <c r="I458" s="229"/>
      <c r="J458" s="225"/>
      <c r="K458" s="225"/>
      <c r="L458" s="230"/>
      <c r="M458" s="231"/>
      <c r="N458" s="232"/>
      <c r="O458" s="232"/>
      <c r="P458" s="232"/>
      <c r="Q458" s="232"/>
      <c r="R458" s="232"/>
      <c r="S458" s="232"/>
      <c r="T458" s="23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4" t="s">
        <v>146</v>
      </c>
      <c r="AU458" s="234" t="s">
        <v>83</v>
      </c>
      <c r="AV458" s="13" t="s">
        <v>81</v>
      </c>
      <c r="AW458" s="13" t="s">
        <v>35</v>
      </c>
      <c r="AX458" s="13" t="s">
        <v>73</v>
      </c>
      <c r="AY458" s="234" t="s">
        <v>135</v>
      </c>
    </row>
    <row r="459" s="14" customFormat="1">
      <c r="A459" s="14"/>
      <c r="B459" s="235"/>
      <c r="C459" s="236"/>
      <c r="D459" s="226" t="s">
        <v>146</v>
      </c>
      <c r="E459" s="237" t="s">
        <v>19</v>
      </c>
      <c r="F459" s="238" t="s">
        <v>545</v>
      </c>
      <c r="G459" s="236"/>
      <c r="H459" s="239">
        <v>124.5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5" t="s">
        <v>146</v>
      </c>
      <c r="AU459" s="245" t="s">
        <v>83</v>
      </c>
      <c r="AV459" s="14" t="s">
        <v>83</v>
      </c>
      <c r="AW459" s="14" t="s">
        <v>35</v>
      </c>
      <c r="AX459" s="14" t="s">
        <v>73</v>
      </c>
      <c r="AY459" s="245" t="s">
        <v>135</v>
      </c>
    </row>
    <row r="460" s="13" customFormat="1">
      <c r="A460" s="13"/>
      <c r="B460" s="224"/>
      <c r="C460" s="225"/>
      <c r="D460" s="226" t="s">
        <v>146</v>
      </c>
      <c r="E460" s="227" t="s">
        <v>19</v>
      </c>
      <c r="F460" s="228" t="s">
        <v>285</v>
      </c>
      <c r="G460" s="225"/>
      <c r="H460" s="227" t="s">
        <v>19</v>
      </c>
      <c r="I460" s="229"/>
      <c r="J460" s="225"/>
      <c r="K460" s="225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146</v>
      </c>
      <c r="AU460" s="234" t="s">
        <v>83</v>
      </c>
      <c r="AV460" s="13" t="s">
        <v>81</v>
      </c>
      <c r="AW460" s="13" t="s">
        <v>35</v>
      </c>
      <c r="AX460" s="13" t="s">
        <v>73</v>
      </c>
      <c r="AY460" s="234" t="s">
        <v>135</v>
      </c>
    </row>
    <row r="461" s="14" customFormat="1">
      <c r="A461" s="14"/>
      <c r="B461" s="235"/>
      <c r="C461" s="236"/>
      <c r="D461" s="226" t="s">
        <v>146</v>
      </c>
      <c r="E461" s="237" t="s">
        <v>19</v>
      </c>
      <c r="F461" s="238" t="s">
        <v>546</v>
      </c>
      <c r="G461" s="236"/>
      <c r="H461" s="239">
        <v>474.76999999999998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146</v>
      </c>
      <c r="AU461" s="245" t="s">
        <v>83</v>
      </c>
      <c r="AV461" s="14" t="s">
        <v>83</v>
      </c>
      <c r="AW461" s="14" t="s">
        <v>35</v>
      </c>
      <c r="AX461" s="14" t="s">
        <v>73</v>
      </c>
      <c r="AY461" s="245" t="s">
        <v>135</v>
      </c>
    </row>
    <row r="462" s="15" customFormat="1">
      <c r="A462" s="15"/>
      <c r="B462" s="246"/>
      <c r="C462" s="247"/>
      <c r="D462" s="226" t="s">
        <v>146</v>
      </c>
      <c r="E462" s="248" t="s">
        <v>19</v>
      </c>
      <c r="F462" s="249" t="s">
        <v>161</v>
      </c>
      <c r="G462" s="247"/>
      <c r="H462" s="250">
        <v>599.26999999999998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146</v>
      </c>
      <c r="AU462" s="256" t="s">
        <v>83</v>
      </c>
      <c r="AV462" s="15" t="s">
        <v>142</v>
      </c>
      <c r="AW462" s="15" t="s">
        <v>35</v>
      </c>
      <c r="AX462" s="15" t="s">
        <v>81</v>
      </c>
      <c r="AY462" s="256" t="s">
        <v>135</v>
      </c>
    </row>
    <row r="463" s="2" customFormat="1" ht="16.5" customHeight="1">
      <c r="A463" s="40"/>
      <c r="B463" s="41"/>
      <c r="C463" s="257" t="s">
        <v>552</v>
      </c>
      <c r="D463" s="257" t="s">
        <v>458</v>
      </c>
      <c r="E463" s="258" t="s">
        <v>553</v>
      </c>
      <c r="F463" s="259" t="s">
        <v>554</v>
      </c>
      <c r="G463" s="260" t="s">
        <v>413</v>
      </c>
      <c r="H463" s="261">
        <v>332.59500000000003</v>
      </c>
      <c r="I463" s="262"/>
      <c r="J463" s="263">
        <f>ROUND(I463*H463,2)</f>
        <v>0</v>
      </c>
      <c r="K463" s="259" t="s">
        <v>141</v>
      </c>
      <c r="L463" s="264"/>
      <c r="M463" s="265" t="s">
        <v>19</v>
      </c>
      <c r="N463" s="266" t="s">
        <v>44</v>
      </c>
      <c r="O463" s="86"/>
      <c r="P463" s="215">
        <f>O463*H463</f>
        <v>0</v>
      </c>
      <c r="Q463" s="215">
        <v>1</v>
      </c>
      <c r="R463" s="215">
        <f>Q463*H463</f>
        <v>332.59500000000003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191</v>
      </c>
      <c r="AT463" s="217" t="s">
        <v>458</v>
      </c>
      <c r="AU463" s="217" t="s">
        <v>83</v>
      </c>
      <c r="AY463" s="19" t="s">
        <v>135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81</v>
      </c>
      <c r="BK463" s="218">
        <f>ROUND(I463*H463,2)</f>
        <v>0</v>
      </c>
      <c r="BL463" s="19" t="s">
        <v>142</v>
      </c>
      <c r="BM463" s="217" t="s">
        <v>555</v>
      </c>
    </row>
    <row r="464" s="13" customFormat="1">
      <c r="A464" s="13"/>
      <c r="B464" s="224"/>
      <c r="C464" s="225"/>
      <c r="D464" s="226" t="s">
        <v>146</v>
      </c>
      <c r="E464" s="227" t="s">
        <v>19</v>
      </c>
      <c r="F464" s="228" t="s">
        <v>283</v>
      </c>
      <c r="G464" s="225"/>
      <c r="H464" s="227" t="s">
        <v>19</v>
      </c>
      <c r="I464" s="229"/>
      <c r="J464" s="225"/>
      <c r="K464" s="225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146</v>
      </c>
      <c r="AU464" s="234" t="s">
        <v>83</v>
      </c>
      <c r="AV464" s="13" t="s">
        <v>81</v>
      </c>
      <c r="AW464" s="13" t="s">
        <v>35</v>
      </c>
      <c r="AX464" s="13" t="s">
        <v>73</v>
      </c>
      <c r="AY464" s="234" t="s">
        <v>135</v>
      </c>
    </row>
    <row r="465" s="14" customFormat="1">
      <c r="A465" s="14"/>
      <c r="B465" s="235"/>
      <c r="C465" s="236"/>
      <c r="D465" s="226" t="s">
        <v>146</v>
      </c>
      <c r="E465" s="237" t="s">
        <v>19</v>
      </c>
      <c r="F465" s="238" t="s">
        <v>556</v>
      </c>
      <c r="G465" s="236"/>
      <c r="H465" s="239">
        <v>69.097999999999999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146</v>
      </c>
      <c r="AU465" s="245" t="s">
        <v>83</v>
      </c>
      <c r="AV465" s="14" t="s">
        <v>83</v>
      </c>
      <c r="AW465" s="14" t="s">
        <v>35</v>
      </c>
      <c r="AX465" s="14" t="s">
        <v>73</v>
      </c>
      <c r="AY465" s="245" t="s">
        <v>135</v>
      </c>
    </row>
    <row r="466" s="13" customFormat="1">
      <c r="A466" s="13"/>
      <c r="B466" s="224"/>
      <c r="C466" s="225"/>
      <c r="D466" s="226" t="s">
        <v>146</v>
      </c>
      <c r="E466" s="227" t="s">
        <v>19</v>
      </c>
      <c r="F466" s="228" t="s">
        <v>285</v>
      </c>
      <c r="G466" s="225"/>
      <c r="H466" s="227" t="s">
        <v>19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146</v>
      </c>
      <c r="AU466" s="234" t="s">
        <v>83</v>
      </c>
      <c r="AV466" s="13" t="s">
        <v>81</v>
      </c>
      <c r="AW466" s="13" t="s">
        <v>35</v>
      </c>
      <c r="AX466" s="13" t="s">
        <v>73</v>
      </c>
      <c r="AY466" s="234" t="s">
        <v>135</v>
      </c>
    </row>
    <row r="467" s="14" customFormat="1">
      <c r="A467" s="14"/>
      <c r="B467" s="235"/>
      <c r="C467" s="236"/>
      <c r="D467" s="226" t="s">
        <v>146</v>
      </c>
      <c r="E467" s="237" t="s">
        <v>19</v>
      </c>
      <c r="F467" s="238" t="s">
        <v>557</v>
      </c>
      <c r="G467" s="236"/>
      <c r="H467" s="239">
        <v>263.49700000000001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146</v>
      </c>
      <c r="AU467" s="245" t="s">
        <v>83</v>
      </c>
      <c r="AV467" s="14" t="s">
        <v>83</v>
      </c>
      <c r="AW467" s="14" t="s">
        <v>35</v>
      </c>
      <c r="AX467" s="14" t="s">
        <v>73</v>
      </c>
      <c r="AY467" s="245" t="s">
        <v>135</v>
      </c>
    </row>
    <row r="468" s="15" customFormat="1">
      <c r="A468" s="15"/>
      <c r="B468" s="246"/>
      <c r="C468" s="247"/>
      <c r="D468" s="226" t="s">
        <v>146</v>
      </c>
      <c r="E468" s="248" t="s">
        <v>19</v>
      </c>
      <c r="F468" s="249" t="s">
        <v>161</v>
      </c>
      <c r="G468" s="247"/>
      <c r="H468" s="250">
        <v>332.59500000000003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6" t="s">
        <v>146</v>
      </c>
      <c r="AU468" s="256" t="s">
        <v>83</v>
      </c>
      <c r="AV468" s="15" t="s">
        <v>142</v>
      </c>
      <c r="AW468" s="15" t="s">
        <v>35</v>
      </c>
      <c r="AX468" s="15" t="s">
        <v>81</v>
      </c>
      <c r="AY468" s="256" t="s">
        <v>135</v>
      </c>
    </row>
    <row r="469" s="12" customFormat="1" ht="22.8" customHeight="1">
      <c r="A469" s="12"/>
      <c r="B469" s="190"/>
      <c r="C469" s="191"/>
      <c r="D469" s="192" t="s">
        <v>72</v>
      </c>
      <c r="E469" s="204" t="s">
        <v>162</v>
      </c>
      <c r="F469" s="204" t="s">
        <v>558</v>
      </c>
      <c r="G469" s="191"/>
      <c r="H469" s="191"/>
      <c r="I469" s="194"/>
      <c r="J469" s="205">
        <f>BK469</f>
        <v>0</v>
      </c>
      <c r="K469" s="191"/>
      <c r="L469" s="196"/>
      <c r="M469" s="197"/>
      <c r="N469" s="198"/>
      <c r="O469" s="198"/>
      <c r="P469" s="199">
        <f>SUM(P470:P484)</f>
        <v>0</v>
      </c>
      <c r="Q469" s="198"/>
      <c r="R469" s="199">
        <f>SUM(R470:R484)</f>
        <v>16.2880492</v>
      </c>
      <c r="S469" s="198"/>
      <c r="T469" s="200">
        <f>SUM(T470:T484)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1" t="s">
        <v>81</v>
      </c>
      <c r="AT469" s="202" t="s">
        <v>72</v>
      </c>
      <c r="AU469" s="202" t="s">
        <v>81</v>
      </c>
      <c r="AY469" s="201" t="s">
        <v>135</v>
      </c>
      <c r="BK469" s="203">
        <f>SUM(BK470:BK484)</f>
        <v>0</v>
      </c>
    </row>
    <row r="470" s="2" customFormat="1" ht="37.8" customHeight="1">
      <c r="A470" s="40"/>
      <c r="B470" s="41"/>
      <c r="C470" s="206" t="s">
        <v>559</v>
      </c>
      <c r="D470" s="206" t="s">
        <v>137</v>
      </c>
      <c r="E470" s="207" t="s">
        <v>560</v>
      </c>
      <c r="F470" s="208" t="s">
        <v>561</v>
      </c>
      <c r="G470" s="209" t="s">
        <v>256</v>
      </c>
      <c r="H470" s="210">
        <v>5.6399999999999997</v>
      </c>
      <c r="I470" s="211"/>
      <c r="J470" s="212">
        <f>ROUND(I470*H470,2)</f>
        <v>0</v>
      </c>
      <c r="K470" s="208" t="s">
        <v>141</v>
      </c>
      <c r="L470" s="46"/>
      <c r="M470" s="213" t="s">
        <v>19</v>
      </c>
      <c r="N470" s="214" t="s">
        <v>44</v>
      </c>
      <c r="O470" s="86"/>
      <c r="P470" s="215">
        <f>O470*H470</f>
        <v>0</v>
      </c>
      <c r="Q470" s="215">
        <v>2.8332299999999999</v>
      </c>
      <c r="R470" s="215">
        <f>Q470*H470</f>
        <v>15.979417199999999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142</v>
      </c>
      <c r="AT470" s="217" t="s">
        <v>137</v>
      </c>
      <c r="AU470" s="217" t="s">
        <v>83</v>
      </c>
      <c r="AY470" s="19" t="s">
        <v>135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81</v>
      </c>
      <c r="BK470" s="218">
        <f>ROUND(I470*H470,2)</f>
        <v>0</v>
      </c>
      <c r="BL470" s="19" t="s">
        <v>142</v>
      </c>
      <c r="BM470" s="217" t="s">
        <v>562</v>
      </c>
    </row>
    <row r="471" s="2" customFormat="1">
      <c r="A471" s="40"/>
      <c r="B471" s="41"/>
      <c r="C471" s="42"/>
      <c r="D471" s="219" t="s">
        <v>144</v>
      </c>
      <c r="E471" s="42"/>
      <c r="F471" s="220" t="s">
        <v>563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144</v>
      </c>
      <c r="AU471" s="19" t="s">
        <v>83</v>
      </c>
    </row>
    <row r="472" s="13" customFormat="1">
      <c r="A472" s="13"/>
      <c r="B472" s="224"/>
      <c r="C472" s="225"/>
      <c r="D472" s="226" t="s">
        <v>146</v>
      </c>
      <c r="E472" s="227" t="s">
        <v>19</v>
      </c>
      <c r="F472" s="228" t="s">
        <v>274</v>
      </c>
      <c r="G472" s="225"/>
      <c r="H472" s="227" t="s">
        <v>19</v>
      </c>
      <c r="I472" s="229"/>
      <c r="J472" s="225"/>
      <c r="K472" s="225"/>
      <c r="L472" s="230"/>
      <c r="M472" s="231"/>
      <c r="N472" s="232"/>
      <c r="O472" s="232"/>
      <c r="P472" s="232"/>
      <c r="Q472" s="232"/>
      <c r="R472" s="232"/>
      <c r="S472" s="232"/>
      <c r="T472" s="23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4" t="s">
        <v>146</v>
      </c>
      <c r="AU472" s="234" t="s">
        <v>83</v>
      </c>
      <c r="AV472" s="13" t="s">
        <v>81</v>
      </c>
      <c r="AW472" s="13" t="s">
        <v>35</v>
      </c>
      <c r="AX472" s="13" t="s">
        <v>73</v>
      </c>
      <c r="AY472" s="234" t="s">
        <v>135</v>
      </c>
    </row>
    <row r="473" s="13" customFormat="1">
      <c r="A473" s="13"/>
      <c r="B473" s="224"/>
      <c r="C473" s="225"/>
      <c r="D473" s="226" t="s">
        <v>146</v>
      </c>
      <c r="E473" s="227" t="s">
        <v>19</v>
      </c>
      <c r="F473" s="228" t="s">
        <v>564</v>
      </c>
      <c r="G473" s="225"/>
      <c r="H473" s="227" t="s">
        <v>19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146</v>
      </c>
      <c r="AU473" s="234" t="s">
        <v>83</v>
      </c>
      <c r="AV473" s="13" t="s">
        <v>81</v>
      </c>
      <c r="AW473" s="13" t="s">
        <v>35</v>
      </c>
      <c r="AX473" s="13" t="s">
        <v>73</v>
      </c>
      <c r="AY473" s="234" t="s">
        <v>135</v>
      </c>
    </row>
    <row r="474" s="14" customFormat="1">
      <c r="A474" s="14"/>
      <c r="B474" s="235"/>
      <c r="C474" s="236"/>
      <c r="D474" s="226" t="s">
        <v>146</v>
      </c>
      <c r="E474" s="237" t="s">
        <v>19</v>
      </c>
      <c r="F474" s="238" t="s">
        <v>276</v>
      </c>
      <c r="G474" s="236"/>
      <c r="H474" s="239">
        <v>5.6399999999999997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146</v>
      </c>
      <c r="AU474" s="245" t="s">
        <v>83</v>
      </c>
      <c r="AV474" s="14" t="s">
        <v>83</v>
      </c>
      <c r="AW474" s="14" t="s">
        <v>35</v>
      </c>
      <c r="AX474" s="14" t="s">
        <v>81</v>
      </c>
      <c r="AY474" s="245" t="s">
        <v>135</v>
      </c>
    </row>
    <row r="475" s="2" customFormat="1" ht="37.8" customHeight="1">
      <c r="A475" s="40"/>
      <c r="B475" s="41"/>
      <c r="C475" s="206" t="s">
        <v>565</v>
      </c>
      <c r="D475" s="206" t="s">
        <v>137</v>
      </c>
      <c r="E475" s="207" t="s">
        <v>566</v>
      </c>
      <c r="F475" s="208" t="s">
        <v>567</v>
      </c>
      <c r="G475" s="209" t="s">
        <v>140</v>
      </c>
      <c r="H475" s="210">
        <v>35.68</v>
      </c>
      <c r="I475" s="211"/>
      <c r="J475" s="212">
        <f>ROUND(I475*H475,2)</f>
        <v>0</v>
      </c>
      <c r="K475" s="208" t="s">
        <v>141</v>
      </c>
      <c r="L475" s="46"/>
      <c r="M475" s="213" t="s">
        <v>19</v>
      </c>
      <c r="N475" s="214" t="s">
        <v>44</v>
      </c>
      <c r="O475" s="86"/>
      <c r="P475" s="215">
        <f>O475*H475</f>
        <v>0</v>
      </c>
      <c r="Q475" s="215">
        <v>0.0086499999999999997</v>
      </c>
      <c r="R475" s="215">
        <f>Q475*H475</f>
        <v>0.30863199999999996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142</v>
      </c>
      <c r="AT475" s="217" t="s">
        <v>137</v>
      </c>
      <c r="AU475" s="217" t="s">
        <v>83</v>
      </c>
      <c r="AY475" s="19" t="s">
        <v>135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81</v>
      </c>
      <c r="BK475" s="218">
        <f>ROUND(I475*H475,2)</f>
        <v>0</v>
      </c>
      <c r="BL475" s="19" t="s">
        <v>142</v>
      </c>
      <c r="BM475" s="217" t="s">
        <v>568</v>
      </c>
    </row>
    <row r="476" s="2" customFormat="1">
      <c r="A476" s="40"/>
      <c r="B476" s="41"/>
      <c r="C476" s="42"/>
      <c r="D476" s="219" t="s">
        <v>144</v>
      </c>
      <c r="E476" s="42"/>
      <c r="F476" s="220" t="s">
        <v>569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144</v>
      </c>
      <c r="AU476" s="19" t="s">
        <v>83</v>
      </c>
    </row>
    <row r="477" s="13" customFormat="1">
      <c r="A477" s="13"/>
      <c r="B477" s="224"/>
      <c r="C477" s="225"/>
      <c r="D477" s="226" t="s">
        <v>146</v>
      </c>
      <c r="E477" s="227" t="s">
        <v>19</v>
      </c>
      <c r="F477" s="228" t="s">
        <v>274</v>
      </c>
      <c r="G477" s="225"/>
      <c r="H477" s="227" t="s">
        <v>19</v>
      </c>
      <c r="I477" s="229"/>
      <c r="J477" s="225"/>
      <c r="K477" s="225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146</v>
      </c>
      <c r="AU477" s="234" t="s">
        <v>83</v>
      </c>
      <c r="AV477" s="13" t="s">
        <v>81</v>
      </c>
      <c r="AW477" s="13" t="s">
        <v>35</v>
      </c>
      <c r="AX477" s="13" t="s">
        <v>73</v>
      </c>
      <c r="AY477" s="234" t="s">
        <v>135</v>
      </c>
    </row>
    <row r="478" s="13" customFormat="1">
      <c r="A478" s="13"/>
      <c r="B478" s="224"/>
      <c r="C478" s="225"/>
      <c r="D478" s="226" t="s">
        <v>146</v>
      </c>
      <c r="E478" s="227" t="s">
        <v>19</v>
      </c>
      <c r="F478" s="228" t="s">
        <v>564</v>
      </c>
      <c r="G478" s="225"/>
      <c r="H478" s="227" t="s">
        <v>19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146</v>
      </c>
      <c r="AU478" s="234" t="s">
        <v>83</v>
      </c>
      <c r="AV478" s="13" t="s">
        <v>81</v>
      </c>
      <c r="AW478" s="13" t="s">
        <v>35</v>
      </c>
      <c r="AX478" s="13" t="s">
        <v>73</v>
      </c>
      <c r="AY478" s="234" t="s">
        <v>135</v>
      </c>
    </row>
    <row r="479" s="14" customFormat="1">
      <c r="A479" s="14"/>
      <c r="B479" s="235"/>
      <c r="C479" s="236"/>
      <c r="D479" s="226" t="s">
        <v>146</v>
      </c>
      <c r="E479" s="237" t="s">
        <v>19</v>
      </c>
      <c r="F479" s="238" t="s">
        <v>570</v>
      </c>
      <c r="G479" s="236"/>
      <c r="H479" s="239">
        <v>35.68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146</v>
      </c>
      <c r="AU479" s="245" t="s">
        <v>83</v>
      </c>
      <c r="AV479" s="14" t="s">
        <v>83</v>
      </c>
      <c r="AW479" s="14" t="s">
        <v>35</v>
      </c>
      <c r="AX479" s="14" t="s">
        <v>81</v>
      </c>
      <c r="AY479" s="245" t="s">
        <v>135</v>
      </c>
    </row>
    <row r="480" s="2" customFormat="1" ht="37.8" customHeight="1">
      <c r="A480" s="40"/>
      <c r="B480" s="41"/>
      <c r="C480" s="206" t="s">
        <v>400</v>
      </c>
      <c r="D480" s="206" t="s">
        <v>137</v>
      </c>
      <c r="E480" s="207" t="s">
        <v>571</v>
      </c>
      <c r="F480" s="208" t="s">
        <v>572</v>
      </c>
      <c r="G480" s="209" t="s">
        <v>140</v>
      </c>
      <c r="H480" s="210">
        <v>35.68</v>
      </c>
      <c r="I480" s="211"/>
      <c r="J480" s="212">
        <f>ROUND(I480*H480,2)</f>
        <v>0</v>
      </c>
      <c r="K480" s="208" t="s">
        <v>141</v>
      </c>
      <c r="L480" s="46"/>
      <c r="M480" s="213" t="s">
        <v>19</v>
      </c>
      <c r="N480" s="214" t="s">
        <v>44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142</v>
      </c>
      <c r="AT480" s="217" t="s">
        <v>137</v>
      </c>
      <c r="AU480" s="217" t="s">
        <v>83</v>
      </c>
      <c r="AY480" s="19" t="s">
        <v>135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81</v>
      </c>
      <c r="BK480" s="218">
        <f>ROUND(I480*H480,2)</f>
        <v>0</v>
      </c>
      <c r="BL480" s="19" t="s">
        <v>142</v>
      </c>
      <c r="BM480" s="217" t="s">
        <v>573</v>
      </c>
    </row>
    <row r="481" s="2" customFormat="1">
      <c r="A481" s="40"/>
      <c r="B481" s="41"/>
      <c r="C481" s="42"/>
      <c r="D481" s="219" t="s">
        <v>144</v>
      </c>
      <c r="E481" s="42"/>
      <c r="F481" s="220" t="s">
        <v>574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144</v>
      </c>
      <c r="AU481" s="19" t="s">
        <v>83</v>
      </c>
    </row>
    <row r="482" s="13" customFormat="1">
      <c r="A482" s="13"/>
      <c r="B482" s="224"/>
      <c r="C482" s="225"/>
      <c r="D482" s="226" t="s">
        <v>146</v>
      </c>
      <c r="E482" s="227" t="s">
        <v>19</v>
      </c>
      <c r="F482" s="228" t="s">
        <v>274</v>
      </c>
      <c r="G482" s="225"/>
      <c r="H482" s="227" t="s">
        <v>19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146</v>
      </c>
      <c r="AU482" s="234" t="s">
        <v>83</v>
      </c>
      <c r="AV482" s="13" t="s">
        <v>81</v>
      </c>
      <c r="AW482" s="13" t="s">
        <v>35</v>
      </c>
      <c r="AX482" s="13" t="s">
        <v>73</v>
      </c>
      <c r="AY482" s="234" t="s">
        <v>135</v>
      </c>
    </row>
    <row r="483" s="13" customFormat="1">
      <c r="A483" s="13"/>
      <c r="B483" s="224"/>
      <c r="C483" s="225"/>
      <c r="D483" s="226" t="s">
        <v>146</v>
      </c>
      <c r="E483" s="227" t="s">
        <v>19</v>
      </c>
      <c r="F483" s="228" t="s">
        <v>564</v>
      </c>
      <c r="G483" s="225"/>
      <c r="H483" s="227" t="s">
        <v>19</v>
      </c>
      <c r="I483" s="229"/>
      <c r="J483" s="225"/>
      <c r="K483" s="225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146</v>
      </c>
      <c r="AU483" s="234" t="s">
        <v>83</v>
      </c>
      <c r="AV483" s="13" t="s">
        <v>81</v>
      </c>
      <c r="AW483" s="13" t="s">
        <v>35</v>
      </c>
      <c r="AX483" s="13" t="s">
        <v>73</v>
      </c>
      <c r="AY483" s="234" t="s">
        <v>135</v>
      </c>
    </row>
    <row r="484" s="14" customFormat="1">
      <c r="A484" s="14"/>
      <c r="B484" s="235"/>
      <c r="C484" s="236"/>
      <c r="D484" s="226" t="s">
        <v>146</v>
      </c>
      <c r="E484" s="237" t="s">
        <v>19</v>
      </c>
      <c r="F484" s="238" t="s">
        <v>570</v>
      </c>
      <c r="G484" s="236"/>
      <c r="H484" s="239">
        <v>35.68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146</v>
      </c>
      <c r="AU484" s="245" t="s">
        <v>83</v>
      </c>
      <c r="AV484" s="14" t="s">
        <v>83</v>
      </c>
      <c r="AW484" s="14" t="s">
        <v>35</v>
      </c>
      <c r="AX484" s="14" t="s">
        <v>81</v>
      </c>
      <c r="AY484" s="245" t="s">
        <v>135</v>
      </c>
    </row>
    <row r="485" s="12" customFormat="1" ht="22.8" customHeight="1">
      <c r="A485" s="12"/>
      <c r="B485" s="190"/>
      <c r="C485" s="191"/>
      <c r="D485" s="192" t="s">
        <v>72</v>
      </c>
      <c r="E485" s="204" t="s">
        <v>142</v>
      </c>
      <c r="F485" s="204" t="s">
        <v>575</v>
      </c>
      <c r="G485" s="191"/>
      <c r="H485" s="191"/>
      <c r="I485" s="194"/>
      <c r="J485" s="205">
        <f>BK485</f>
        <v>0</v>
      </c>
      <c r="K485" s="191"/>
      <c r="L485" s="196"/>
      <c r="M485" s="197"/>
      <c r="N485" s="198"/>
      <c r="O485" s="198"/>
      <c r="P485" s="199">
        <f>SUM(P486:P499)</f>
        <v>0</v>
      </c>
      <c r="Q485" s="198"/>
      <c r="R485" s="199">
        <f>SUM(R486:R499)</f>
        <v>49.394999999999996</v>
      </c>
      <c r="S485" s="198"/>
      <c r="T485" s="200">
        <f>SUM(T486:T499)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1" t="s">
        <v>81</v>
      </c>
      <c r="AT485" s="202" t="s">
        <v>72</v>
      </c>
      <c r="AU485" s="202" t="s">
        <v>81</v>
      </c>
      <c r="AY485" s="201" t="s">
        <v>135</v>
      </c>
      <c r="BK485" s="203">
        <f>SUM(BK486:BK499)</f>
        <v>0</v>
      </c>
    </row>
    <row r="486" s="2" customFormat="1" ht="16.5" customHeight="1">
      <c r="A486" s="40"/>
      <c r="B486" s="41"/>
      <c r="C486" s="206" t="s">
        <v>576</v>
      </c>
      <c r="D486" s="206" t="s">
        <v>137</v>
      </c>
      <c r="E486" s="207" t="s">
        <v>577</v>
      </c>
      <c r="F486" s="208" t="s">
        <v>578</v>
      </c>
      <c r="G486" s="209" t="s">
        <v>140</v>
      </c>
      <c r="H486" s="210">
        <v>25</v>
      </c>
      <c r="I486" s="211"/>
      <c r="J486" s="212">
        <f>ROUND(I486*H486,2)</f>
        <v>0</v>
      </c>
      <c r="K486" s="208" t="s">
        <v>141</v>
      </c>
      <c r="L486" s="46"/>
      <c r="M486" s="213" t="s">
        <v>19</v>
      </c>
      <c r="N486" s="214" t="s">
        <v>44</v>
      </c>
      <c r="O486" s="86"/>
      <c r="P486" s="215">
        <f>O486*H486</f>
        <v>0</v>
      </c>
      <c r="Q486" s="215">
        <v>0.24532999999999999</v>
      </c>
      <c r="R486" s="215">
        <f>Q486*H486</f>
        <v>6.1332499999999994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142</v>
      </c>
      <c r="AT486" s="217" t="s">
        <v>137</v>
      </c>
      <c r="AU486" s="217" t="s">
        <v>83</v>
      </c>
      <c r="AY486" s="19" t="s">
        <v>135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81</v>
      </c>
      <c r="BK486" s="218">
        <f>ROUND(I486*H486,2)</f>
        <v>0</v>
      </c>
      <c r="BL486" s="19" t="s">
        <v>142</v>
      </c>
      <c r="BM486" s="217" t="s">
        <v>579</v>
      </c>
    </row>
    <row r="487" s="2" customFormat="1">
      <c r="A487" s="40"/>
      <c r="B487" s="41"/>
      <c r="C487" s="42"/>
      <c r="D487" s="219" t="s">
        <v>144</v>
      </c>
      <c r="E487" s="42"/>
      <c r="F487" s="220" t="s">
        <v>580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144</v>
      </c>
      <c r="AU487" s="19" t="s">
        <v>83</v>
      </c>
    </row>
    <row r="488" s="13" customFormat="1">
      <c r="A488" s="13"/>
      <c r="B488" s="224"/>
      <c r="C488" s="225"/>
      <c r="D488" s="226" t="s">
        <v>146</v>
      </c>
      <c r="E488" s="227" t="s">
        <v>19</v>
      </c>
      <c r="F488" s="228" t="s">
        <v>274</v>
      </c>
      <c r="G488" s="225"/>
      <c r="H488" s="227" t="s">
        <v>19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146</v>
      </c>
      <c r="AU488" s="234" t="s">
        <v>83</v>
      </c>
      <c r="AV488" s="13" t="s">
        <v>81</v>
      </c>
      <c r="AW488" s="13" t="s">
        <v>35</v>
      </c>
      <c r="AX488" s="13" t="s">
        <v>73</v>
      </c>
      <c r="AY488" s="234" t="s">
        <v>135</v>
      </c>
    </row>
    <row r="489" s="13" customFormat="1">
      <c r="A489" s="13"/>
      <c r="B489" s="224"/>
      <c r="C489" s="225"/>
      <c r="D489" s="226" t="s">
        <v>146</v>
      </c>
      <c r="E489" s="227" t="s">
        <v>19</v>
      </c>
      <c r="F489" s="228" t="s">
        <v>581</v>
      </c>
      <c r="G489" s="225"/>
      <c r="H489" s="227" t="s">
        <v>19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146</v>
      </c>
      <c r="AU489" s="234" t="s">
        <v>83</v>
      </c>
      <c r="AV489" s="13" t="s">
        <v>81</v>
      </c>
      <c r="AW489" s="13" t="s">
        <v>35</v>
      </c>
      <c r="AX489" s="13" t="s">
        <v>73</v>
      </c>
      <c r="AY489" s="234" t="s">
        <v>135</v>
      </c>
    </row>
    <row r="490" s="14" customFormat="1">
      <c r="A490" s="14"/>
      <c r="B490" s="235"/>
      <c r="C490" s="236"/>
      <c r="D490" s="226" t="s">
        <v>146</v>
      </c>
      <c r="E490" s="237" t="s">
        <v>19</v>
      </c>
      <c r="F490" s="238" t="s">
        <v>304</v>
      </c>
      <c r="G490" s="236"/>
      <c r="H490" s="239">
        <v>25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146</v>
      </c>
      <c r="AU490" s="245" t="s">
        <v>83</v>
      </c>
      <c r="AV490" s="14" t="s">
        <v>83</v>
      </c>
      <c r="AW490" s="14" t="s">
        <v>35</v>
      </c>
      <c r="AX490" s="14" t="s">
        <v>81</v>
      </c>
      <c r="AY490" s="245" t="s">
        <v>135</v>
      </c>
    </row>
    <row r="491" s="2" customFormat="1" ht="24.15" customHeight="1">
      <c r="A491" s="40"/>
      <c r="B491" s="41"/>
      <c r="C491" s="206" t="s">
        <v>582</v>
      </c>
      <c r="D491" s="206" t="s">
        <v>137</v>
      </c>
      <c r="E491" s="207" t="s">
        <v>583</v>
      </c>
      <c r="F491" s="208" t="s">
        <v>584</v>
      </c>
      <c r="G491" s="209" t="s">
        <v>256</v>
      </c>
      <c r="H491" s="210">
        <v>12</v>
      </c>
      <c r="I491" s="211"/>
      <c r="J491" s="212">
        <f>ROUND(I491*H491,2)</f>
        <v>0</v>
      </c>
      <c r="K491" s="208" t="s">
        <v>141</v>
      </c>
      <c r="L491" s="46"/>
      <c r="M491" s="213" t="s">
        <v>19</v>
      </c>
      <c r="N491" s="214" t="s">
        <v>44</v>
      </c>
      <c r="O491" s="86"/>
      <c r="P491" s="215">
        <f>O491*H491</f>
        <v>0</v>
      </c>
      <c r="Q491" s="215">
        <v>1.8899999999999999</v>
      </c>
      <c r="R491" s="215">
        <f>Q491*H491</f>
        <v>22.68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142</v>
      </c>
      <c r="AT491" s="217" t="s">
        <v>137</v>
      </c>
      <c r="AU491" s="217" t="s">
        <v>83</v>
      </c>
      <c r="AY491" s="19" t="s">
        <v>135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81</v>
      </c>
      <c r="BK491" s="218">
        <f>ROUND(I491*H491,2)</f>
        <v>0</v>
      </c>
      <c r="BL491" s="19" t="s">
        <v>142</v>
      </c>
      <c r="BM491" s="217" t="s">
        <v>585</v>
      </c>
    </row>
    <row r="492" s="2" customFormat="1">
      <c r="A492" s="40"/>
      <c r="B492" s="41"/>
      <c r="C492" s="42"/>
      <c r="D492" s="219" t="s">
        <v>144</v>
      </c>
      <c r="E492" s="42"/>
      <c r="F492" s="220" t="s">
        <v>586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144</v>
      </c>
      <c r="AU492" s="19" t="s">
        <v>83</v>
      </c>
    </row>
    <row r="493" s="13" customFormat="1">
      <c r="A493" s="13"/>
      <c r="B493" s="224"/>
      <c r="C493" s="225"/>
      <c r="D493" s="226" t="s">
        <v>146</v>
      </c>
      <c r="E493" s="227" t="s">
        <v>19</v>
      </c>
      <c r="F493" s="228" t="s">
        <v>292</v>
      </c>
      <c r="G493" s="225"/>
      <c r="H493" s="227" t="s">
        <v>19</v>
      </c>
      <c r="I493" s="229"/>
      <c r="J493" s="225"/>
      <c r="K493" s="225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146</v>
      </c>
      <c r="AU493" s="234" t="s">
        <v>83</v>
      </c>
      <c r="AV493" s="13" t="s">
        <v>81</v>
      </c>
      <c r="AW493" s="13" t="s">
        <v>35</v>
      </c>
      <c r="AX493" s="13" t="s">
        <v>73</v>
      </c>
      <c r="AY493" s="234" t="s">
        <v>135</v>
      </c>
    </row>
    <row r="494" s="14" customFormat="1">
      <c r="A494" s="14"/>
      <c r="B494" s="235"/>
      <c r="C494" s="236"/>
      <c r="D494" s="226" t="s">
        <v>146</v>
      </c>
      <c r="E494" s="237" t="s">
        <v>19</v>
      </c>
      <c r="F494" s="238" t="s">
        <v>587</v>
      </c>
      <c r="G494" s="236"/>
      <c r="H494" s="239">
        <v>12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146</v>
      </c>
      <c r="AU494" s="245" t="s">
        <v>83</v>
      </c>
      <c r="AV494" s="14" t="s">
        <v>83</v>
      </c>
      <c r="AW494" s="14" t="s">
        <v>35</v>
      </c>
      <c r="AX494" s="14" t="s">
        <v>81</v>
      </c>
      <c r="AY494" s="245" t="s">
        <v>135</v>
      </c>
    </row>
    <row r="495" s="2" customFormat="1" ht="24.15" customHeight="1">
      <c r="A495" s="40"/>
      <c r="B495" s="41"/>
      <c r="C495" s="206" t="s">
        <v>588</v>
      </c>
      <c r="D495" s="206" t="s">
        <v>137</v>
      </c>
      <c r="E495" s="207" t="s">
        <v>589</v>
      </c>
      <c r="F495" s="208" t="s">
        <v>590</v>
      </c>
      <c r="G495" s="209" t="s">
        <v>140</v>
      </c>
      <c r="H495" s="210">
        <v>25</v>
      </c>
      <c r="I495" s="211"/>
      <c r="J495" s="212">
        <f>ROUND(I495*H495,2)</f>
        <v>0</v>
      </c>
      <c r="K495" s="208" t="s">
        <v>141</v>
      </c>
      <c r="L495" s="46"/>
      <c r="M495" s="213" t="s">
        <v>19</v>
      </c>
      <c r="N495" s="214" t="s">
        <v>44</v>
      </c>
      <c r="O495" s="86"/>
      <c r="P495" s="215">
        <f>O495*H495</f>
        <v>0</v>
      </c>
      <c r="Q495" s="215">
        <v>0.82326999999999995</v>
      </c>
      <c r="R495" s="215">
        <f>Q495*H495</f>
        <v>20.58175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142</v>
      </c>
      <c r="AT495" s="217" t="s">
        <v>137</v>
      </c>
      <c r="AU495" s="217" t="s">
        <v>83</v>
      </c>
      <c r="AY495" s="19" t="s">
        <v>135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81</v>
      </c>
      <c r="BK495" s="218">
        <f>ROUND(I495*H495,2)</f>
        <v>0</v>
      </c>
      <c r="BL495" s="19" t="s">
        <v>142</v>
      </c>
      <c r="BM495" s="217" t="s">
        <v>591</v>
      </c>
    </row>
    <row r="496" s="2" customFormat="1">
      <c r="A496" s="40"/>
      <c r="B496" s="41"/>
      <c r="C496" s="42"/>
      <c r="D496" s="219" t="s">
        <v>144</v>
      </c>
      <c r="E496" s="42"/>
      <c r="F496" s="220" t="s">
        <v>592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144</v>
      </c>
      <c r="AU496" s="19" t="s">
        <v>83</v>
      </c>
    </row>
    <row r="497" s="13" customFormat="1">
      <c r="A497" s="13"/>
      <c r="B497" s="224"/>
      <c r="C497" s="225"/>
      <c r="D497" s="226" t="s">
        <v>146</v>
      </c>
      <c r="E497" s="227" t="s">
        <v>19</v>
      </c>
      <c r="F497" s="228" t="s">
        <v>274</v>
      </c>
      <c r="G497" s="225"/>
      <c r="H497" s="227" t="s">
        <v>19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146</v>
      </c>
      <c r="AU497" s="234" t="s">
        <v>83</v>
      </c>
      <c r="AV497" s="13" t="s">
        <v>81</v>
      </c>
      <c r="AW497" s="13" t="s">
        <v>35</v>
      </c>
      <c r="AX497" s="13" t="s">
        <v>73</v>
      </c>
      <c r="AY497" s="234" t="s">
        <v>135</v>
      </c>
    </row>
    <row r="498" s="13" customFormat="1">
      <c r="A498" s="13"/>
      <c r="B498" s="224"/>
      <c r="C498" s="225"/>
      <c r="D498" s="226" t="s">
        <v>146</v>
      </c>
      <c r="E498" s="227" t="s">
        <v>19</v>
      </c>
      <c r="F498" s="228" t="s">
        <v>581</v>
      </c>
      <c r="G498" s="225"/>
      <c r="H498" s="227" t="s">
        <v>19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4" t="s">
        <v>146</v>
      </c>
      <c r="AU498" s="234" t="s">
        <v>83</v>
      </c>
      <c r="AV498" s="13" t="s">
        <v>81</v>
      </c>
      <c r="AW498" s="13" t="s">
        <v>35</v>
      </c>
      <c r="AX498" s="13" t="s">
        <v>73</v>
      </c>
      <c r="AY498" s="234" t="s">
        <v>135</v>
      </c>
    </row>
    <row r="499" s="14" customFormat="1">
      <c r="A499" s="14"/>
      <c r="B499" s="235"/>
      <c r="C499" s="236"/>
      <c r="D499" s="226" t="s">
        <v>146</v>
      </c>
      <c r="E499" s="237" t="s">
        <v>19</v>
      </c>
      <c r="F499" s="238" t="s">
        <v>304</v>
      </c>
      <c r="G499" s="236"/>
      <c r="H499" s="239">
        <v>25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146</v>
      </c>
      <c r="AU499" s="245" t="s">
        <v>83</v>
      </c>
      <c r="AV499" s="14" t="s">
        <v>83</v>
      </c>
      <c r="AW499" s="14" t="s">
        <v>35</v>
      </c>
      <c r="AX499" s="14" t="s">
        <v>81</v>
      </c>
      <c r="AY499" s="245" t="s">
        <v>135</v>
      </c>
    </row>
    <row r="500" s="12" customFormat="1" ht="22.8" customHeight="1">
      <c r="A500" s="12"/>
      <c r="B500" s="190"/>
      <c r="C500" s="191"/>
      <c r="D500" s="192" t="s">
        <v>72</v>
      </c>
      <c r="E500" s="204" t="s">
        <v>175</v>
      </c>
      <c r="F500" s="204" t="s">
        <v>593</v>
      </c>
      <c r="G500" s="191"/>
      <c r="H500" s="191"/>
      <c r="I500" s="194"/>
      <c r="J500" s="205">
        <f>BK500</f>
        <v>0</v>
      </c>
      <c r="K500" s="191"/>
      <c r="L500" s="196"/>
      <c r="M500" s="197"/>
      <c r="N500" s="198"/>
      <c r="O500" s="198"/>
      <c r="P500" s="199">
        <f>SUM(P501:P542)</f>
        <v>0</v>
      </c>
      <c r="Q500" s="198"/>
      <c r="R500" s="199">
        <f>SUM(R501:R542)</f>
        <v>1914.72712</v>
      </c>
      <c r="S500" s="198"/>
      <c r="T500" s="200">
        <f>SUM(T501:T542)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1" t="s">
        <v>81</v>
      </c>
      <c r="AT500" s="202" t="s">
        <v>72</v>
      </c>
      <c r="AU500" s="202" t="s">
        <v>81</v>
      </c>
      <c r="AY500" s="201" t="s">
        <v>135</v>
      </c>
      <c r="BK500" s="203">
        <f>SUM(BK501:BK542)</f>
        <v>0</v>
      </c>
    </row>
    <row r="501" s="2" customFormat="1" ht="37.8" customHeight="1">
      <c r="A501" s="40"/>
      <c r="B501" s="41"/>
      <c r="C501" s="206" t="s">
        <v>594</v>
      </c>
      <c r="D501" s="206" t="s">
        <v>137</v>
      </c>
      <c r="E501" s="207" t="s">
        <v>595</v>
      </c>
      <c r="F501" s="208" t="s">
        <v>596</v>
      </c>
      <c r="G501" s="209" t="s">
        <v>140</v>
      </c>
      <c r="H501" s="210">
        <v>2345.3649999999998</v>
      </c>
      <c r="I501" s="211"/>
      <c r="J501" s="212">
        <f>ROUND(I501*H501,2)</f>
        <v>0</v>
      </c>
      <c r="K501" s="208" t="s">
        <v>141</v>
      </c>
      <c r="L501" s="46"/>
      <c r="M501" s="213" t="s">
        <v>19</v>
      </c>
      <c r="N501" s="214" t="s">
        <v>44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142</v>
      </c>
      <c r="AT501" s="217" t="s">
        <v>137</v>
      </c>
      <c r="AU501" s="217" t="s">
        <v>83</v>
      </c>
      <c r="AY501" s="19" t="s">
        <v>135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81</v>
      </c>
      <c r="BK501" s="218">
        <f>ROUND(I501*H501,2)</f>
        <v>0</v>
      </c>
      <c r="BL501" s="19" t="s">
        <v>142</v>
      </c>
      <c r="BM501" s="217" t="s">
        <v>597</v>
      </c>
    </row>
    <row r="502" s="2" customFormat="1">
      <c r="A502" s="40"/>
      <c r="B502" s="41"/>
      <c r="C502" s="42"/>
      <c r="D502" s="219" t="s">
        <v>144</v>
      </c>
      <c r="E502" s="42"/>
      <c r="F502" s="220" t="s">
        <v>598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144</v>
      </c>
      <c r="AU502" s="19" t="s">
        <v>83</v>
      </c>
    </row>
    <row r="503" s="13" customFormat="1">
      <c r="A503" s="13"/>
      <c r="B503" s="224"/>
      <c r="C503" s="225"/>
      <c r="D503" s="226" t="s">
        <v>146</v>
      </c>
      <c r="E503" s="227" t="s">
        <v>19</v>
      </c>
      <c r="F503" s="228" t="s">
        <v>147</v>
      </c>
      <c r="G503" s="225"/>
      <c r="H503" s="227" t="s">
        <v>19</v>
      </c>
      <c r="I503" s="229"/>
      <c r="J503" s="225"/>
      <c r="K503" s="225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146</v>
      </c>
      <c r="AU503" s="234" t="s">
        <v>83</v>
      </c>
      <c r="AV503" s="13" t="s">
        <v>81</v>
      </c>
      <c r="AW503" s="13" t="s">
        <v>35</v>
      </c>
      <c r="AX503" s="13" t="s">
        <v>73</v>
      </c>
      <c r="AY503" s="234" t="s">
        <v>135</v>
      </c>
    </row>
    <row r="504" s="13" customFormat="1">
      <c r="A504" s="13"/>
      <c r="B504" s="224"/>
      <c r="C504" s="225"/>
      <c r="D504" s="226" t="s">
        <v>146</v>
      </c>
      <c r="E504" s="227" t="s">
        <v>19</v>
      </c>
      <c r="F504" s="228" t="s">
        <v>599</v>
      </c>
      <c r="G504" s="225"/>
      <c r="H504" s="227" t="s">
        <v>19</v>
      </c>
      <c r="I504" s="229"/>
      <c r="J504" s="225"/>
      <c r="K504" s="225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146</v>
      </c>
      <c r="AU504" s="234" t="s">
        <v>83</v>
      </c>
      <c r="AV504" s="13" t="s">
        <v>81</v>
      </c>
      <c r="AW504" s="13" t="s">
        <v>35</v>
      </c>
      <c r="AX504" s="13" t="s">
        <v>73</v>
      </c>
      <c r="AY504" s="234" t="s">
        <v>135</v>
      </c>
    </row>
    <row r="505" s="13" customFormat="1">
      <c r="A505" s="13"/>
      <c r="B505" s="224"/>
      <c r="C505" s="225"/>
      <c r="D505" s="226" t="s">
        <v>146</v>
      </c>
      <c r="E505" s="227" t="s">
        <v>19</v>
      </c>
      <c r="F505" s="228" t="s">
        <v>600</v>
      </c>
      <c r="G505" s="225"/>
      <c r="H505" s="227" t="s">
        <v>19</v>
      </c>
      <c r="I505" s="229"/>
      <c r="J505" s="225"/>
      <c r="K505" s="225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146</v>
      </c>
      <c r="AU505" s="234" t="s">
        <v>83</v>
      </c>
      <c r="AV505" s="13" t="s">
        <v>81</v>
      </c>
      <c r="AW505" s="13" t="s">
        <v>35</v>
      </c>
      <c r="AX505" s="13" t="s">
        <v>73</v>
      </c>
      <c r="AY505" s="234" t="s">
        <v>135</v>
      </c>
    </row>
    <row r="506" s="14" customFormat="1">
      <c r="A506" s="14"/>
      <c r="B506" s="235"/>
      <c r="C506" s="236"/>
      <c r="D506" s="226" t="s">
        <v>146</v>
      </c>
      <c r="E506" s="237" t="s">
        <v>19</v>
      </c>
      <c r="F506" s="238" t="s">
        <v>252</v>
      </c>
      <c r="G506" s="236"/>
      <c r="H506" s="239">
        <v>2645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146</v>
      </c>
      <c r="AU506" s="245" t="s">
        <v>83</v>
      </c>
      <c r="AV506" s="14" t="s">
        <v>83</v>
      </c>
      <c r="AW506" s="14" t="s">
        <v>35</v>
      </c>
      <c r="AX506" s="14" t="s">
        <v>73</v>
      </c>
      <c r="AY506" s="245" t="s">
        <v>135</v>
      </c>
    </row>
    <row r="507" s="13" customFormat="1">
      <c r="A507" s="13"/>
      <c r="B507" s="224"/>
      <c r="C507" s="225"/>
      <c r="D507" s="226" t="s">
        <v>146</v>
      </c>
      <c r="E507" s="227" t="s">
        <v>19</v>
      </c>
      <c r="F507" s="228" t="s">
        <v>601</v>
      </c>
      <c r="G507" s="225"/>
      <c r="H507" s="227" t="s">
        <v>19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146</v>
      </c>
      <c r="AU507" s="234" t="s">
        <v>83</v>
      </c>
      <c r="AV507" s="13" t="s">
        <v>81</v>
      </c>
      <c r="AW507" s="13" t="s">
        <v>35</v>
      </c>
      <c r="AX507" s="13" t="s">
        <v>73</v>
      </c>
      <c r="AY507" s="234" t="s">
        <v>135</v>
      </c>
    </row>
    <row r="508" s="14" customFormat="1">
      <c r="A508" s="14"/>
      <c r="B508" s="235"/>
      <c r="C508" s="236"/>
      <c r="D508" s="226" t="s">
        <v>146</v>
      </c>
      <c r="E508" s="237" t="s">
        <v>19</v>
      </c>
      <c r="F508" s="238" t="s">
        <v>602</v>
      </c>
      <c r="G508" s="236"/>
      <c r="H508" s="239">
        <v>-299.63499999999999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146</v>
      </c>
      <c r="AU508" s="245" t="s">
        <v>83</v>
      </c>
      <c r="AV508" s="14" t="s">
        <v>83</v>
      </c>
      <c r="AW508" s="14" t="s">
        <v>35</v>
      </c>
      <c r="AX508" s="14" t="s">
        <v>73</v>
      </c>
      <c r="AY508" s="245" t="s">
        <v>135</v>
      </c>
    </row>
    <row r="509" s="15" customFormat="1">
      <c r="A509" s="15"/>
      <c r="B509" s="246"/>
      <c r="C509" s="247"/>
      <c r="D509" s="226" t="s">
        <v>146</v>
      </c>
      <c r="E509" s="248" t="s">
        <v>19</v>
      </c>
      <c r="F509" s="249" t="s">
        <v>161</v>
      </c>
      <c r="G509" s="247"/>
      <c r="H509" s="250">
        <v>2345.3649999999998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6" t="s">
        <v>146</v>
      </c>
      <c r="AU509" s="256" t="s">
        <v>83</v>
      </c>
      <c r="AV509" s="15" t="s">
        <v>142</v>
      </c>
      <c r="AW509" s="15" t="s">
        <v>35</v>
      </c>
      <c r="AX509" s="15" t="s">
        <v>81</v>
      </c>
      <c r="AY509" s="256" t="s">
        <v>135</v>
      </c>
    </row>
    <row r="510" s="2" customFormat="1" ht="16.5" customHeight="1">
      <c r="A510" s="40"/>
      <c r="B510" s="41"/>
      <c r="C510" s="257" t="s">
        <v>603</v>
      </c>
      <c r="D510" s="257" t="s">
        <v>458</v>
      </c>
      <c r="E510" s="258" t="s">
        <v>604</v>
      </c>
      <c r="F510" s="259" t="s">
        <v>605</v>
      </c>
      <c r="G510" s="260" t="s">
        <v>413</v>
      </c>
      <c r="H510" s="261">
        <v>62.182000000000002</v>
      </c>
      <c r="I510" s="262"/>
      <c r="J510" s="263">
        <f>ROUND(I510*H510,2)</f>
        <v>0</v>
      </c>
      <c r="K510" s="259" t="s">
        <v>141</v>
      </c>
      <c r="L510" s="264"/>
      <c r="M510" s="265" t="s">
        <v>19</v>
      </c>
      <c r="N510" s="266" t="s">
        <v>44</v>
      </c>
      <c r="O510" s="86"/>
      <c r="P510" s="215">
        <f>O510*H510</f>
        <v>0</v>
      </c>
      <c r="Q510" s="215">
        <v>1</v>
      </c>
      <c r="R510" s="215">
        <f>Q510*H510</f>
        <v>62.182000000000002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191</v>
      </c>
      <c r="AT510" s="217" t="s">
        <v>458</v>
      </c>
      <c r="AU510" s="217" t="s">
        <v>83</v>
      </c>
      <c r="AY510" s="19" t="s">
        <v>135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81</v>
      </c>
      <c r="BK510" s="218">
        <f>ROUND(I510*H510,2)</f>
        <v>0</v>
      </c>
      <c r="BL510" s="19" t="s">
        <v>142</v>
      </c>
      <c r="BM510" s="217" t="s">
        <v>606</v>
      </c>
    </row>
    <row r="511" s="13" customFormat="1">
      <c r="A511" s="13"/>
      <c r="B511" s="224"/>
      <c r="C511" s="225"/>
      <c r="D511" s="226" t="s">
        <v>146</v>
      </c>
      <c r="E511" s="227" t="s">
        <v>19</v>
      </c>
      <c r="F511" s="228" t="s">
        <v>147</v>
      </c>
      <c r="G511" s="225"/>
      <c r="H511" s="227" t="s">
        <v>19</v>
      </c>
      <c r="I511" s="229"/>
      <c r="J511" s="225"/>
      <c r="K511" s="225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146</v>
      </c>
      <c r="AU511" s="234" t="s">
        <v>83</v>
      </c>
      <c r="AV511" s="13" t="s">
        <v>81</v>
      </c>
      <c r="AW511" s="13" t="s">
        <v>35</v>
      </c>
      <c r="AX511" s="13" t="s">
        <v>73</v>
      </c>
      <c r="AY511" s="234" t="s">
        <v>135</v>
      </c>
    </row>
    <row r="512" s="13" customFormat="1">
      <c r="A512" s="13"/>
      <c r="B512" s="224"/>
      <c r="C512" s="225"/>
      <c r="D512" s="226" t="s">
        <v>146</v>
      </c>
      <c r="E512" s="227" t="s">
        <v>19</v>
      </c>
      <c r="F512" s="228" t="s">
        <v>607</v>
      </c>
      <c r="G512" s="225"/>
      <c r="H512" s="227" t="s">
        <v>19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146</v>
      </c>
      <c r="AU512" s="234" t="s">
        <v>83</v>
      </c>
      <c r="AV512" s="13" t="s">
        <v>81</v>
      </c>
      <c r="AW512" s="13" t="s">
        <v>35</v>
      </c>
      <c r="AX512" s="13" t="s">
        <v>73</v>
      </c>
      <c r="AY512" s="234" t="s">
        <v>135</v>
      </c>
    </row>
    <row r="513" s="13" customFormat="1">
      <c r="A513" s="13"/>
      <c r="B513" s="224"/>
      <c r="C513" s="225"/>
      <c r="D513" s="226" t="s">
        <v>146</v>
      </c>
      <c r="E513" s="227" t="s">
        <v>19</v>
      </c>
      <c r="F513" s="228" t="s">
        <v>608</v>
      </c>
      <c r="G513" s="225"/>
      <c r="H513" s="227" t="s">
        <v>19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146</v>
      </c>
      <c r="AU513" s="234" t="s">
        <v>83</v>
      </c>
      <c r="AV513" s="13" t="s">
        <v>81</v>
      </c>
      <c r="AW513" s="13" t="s">
        <v>35</v>
      </c>
      <c r="AX513" s="13" t="s">
        <v>73</v>
      </c>
      <c r="AY513" s="234" t="s">
        <v>135</v>
      </c>
    </row>
    <row r="514" s="13" customFormat="1">
      <c r="A514" s="13"/>
      <c r="B514" s="224"/>
      <c r="C514" s="225"/>
      <c r="D514" s="226" t="s">
        <v>146</v>
      </c>
      <c r="E514" s="227" t="s">
        <v>19</v>
      </c>
      <c r="F514" s="228" t="s">
        <v>609</v>
      </c>
      <c r="G514" s="225"/>
      <c r="H514" s="227" t="s">
        <v>19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146</v>
      </c>
      <c r="AU514" s="234" t="s">
        <v>83</v>
      </c>
      <c r="AV514" s="13" t="s">
        <v>81</v>
      </c>
      <c r="AW514" s="13" t="s">
        <v>35</v>
      </c>
      <c r="AX514" s="13" t="s">
        <v>73</v>
      </c>
      <c r="AY514" s="234" t="s">
        <v>135</v>
      </c>
    </row>
    <row r="515" s="13" customFormat="1">
      <c r="A515" s="13"/>
      <c r="B515" s="224"/>
      <c r="C515" s="225"/>
      <c r="D515" s="226" t="s">
        <v>146</v>
      </c>
      <c r="E515" s="227" t="s">
        <v>19</v>
      </c>
      <c r="F515" s="228" t="s">
        <v>610</v>
      </c>
      <c r="G515" s="225"/>
      <c r="H515" s="227" t="s">
        <v>19</v>
      </c>
      <c r="I515" s="229"/>
      <c r="J515" s="225"/>
      <c r="K515" s="225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146</v>
      </c>
      <c r="AU515" s="234" t="s">
        <v>83</v>
      </c>
      <c r="AV515" s="13" t="s">
        <v>81</v>
      </c>
      <c r="AW515" s="13" t="s">
        <v>35</v>
      </c>
      <c r="AX515" s="13" t="s">
        <v>73</v>
      </c>
      <c r="AY515" s="234" t="s">
        <v>135</v>
      </c>
    </row>
    <row r="516" s="14" customFormat="1">
      <c r="A516" s="14"/>
      <c r="B516" s="235"/>
      <c r="C516" s="236"/>
      <c r="D516" s="226" t="s">
        <v>146</v>
      </c>
      <c r="E516" s="237" t="s">
        <v>19</v>
      </c>
      <c r="F516" s="238" t="s">
        <v>611</v>
      </c>
      <c r="G516" s="236"/>
      <c r="H516" s="239">
        <v>62.182000000000002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146</v>
      </c>
      <c r="AU516" s="245" t="s">
        <v>83</v>
      </c>
      <c r="AV516" s="14" t="s">
        <v>83</v>
      </c>
      <c r="AW516" s="14" t="s">
        <v>35</v>
      </c>
      <c r="AX516" s="14" t="s">
        <v>81</v>
      </c>
      <c r="AY516" s="245" t="s">
        <v>135</v>
      </c>
    </row>
    <row r="517" s="2" customFormat="1" ht="21.75" customHeight="1">
      <c r="A517" s="40"/>
      <c r="B517" s="41"/>
      <c r="C517" s="206" t="s">
        <v>612</v>
      </c>
      <c r="D517" s="206" t="s">
        <v>137</v>
      </c>
      <c r="E517" s="207" t="s">
        <v>613</v>
      </c>
      <c r="F517" s="208" t="s">
        <v>614</v>
      </c>
      <c r="G517" s="209" t="s">
        <v>140</v>
      </c>
      <c r="H517" s="210">
        <v>2454</v>
      </c>
      <c r="I517" s="211"/>
      <c r="J517" s="212">
        <f>ROUND(I517*H517,2)</f>
        <v>0</v>
      </c>
      <c r="K517" s="208" t="s">
        <v>141</v>
      </c>
      <c r="L517" s="46"/>
      <c r="M517" s="213" t="s">
        <v>19</v>
      </c>
      <c r="N517" s="214" t="s">
        <v>44</v>
      </c>
      <c r="O517" s="86"/>
      <c r="P517" s="215">
        <f>O517*H517</f>
        <v>0</v>
      </c>
      <c r="Q517" s="215">
        <v>0.34499999999999997</v>
      </c>
      <c r="R517" s="215">
        <f>Q517*H517</f>
        <v>846.62999999999988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142</v>
      </c>
      <c r="AT517" s="217" t="s">
        <v>137</v>
      </c>
      <c r="AU517" s="217" t="s">
        <v>83</v>
      </c>
      <c r="AY517" s="19" t="s">
        <v>135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81</v>
      </c>
      <c r="BK517" s="218">
        <f>ROUND(I517*H517,2)</f>
        <v>0</v>
      </c>
      <c r="BL517" s="19" t="s">
        <v>142</v>
      </c>
      <c r="BM517" s="217" t="s">
        <v>615</v>
      </c>
    </row>
    <row r="518" s="2" customFormat="1">
      <c r="A518" s="40"/>
      <c r="B518" s="41"/>
      <c r="C518" s="42"/>
      <c r="D518" s="219" t="s">
        <v>144</v>
      </c>
      <c r="E518" s="42"/>
      <c r="F518" s="220" t="s">
        <v>616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144</v>
      </c>
      <c r="AU518" s="19" t="s">
        <v>83</v>
      </c>
    </row>
    <row r="519" s="13" customFormat="1">
      <c r="A519" s="13"/>
      <c r="B519" s="224"/>
      <c r="C519" s="225"/>
      <c r="D519" s="226" t="s">
        <v>146</v>
      </c>
      <c r="E519" s="227" t="s">
        <v>19</v>
      </c>
      <c r="F519" s="228" t="s">
        <v>147</v>
      </c>
      <c r="G519" s="225"/>
      <c r="H519" s="227" t="s">
        <v>19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146</v>
      </c>
      <c r="AU519" s="234" t="s">
        <v>83</v>
      </c>
      <c r="AV519" s="13" t="s">
        <v>81</v>
      </c>
      <c r="AW519" s="13" t="s">
        <v>35</v>
      </c>
      <c r="AX519" s="13" t="s">
        <v>73</v>
      </c>
      <c r="AY519" s="234" t="s">
        <v>135</v>
      </c>
    </row>
    <row r="520" s="13" customFormat="1">
      <c r="A520" s="13"/>
      <c r="B520" s="224"/>
      <c r="C520" s="225"/>
      <c r="D520" s="226" t="s">
        <v>146</v>
      </c>
      <c r="E520" s="227" t="s">
        <v>19</v>
      </c>
      <c r="F520" s="228" t="s">
        <v>617</v>
      </c>
      <c r="G520" s="225"/>
      <c r="H520" s="227" t="s">
        <v>19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146</v>
      </c>
      <c r="AU520" s="234" t="s">
        <v>83</v>
      </c>
      <c r="AV520" s="13" t="s">
        <v>81</v>
      </c>
      <c r="AW520" s="13" t="s">
        <v>35</v>
      </c>
      <c r="AX520" s="13" t="s">
        <v>73</v>
      </c>
      <c r="AY520" s="234" t="s">
        <v>135</v>
      </c>
    </row>
    <row r="521" s="14" customFormat="1">
      <c r="A521" s="14"/>
      <c r="B521" s="235"/>
      <c r="C521" s="236"/>
      <c r="D521" s="226" t="s">
        <v>146</v>
      </c>
      <c r="E521" s="237" t="s">
        <v>19</v>
      </c>
      <c r="F521" s="238" t="s">
        <v>618</v>
      </c>
      <c r="G521" s="236"/>
      <c r="H521" s="239">
        <v>2425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146</v>
      </c>
      <c r="AU521" s="245" t="s">
        <v>83</v>
      </c>
      <c r="AV521" s="14" t="s">
        <v>83</v>
      </c>
      <c r="AW521" s="14" t="s">
        <v>35</v>
      </c>
      <c r="AX521" s="14" t="s">
        <v>73</v>
      </c>
      <c r="AY521" s="245" t="s">
        <v>135</v>
      </c>
    </row>
    <row r="522" s="13" customFormat="1">
      <c r="A522" s="13"/>
      <c r="B522" s="224"/>
      <c r="C522" s="225"/>
      <c r="D522" s="226" t="s">
        <v>146</v>
      </c>
      <c r="E522" s="227" t="s">
        <v>19</v>
      </c>
      <c r="F522" s="228" t="s">
        <v>619</v>
      </c>
      <c r="G522" s="225"/>
      <c r="H522" s="227" t="s">
        <v>19</v>
      </c>
      <c r="I522" s="229"/>
      <c r="J522" s="225"/>
      <c r="K522" s="225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146</v>
      </c>
      <c r="AU522" s="234" t="s">
        <v>83</v>
      </c>
      <c r="AV522" s="13" t="s">
        <v>81</v>
      </c>
      <c r="AW522" s="13" t="s">
        <v>35</v>
      </c>
      <c r="AX522" s="13" t="s">
        <v>73</v>
      </c>
      <c r="AY522" s="234" t="s">
        <v>135</v>
      </c>
    </row>
    <row r="523" s="13" customFormat="1">
      <c r="A523" s="13"/>
      <c r="B523" s="224"/>
      <c r="C523" s="225"/>
      <c r="D523" s="226" t="s">
        <v>146</v>
      </c>
      <c r="E523" s="227" t="s">
        <v>19</v>
      </c>
      <c r="F523" s="228" t="s">
        <v>620</v>
      </c>
      <c r="G523" s="225"/>
      <c r="H523" s="227" t="s">
        <v>19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146</v>
      </c>
      <c r="AU523" s="234" t="s">
        <v>83</v>
      </c>
      <c r="AV523" s="13" t="s">
        <v>81</v>
      </c>
      <c r="AW523" s="13" t="s">
        <v>35</v>
      </c>
      <c r="AX523" s="13" t="s">
        <v>73</v>
      </c>
      <c r="AY523" s="234" t="s">
        <v>135</v>
      </c>
    </row>
    <row r="524" s="14" customFormat="1">
      <c r="A524" s="14"/>
      <c r="B524" s="235"/>
      <c r="C524" s="236"/>
      <c r="D524" s="226" t="s">
        <v>146</v>
      </c>
      <c r="E524" s="237" t="s">
        <v>19</v>
      </c>
      <c r="F524" s="238" t="s">
        <v>185</v>
      </c>
      <c r="G524" s="236"/>
      <c r="H524" s="239">
        <v>7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146</v>
      </c>
      <c r="AU524" s="245" t="s">
        <v>83</v>
      </c>
      <c r="AV524" s="14" t="s">
        <v>83</v>
      </c>
      <c r="AW524" s="14" t="s">
        <v>35</v>
      </c>
      <c r="AX524" s="14" t="s">
        <v>73</v>
      </c>
      <c r="AY524" s="245" t="s">
        <v>135</v>
      </c>
    </row>
    <row r="525" s="13" customFormat="1">
      <c r="A525" s="13"/>
      <c r="B525" s="224"/>
      <c r="C525" s="225"/>
      <c r="D525" s="226" t="s">
        <v>146</v>
      </c>
      <c r="E525" s="227" t="s">
        <v>19</v>
      </c>
      <c r="F525" s="228" t="s">
        <v>621</v>
      </c>
      <c r="G525" s="225"/>
      <c r="H525" s="227" t="s">
        <v>19</v>
      </c>
      <c r="I525" s="229"/>
      <c r="J525" s="225"/>
      <c r="K525" s="225"/>
      <c r="L525" s="230"/>
      <c r="M525" s="231"/>
      <c r="N525" s="232"/>
      <c r="O525" s="232"/>
      <c r="P525" s="232"/>
      <c r="Q525" s="232"/>
      <c r="R525" s="232"/>
      <c r="S525" s="232"/>
      <c r="T525" s="23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4" t="s">
        <v>146</v>
      </c>
      <c r="AU525" s="234" t="s">
        <v>83</v>
      </c>
      <c r="AV525" s="13" t="s">
        <v>81</v>
      </c>
      <c r="AW525" s="13" t="s">
        <v>35</v>
      </c>
      <c r="AX525" s="13" t="s">
        <v>73</v>
      </c>
      <c r="AY525" s="234" t="s">
        <v>135</v>
      </c>
    </row>
    <row r="526" s="14" customFormat="1">
      <c r="A526" s="14"/>
      <c r="B526" s="235"/>
      <c r="C526" s="236"/>
      <c r="D526" s="226" t="s">
        <v>146</v>
      </c>
      <c r="E526" s="237" t="s">
        <v>19</v>
      </c>
      <c r="F526" s="238" t="s">
        <v>622</v>
      </c>
      <c r="G526" s="236"/>
      <c r="H526" s="239">
        <v>11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146</v>
      </c>
      <c r="AU526" s="245" t="s">
        <v>83</v>
      </c>
      <c r="AV526" s="14" t="s">
        <v>83</v>
      </c>
      <c r="AW526" s="14" t="s">
        <v>35</v>
      </c>
      <c r="AX526" s="14" t="s">
        <v>73</v>
      </c>
      <c r="AY526" s="245" t="s">
        <v>135</v>
      </c>
    </row>
    <row r="527" s="13" customFormat="1">
      <c r="A527" s="13"/>
      <c r="B527" s="224"/>
      <c r="C527" s="225"/>
      <c r="D527" s="226" t="s">
        <v>146</v>
      </c>
      <c r="E527" s="227" t="s">
        <v>19</v>
      </c>
      <c r="F527" s="228" t="s">
        <v>623</v>
      </c>
      <c r="G527" s="225"/>
      <c r="H527" s="227" t="s">
        <v>19</v>
      </c>
      <c r="I527" s="229"/>
      <c r="J527" s="225"/>
      <c r="K527" s="225"/>
      <c r="L527" s="230"/>
      <c r="M527" s="231"/>
      <c r="N527" s="232"/>
      <c r="O527" s="232"/>
      <c r="P527" s="232"/>
      <c r="Q527" s="232"/>
      <c r="R527" s="232"/>
      <c r="S527" s="232"/>
      <c r="T527" s="23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4" t="s">
        <v>146</v>
      </c>
      <c r="AU527" s="234" t="s">
        <v>83</v>
      </c>
      <c r="AV527" s="13" t="s">
        <v>81</v>
      </c>
      <c r="AW527" s="13" t="s">
        <v>35</v>
      </c>
      <c r="AX527" s="13" t="s">
        <v>73</v>
      </c>
      <c r="AY527" s="234" t="s">
        <v>135</v>
      </c>
    </row>
    <row r="528" s="14" customFormat="1">
      <c r="A528" s="14"/>
      <c r="B528" s="235"/>
      <c r="C528" s="236"/>
      <c r="D528" s="226" t="s">
        <v>146</v>
      </c>
      <c r="E528" s="237" t="s">
        <v>19</v>
      </c>
      <c r="F528" s="238" t="s">
        <v>206</v>
      </c>
      <c r="G528" s="236"/>
      <c r="H528" s="239">
        <v>11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146</v>
      </c>
      <c r="AU528" s="245" t="s">
        <v>83</v>
      </c>
      <c r="AV528" s="14" t="s">
        <v>83</v>
      </c>
      <c r="AW528" s="14" t="s">
        <v>35</v>
      </c>
      <c r="AX528" s="14" t="s">
        <v>73</v>
      </c>
      <c r="AY528" s="245" t="s">
        <v>135</v>
      </c>
    </row>
    <row r="529" s="15" customFormat="1">
      <c r="A529" s="15"/>
      <c r="B529" s="246"/>
      <c r="C529" s="247"/>
      <c r="D529" s="226" t="s">
        <v>146</v>
      </c>
      <c r="E529" s="248" t="s">
        <v>19</v>
      </c>
      <c r="F529" s="249" t="s">
        <v>161</v>
      </c>
      <c r="G529" s="247"/>
      <c r="H529" s="250">
        <v>2454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146</v>
      </c>
      <c r="AU529" s="256" t="s">
        <v>83</v>
      </c>
      <c r="AV529" s="15" t="s">
        <v>142</v>
      </c>
      <c r="AW529" s="15" t="s">
        <v>35</v>
      </c>
      <c r="AX529" s="15" t="s">
        <v>81</v>
      </c>
      <c r="AY529" s="256" t="s">
        <v>135</v>
      </c>
    </row>
    <row r="530" s="2" customFormat="1" ht="24.15" customHeight="1">
      <c r="A530" s="40"/>
      <c r="B530" s="41"/>
      <c r="C530" s="206" t="s">
        <v>624</v>
      </c>
      <c r="D530" s="206" t="s">
        <v>137</v>
      </c>
      <c r="E530" s="207" t="s">
        <v>625</v>
      </c>
      <c r="F530" s="208" t="s">
        <v>626</v>
      </c>
      <c r="G530" s="209" t="s">
        <v>140</v>
      </c>
      <c r="H530" s="210">
        <v>2254</v>
      </c>
      <c r="I530" s="211"/>
      <c r="J530" s="212">
        <f>ROUND(I530*H530,2)</f>
        <v>0</v>
      </c>
      <c r="K530" s="208" t="s">
        <v>141</v>
      </c>
      <c r="L530" s="46"/>
      <c r="M530" s="213" t="s">
        <v>19</v>
      </c>
      <c r="N530" s="214" t="s">
        <v>44</v>
      </c>
      <c r="O530" s="86"/>
      <c r="P530" s="215">
        <f>O530*H530</f>
        <v>0</v>
      </c>
      <c r="Q530" s="215">
        <v>0.44628000000000001</v>
      </c>
      <c r="R530" s="215">
        <f>Q530*H530</f>
        <v>1005.91512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142</v>
      </c>
      <c r="AT530" s="217" t="s">
        <v>137</v>
      </c>
      <c r="AU530" s="217" t="s">
        <v>83</v>
      </c>
      <c r="AY530" s="19" t="s">
        <v>135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81</v>
      </c>
      <c r="BK530" s="218">
        <f>ROUND(I530*H530,2)</f>
        <v>0</v>
      </c>
      <c r="BL530" s="19" t="s">
        <v>142</v>
      </c>
      <c r="BM530" s="217" t="s">
        <v>627</v>
      </c>
    </row>
    <row r="531" s="2" customFormat="1">
      <c r="A531" s="40"/>
      <c r="B531" s="41"/>
      <c r="C531" s="42"/>
      <c r="D531" s="219" t="s">
        <v>144</v>
      </c>
      <c r="E531" s="42"/>
      <c r="F531" s="220" t="s">
        <v>628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144</v>
      </c>
      <c r="AU531" s="19" t="s">
        <v>83</v>
      </c>
    </row>
    <row r="532" s="13" customFormat="1">
      <c r="A532" s="13"/>
      <c r="B532" s="224"/>
      <c r="C532" s="225"/>
      <c r="D532" s="226" t="s">
        <v>146</v>
      </c>
      <c r="E532" s="227" t="s">
        <v>19</v>
      </c>
      <c r="F532" s="228" t="s">
        <v>147</v>
      </c>
      <c r="G532" s="225"/>
      <c r="H532" s="227" t="s">
        <v>19</v>
      </c>
      <c r="I532" s="229"/>
      <c r="J532" s="225"/>
      <c r="K532" s="225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146</v>
      </c>
      <c r="AU532" s="234" t="s">
        <v>83</v>
      </c>
      <c r="AV532" s="13" t="s">
        <v>81</v>
      </c>
      <c r="AW532" s="13" t="s">
        <v>35</v>
      </c>
      <c r="AX532" s="13" t="s">
        <v>73</v>
      </c>
      <c r="AY532" s="234" t="s">
        <v>135</v>
      </c>
    </row>
    <row r="533" s="13" customFormat="1">
      <c r="A533" s="13"/>
      <c r="B533" s="224"/>
      <c r="C533" s="225"/>
      <c r="D533" s="226" t="s">
        <v>146</v>
      </c>
      <c r="E533" s="227" t="s">
        <v>19</v>
      </c>
      <c r="F533" s="228" t="s">
        <v>629</v>
      </c>
      <c r="G533" s="225"/>
      <c r="H533" s="227" t="s">
        <v>19</v>
      </c>
      <c r="I533" s="229"/>
      <c r="J533" s="225"/>
      <c r="K533" s="225"/>
      <c r="L533" s="230"/>
      <c r="M533" s="231"/>
      <c r="N533" s="232"/>
      <c r="O533" s="232"/>
      <c r="P533" s="232"/>
      <c r="Q533" s="232"/>
      <c r="R533" s="232"/>
      <c r="S533" s="232"/>
      <c r="T533" s="23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4" t="s">
        <v>146</v>
      </c>
      <c r="AU533" s="234" t="s">
        <v>83</v>
      </c>
      <c r="AV533" s="13" t="s">
        <v>81</v>
      </c>
      <c r="AW533" s="13" t="s">
        <v>35</v>
      </c>
      <c r="AX533" s="13" t="s">
        <v>73</v>
      </c>
      <c r="AY533" s="234" t="s">
        <v>135</v>
      </c>
    </row>
    <row r="534" s="14" customFormat="1">
      <c r="A534" s="14"/>
      <c r="B534" s="235"/>
      <c r="C534" s="236"/>
      <c r="D534" s="226" t="s">
        <v>146</v>
      </c>
      <c r="E534" s="237" t="s">
        <v>19</v>
      </c>
      <c r="F534" s="238" t="s">
        <v>630</v>
      </c>
      <c r="G534" s="236"/>
      <c r="H534" s="239">
        <v>2225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146</v>
      </c>
      <c r="AU534" s="245" t="s">
        <v>83</v>
      </c>
      <c r="AV534" s="14" t="s">
        <v>83</v>
      </c>
      <c r="AW534" s="14" t="s">
        <v>35</v>
      </c>
      <c r="AX534" s="14" t="s">
        <v>73</v>
      </c>
      <c r="AY534" s="245" t="s">
        <v>135</v>
      </c>
    </row>
    <row r="535" s="13" customFormat="1">
      <c r="A535" s="13"/>
      <c r="B535" s="224"/>
      <c r="C535" s="225"/>
      <c r="D535" s="226" t="s">
        <v>146</v>
      </c>
      <c r="E535" s="227" t="s">
        <v>19</v>
      </c>
      <c r="F535" s="228" t="s">
        <v>619</v>
      </c>
      <c r="G535" s="225"/>
      <c r="H535" s="227" t="s">
        <v>19</v>
      </c>
      <c r="I535" s="229"/>
      <c r="J535" s="225"/>
      <c r="K535" s="225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146</v>
      </c>
      <c r="AU535" s="234" t="s">
        <v>83</v>
      </c>
      <c r="AV535" s="13" t="s">
        <v>81</v>
      </c>
      <c r="AW535" s="13" t="s">
        <v>35</v>
      </c>
      <c r="AX535" s="13" t="s">
        <v>73</v>
      </c>
      <c r="AY535" s="234" t="s">
        <v>135</v>
      </c>
    </row>
    <row r="536" s="13" customFormat="1">
      <c r="A536" s="13"/>
      <c r="B536" s="224"/>
      <c r="C536" s="225"/>
      <c r="D536" s="226" t="s">
        <v>146</v>
      </c>
      <c r="E536" s="227" t="s">
        <v>19</v>
      </c>
      <c r="F536" s="228" t="s">
        <v>620</v>
      </c>
      <c r="G536" s="225"/>
      <c r="H536" s="227" t="s">
        <v>19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146</v>
      </c>
      <c r="AU536" s="234" t="s">
        <v>83</v>
      </c>
      <c r="AV536" s="13" t="s">
        <v>81</v>
      </c>
      <c r="AW536" s="13" t="s">
        <v>35</v>
      </c>
      <c r="AX536" s="13" t="s">
        <v>73</v>
      </c>
      <c r="AY536" s="234" t="s">
        <v>135</v>
      </c>
    </row>
    <row r="537" s="14" customFormat="1">
      <c r="A537" s="14"/>
      <c r="B537" s="235"/>
      <c r="C537" s="236"/>
      <c r="D537" s="226" t="s">
        <v>146</v>
      </c>
      <c r="E537" s="237" t="s">
        <v>19</v>
      </c>
      <c r="F537" s="238" t="s">
        <v>185</v>
      </c>
      <c r="G537" s="236"/>
      <c r="H537" s="239">
        <v>7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146</v>
      </c>
      <c r="AU537" s="245" t="s">
        <v>83</v>
      </c>
      <c r="AV537" s="14" t="s">
        <v>83</v>
      </c>
      <c r="AW537" s="14" t="s">
        <v>35</v>
      </c>
      <c r="AX537" s="14" t="s">
        <v>73</v>
      </c>
      <c r="AY537" s="245" t="s">
        <v>135</v>
      </c>
    </row>
    <row r="538" s="13" customFormat="1">
      <c r="A538" s="13"/>
      <c r="B538" s="224"/>
      <c r="C538" s="225"/>
      <c r="D538" s="226" t="s">
        <v>146</v>
      </c>
      <c r="E538" s="227" t="s">
        <v>19</v>
      </c>
      <c r="F538" s="228" t="s">
        <v>621</v>
      </c>
      <c r="G538" s="225"/>
      <c r="H538" s="227" t="s">
        <v>19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146</v>
      </c>
      <c r="AU538" s="234" t="s">
        <v>83</v>
      </c>
      <c r="AV538" s="13" t="s">
        <v>81</v>
      </c>
      <c r="AW538" s="13" t="s">
        <v>35</v>
      </c>
      <c r="AX538" s="13" t="s">
        <v>73</v>
      </c>
      <c r="AY538" s="234" t="s">
        <v>135</v>
      </c>
    </row>
    <row r="539" s="14" customFormat="1">
      <c r="A539" s="14"/>
      <c r="B539" s="235"/>
      <c r="C539" s="236"/>
      <c r="D539" s="226" t="s">
        <v>146</v>
      </c>
      <c r="E539" s="237" t="s">
        <v>19</v>
      </c>
      <c r="F539" s="238" t="s">
        <v>622</v>
      </c>
      <c r="G539" s="236"/>
      <c r="H539" s="239">
        <v>11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146</v>
      </c>
      <c r="AU539" s="245" t="s">
        <v>83</v>
      </c>
      <c r="AV539" s="14" t="s">
        <v>83</v>
      </c>
      <c r="AW539" s="14" t="s">
        <v>35</v>
      </c>
      <c r="AX539" s="14" t="s">
        <v>73</v>
      </c>
      <c r="AY539" s="245" t="s">
        <v>135</v>
      </c>
    </row>
    <row r="540" s="13" customFormat="1">
      <c r="A540" s="13"/>
      <c r="B540" s="224"/>
      <c r="C540" s="225"/>
      <c r="D540" s="226" t="s">
        <v>146</v>
      </c>
      <c r="E540" s="227" t="s">
        <v>19</v>
      </c>
      <c r="F540" s="228" t="s">
        <v>623</v>
      </c>
      <c r="G540" s="225"/>
      <c r="H540" s="227" t="s">
        <v>19</v>
      </c>
      <c r="I540" s="229"/>
      <c r="J540" s="225"/>
      <c r="K540" s="225"/>
      <c r="L540" s="230"/>
      <c r="M540" s="231"/>
      <c r="N540" s="232"/>
      <c r="O540" s="232"/>
      <c r="P540" s="232"/>
      <c r="Q540" s="232"/>
      <c r="R540" s="232"/>
      <c r="S540" s="232"/>
      <c r="T540" s="23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4" t="s">
        <v>146</v>
      </c>
      <c r="AU540" s="234" t="s">
        <v>83</v>
      </c>
      <c r="AV540" s="13" t="s">
        <v>81</v>
      </c>
      <c r="AW540" s="13" t="s">
        <v>35</v>
      </c>
      <c r="AX540" s="13" t="s">
        <v>73</v>
      </c>
      <c r="AY540" s="234" t="s">
        <v>135</v>
      </c>
    </row>
    <row r="541" s="14" customFormat="1">
      <c r="A541" s="14"/>
      <c r="B541" s="235"/>
      <c r="C541" s="236"/>
      <c r="D541" s="226" t="s">
        <v>146</v>
      </c>
      <c r="E541" s="237" t="s">
        <v>19</v>
      </c>
      <c r="F541" s="238" t="s">
        <v>206</v>
      </c>
      <c r="G541" s="236"/>
      <c r="H541" s="239">
        <v>11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146</v>
      </c>
      <c r="AU541" s="245" t="s">
        <v>83</v>
      </c>
      <c r="AV541" s="14" t="s">
        <v>83</v>
      </c>
      <c r="AW541" s="14" t="s">
        <v>35</v>
      </c>
      <c r="AX541" s="14" t="s">
        <v>73</v>
      </c>
      <c r="AY541" s="245" t="s">
        <v>135</v>
      </c>
    </row>
    <row r="542" s="15" customFormat="1">
      <c r="A542" s="15"/>
      <c r="B542" s="246"/>
      <c r="C542" s="247"/>
      <c r="D542" s="226" t="s">
        <v>146</v>
      </c>
      <c r="E542" s="248" t="s">
        <v>19</v>
      </c>
      <c r="F542" s="249" t="s">
        <v>161</v>
      </c>
      <c r="G542" s="247"/>
      <c r="H542" s="250">
        <v>2254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146</v>
      </c>
      <c r="AU542" s="256" t="s">
        <v>83</v>
      </c>
      <c r="AV542" s="15" t="s">
        <v>142</v>
      </c>
      <c r="AW542" s="15" t="s">
        <v>35</v>
      </c>
      <c r="AX542" s="15" t="s">
        <v>81</v>
      </c>
      <c r="AY542" s="256" t="s">
        <v>135</v>
      </c>
    </row>
    <row r="543" s="12" customFormat="1" ht="22.8" customHeight="1">
      <c r="A543" s="12"/>
      <c r="B543" s="190"/>
      <c r="C543" s="191"/>
      <c r="D543" s="192" t="s">
        <v>72</v>
      </c>
      <c r="E543" s="204" t="s">
        <v>191</v>
      </c>
      <c r="F543" s="204" t="s">
        <v>631</v>
      </c>
      <c r="G543" s="191"/>
      <c r="H543" s="191"/>
      <c r="I543" s="194"/>
      <c r="J543" s="205">
        <f>BK543</f>
        <v>0</v>
      </c>
      <c r="K543" s="191"/>
      <c r="L543" s="196"/>
      <c r="M543" s="197"/>
      <c r="N543" s="198"/>
      <c r="O543" s="198"/>
      <c r="P543" s="199">
        <f>SUM(P544:P547)</f>
        <v>0</v>
      </c>
      <c r="Q543" s="198"/>
      <c r="R543" s="199">
        <f>SUM(R544:R547)</f>
        <v>0</v>
      </c>
      <c r="S543" s="198"/>
      <c r="T543" s="200">
        <f>SUM(T544:T547)</f>
        <v>0.94199999999999995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01" t="s">
        <v>81</v>
      </c>
      <c r="AT543" s="202" t="s">
        <v>72</v>
      </c>
      <c r="AU543" s="202" t="s">
        <v>81</v>
      </c>
      <c r="AY543" s="201" t="s">
        <v>135</v>
      </c>
      <c r="BK543" s="203">
        <f>SUM(BK544:BK547)</f>
        <v>0</v>
      </c>
    </row>
    <row r="544" s="2" customFormat="1" ht="21.75" customHeight="1">
      <c r="A544" s="40"/>
      <c r="B544" s="41"/>
      <c r="C544" s="206" t="s">
        <v>632</v>
      </c>
      <c r="D544" s="206" t="s">
        <v>137</v>
      </c>
      <c r="E544" s="207" t="s">
        <v>633</v>
      </c>
      <c r="F544" s="208" t="s">
        <v>634</v>
      </c>
      <c r="G544" s="209" t="s">
        <v>256</v>
      </c>
      <c r="H544" s="210">
        <v>1.5700000000000001</v>
      </c>
      <c r="I544" s="211"/>
      <c r="J544" s="212">
        <f>ROUND(I544*H544,2)</f>
        <v>0</v>
      </c>
      <c r="K544" s="208" t="s">
        <v>141</v>
      </c>
      <c r="L544" s="46"/>
      <c r="M544" s="213" t="s">
        <v>19</v>
      </c>
      <c r="N544" s="214" t="s">
        <v>44</v>
      </c>
      <c r="O544" s="86"/>
      <c r="P544" s="215">
        <f>O544*H544</f>
        <v>0</v>
      </c>
      <c r="Q544" s="215">
        <v>0</v>
      </c>
      <c r="R544" s="215">
        <f>Q544*H544</f>
        <v>0</v>
      </c>
      <c r="S544" s="215">
        <v>0.59999999999999998</v>
      </c>
      <c r="T544" s="216">
        <f>S544*H544</f>
        <v>0.94199999999999995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142</v>
      </c>
      <c r="AT544" s="217" t="s">
        <v>137</v>
      </c>
      <c r="AU544" s="217" t="s">
        <v>83</v>
      </c>
      <c r="AY544" s="19" t="s">
        <v>135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81</v>
      </c>
      <c r="BK544" s="218">
        <f>ROUND(I544*H544,2)</f>
        <v>0</v>
      </c>
      <c r="BL544" s="19" t="s">
        <v>142</v>
      </c>
      <c r="BM544" s="217" t="s">
        <v>635</v>
      </c>
    </row>
    <row r="545" s="2" customFormat="1">
      <c r="A545" s="40"/>
      <c r="B545" s="41"/>
      <c r="C545" s="42"/>
      <c r="D545" s="219" t="s">
        <v>144</v>
      </c>
      <c r="E545" s="42"/>
      <c r="F545" s="220" t="s">
        <v>636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144</v>
      </c>
      <c r="AU545" s="19" t="s">
        <v>83</v>
      </c>
    </row>
    <row r="546" s="13" customFormat="1">
      <c r="A546" s="13"/>
      <c r="B546" s="224"/>
      <c r="C546" s="225"/>
      <c r="D546" s="226" t="s">
        <v>146</v>
      </c>
      <c r="E546" s="227" t="s">
        <v>19</v>
      </c>
      <c r="F546" s="228" t="s">
        <v>147</v>
      </c>
      <c r="G546" s="225"/>
      <c r="H546" s="227" t="s">
        <v>19</v>
      </c>
      <c r="I546" s="229"/>
      <c r="J546" s="225"/>
      <c r="K546" s="225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146</v>
      </c>
      <c r="AU546" s="234" t="s">
        <v>83</v>
      </c>
      <c r="AV546" s="13" t="s">
        <v>81</v>
      </c>
      <c r="AW546" s="13" t="s">
        <v>35</v>
      </c>
      <c r="AX546" s="13" t="s">
        <v>73</v>
      </c>
      <c r="AY546" s="234" t="s">
        <v>135</v>
      </c>
    </row>
    <row r="547" s="14" customFormat="1">
      <c r="A547" s="14"/>
      <c r="B547" s="235"/>
      <c r="C547" s="236"/>
      <c r="D547" s="226" t="s">
        <v>146</v>
      </c>
      <c r="E547" s="237" t="s">
        <v>19</v>
      </c>
      <c r="F547" s="238" t="s">
        <v>637</v>
      </c>
      <c r="G547" s="236"/>
      <c r="H547" s="239">
        <v>1.5700000000000001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146</v>
      </c>
      <c r="AU547" s="245" t="s">
        <v>83</v>
      </c>
      <c r="AV547" s="14" t="s">
        <v>83</v>
      </c>
      <c r="AW547" s="14" t="s">
        <v>35</v>
      </c>
      <c r="AX547" s="14" t="s">
        <v>81</v>
      </c>
      <c r="AY547" s="245" t="s">
        <v>135</v>
      </c>
    </row>
    <row r="548" s="12" customFormat="1" ht="22.8" customHeight="1">
      <c r="A548" s="12"/>
      <c r="B548" s="190"/>
      <c r="C548" s="191"/>
      <c r="D548" s="192" t="s">
        <v>72</v>
      </c>
      <c r="E548" s="204" t="s">
        <v>196</v>
      </c>
      <c r="F548" s="204" t="s">
        <v>638</v>
      </c>
      <c r="G548" s="191"/>
      <c r="H548" s="191"/>
      <c r="I548" s="194"/>
      <c r="J548" s="205">
        <f>BK548</f>
        <v>0</v>
      </c>
      <c r="K548" s="191"/>
      <c r="L548" s="196"/>
      <c r="M548" s="197"/>
      <c r="N548" s="198"/>
      <c r="O548" s="198"/>
      <c r="P548" s="199">
        <f>SUM(P549:P565)</f>
        <v>0</v>
      </c>
      <c r="Q548" s="198"/>
      <c r="R548" s="199">
        <f>SUM(R549:R565)</f>
        <v>0.011520000000000001</v>
      </c>
      <c r="S548" s="198"/>
      <c r="T548" s="200">
        <f>SUM(T549:T565)</f>
        <v>9.9997500000000006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01" t="s">
        <v>81</v>
      </c>
      <c r="AT548" s="202" t="s">
        <v>72</v>
      </c>
      <c r="AU548" s="202" t="s">
        <v>81</v>
      </c>
      <c r="AY548" s="201" t="s">
        <v>135</v>
      </c>
      <c r="BK548" s="203">
        <f>SUM(BK549:BK565)</f>
        <v>0</v>
      </c>
    </row>
    <row r="549" s="2" customFormat="1" ht="16.5" customHeight="1">
      <c r="A549" s="40"/>
      <c r="B549" s="41"/>
      <c r="C549" s="206" t="s">
        <v>639</v>
      </c>
      <c r="D549" s="206" t="s">
        <v>137</v>
      </c>
      <c r="E549" s="207" t="s">
        <v>640</v>
      </c>
      <c r="F549" s="208" t="s">
        <v>641</v>
      </c>
      <c r="G549" s="209" t="s">
        <v>140</v>
      </c>
      <c r="H549" s="210">
        <v>32</v>
      </c>
      <c r="I549" s="211"/>
      <c r="J549" s="212">
        <f>ROUND(I549*H549,2)</f>
        <v>0</v>
      </c>
      <c r="K549" s="208" t="s">
        <v>141</v>
      </c>
      <c r="L549" s="46"/>
      <c r="M549" s="213" t="s">
        <v>19</v>
      </c>
      <c r="N549" s="214" t="s">
        <v>44</v>
      </c>
      <c r="O549" s="86"/>
      <c r="P549" s="215">
        <f>O549*H549</f>
        <v>0</v>
      </c>
      <c r="Q549" s="215">
        <v>0.00036000000000000002</v>
      </c>
      <c r="R549" s="215">
        <f>Q549*H549</f>
        <v>0.011520000000000001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142</v>
      </c>
      <c r="AT549" s="217" t="s">
        <v>137</v>
      </c>
      <c r="AU549" s="217" t="s">
        <v>83</v>
      </c>
      <c r="AY549" s="19" t="s">
        <v>135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81</v>
      </c>
      <c r="BK549" s="218">
        <f>ROUND(I549*H549,2)</f>
        <v>0</v>
      </c>
      <c r="BL549" s="19" t="s">
        <v>142</v>
      </c>
      <c r="BM549" s="217" t="s">
        <v>642</v>
      </c>
    </row>
    <row r="550" s="2" customFormat="1">
      <c r="A550" s="40"/>
      <c r="B550" s="41"/>
      <c r="C550" s="42"/>
      <c r="D550" s="219" t="s">
        <v>144</v>
      </c>
      <c r="E550" s="42"/>
      <c r="F550" s="220" t="s">
        <v>643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144</v>
      </c>
      <c r="AU550" s="19" t="s">
        <v>83</v>
      </c>
    </row>
    <row r="551" s="13" customFormat="1">
      <c r="A551" s="13"/>
      <c r="B551" s="224"/>
      <c r="C551" s="225"/>
      <c r="D551" s="226" t="s">
        <v>146</v>
      </c>
      <c r="E551" s="227" t="s">
        <v>19</v>
      </c>
      <c r="F551" s="228" t="s">
        <v>292</v>
      </c>
      <c r="G551" s="225"/>
      <c r="H551" s="227" t="s">
        <v>19</v>
      </c>
      <c r="I551" s="229"/>
      <c r="J551" s="225"/>
      <c r="K551" s="225"/>
      <c r="L551" s="230"/>
      <c r="M551" s="231"/>
      <c r="N551" s="232"/>
      <c r="O551" s="232"/>
      <c r="P551" s="232"/>
      <c r="Q551" s="232"/>
      <c r="R551" s="232"/>
      <c r="S551" s="232"/>
      <c r="T551" s="23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4" t="s">
        <v>146</v>
      </c>
      <c r="AU551" s="234" t="s">
        <v>83</v>
      </c>
      <c r="AV551" s="13" t="s">
        <v>81</v>
      </c>
      <c r="AW551" s="13" t="s">
        <v>35</v>
      </c>
      <c r="AX551" s="13" t="s">
        <v>73</v>
      </c>
      <c r="AY551" s="234" t="s">
        <v>135</v>
      </c>
    </row>
    <row r="552" s="14" customFormat="1">
      <c r="A552" s="14"/>
      <c r="B552" s="235"/>
      <c r="C552" s="236"/>
      <c r="D552" s="226" t="s">
        <v>146</v>
      </c>
      <c r="E552" s="237" t="s">
        <v>19</v>
      </c>
      <c r="F552" s="238" t="s">
        <v>644</v>
      </c>
      <c r="G552" s="236"/>
      <c r="H552" s="239">
        <v>32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5" t="s">
        <v>146</v>
      </c>
      <c r="AU552" s="245" t="s">
        <v>83</v>
      </c>
      <c r="AV552" s="14" t="s">
        <v>83</v>
      </c>
      <c r="AW552" s="14" t="s">
        <v>35</v>
      </c>
      <c r="AX552" s="14" t="s">
        <v>81</v>
      </c>
      <c r="AY552" s="245" t="s">
        <v>135</v>
      </c>
    </row>
    <row r="553" s="2" customFormat="1" ht="37.8" customHeight="1">
      <c r="A553" s="40"/>
      <c r="B553" s="41"/>
      <c r="C553" s="206" t="s">
        <v>645</v>
      </c>
      <c r="D553" s="206" t="s">
        <v>137</v>
      </c>
      <c r="E553" s="207" t="s">
        <v>646</v>
      </c>
      <c r="F553" s="208" t="s">
        <v>647</v>
      </c>
      <c r="G553" s="209" t="s">
        <v>495</v>
      </c>
      <c r="H553" s="210">
        <v>7.75</v>
      </c>
      <c r="I553" s="211"/>
      <c r="J553" s="212">
        <f>ROUND(I553*H553,2)</f>
        <v>0</v>
      </c>
      <c r="K553" s="208" t="s">
        <v>141</v>
      </c>
      <c r="L553" s="46"/>
      <c r="M553" s="213" t="s">
        <v>19</v>
      </c>
      <c r="N553" s="214" t="s">
        <v>44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0.129</v>
      </c>
      <c r="T553" s="216">
        <f>S553*H553</f>
        <v>0.99975000000000003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142</v>
      </c>
      <c r="AT553" s="217" t="s">
        <v>137</v>
      </c>
      <c r="AU553" s="217" t="s">
        <v>83</v>
      </c>
      <c r="AY553" s="19" t="s">
        <v>135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81</v>
      </c>
      <c r="BK553" s="218">
        <f>ROUND(I553*H553,2)</f>
        <v>0</v>
      </c>
      <c r="BL553" s="19" t="s">
        <v>142</v>
      </c>
      <c r="BM553" s="217" t="s">
        <v>648</v>
      </c>
    </row>
    <row r="554" s="2" customFormat="1">
      <c r="A554" s="40"/>
      <c r="B554" s="41"/>
      <c r="C554" s="42"/>
      <c r="D554" s="219" t="s">
        <v>144</v>
      </c>
      <c r="E554" s="42"/>
      <c r="F554" s="220" t="s">
        <v>649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144</v>
      </c>
      <c r="AU554" s="19" t="s">
        <v>83</v>
      </c>
    </row>
    <row r="555" s="13" customFormat="1">
      <c r="A555" s="13"/>
      <c r="B555" s="224"/>
      <c r="C555" s="225"/>
      <c r="D555" s="226" t="s">
        <v>146</v>
      </c>
      <c r="E555" s="227" t="s">
        <v>19</v>
      </c>
      <c r="F555" s="228" t="s">
        <v>147</v>
      </c>
      <c r="G555" s="225"/>
      <c r="H555" s="227" t="s">
        <v>19</v>
      </c>
      <c r="I555" s="229"/>
      <c r="J555" s="225"/>
      <c r="K555" s="225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146</v>
      </c>
      <c r="AU555" s="234" t="s">
        <v>83</v>
      </c>
      <c r="AV555" s="13" t="s">
        <v>81</v>
      </c>
      <c r="AW555" s="13" t="s">
        <v>35</v>
      </c>
      <c r="AX555" s="13" t="s">
        <v>73</v>
      </c>
      <c r="AY555" s="234" t="s">
        <v>135</v>
      </c>
    </row>
    <row r="556" s="13" customFormat="1">
      <c r="A556" s="13"/>
      <c r="B556" s="224"/>
      <c r="C556" s="225"/>
      <c r="D556" s="226" t="s">
        <v>146</v>
      </c>
      <c r="E556" s="227" t="s">
        <v>19</v>
      </c>
      <c r="F556" s="228" t="s">
        <v>650</v>
      </c>
      <c r="G556" s="225"/>
      <c r="H556" s="227" t="s">
        <v>19</v>
      </c>
      <c r="I556" s="229"/>
      <c r="J556" s="225"/>
      <c r="K556" s="225"/>
      <c r="L556" s="230"/>
      <c r="M556" s="231"/>
      <c r="N556" s="232"/>
      <c r="O556" s="232"/>
      <c r="P556" s="232"/>
      <c r="Q556" s="232"/>
      <c r="R556" s="232"/>
      <c r="S556" s="232"/>
      <c r="T556" s="23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4" t="s">
        <v>146</v>
      </c>
      <c r="AU556" s="234" t="s">
        <v>83</v>
      </c>
      <c r="AV556" s="13" t="s">
        <v>81</v>
      </c>
      <c r="AW556" s="13" t="s">
        <v>35</v>
      </c>
      <c r="AX556" s="13" t="s">
        <v>73</v>
      </c>
      <c r="AY556" s="234" t="s">
        <v>135</v>
      </c>
    </row>
    <row r="557" s="14" customFormat="1">
      <c r="A557" s="14"/>
      <c r="B557" s="235"/>
      <c r="C557" s="236"/>
      <c r="D557" s="226" t="s">
        <v>146</v>
      </c>
      <c r="E557" s="237" t="s">
        <v>19</v>
      </c>
      <c r="F557" s="238" t="s">
        <v>651</v>
      </c>
      <c r="G557" s="236"/>
      <c r="H557" s="239">
        <v>7.75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5" t="s">
        <v>146</v>
      </c>
      <c r="AU557" s="245" t="s">
        <v>83</v>
      </c>
      <c r="AV557" s="14" t="s">
        <v>83</v>
      </c>
      <c r="AW557" s="14" t="s">
        <v>35</v>
      </c>
      <c r="AX557" s="14" t="s">
        <v>81</v>
      </c>
      <c r="AY557" s="245" t="s">
        <v>135</v>
      </c>
    </row>
    <row r="558" s="2" customFormat="1" ht="21.75" customHeight="1">
      <c r="A558" s="40"/>
      <c r="B558" s="41"/>
      <c r="C558" s="206" t="s">
        <v>652</v>
      </c>
      <c r="D558" s="206" t="s">
        <v>137</v>
      </c>
      <c r="E558" s="207" t="s">
        <v>653</v>
      </c>
      <c r="F558" s="208" t="s">
        <v>654</v>
      </c>
      <c r="G558" s="209" t="s">
        <v>140</v>
      </c>
      <c r="H558" s="210">
        <v>300</v>
      </c>
      <c r="I558" s="211"/>
      <c r="J558" s="212">
        <f>ROUND(I558*H558,2)</f>
        <v>0</v>
      </c>
      <c r="K558" s="208" t="s">
        <v>141</v>
      </c>
      <c r="L558" s="46"/>
      <c r="M558" s="213" t="s">
        <v>19</v>
      </c>
      <c r="N558" s="214" t="s">
        <v>44</v>
      </c>
      <c r="O558" s="86"/>
      <c r="P558" s="215">
        <f>O558*H558</f>
        <v>0</v>
      </c>
      <c r="Q558" s="215">
        <v>0</v>
      </c>
      <c r="R558" s="215">
        <f>Q558*H558</f>
        <v>0</v>
      </c>
      <c r="S558" s="215">
        <v>0.01</v>
      </c>
      <c r="T558" s="216">
        <f>S558*H558</f>
        <v>3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142</v>
      </c>
      <c r="AT558" s="217" t="s">
        <v>137</v>
      </c>
      <c r="AU558" s="217" t="s">
        <v>83</v>
      </c>
      <c r="AY558" s="19" t="s">
        <v>135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81</v>
      </c>
      <c r="BK558" s="218">
        <f>ROUND(I558*H558,2)</f>
        <v>0</v>
      </c>
      <c r="BL558" s="19" t="s">
        <v>142</v>
      </c>
      <c r="BM558" s="217" t="s">
        <v>655</v>
      </c>
    </row>
    <row r="559" s="2" customFormat="1">
      <c r="A559" s="40"/>
      <c r="B559" s="41"/>
      <c r="C559" s="42"/>
      <c r="D559" s="219" t="s">
        <v>144</v>
      </c>
      <c r="E559" s="42"/>
      <c r="F559" s="220" t="s">
        <v>656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144</v>
      </c>
      <c r="AU559" s="19" t="s">
        <v>83</v>
      </c>
    </row>
    <row r="560" s="13" customFormat="1">
      <c r="A560" s="13"/>
      <c r="B560" s="224"/>
      <c r="C560" s="225"/>
      <c r="D560" s="226" t="s">
        <v>146</v>
      </c>
      <c r="E560" s="227" t="s">
        <v>19</v>
      </c>
      <c r="F560" s="228" t="s">
        <v>657</v>
      </c>
      <c r="G560" s="225"/>
      <c r="H560" s="227" t="s">
        <v>19</v>
      </c>
      <c r="I560" s="229"/>
      <c r="J560" s="225"/>
      <c r="K560" s="225"/>
      <c r="L560" s="230"/>
      <c r="M560" s="231"/>
      <c r="N560" s="232"/>
      <c r="O560" s="232"/>
      <c r="P560" s="232"/>
      <c r="Q560" s="232"/>
      <c r="R560" s="232"/>
      <c r="S560" s="232"/>
      <c r="T560" s="23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4" t="s">
        <v>146</v>
      </c>
      <c r="AU560" s="234" t="s">
        <v>83</v>
      </c>
      <c r="AV560" s="13" t="s">
        <v>81</v>
      </c>
      <c r="AW560" s="13" t="s">
        <v>35</v>
      </c>
      <c r="AX560" s="13" t="s">
        <v>73</v>
      </c>
      <c r="AY560" s="234" t="s">
        <v>135</v>
      </c>
    </row>
    <row r="561" s="14" customFormat="1">
      <c r="A561" s="14"/>
      <c r="B561" s="235"/>
      <c r="C561" s="236"/>
      <c r="D561" s="226" t="s">
        <v>146</v>
      </c>
      <c r="E561" s="237" t="s">
        <v>19</v>
      </c>
      <c r="F561" s="238" t="s">
        <v>658</v>
      </c>
      <c r="G561" s="236"/>
      <c r="H561" s="239">
        <v>300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146</v>
      </c>
      <c r="AU561" s="245" t="s">
        <v>83</v>
      </c>
      <c r="AV561" s="14" t="s">
        <v>83</v>
      </c>
      <c r="AW561" s="14" t="s">
        <v>35</v>
      </c>
      <c r="AX561" s="14" t="s">
        <v>81</v>
      </c>
      <c r="AY561" s="245" t="s">
        <v>135</v>
      </c>
    </row>
    <row r="562" s="2" customFormat="1" ht="33" customHeight="1">
      <c r="A562" s="40"/>
      <c r="B562" s="41"/>
      <c r="C562" s="206" t="s">
        <v>659</v>
      </c>
      <c r="D562" s="206" t="s">
        <v>137</v>
      </c>
      <c r="E562" s="207" t="s">
        <v>660</v>
      </c>
      <c r="F562" s="208" t="s">
        <v>661</v>
      </c>
      <c r="G562" s="209" t="s">
        <v>140</v>
      </c>
      <c r="H562" s="210">
        <v>300</v>
      </c>
      <c r="I562" s="211"/>
      <c r="J562" s="212">
        <f>ROUND(I562*H562,2)</f>
        <v>0</v>
      </c>
      <c r="K562" s="208" t="s">
        <v>141</v>
      </c>
      <c r="L562" s="46"/>
      <c r="M562" s="213" t="s">
        <v>19</v>
      </c>
      <c r="N562" s="214" t="s">
        <v>44</v>
      </c>
      <c r="O562" s="86"/>
      <c r="P562" s="215">
        <f>O562*H562</f>
        <v>0</v>
      </c>
      <c r="Q562" s="215">
        <v>0</v>
      </c>
      <c r="R562" s="215">
        <f>Q562*H562</f>
        <v>0</v>
      </c>
      <c r="S562" s="215">
        <v>0.02</v>
      </c>
      <c r="T562" s="216">
        <f>S562*H562</f>
        <v>6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142</v>
      </c>
      <c r="AT562" s="217" t="s">
        <v>137</v>
      </c>
      <c r="AU562" s="217" t="s">
        <v>83</v>
      </c>
      <c r="AY562" s="19" t="s">
        <v>135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81</v>
      </c>
      <c r="BK562" s="218">
        <f>ROUND(I562*H562,2)</f>
        <v>0</v>
      </c>
      <c r="BL562" s="19" t="s">
        <v>142</v>
      </c>
      <c r="BM562" s="217" t="s">
        <v>662</v>
      </c>
    </row>
    <row r="563" s="2" customFormat="1">
      <c r="A563" s="40"/>
      <c r="B563" s="41"/>
      <c r="C563" s="42"/>
      <c r="D563" s="219" t="s">
        <v>144</v>
      </c>
      <c r="E563" s="42"/>
      <c r="F563" s="220" t="s">
        <v>663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144</v>
      </c>
      <c r="AU563" s="19" t="s">
        <v>83</v>
      </c>
    </row>
    <row r="564" s="13" customFormat="1">
      <c r="A564" s="13"/>
      <c r="B564" s="224"/>
      <c r="C564" s="225"/>
      <c r="D564" s="226" t="s">
        <v>146</v>
      </c>
      <c r="E564" s="227" t="s">
        <v>19</v>
      </c>
      <c r="F564" s="228" t="s">
        <v>657</v>
      </c>
      <c r="G564" s="225"/>
      <c r="H564" s="227" t="s">
        <v>19</v>
      </c>
      <c r="I564" s="229"/>
      <c r="J564" s="225"/>
      <c r="K564" s="225"/>
      <c r="L564" s="230"/>
      <c r="M564" s="231"/>
      <c r="N564" s="232"/>
      <c r="O564" s="232"/>
      <c r="P564" s="232"/>
      <c r="Q564" s="232"/>
      <c r="R564" s="232"/>
      <c r="S564" s="232"/>
      <c r="T564" s="23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4" t="s">
        <v>146</v>
      </c>
      <c r="AU564" s="234" t="s">
        <v>83</v>
      </c>
      <c r="AV564" s="13" t="s">
        <v>81</v>
      </c>
      <c r="AW564" s="13" t="s">
        <v>35</v>
      </c>
      <c r="AX564" s="13" t="s">
        <v>73</v>
      </c>
      <c r="AY564" s="234" t="s">
        <v>135</v>
      </c>
    </row>
    <row r="565" s="14" customFormat="1">
      <c r="A565" s="14"/>
      <c r="B565" s="235"/>
      <c r="C565" s="236"/>
      <c r="D565" s="226" t="s">
        <v>146</v>
      </c>
      <c r="E565" s="237" t="s">
        <v>19</v>
      </c>
      <c r="F565" s="238" t="s">
        <v>658</v>
      </c>
      <c r="G565" s="236"/>
      <c r="H565" s="239">
        <v>300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146</v>
      </c>
      <c r="AU565" s="245" t="s">
        <v>83</v>
      </c>
      <c r="AV565" s="14" t="s">
        <v>83</v>
      </c>
      <c r="AW565" s="14" t="s">
        <v>35</v>
      </c>
      <c r="AX565" s="14" t="s">
        <v>81</v>
      </c>
      <c r="AY565" s="245" t="s">
        <v>135</v>
      </c>
    </row>
    <row r="566" s="12" customFormat="1" ht="22.8" customHeight="1">
      <c r="A566" s="12"/>
      <c r="B566" s="190"/>
      <c r="C566" s="191"/>
      <c r="D566" s="192" t="s">
        <v>72</v>
      </c>
      <c r="E566" s="204" t="s">
        <v>664</v>
      </c>
      <c r="F566" s="204" t="s">
        <v>665</v>
      </c>
      <c r="G566" s="191"/>
      <c r="H566" s="191"/>
      <c r="I566" s="194"/>
      <c r="J566" s="205">
        <f>BK566</f>
        <v>0</v>
      </c>
      <c r="K566" s="191"/>
      <c r="L566" s="196"/>
      <c r="M566" s="197"/>
      <c r="N566" s="198"/>
      <c r="O566" s="198"/>
      <c r="P566" s="199">
        <f>SUM(P567:P584)</f>
        <v>0</v>
      </c>
      <c r="Q566" s="198"/>
      <c r="R566" s="199">
        <f>SUM(R567:R584)</f>
        <v>0</v>
      </c>
      <c r="S566" s="198"/>
      <c r="T566" s="200">
        <f>SUM(T567:T584)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01" t="s">
        <v>81</v>
      </c>
      <c r="AT566" s="202" t="s">
        <v>72</v>
      </c>
      <c r="AU566" s="202" t="s">
        <v>81</v>
      </c>
      <c r="AY566" s="201" t="s">
        <v>135</v>
      </c>
      <c r="BK566" s="203">
        <f>SUM(BK567:BK584)</f>
        <v>0</v>
      </c>
    </row>
    <row r="567" s="2" customFormat="1" ht="24.15" customHeight="1">
      <c r="A567" s="40"/>
      <c r="B567" s="41"/>
      <c r="C567" s="206" t="s">
        <v>666</v>
      </c>
      <c r="D567" s="206" t="s">
        <v>137</v>
      </c>
      <c r="E567" s="207" t="s">
        <v>667</v>
      </c>
      <c r="F567" s="208" t="s">
        <v>668</v>
      </c>
      <c r="G567" s="209" t="s">
        <v>413</v>
      </c>
      <c r="H567" s="210">
        <v>1.8839999999999999</v>
      </c>
      <c r="I567" s="211"/>
      <c r="J567" s="212">
        <f>ROUND(I567*H567,2)</f>
        <v>0</v>
      </c>
      <c r="K567" s="208" t="s">
        <v>141</v>
      </c>
      <c r="L567" s="46"/>
      <c r="M567" s="213" t="s">
        <v>19</v>
      </c>
      <c r="N567" s="214" t="s">
        <v>44</v>
      </c>
      <c r="O567" s="86"/>
      <c r="P567" s="215">
        <f>O567*H567</f>
        <v>0</v>
      </c>
      <c r="Q567" s="215">
        <v>0</v>
      </c>
      <c r="R567" s="215">
        <f>Q567*H567</f>
        <v>0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142</v>
      </c>
      <c r="AT567" s="217" t="s">
        <v>137</v>
      </c>
      <c r="AU567" s="217" t="s">
        <v>83</v>
      </c>
      <c r="AY567" s="19" t="s">
        <v>135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81</v>
      </c>
      <c r="BK567" s="218">
        <f>ROUND(I567*H567,2)</f>
        <v>0</v>
      </c>
      <c r="BL567" s="19" t="s">
        <v>142</v>
      </c>
      <c r="BM567" s="217" t="s">
        <v>669</v>
      </c>
    </row>
    <row r="568" s="2" customFormat="1">
      <c r="A568" s="40"/>
      <c r="B568" s="41"/>
      <c r="C568" s="42"/>
      <c r="D568" s="219" t="s">
        <v>144</v>
      </c>
      <c r="E568" s="42"/>
      <c r="F568" s="220" t="s">
        <v>670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144</v>
      </c>
      <c r="AU568" s="19" t="s">
        <v>83</v>
      </c>
    </row>
    <row r="569" s="13" customFormat="1">
      <c r="A569" s="13"/>
      <c r="B569" s="224"/>
      <c r="C569" s="225"/>
      <c r="D569" s="226" t="s">
        <v>146</v>
      </c>
      <c r="E569" s="227" t="s">
        <v>19</v>
      </c>
      <c r="F569" s="228" t="s">
        <v>147</v>
      </c>
      <c r="G569" s="225"/>
      <c r="H569" s="227" t="s">
        <v>19</v>
      </c>
      <c r="I569" s="229"/>
      <c r="J569" s="225"/>
      <c r="K569" s="225"/>
      <c r="L569" s="230"/>
      <c r="M569" s="231"/>
      <c r="N569" s="232"/>
      <c r="O569" s="232"/>
      <c r="P569" s="232"/>
      <c r="Q569" s="232"/>
      <c r="R569" s="232"/>
      <c r="S569" s="232"/>
      <c r="T569" s="23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4" t="s">
        <v>146</v>
      </c>
      <c r="AU569" s="234" t="s">
        <v>83</v>
      </c>
      <c r="AV569" s="13" t="s">
        <v>81</v>
      </c>
      <c r="AW569" s="13" t="s">
        <v>35</v>
      </c>
      <c r="AX569" s="13" t="s">
        <v>73</v>
      </c>
      <c r="AY569" s="234" t="s">
        <v>135</v>
      </c>
    </row>
    <row r="570" s="13" customFormat="1">
      <c r="A570" s="13"/>
      <c r="B570" s="224"/>
      <c r="C570" s="225"/>
      <c r="D570" s="226" t="s">
        <v>146</v>
      </c>
      <c r="E570" s="227" t="s">
        <v>19</v>
      </c>
      <c r="F570" s="228" t="s">
        <v>671</v>
      </c>
      <c r="G570" s="225"/>
      <c r="H570" s="227" t="s">
        <v>19</v>
      </c>
      <c r="I570" s="229"/>
      <c r="J570" s="225"/>
      <c r="K570" s="225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146</v>
      </c>
      <c r="AU570" s="234" t="s">
        <v>83</v>
      </c>
      <c r="AV570" s="13" t="s">
        <v>81</v>
      </c>
      <c r="AW570" s="13" t="s">
        <v>35</v>
      </c>
      <c r="AX570" s="13" t="s">
        <v>73</v>
      </c>
      <c r="AY570" s="234" t="s">
        <v>135</v>
      </c>
    </row>
    <row r="571" s="13" customFormat="1">
      <c r="A571" s="13"/>
      <c r="B571" s="224"/>
      <c r="C571" s="225"/>
      <c r="D571" s="226" t="s">
        <v>146</v>
      </c>
      <c r="E571" s="227" t="s">
        <v>19</v>
      </c>
      <c r="F571" s="228" t="s">
        <v>672</v>
      </c>
      <c r="G571" s="225"/>
      <c r="H571" s="227" t="s">
        <v>19</v>
      </c>
      <c r="I571" s="229"/>
      <c r="J571" s="225"/>
      <c r="K571" s="225"/>
      <c r="L571" s="230"/>
      <c r="M571" s="231"/>
      <c r="N571" s="232"/>
      <c r="O571" s="232"/>
      <c r="P571" s="232"/>
      <c r="Q571" s="232"/>
      <c r="R571" s="232"/>
      <c r="S571" s="232"/>
      <c r="T571" s="23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4" t="s">
        <v>146</v>
      </c>
      <c r="AU571" s="234" t="s">
        <v>83</v>
      </c>
      <c r="AV571" s="13" t="s">
        <v>81</v>
      </c>
      <c r="AW571" s="13" t="s">
        <v>35</v>
      </c>
      <c r="AX571" s="13" t="s">
        <v>73</v>
      </c>
      <c r="AY571" s="234" t="s">
        <v>135</v>
      </c>
    </row>
    <row r="572" s="14" customFormat="1">
      <c r="A572" s="14"/>
      <c r="B572" s="235"/>
      <c r="C572" s="236"/>
      <c r="D572" s="226" t="s">
        <v>146</v>
      </c>
      <c r="E572" s="237" t="s">
        <v>19</v>
      </c>
      <c r="F572" s="238" t="s">
        <v>673</v>
      </c>
      <c r="G572" s="236"/>
      <c r="H572" s="239">
        <v>1.8839999999999999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146</v>
      </c>
      <c r="AU572" s="245" t="s">
        <v>83</v>
      </c>
      <c r="AV572" s="14" t="s">
        <v>83</v>
      </c>
      <c r="AW572" s="14" t="s">
        <v>35</v>
      </c>
      <c r="AX572" s="14" t="s">
        <v>81</v>
      </c>
      <c r="AY572" s="245" t="s">
        <v>135</v>
      </c>
    </row>
    <row r="573" s="2" customFormat="1" ht="16.5" customHeight="1">
      <c r="A573" s="40"/>
      <c r="B573" s="41"/>
      <c r="C573" s="206" t="s">
        <v>674</v>
      </c>
      <c r="D573" s="206" t="s">
        <v>137</v>
      </c>
      <c r="E573" s="207" t="s">
        <v>675</v>
      </c>
      <c r="F573" s="208" t="s">
        <v>676</v>
      </c>
      <c r="G573" s="209" t="s">
        <v>413</v>
      </c>
      <c r="H573" s="210">
        <v>1.8839999999999999</v>
      </c>
      <c r="I573" s="211"/>
      <c r="J573" s="212">
        <f>ROUND(I573*H573,2)</f>
        <v>0</v>
      </c>
      <c r="K573" s="208" t="s">
        <v>141</v>
      </c>
      <c r="L573" s="46"/>
      <c r="M573" s="213" t="s">
        <v>19</v>
      </c>
      <c r="N573" s="214" t="s">
        <v>44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142</v>
      </c>
      <c r="AT573" s="217" t="s">
        <v>137</v>
      </c>
      <c r="AU573" s="217" t="s">
        <v>83</v>
      </c>
      <c r="AY573" s="19" t="s">
        <v>135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81</v>
      </c>
      <c r="BK573" s="218">
        <f>ROUND(I573*H573,2)</f>
        <v>0</v>
      </c>
      <c r="BL573" s="19" t="s">
        <v>142</v>
      </c>
      <c r="BM573" s="217" t="s">
        <v>677</v>
      </c>
    </row>
    <row r="574" s="2" customFormat="1">
      <c r="A574" s="40"/>
      <c r="B574" s="41"/>
      <c r="C574" s="42"/>
      <c r="D574" s="219" t="s">
        <v>144</v>
      </c>
      <c r="E574" s="42"/>
      <c r="F574" s="220" t="s">
        <v>678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144</v>
      </c>
      <c r="AU574" s="19" t="s">
        <v>83</v>
      </c>
    </row>
    <row r="575" s="13" customFormat="1">
      <c r="A575" s="13"/>
      <c r="B575" s="224"/>
      <c r="C575" s="225"/>
      <c r="D575" s="226" t="s">
        <v>146</v>
      </c>
      <c r="E575" s="227" t="s">
        <v>19</v>
      </c>
      <c r="F575" s="228" t="s">
        <v>147</v>
      </c>
      <c r="G575" s="225"/>
      <c r="H575" s="227" t="s">
        <v>19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4" t="s">
        <v>146</v>
      </c>
      <c r="AU575" s="234" t="s">
        <v>83</v>
      </c>
      <c r="AV575" s="13" t="s">
        <v>81</v>
      </c>
      <c r="AW575" s="13" t="s">
        <v>35</v>
      </c>
      <c r="AX575" s="13" t="s">
        <v>73</v>
      </c>
      <c r="AY575" s="234" t="s">
        <v>135</v>
      </c>
    </row>
    <row r="576" s="13" customFormat="1">
      <c r="A576" s="13"/>
      <c r="B576" s="224"/>
      <c r="C576" s="225"/>
      <c r="D576" s="226" t="s">
        <v>146</v>
      </c>
      <c r="E576" s="227" t="s">
        <v>19</v>
      </c>
      <c r="F576" s="228" t="s">
        <v>679</v>
      </c>
      <c r="G576" s="225"/>
      <c r="H576" s="227" t="s">
        <v>19</v>
      </c>
      <c r="I576" s="229"/>
      <c r="J576" s="225"/>
      <c r="K576" s="225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146</v>
      </c>
      <c r="AU576" s="234" t="s">
        <v>83</v>
      </c>
      <c r="AV576" s="13" t="s">
        <v>81</v>
      </c>
      <c r="AW576" s="13" t="s">
        <v>35</v>
      </c>
      <c r="AX576" s="13" t="s">
        <v>73</v>
      </c>
      <c r="AY576" s="234" t="s">
        <v>135</v>
      </c>
    </row>
    <row r="577" s="13" customFormat="1">
      <c r="A577" s="13"/>
      <c r="B577" s="224"/>
      <c r="C577" s="225"/>
      <c r="D577" s="226" t="s">
        <v>146</v>
      </c>
      <c r="E577" s="227" t="s">
        <v>19</v>
      </c>
      <c r="F577" s="228" t="s">
        <v>672</v>
      </c>
      <c r="G577" s="225"/>
      <c r="H577" s="227" t="s">
        <v>19</v>
      </c>
      <c r="I577" s="229"/>
      <c r="J577" s="225"/>
      <c r="K577" s="225"/>
      <c r="L577" s="230"/>
      <c r="M577" s="231"/>
      <c r="N577" s="232"/>
      <c r="O577" s="232"/>
      <c r="P577" s="232"/>
      <c r="Q577" s="232"/>
      <c r="R577" s="232"/>
      <c r="S577" s="232"/>
      <c r="T577" s="23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4" t="s">
        <v>146</v>
      </c>
      <c r="AU577" s="234" t="s">
        <v>83</v>
      </c>
      <c r="AV577" s="13" t="s">
        <v>81</v>
      </c>
      <c r="AW577" s="13" t="s">
        <v>35</v>
      </c>
      <c r="AX577" s="13" t="s">
        <v>73</v>
      </c>
      <c r="AY577" s="234" t="s">
        <v>135</v>
      </c>
    </row>
    <row r="578" s="14" customFormat="1">
      <c r="A578" s="14"/>
      <c r="B578" s="235"/>
      <c r="C578" s="236"/>
      <c r="D578" s="226" t="s">
        <v>146</v>
      </c>
      <c r="E578" s="237" t="s">
        <v>19</v>
      </c>
      <c r="F578" s="238" t="s">
        <v>673</v>
      </c>
      <c r="G578" s="236"/>
      <c r="H578" s="239">
        <v>1.8839999999999999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146</v>
      </c>
      <c r="AU578" s="245" t="s">
        <v>83</v>
      </c>
      <c r="AV578" s="14" t="s">
        <v>83</v>
      </c>
      <c r="AW578" s="14" t="s">
        <v>35</v>
      </c>
      <c r="AX578" s="14" t="s">
        <v>81</v>
      </c>
      <c r="AY578" s="245" t="s">
        <v>135</v>
      </c>
    </row>
    <row r="579" s="2" customFormat="1" ht="24.15" customHeight="1">
      <c r="A579" s="40"/>
      <c r="B579" s="41"/>
      <c r="C579" s="206" t="s">
        <v>680</v>
      </c>
      <c r="D579" s="206" t="s">
        <v>137</v>
      </c>
      <c r="E579" s="207" t="s">
        <v>681</v>
      </c>
      <c r="F579" s="208" t="s">
        <v>682</v>
      </c>
      <c r="G579" s="209" t="s">
        <v>413</v>
      </c>
      <c r="H579" s="210">
        <v>0.94199999999999995</v>
      </c>
      <c r="I579" s="211"/>
      <c r="J579" s="212">
        <f>ROUND(I579*H579,2)</f>
        <v>0</v>
      </c>
      <c r="K579" s="208" t="s">
        <v>141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142</v>
      </c>
      <c r="AT579" s="217" t="s">
        <v>137</v>
      </c>
      <c r="AU579" s="217" t="s">
        <v>83</v>
      </c>
      <c r="AY579" s="19" t="s">
        <v>135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81</v>
      </c>
      <c r="BK579" s="218">
        <f>ROUND(I579*H579,2)</f>
        <v>0</v>
      </c>
      <c r="BL579" s="19" t="s">
        <v>142</v>
      </c>
      <c r="BM579" s="217" t="s">
        <v>683</v>
      </c>
    </row>
    <row r="580" s="2" customFormat="1">
      <c r="A580" s="40"/>
      <c r="B580" s="41"/>
      <c r="C580" s="42"/>
      <c r="D580" s="219" t="s">
        <v>144</v>
      </c>
      <c r="E580" s="42"/>
      <c r="F580" s="220" t="s">
        <v>684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144</v>
      </c>
      <c r="AU580" s="19" t="s">
        <v>83</v>
      </c>
    </row>
    <row r="581" s="13" customFormat="1">
      <c r="A581" s="13"/>
      <c r="B581" s="224"/>
      <c r="C581" s="225"/>
      <c r="D581" s="226" t="s">
        <v>146</v>
      </c>
      <c r="E581" s="227" t="s">
        <v>19</v>
      </c>
      <c r="F581" s="228" t="s">
        <v>147</v>
      </c>
      <c r="G581" s="225"/>
      <c r="H581" s="227" t="s">
        <v>19</v>
      </c>
      <c r="I581" s="229"/>
      <c r="J581" s="225"/>
      <c r="K581" s="225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146</v>
      </c>
      <c r="AU581" s="234" t="s">
        <v>83</v>
      </c>
      <c r="AV581" s="13" t="s">
        <v>81</v>
      </c>
      <c r="AW581" s="13" t="s">
        <v>35</v>
      </c>
      <c r="AX581" s="13" t="s">
        <v>73</v>
      </c>
      <c r="AY581" s="234" t="s">
        <v>135</v>
      </c>
    </row>
    <row r="582" s="13" customFormat="1">
      <c r="A582" s="13"/>
      <c r="B582" s="224"/>
      <c r="C582" s="225"/>
      <c r="D582" s="226" t="s">
        <v>146</v>
      </c>
      <c r="E582" s="227" t="s">
        <v>19</v>
      </c>
      <c r="F582" s="228" t="s">
        <v>685</v>
      </c>
      <c r="G582" s="225"/>
      <c r="H582" s="227" t="s">
        <v>19</v>
      </c>
      <c r="I582" s="229"/>
      <c r="J582" s="225"/>
      <c r="K582" s="225"/>
      <c r="L582" s="230"/>
      <c r="M582" s="231"/>
      <c r="N582" s="232"/>
      <c r="O582" s="232"/>
      <c r="P582" s="232"/>
      <c r="Q582" s="232"/>
      <c r="R582" s="232"/>
      <c r="S582" s="232"/>
      <c r="T582" s="23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4" t="s">
        <v>146</v>
      </c>
      <c r="AU582" s="234" t="s">
        <v>83</v>
      </c>
      <c r="AV582" s="13" t="s">
        <v>81</v>
      </c>
      <c r="AW582" s="13" t="s">
        <v>35</v>
      </c>
      <c r="AX582" s="13" t="s">
        <v>73</v>
      </c>
      <c r="AY582" s="234" t="s">
        <v>135</v>
      </c>
    </row>
    <row r="583" s="13" customFormat="1">
      <c r="A583" s="13"/>
      <c r="B583" s="224"/>
      <c r="C583" s="225"/>
      <c r="D583" s="226" t="s">
        <v>146</v>
      </c>
      <c r="E583" s="227" t="s">
        <v>19</v>
      </c>
      <c r="F583" s="228" t="s">
        <v>672</v>
      </c>
      <c r="G583" s="225"/>
      <c r="H583" s="227" t="s">
        <v>19</v>
      </c>
      <c r="I583" s="229"/>
      <c r="J583" s="225"/>
      <c r="K583" s="225"/>
      <c r="L583" s="230"/>
      <c r="M583" s="231"/>
      <c r="N583" s="232"/>
      <c r="O583" s="232"/>
      <c r="P583" s="232"/>
      <c r="Q583" s="232"/>
      <c r="R583" s="232"/>
      <c r="S583" s="232"/>
      <c r="T583" s="23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4" t="s">
        <v>146</v>
      </c>
      <c r="AU583" s="234" t="s">
        <v>83</v>
      </c>
      <c r="AV583" s="13" t="s">
        <v>81</v>
      </c>
      <c r="AW583" s="13" t="s">
        <v>35</v>
      </c>
      <c r="AX583" s="13" t="s">
        <v>73</v>
      </c>
      <c r="AY583" s="234" t="s">
        <v>135</v>
      </c>
    </row>
    <row r="584" s="14" customFormat="1">
      <c r="A584" s="14"/>
      <c r="B584" s="235"/>
      <c r="C584" s="236"/>
      <c r="D584" s="226" t="s">
        <v>146</v>
      </c>
      <c r="E584" s="237" t="s">
        <v>19</v>
      </c>
      <c r="F584" s="238" t="s">
        <v>686</v>
      </c>
      <c r="G584" s="236"/>
      <c r="H584" s="239">
        <v>0.94199999999999995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5" t="s">
        <v>146</v>
      </c>
      <c r="AU584" s="245" t="s">
        <v>83</v>
      </c>
      <c r="AV584" s="14" t="s">
        <v>83</v>
      </c>
      <c r="AW584" s="14" t="s">
        <v>35</v>
      </c>
      <c r="AX584" s="14" t="s">
        <v>81</v>
      </c>
      <c r="AY584" s="245" t="s">
        <v>135</v>
      </c>
    </row>
    <row r="585" s="12" customFormat="1" ht="22.8" customHeight="1">
      <c r="A585" s="12"/>
      <c r="B585" s="190"/>
      <c r="C585" s="191"/>
      <c r="D585" s="192" t="s">
        <v>72</v>
      </c>
      <c r="E585" s="204" t="s">
        <v>687</v>
      </c>
      <c r="F585" s="204" t="s">
        <v>688</v>
      </c>
      <c r="G585" s="191"/>
      <c r="H585" s="191"/>
      <c r="I585" s="194"/>
      <c r="J585" s="205">
        <f>BK585</f>
        <v>0</v>
      </c>
      <c r="K585" s="191"/>
      <c r="L585" s="196"/>
      <c r="M585" s="197"/>
      <c r="N585" s="198"/>
      <c r="O585" s="198"/>
      <c r="P585" s="199">
        <f>SUM(P586:P589)</f>
        <v>0</v>
      </c>
      <c r="Q585" s="198"/>
      <c r="R585" s="199">
        <f>SUM(R586:R589)</f>
        <v>0</v>
      </c>
      <c r="S585" s="198"/>
      <c r="T585" s="200">
        <f>SUM(T586:T589)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01" t="s">
        <v>81</v>
      </c>
      <c r="AT585" s="202" t="s">
        <v>72</v>
      </c>
      <c r="AU585" s="202" t="s">
        <v>81</v>
      </c>
      <c r="AY585" s="201" t="s">
        <v>135</v>
      </c>
      <c r="BK585" s="203">
        <f>SUM(BK586:BK589)</f>
        <v>0</v>
      </c>
    </row>
    <row r="586" s="2" customFormat="1" ht="24.15" customHeight="1">
      <c r="A586" s="40"/>
      <c r="B586" s="41"/>
      <c r="C586" s="206" t="s">
        <v>689</v>
      </c>
      <c r="D586" s="206" t="s">
        <v>137</v>
      </c>
      <c r="E586" s="207" t="s">
        <v>690</v>
      </c>
      <c r="F586" s="208" t="s">
        <v>691</v>
      </c>
      <c r="G586" s="209" t="s">
        <v>413</v>
      </c>
      <c r="H586" s="210">
        <v>2313.373</v>
      </c>
      <c r="I586" s="211"/>
      <c r="J586" s="212">
        <f>ROUND(I586*H586,2)</f>
        <v>0</v>
      </c>
      <c r="K586" s="208" t="s">
        <v>141</v>
      </c>
      <c r="L586" s="46"/>
      <c r="M586" s="213" t="s">
        <v>19</v>
      </c>
      <c r="N586" s="214" t="s">
        <v>44</v>
      </c>
      <c r="O586" s="86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142</v>
      </c>
      <c r="AT586" s="217" t="s">
        <v>137</v>
      </c>
      <c r="AU586" s="217" t="s">
        <v>83</v>
      </c>
      <c r="AY586" s="19" t="s">
        <v>135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81</v>
      </c>
      <c r="BK586" s="218">
        <f>ROUND(I586*H586,2)</f>
        <v>0</v>
      </c>
      <c r="BL586" s="19" t="s">
        <v>142</v>
      </c>
      <c r="BM586" s="217" t="s">
        <v>692</v>
      </c>
    </row>
    <row r="587" s="2" customFormat="1">
      <c r="A587" s="40"/>
      <c r="B587" s="41"/>
      <c r="C587" s="42"/>
      <c r="D587" s="219" t="s">
        <v>144</v>
      </c>
      <c r="E587" s="42"/>
      <c r="F587" s="220" t="s">
        <v>693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144</v>
      </c>
      <c r="AU587" s="19" t="s">
        <v>83</v>
      </c>
    </row>
    <row r="588" s="2" customFormat="1" ht="24.15" customHeight="1">
      <c r="A588" s="40"/>
      <c r="B588" s="41"/>
      <c r="C588" s="206" t="s">
        <v>694</v>
      </c>
      <c r="D588" s="206" t="s">
        <v>137</v>
      </c>
      <c r="E588" s="207" t="s">
        <v>695</v>
      </c>
      <c r="F588" s="208" t="s">
        <v>696</v>
      </c>
      <c r="G588" s="209" t="s">
        <v>413</v>
      </c>
      <c r="H588" s="210">
        <v>2313.373</v>
      </c>
      <c r="I588" s="211"/>
      <c r="J588" s="212">
        <f>ROUND(I588*H588,2)</f>
        <v>0</v>
      </c>
      <c r="K588" s="208" t="s">
        <v>141</v>
      </c>
      <c r="L588" s="46"/>
      <c r="M588" s="213" t="s">
        <v>19</v>
      </c>
      <c r="N588" s="214" t="s">
        <v>44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142</v>
      </c>
      <c r="AT588" s="217" t="s">
        <v>137</v>
      </c>
      <c r="AU588" s="217" t="s">
        <v>83</v>
      </c>
      <c r="AY588" s="19" t="s">
        <v>135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81</v>
      </c>
      <c r="BK588" s="218">
        <f>ROUND(I588*H588,2)</f>
        <v>0</v>
      </c>
      <c r="BL588" s="19" t="s">
        <v>142</v>
      </c>
      <c r="BM588" s="217" t="s">
        <v>697</v>
      </c>
    </row>
    <row r="589" s="2" customFormat="1">
      <c r="A589" s="40"/>
      <c r="B589" s="41"/>
      <c r="C589" s="42"/>
      <c r="D589" s="219" t="s">
        <v>144</v>
      </c>
      <c r="E589" s="42"/>
      <c r="F589" s="220" t="s">
        <v>698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144</v>
      </c>
      <c r="AU589" s="19" t="s">
        <v>83</v>
      </c>
    </row>
    <row r="590" s="12" customFormat="1" ht="25.92" customHeight="1">
      <c r="A590" s="12"/>
      <c r="B590" s="190"/>
      <c r="C590" s="191"/>
      <c r="D590" s="192" t="s">
        <v>72</v>
      </c>
      <c r="E590" s="193" t="s">
        <v>699</v>
      </c>
      <c r="F590" s="193" t="s">
        <v>700</v>
      </c>
      <c r="G590" s="191"/>
      <c r="H590" s="191"/>
      <c r="I590" s="194"/>
      <c r="J590" s="195">
        <f>BK590</f>
        <v>0</v>
      </c>
      <c r="K590" s="191"/>
      <c r="L590" s="196"/>
      <c r="M590" s="197"/>
      <c r="N590" s="198"/>
      <c r="O590" s="198"/>
      <c r="P590" s="199">
        <f>P591+P617+P631+P653+P661</f>
        <v>0</v>
      </c>
      <c r="Q590" s="198"/>
      <c r="R590" s="199">
        <f>R591+R617+R631+R653+R661</f>
        <v>0</v>
      </c>
      <c r="S590" s="198"/>
      <c r="T590" s="200">
        <f>T591+T617+T631+T653+T661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01" t="s">
        <v>175</v>
      </c>
      <c r="AT590" s="202" t="s">
        <v>72</v>
      </c>
      <c r="AU590" s="202" t="s">
        <v>73</v>
      </c>
      <c r="AY590" s="201" t="s">
        <v>135</v>
      </c>
      <c r="BK590" s="203">
        <f>BK591+BK617+BK631+BK653+BK661</f>
        <v>0</v>
      </c>
    </row>
    <row r="591" s="12" customFormat="1" ht="22.8" customHeight="1">
      <c r="A591" s="12"/>
      <c r="B591" s="190"/>
      <c r="C591" s="191"/>
      <c r="D591" s="192" t="s">
        <v>72</v>
      </c>
      <c r="E591" s="204" t="s">
        <v>701</v>
      </c>
      <c r="F591" s="204" t="s">
        <v>702</v>
      </c>
      <c r="G591" s="191"/>
      <c r="H591" s="191"/>
      <c r="I591" s="194"/>
      <c r="J591" s="205">
        <f>BK591</f>
        <v>0</v>
      </c>
      <c r="K591" s="191"/>
      <c r="L591" s="196"/>
      <c r="M591" s="197"/>
      <c r="N591" s="198"/>
      <c r="O591" s="198"/>
      <c r="P591" s="199">
        <f>SUM(P592:P616)</f>
        <v>0</v>
      </c>
      <c r="Q591" s="198"/>
      <c r="R591" s="199">
        <f>SUM(R592:R616)</f>
        <v>0</v>
      </c>
      <c r="S591" s="198"/>
      <c r="T591" s="200">
        <f>SUM(T592:T616)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01" t="s">
        <v>175</v>
      </c>
      <c r="AT591" s="202" t="s">
        <v>72</v>
      </c>
      <c r="AU591" s="202" t="s">
        <v>81</v>
      </c>
      <c r="AY591" s="201" t="s">
        <v>135</v>
      </c>
      <c r="BK591" s="203">
        <f>SUM(BK592:BK616)</f>
        <v>0</v>
      </c>
    </row>
    <row r="592" s="2" customFormat="1" ht="16.5" customHeight="1">
      <c r="A592" s="40"/>
      <c r="B592" s="41"/>
      <c r="C592" s="206" t="s">
        <v>703</v>
      </c>
      <c r="D592" s="206" t="s">
        <v>137</v>
      </c>
      <c r="E592" s="207" t="s">
        <v>704</v>
      </c>
      <c r="F592" s="208" t="s">
        <v>705</v>
      </c>
      <c r="G592" s="209" t="s">
        <v>706</v>
      </c>
      <c r="H592" s="210">
        <v>3</v>
      </c>
      <c r="I592" s="211"/>
      <c r="J592" s="212">
        <f>ROUND(I592*H592,2)</f>
        <v>0</v>
      </c>
      <c r="K592" s="208" t="s">
        <v>141</v>
      </c>
      <c r="L592" s="46"/>
      <c r="M592" s="213" t="s">
        <v>19</v>
      </c>
      <c r="N592" s="214" t="s">
        <v>44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707</v>
      </c>
      <c r="AT592" s="217" t="s">
        <v>137</v>
      </c>
      <c r="AU592" s="217" t="s">
        <v>83</v>
      </c>
      <c r="AY592" s="19" t="s">
        <v>135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81</v>
      </c>
      <c r="BK592" s="218">
        <f>ROUND(I592*H592,2)</f>
        <v>0</v>
      </c>
      <c r="BL592" s="19" t="s">
        <v>707</v>
      </c>
      <c r="BM592" s="217" t="s">
        <v>708</v>
      </c>
    </row>
    <row r="593" s="2" customFormat="1">
      <c r="A593" s="40"/>
      <c r="B593" s="41"/>
      <c r="C593" s="42"/>
      <c r="D593" s="219" t="s">
        <v>144</v>
      </c>
      <c r="E593" s="42"/>
      <c r="F593" s="220" t="s">
        <v>709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144</v>
      </c>
      <c r="AU593" s="19" t="s">
        <v>83</v>
      </c>
    </row>
    <row r="594" s="13" customFormat="1">
      <c r="A594" s="13"/>
      <c r="B594" s="224"/>
      <c r="C594" s="225"/>
      <c r="D594" s="226" t="s">
        <v>146</v>
      </c>
      <c r="E594" s="227" t="s">
        <v>19</v>
      </c>
      <c r="F594" s="228" t="s">
        <v>710</v>
      </c>
      <c r="G594" s="225"/>
      <c r="H594" s="227" t="s">
        <v>19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4" t="s">
        <v>146</v>
      </c>
      <c r="AU594" s="234" t="s">
        <v>83</v>
      </c>
      <c r="AV594" s="13" t="s">
        <v>81</v>
      </c>
      <c r="AW594" s="13" t="s">
        <v>35</v>
      </c>
      <c r="AX594" s="13" t="s">
        <v>73</v>
      </c>
      <c r="AY594" s="234" t="s">
        <v>135</v>
      </c>
    </row>
    <row r="595" s="14" customFormat="1">
      <c r="A595" s="14"/>
      <c r="B595" s="235"/>
      <c r="C595" s="236"/>
      <c r="D595" s="226" t="s">
        <v>146</v>
      </c>
      <c r="E595" s="237" t="s">
        <v>19</v>
      </c>
      <c r="F595" s="238" t="s">
        <v>162</v>
      </c>
      <c r="G595" s="236"/>
      <c r="H595" s="239">
        <v>3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5" t="s">
        <v>146</v>
      </c>
      <c r="AU595" s="245" t="s">
        <v>83</v>
      </c>
      <c r="AV595" s="14" t="s">
        <v>83</v>
      </c>
      <c r="AW595" s="14" t="s">
        <v>35</v>
      </c>
      <c r="AX595" s="14" t="s">
        <v>81</v>
      </c>
      <c r="AY595" s="245" t="s">
        <v>135</v>
      </c>
    </row>
    <row r="596" s="2" customFormat="1" ht="16.5" customHeight="1">
      <c r="A596" s="40"/>
      <c r="B596" s="41"/>
      <c r="C596" s="206" t="s">
        <v>711</v>
      </c>
      <c r="D596" s="206" t="s">
        <v>137</v>
      </c>
      <c r="E596" s="207" t="s">
        <v>712</v>
      </c>
      <c r="F596" s="208" t="s">
        <v>713</v>
      </c>
      <c r="G596" s="209" t="s">
        <v>714</v>
      </c>
      <c r="H596" s="210">
        <v>1</v>
      </c>
      <c r="I596" s="211"/>
      <c r="J596" s="212">
        <f>ROUND(I596*H596,2)</f>
        <v>0</v>
      </c>
      <c r="K596" s="208" t="s">
        <v>141</v>
      </c>
      <c r="L596" s="46"/>
      <c r="M596" s="213" t="s">
        <v>19</v>
      </c>
      <c r="N596" s="214" t="s">
        <v>44</v>
      </c>
      <c r="O596" s="86"/>
      <c r="P596" s="215">
        <f>O596*H596</f>
        <v>0</v>
      </c>
      <c r="Q596" s="215">
        <v>0</v>
      </c>
      <c r="R596" s="215">
        <f>Q596*H596</f>
        <v>0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707</v>
      </c>
      <c r="AT596" s="217" t="s">
        <v>137</v>
      </c>
      <c r="AU596" s="217" t="s">
        <v>83</v>
      </c>
      <c r="AY596" s="19" t="s">
        <v>135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81</v>
      </c>
      <c r="BK596" s="218">
        <f>ROUND(I596*H596,2)</f>
        <v>0</v>
      </c>
      <c r="BL596" s="19" t="s">
        <v>707</v>
      </c>
      <c r="BM596" s="217" t="s">
        <v>715</v>
      </c>
    </row>
    <row r="597" s="2" customFormat="1">
      <c r="A597" s="40"/>
      <c r="B597" s="41"/>
      <c r="C597" s="42"/>
      <c r="D597" s="219" t="s">
        <v>144</v>
      </c>
      <c r="E597" s="42"/>
      <c r="F597" s="220" t="s">
        <v>716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144</v>
      </c>
      <c r="AU597" s="19" t="s">
        <v>83</v>
      </c>
    </row>
    <row r="598" s="13" customFormat="1">
      <c r="A598" s="13"/>
      <c r="B598" s="224"/>
      <c r="C598" s="225"/>
      <c r="D598" s="226" t="s">
        <v>146</v>
      </c>
      <c r="E598" s="227" t="s">
        <v>19</v>
      </c>
      <c r="F598" s="228" t="s">
        <v>717</v>
      </c>
      <c r="G598" s="225"/>
      <c r="H598" s="227" t="s">
        <v>19</v>
      </c>
      <c r="I598" s="229"/>
      <c r="J598" s="225"/>
      <c r="K598" s="225"/>
      <c r="L598" s="230"/>
      <c r="M598" s="231"/>
      <c r="N598" s="232"/>
      <c r="O598" s="232"/>
      <c r="P598" s="232"/>
      <c r="Q598" s="232"/>
      <c r="R598" s="232"/>
      <c r="S598" s="232"/>
      <c r="T598" s="23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4" t="s">
        <v>146</v>
      </c>
      <c r="AU598" s="234" t="s">
        <v>83</v>
      </c>
      <c r="AV598" s="13" t="s">
        <v>81</v>
      </c>
      <c r="AW598" s="13" t="s">
        <v>35</v>
      </c>
      <c r="AX598" s="13" t="s">
        <v>73</v>
      </c>
      <c r="AY598" s="234" t="s">
        <v>135</v>
      </c>
    </row>
    <row r="599" s="14" customFormat="1">
      <c r="A599" s="14"/>
      <c r="B599" s="235"/>
      <c r="C599" s="236"/>
      <c r="D599" s="226" t="s">
        <v>146</v>
      </c>
      <c r="E599" s="237" t="s">
        <v>19</v>
      </c>
      <c r="F599" s="238" t="s">
        <v>81</v>
      </c>
      <c r="G599" s="236"/>
      <c r="H599" s="239">
        <v>1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5" t="s">
        <v>146</v>
      </c>
      <c r="AU599" s="245" t="s">
        <v>83</v>
      </c>
      <c r="AV599" s="14" t="s">
        <v>83</v>
      </c>
      <c r="AW599" s="14" t="s">
        <v>35</v>
      </c>
      <c r="AX599" s="14" t="s">
        <v>81</v>
      </c>
      <c r="AY599" s="245" t="s">
        <v>135</v>
      </c>
    </row>
    <row r="600" s="2" customFormat="1" ht="16.5" customHeight="1">
      <c r="A600" s="40"/>
      <c r="B600" s="41"/>
      <c r="C600" s="206" t="s">
        <v>718</v>
      </c>
      <c r="D600" s="206" t="s">
        <v>137</v>
      </c>
      <c r="E600" s="207" t="s">
        <v>719</v>
      </c>
      <c r="F600" s="208" t="s">
        <v>720</v>
      </c>
      <c r="G600" s="209" t="s">
        <v>714</v>
      </c>
      <c r="H600" s="210">
        <v>1</v>
      </c>
      <c r="I600" s="211"/>
      <c r="J600" s="212">
        <f>ROUND(I600*H600,2)</f>
        <v>0</v>
      </c>
      <c r="K600" s="208" t="s">
        <v>141</v>
      </c>
      <c r="L600" s="46"/>
      <c r="M600" s="213" t="s">
        <v>19</v>
      </c>
      <c r="N600" s="214" t="s">
        <v>44</v>
      </c>
      <c r="O600" s="86"/>
      <c r="P600" s="215">
        <f>O600*H600</f>
        <v>0</v>
      </c>
      <c r="Q600" s="215">
        <v>0</v>
      </c>
      <c r="R600" s="215">
        <f>Q600*H600</f>
        <v>0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707</v>
      </c>
      <c r="AT600" s="217" t="s">
        <v>137</v>
      </c>
      <c r="AU600" s="217" t="s">
        <v>83</v>
      </c>
      <c r="AY600" s="19" t="s">
        <v>135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81</v>
      </c>
      <c r="BK600" s="218">
        <f>ROUND(I600*H600,2)</f>
        <v>0</v>
      </c>
      <c r="BL600" s="19" t="s">
        <v>707</v>
      </c>
      <c r="BM600" s="217" t="s">
        <v>721</v>
      </c>
    </row>
    <row r="601" s="2" customFormat="1">
      <c r="A601" s="40"/>
      <c r="B601" s="41"/>
      <c r="C601" s="42"/>
      <c r="D601" s="219" t="s">
        <v>144</v>
      </c>
      <c r="E601" s="42"/>
      <c r="F601" s="220" t="s">
        <v>722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144</v>
      </c>
      <c r="AU601" s="19" t="s">
        <v>83</v>
      </c>
    </row>
    <row r="602" s="13" customFormat="1">
      <c r="A602" s="13"/>
      <c r="B602" s="224"/>
      <c r="C602" s="225"/>
      <c r="D602" s="226" t="s">
        <v>146</v>
      </c>
      <c r="E602" s="227" t="s">
        <v>19</v>
      </c>
      <c r="F602" s="228" t="s">
        <v>723</v>
      </c>
      <c r="G602" s="225"/>
      <c r="H602" s="227" t="s">
        <v>19</v>
      </c>
      <c r="I602" s="229"/>
      <c r="J602" s="225"/>
      <c r="K602" s="225"/>
      <c r="L602" s="230"/>
      <c r="M602" s="231"/>
      <c r="N602" s="232"/>
      <c r="O602" s="232"/>
      <c r="P602" s="232"/>
      <c r="Q602" s="232"/>
      <c r="R602" s="232"/>
      <c r="S602" s="232"/>
      <c r="T602" s="23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4" t="s">
        <v>146</v>
      </c>
      <c r="AU602" s="234" t="s">
        <v>83</v>
      </c>
      <c r="AV602" s="13" t="s">
        <v>81</v>
      </c>
      <c r="AW602" s="13" t="s">
        <v>35</v>
      </c>
      <c r="AX602" s="13" t="s">
        <v>73</v>
      </c>
      <c r="AY602" s="234" t="s">
        <v>135</v>
      </c>
    </row>
    <row r="603" s="14" customFormat="1">
      <c r="A603" s="14"/>
      <c r="B603" s="235"/>
      <c r="C603" s="236"/>
      <c r="D603" s="226" t="s">
        <v>146</v>
      </c>
      <c r="E603" s="237" t="s">
        <v>19</v>
      </c>
      <c r="F603" s="238" t="s">
        <v>81</v>
      </c>
      <c r="G603" s="236"/>
      <c r="H603" s="239">
        <v>1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5" t="s">
        <v>146</v>
      </c>
      <c r="AU603" s="245" t="s">
        <v>83</v>
      </c>
      <c r="AV603" s="14" t="s">
        <v>83</v>
      </c>
      <c r="AW603" s="14" t="s">
        <v>35</v>
      </c>
      <c r="AX603" s="14" t="s">
        <v>81</v>
      </c>
      <c r="AY603" s="245" t="s">
        <v>135</v>
      </c>
    </row>
    <row r="604" s="2" customFormat="1" ht="16.5" customHeight="1">
      <c r="A604" s="40"/>
      <c r="B604" s="41"/>
      <c r="C604" s="206" t="s">
        <v>724</v>
      </c>
      <c r="D604" s="206" t="s">
        <v>137</v>
      </c>
      <c r="E604" s="207" t="s">
        <v>725</v>
      </c>
      <c r="F604" s="208" t="s">
        <v>726</v>
      </c>
      <c r="G604" s="209" t="s">
        <v>714</v>
      </c>
      <c r="H604" s="210">
        <v>1</v>
      </c>
      <c r="I604" s="211"/>
      <c r="J604" s="212">
        <f>ROUND(I604*H604,2)</f>
        <v>0</v>
      </c>
      <c r="K604" s="208" t="s">
        <v>141</v>
      </c>
      <c r="L604" s="46"/>
      <c r="M604" s="213" t="s">
        <v>19</v>
      </c>
      <c r="N604" s="214" t="s">
        <v>44</v>
      </c>
      <c r="O604" s="86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707</v>
      </c>
      <c r="AT604" s="217" t="s">
        <v>137</v>
      </c>
      <c r="AU604" s="217" t="s">
        <v>83</v>
      </c>
      <c r="AY604" s="19" t="s">
        <v>135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81</v>
      </c>
      <c r="BK604" s="218">
        <f>ROUND(I604*H604,2)</f>
        <v>0</v>
      </c>
      <c r="BL604" s="19" t="s">
        <v>707</v>
      </c>
      <c r="BM604" s="217" t="s">
        <v>727</v>
      </c>
    </row>
    <row r="605" s="2" customFormat="1">
      <c r="A605" s="40"/>
      <c r="B605" s="41"/>
      <c r="C605" s="42"/>
      <c r="D605" s="219" t="s">
        <v>144</v>
      </c>
      <c r="E605" s="42"/>
      <c r="F605" s="220" t="s">
        <v>728</v>
      </c>
      <c r="G605" s="42"/>
      <c r="H605" s="42"/>
      <c r="I605" s="221"/>
      <c r="J605" s="42"/>
      <c r="K605" s="42"/>
      <c r="L605" s="46"/>
      <c r="M605" s="222"/>
      <c r="N605" s="22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144</v>
      </c>
      <c r="AU605" s="19" t="s">
        <v>83</v>
      </c>
    </row>
    <row r="606" s="13" customFormat="1">
      <c r="A606" s="13"/>
      <c r="B606" s="224"/>
      <c r="C606" s="225"/>
      <c r="D606" s="226" t="s">
        <v>146</v>
      </c>
      <c r="E606" s="227" t="s">
        <v>19</v>
      </c>
      <c r="F606" s="228" t="s">
        <v>729</v>
      </c>
      <c r="G606" s="225"/>
      <c r="H606" s="227" t="s">
        <v>19</v>
      </c>
      <c r="I606" s="229"/>
      <c r="J606" s="225"/>
      <c r="K606" s="225"/>
      <c r="L606" s="230"/>
      <c r="M606" s="231"/>
      <c r="N606" s="232"/>
      <c r="O606" s="232"/>
      <c r="P606" s="232"/>
      <c r="Q606" s="232"/>
      <c r="R606" s="232"/>
      <c r="S606" s="232"/>
      <c r="T606" s="23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4" t="s">
        <v>146</v>
      </c>
      <c r="AU606" s="234" t="s">
        <v>83</v>
      </c>
      <c r="AV606" s="13" t="s">
        <v>81</v>
      </c>
      <c r="AW606" s="13" t="s">
        <v>35</v>
      </c>
      <c r="AX606" s="13" t="s">
        <v>73</v>
      </c>
      <c r="AY606" s="234" t="s">
        <v>135</v>
      </c>
    </row>
    <row r="607" s="14" customFormat="1">
      <c r="A607" s="14"/>
      <c r="B607" s="235"/>
      <c r="C607" s="236"/>
      <c r="D607" s="226" t="s">
        <v>146</v>
      </c>
      <c r="E607" s="237" t="s">
        <v>19</v>
      </c>
      <c r="F607" s="238" t="s">
        <v>81</v>
      </c>
      <c r="G607" s="236"/>
      <c r="H607" s="239">
        <v>1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5" t="s">
        <v>146</v>
      </c>
      <c r="AU607" s="245" t="s">
        <v>83</v>
      </c>
      <c r="AV607" s="14" t="s">
        <v>83</v>
      </c>
      <c r="AW607" s="14" t="s">
        <v>35</v>
      </c>
      <c r="AX607" s="14" t="s">
        <v>81</v>
      </c>
      <c r="AY607" s="245" t="s">
        <v>135</v>
      </c>
    </row>
    <row r="608" s="2" customFormat="1" ht="16.5" customHeight="1">
      <c r="A608" s="40"/>
      <c r="B608" s="41"/>
      <c r="C608" s="206" t="s">
        <v>730</v>
      </c>
      <c r="D608" s="206" t="s">
        <v>137</v>
      </c>
      <c r="E608" s="207" t="s">
        <v>731</v>
      </c>
      <c r="F608" s="208" t="s">
        <v>732</v>
      </c>
      <c r="G608" s="209" t="s">
        <v>714</v>
      </c>
      <c r="H608" s="210">
        <v>1</v>
      </c>
      <c r="I608" s="211"/>
      <c r="J608" s="212">
        <f>ROUND(I608*H608,2)</f>
        <v>0</v>
      </c>
      <c r="K608" s="208" t="s">
        <v>141</v>
      </c>
      <c r="L608" s="46"/>
      <c r="M608" s="213" t="s">
        <v>19</v>
      </c>
      <c r="N608" s="214" t="s">
        <v>44</v>
      </c>
      <c r="O608" s="86"/>
      <c r="P608" s="215">
        <f>O608*H608</f>
        <v>0</v>
      </c>
      <c r="Q608" s="215">
        <v>0</v>
      </c>
      <c r="R608" s="215">
        <f>Q608*H608</f>
        <v>0</v>
      </c>
      <c r="S608" s="215">
        <v>0</v>
      </c>
      <c r="T608" s="21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7" t="s">
        <v>707</v>
      </c>
      <c r="AT608" s="217" t="s">
        <v>137</v>
      </c>
      <c r="AU608" s="217" t="s">
        <v>83</v>
      </c>
      <c r="AY608" s="19" t="s">
        <v>135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9" t="s">
        <v>81</v>
      </c>
      <c r="BK608" s="218">
        <f>ROUND(I608*H608,2)</f>
        <v>0</v>
      </c>
      <c r="BL608" s="19" t="s">
        <v>707</v>
      </c>
      <c r="BM608" s="217" t="s">
        <v>733</v>
      </c>
    </row>
    <row r="609" s="2" customFormat="1">
      <c r="A609" s="40"/>
      <c r="B609" s="41"/>
      <c r="C609" s="42"/>
      <c r="D609" s="219" t="s">
        <v>144</v>
      </c>
      <c r="E609" s="42"/>
      <c r="F609" s="220" t="s">
        <v>734</v>
      </c>
      <c r="G609" s="42"/>
      <c r="H609" s="42"/>
      <c r="I609" s="221"/>
      <c r="J609" s="42"/>
      <c r="K609" s="42"/>
      <c r="L609" s="46"/>
      <c r="M609" s="222"/>
      <c r="N609" s="22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144</v>
      </c>
      <c r="AU609" s="19" t="s">
        <v>83</v>
      </c>
    </row>
    <row r="610" s="13" customFormat="1">
      <c r="A610" s="13"/>
      <c r="B610" s="224"/>
      <c r="C610" s="225"/>
      <c r="D610" s="226" t="s">
        <v>146</v>
      </c>
      <c r="E610" s="227" t="s">
        <v>19</v>
      </c>
      <c r="F610" s="228" t="s">
        <v>735</v>
      </c>
      <c r="G610" s="225"/>
      <c r="H610" s="227" t="s">
        <v>19</v>
      </c>
      <c r="I610" s="229"/>
      <c r="J610" s="225"/>
      <c r="K610" s="225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146</v>
      </c>
      <c r="AU610" s="234" t="s">
        <v>83</v>
      </c>
      <c r="AV610" s="13" t="s">
        <v>81</v>
      </c>
      <c r="AW610" s="13" t="s">
        <v>35</v>
      </c>
      <c r="AX610" s="13" t="s">
        <v>73</v>
      </c>
      <c r="AY610" s="234" t="s">
        <v>135</v>
      </c>
    </row>
    <row r="611" s="14" customFormat="1">
      <c r="A611" s="14"/>
      <c r="B611" s="235"/>
      <c r="C611" s="236"/>
      <c r="D611" s="226" t="s">
        <v>146</v>
      </c>
      <c r="E611" s="237" t="s">
        <v>19</v>
      </c>
      <c r="F611" s="238" t="s">
        <v>81</v>
      </c>
      <c r="G611" s="236"/>
      <c r="H611" s="239">
        <v>1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5" t="s">
        <v>146</v>
      </c>
      <c r="AU611" s="245" t="s">
        <v>83</v>
      </c>
      <c r="AV611" s="14" t="s">
        <v>83</v>
      </c>
      <c r="AW611" s="14" t="s">
        <v>35</v>
      </c>
      <c r="AX611" s="14" t="s">
        <v>81</v>
      </c>
      <c r="AY611" s="245" t="s">
        <v>135</v>
      </c>
    </row>
    <row r="612" s="2" customFormat="1" ht="16.5" customHeight="1">
      <c r="A612" s="40"/>
      <c r="B612" s="41"/>
      <c r="C612" s="206" t="s">
        <v>736</v>
      </c>
      <c r="D612" s="206" t="s">
        <v>137</v>
      </c>
      <c r="E612" s="207" t="s">
        <v>737</v>
      </c>
      <c r="F612" s="208" t="s">
        <v>738</v>
      </c>
      <c r="G612" s="209" t="s">
        <v>714</v>
      </c>
      <c r="H612" s="210">
        <v>1</v>
      </c>
      <c r="I612" s="211"/>
      <c r="J612" s="212">
        <f>ROUND(I612*H612,2)</f>
        <v>0</v>
      </c>
      <c r="K612" s="208" t="s">
        <v>141</v>
      </c>
      <c r="L612" s="46"/>
      <c r="M612" s="213" t="s">
        <v>19</v>
      </c>
      <c r="N612" s="214" t="s">
        <v>44</v>
      </c>
      <c r="O612" s="86"/>
      <c r="P612" s="215">
        <f>O612*H612</f>
        <v>0</v>
      </c>
      <c r="Q612" s="215">
        <v>0</v>
      </c>
      <c r="R612" s="215">
        <f>Q612*H612</f>
        <v>0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707</v>
      </c>
      <c r="AT612" s="217" t="s">
        <v>137</v>
      </c>
      <c r="AU612" s="217" t="s">
        <v>83</v>
      </c>
      <c r="AY612" s="19" t="s">
        <v>135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81</v>
      </c>
      <c r="BK612" s="218">
        <f>ROUND(I612*H612,2)</f>
        <v>0</v>
      </c>
      <c r="BL612" s="19" t="s">
        <v>707</v>
      </c>
      <c r="BM612" s="217" t="s">
        <v>739</v>
      </c>
    </row>
    <row r="613" s="2" customFormat="1">
      <c r="A613" s="40"/>
      <c r="B613" s="41"/>
      <c r="C613" s="42"/>
      <c r="D613" s="219" t="s">
        <v>144</v>
      </c>
      <c r="E613" s="42"/>
      <c r="F613" s="220" t="s">
        <v>740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144</v>
      </c>
      <c r="AU613" s="19" t="s">
        <v>83</v>
      </c>
    </row>
    <row r="614" s="13" customFormat="1">
      <c r="A614" s="13"/>
      <c r="B614" s="224"/>
      <c r="C614" s="225"/>
      <c r="D614" s="226" t="s">
        <v>146</v>
      </c>
      <c r="E614" s="227" t="s">
        <v>19</v>
      </c>
      <c r="F614" s="228" t="s">
        <v>741</v>
      </c>
      <c r="G614" s="225"/>
      <c r="H614" s="227" t="s">
        <v>19</v>
      </c>
      <c r="I614" s="229"/>
      <c r="J614" s="225"/>
      <c r="K614" s="225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146</v>
      </c>
      <c r="AU614" s="234" t="s">
        <v>83</v>
      </c>
      <c r="AV614" s="13" t="s">
        <v>81</v>
      </c>
      <c r="AW614" s="13" t="s">
        <v>35</v>
      </c>
      <c r="AX614" s="13" t="s">
        <v>73</v>
      </c>
      <c r="AY614" s="234" t="s">
        <v>135</v>
      </c>
    </row>
    <row r="615" s="13" customFormat="1">
      <c r="A615" s="13"/>
      <c r="B615" s="224"/>
      <c r="C615" s="225"/>
      <c r="D615" s="226" t="s">
        <v>146</v>
      </c>
      <c r="E615" s="227" t="s">
        <v>19</v>
      </c>
      <c r="F615" s="228" t="s">
        <v>738</v>
      </c>
      <c r="G615" s="225"/>
      <c r="H615" s="227" t="s">
        <v>19</v>
      </c>
      <c r="I615" s="229"/>
      <c r="J615" s="225"/>
      <c r="K615" s="225"/>
      <c r="L615" s="230"/>
      <c r="M615" s="231"/>
      <c r="N615" s="232"/>
      <c r="O615" s="232"/>
      <c r="P615" s="232"/>
      <c r="Q615" s="232"/>
      <c r="R615" s="232"/>
      <c r="S615" s="232"/>
      <c r="T615" s="23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4" t="s">
        <v>146</v>
      </c>
      <c r="AU615" s="234" t="s">
        <v>83</v>
      </c>
      <c r="AV615" s="13" t="s">
        <v>81</v>
      </c>
      <c r="AW615" s="13" t="s">
        <v>35</v>
      </c>
      <c r="AX615" s="13" t="s">
        <v>73</v>
      </c>
      <c r="AY615" s="234" t="s">
        <v>135</v>
      </c>
    </row>
    <row r="616" s="14" customFormat="1">
      <c r="A616" s="14"/>
      <c r="B616" s="235"/>
      <c r="C616" s="236"/>
      <c r="D616" s="226" t="s">
        <v>146</v>
      </c>
      <c r="E616" s="237" t="s">
        <v>19</v>
      </c>
      <c r="F616" s="238" t="s">
        <v>81</v>
      </c>
      <c r="G616" s="236"/>
      <c r="H616" s="239">
        <v>1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5" t="s">
        <v>146</v>
      </c>
      <c r="AU616" s="245" t="s">
        <v>83</v>
      </c>
      <c r="AV616" s="14" t="s">
        <v>83</v>
      </c>
      <c r="AW616" s="14" t="s">
        <v>35</v>
      </c>
      <c r="AX616" s="14" t="s">
        <v>81</v>
      </c>
      <c r="AY616" s="245" t="s">
        <v>135</v>
      </c>
    </row>
    <row r="617" s="12" customFormat="1" ht="22.8" customHeight="1">
      <c r="A617" s="12"/>
      <c r="B617" s="190"/>
      <c r="C617" s="191"/>
      <c r="D617" s="192" t="s">
        <v>72</v>
      </c>
      <c r="E617" s="204" t="s">
        <v>742</v>
      </c>
      <c r="F617" s="204" t="s">
        <v>743</v>
      </c>
      <c r="G617" s="191"/>
      <c r="H617" s="191"/>
      <c r="I617" s="194"/>
      <c r="J617" s="205">
        <f>BK617</f>
        <v>0</v>
      </c>
      <c r="K617" s="191"/>
      <c r="L617" s="196"/>
      <c r="M617" s="197"/>
      <c r="N617" s="198"/>
      <c r="O617" s="198"/>
      <c r="P617" s="199">
        <f>SUM(P618:P630)</f>
        <v>0</v>
      </c>
      <c r="Q617" s="198"/>
      <c r="R617" s="199">
        <f>SUM(R618:R630)</f>
        <v>0</v>
      </c>
      <c r="S617" s="198"/>
      <c r="T617" s="200">
        <f>SUM(T618:T630)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01" t="s">
        <v>175</v>
      </c>
      <c r="AT617" s="202" t="s">
        <v>72</v>
      </c>
      <c r="AU617" s="202" t="s">
        <v>81</v>
      </c>
      <c r="AY617" s="201" t="s">
        <v>135</v>
      </c>
      <c r="BK617" s="203">
        <f>SUM(BK618:BK630)</f>
        <v>0</v>
      </c>
    </row>
    <row r="618" s="2" customFormat="1" ht="16.5" customHeight="1">
      <c r="A618" s="40"/>
      <c r="B618" s="41"/>
      <c r="C618" s="206" t="s">
        <v>744</v>
      </c>
      <c r="D618" s="206" t="s">
        <v>137</v>
      </c>
      <c r="E618" s="207" t="s">
        <v>745</v>
      </c>
      <c r="F618" s="208" t="s">
        <v>743</v>
      </c>
      <c r="G618" s="209" t="s">
        <v>714</v>
      </c>
      <c r="H618" s="210">
        <v>1</v>
      </c>
      <c r="I618" s="211"/>
      <c r="J618" s="212">
        <f>ROUND(I618*H618,2)</f>
        <v>0</v>
      </c>
      <c r="K618" s="208" t="s">
        <v>141</v>
      </c>
      <c r="L618" s="46"/>
      <c r="M618" s="213" t="s">
        <v>19</v>
      </c>
      <c r="N618" s="214" t="s">
        <v>44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707</v>
      </c>
      <c r="AT618" s="217" t="s">
        <v>137</v>
      </c>
      <c r="AU618" s="217" t="s">
        <v>83</v>
      </c>
      <c r="AY618" s="19" t="s">
        <v>135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81</v>
      </c>
      <c r="BK618" s="218">
        <f>ROUND(I618*H618,2)</f>
        <v>0</v>
      </c>
      <c r="BL618" s="19" t="s">
        <v>707</v>
      </c>
      <c r="BM618" s="217" t="s">
        <v>746</v>
      </c>
    </row>
    <row r="619" s="2" customFormat="1">
      <c r="A619" s="40"/>
      <c r="B619" s="41"/>
      <c r="C619" s="42"/>
      <c r="D619" s="219" t="s">
        <v>144</v>
      </c>
      <c r="E619" s="42"/>
      <c r="F619" s="220" t="s">
        <v>747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144</v>
      </c>
      <c r="AU619" s="19" t="s">
        <v>83</v>
      </c>
    </row>
    <row r="620" s="13" customFormat="1">
      <c r="A620" s="13"/>
      <c r="B620" s="224"/>
      <c r="C620" s="225"/>
      <c r="D620" s="226" t="s">
        <v>146</v>
      </c>
      <c r="E620" s="227" t="s">
        <v>19</v>
      </c>
      <c r="F620" s="228" t="s">
        <v>748</v>
      </c>
      <c r="G620" s="225"/>
      <c r="H620" s="227" t="s">
        <v>19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4" t="s">
        <v>146</v>
      </c>
      <c r="AU620" s="234" t="s">
        <v>83</v>
      </c>
      <c r="AV620" s="13" t="s">
        <v>81</v>
      </c>
      <c r="AW620" s="13" t="s">
        <v>35</v>
      </c>
      <c r="AX620" s="13" t="s">
        <v>73</v>
      </c>
      <c r="AY620" s="234" t="s">
        <v>135</v>
      </c>
    </row>
    <row r="621" s="13" customFormat="1">
      <c r="A621" s="13"/>
      <c r="B621" s="224"/>
      <c r="C621" s="225"/>
      <c r="D621" s="226" t="s">
        <v>146</v>
      </c>
      <c r="E621" s="227" t="s">
        <v>19</v>
      </c>
      <c r="F621" s="228" t="s">
        <v>743</v>
      </c>
      <c r="G621" s="225"/>
      <c r="H621" s="227" t="s">
        <v>19</v>
      </c>
      <c r="I621" s="229"/>
      <c r="J621" s="225"/>
      <c r="K621" s="225"/>
      <c r="L621" s="230"/>
      <c r="M621" s="231"/>
      <c r="N621" s="232"/>
      <c r="O621" s="232"/>
      <c r="P621" s="232"/>
      <c r="Q621" s="232"/>
      <c r="R621" s="232"/>
      <c r="S621" s="232"/>
      <c r="T621" s="23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4" t="s">
        <v>146</v>
      </c>
      <c r="AU621" s="234" t="s">
        <v>83</v>
      </c>
      <c r="AV621" s="13" t="s">
        <v>81</v>
      </c>
      <c r="AW621" s="13" t="s">
        <v>35</v>
      </c>
      <c r="AX621" s="13" t="s">
        <v>73</v>
      </c>
      <c r="AY621" s="234" t="s">
        <v>135</v>
      </c>
    </row>
    <row r="622" s="14" customFormat="1">
      <c r="A622" s="14"/>
      <c r="B622" s="235"/>
      <c r="C622" s="236"/>
      <c r="D622" s="226" t="s">
        <v>146</v>
      </c>
      <c r="E622" s="237" t="s">
        <v>19</v>
      </c>
      <c r="F622" s="238" t="s">
        <v>81</v>
      </c>
      <c r="G622" s="236"/>
      <c r="H622" s="239">
        <v>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146</v>
      </c>
      <c r="AU622" s="245" t="s">
        <v>83</v>
      </c>
      <c r="AV622" s="14" t="s">
        <v>83</v>
      </c>
      <c r="AW622" s="14" t="s">
        <v>35</v>
      </c>
      <c r="AX622" s="14" t="s">
        <v>81</v>
      </c>
      <c r="AY622" s="245" t="s">
        <v>135</v>
      </c>
    </row>
    <row r="623" s="2" customFormat="1" ht="16.5" customHeight="1">
      <c r="A623" s="40"/>
      <c r="B623" s="41"/>
      <c r="C623" s="206" t="s">
        <v>749</v>
      </c>
      <c r="D623" s="206" t="s">
        <v>137</v>
      </c>
      <c r="E623" s="207" t="s">
        <v>750</v>
      </c>
      <c r="F623" s="208" t="s">
        <v>751</v>
      </c>
      <c r="G623" s="209" t="s">
        <v>714</v>
      </c>
      <c r="H623" s="210">
        <v>1</v>
      </c>
      <c r="I623" s="211"/>
      <c r="J623" s="212">
        <f>ROUND(I623*H623,2)</f>
        <v>0</v>
      </c>
      <c r="K623" s="208" t="s">
        <v>141</v>
      </c>
      <c r="L623" s="46"/>
      <c r="M623" s="213" t="s">
        <v>19</v>
      </c>
      <c r="N623" s="214" t="s">
        <v>44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707</v>
      </c>
      <c r="AT623" s="217" t="s">
        <v>137</v>
      </c>
      <c r="AU623" s="217" t="s">
        <v>83</v>
      </c>
      <c r="AY623" s="19" t="s">
        <v>135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81</v>
      </c>
      <c r="BK623" s="218">
        <f>ROUND(I623*H623,2)</f>
        <v>0</v>
      </c>
      <c r="BL623" s="19" t="s">
        <v>707</v>
      </c>
      <c r="BM623" s="217" t="s">
        <v>752</v>
      </c>
    </row>
    <row r="624" s="2" customFormat="1">
      <c r="A624" s="40"/>
      <c r="B624" s="41"/>
      <c r="C624" s="42"/>
      <c r="D624" s="219" t="s">
        <v>144</v>
      </c>
      <c r="E624" s="42"/>
      <c r="F624" s="220" t="s">
        <v>753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144</v>
      </c>
      <c r="AU624" s="19" t="s">
        <v>83</v>
      </c>
    </row>
    <row r="625" s="13" customFormat="1">
      <c r="A625" s="13"/>
      <c r="B625" s="224"/>
      <c r="C625" s="225"/>
      <c r="D625" s="226" t="s">
        <v>146</v>
      </c>
      <c r="E625" s="227" t="s">
        <v>19</v>
      </c>
      <c r="F625" s="228" t="s">
        <v>754</v>
      </c>
      <c r="G625" s="225"/>
      <c r="H625" s="227" t="s">
        <v>19</v>
      </c>
      <c r="I625" s="229"/>
      <c r="J625" s="225"/>
      <c r="K625" s="225"/>
      <c r="L625" s="230"/>
      <c r="M625" s="231"/>
      <c r="N625" s="232"/>
      <c r="O625" s="232"/>
      <c r="P625" s="232"/>
      <c r="Q625" s="232"/>
      <c r="R625" s="232"/>
      <c r="S625" s="232"/>
      <c r="T625" s="23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4" t="s">
        <v>146</v>
      </c>
      <c r="AU625" s="234" t="s">
        <v>83</v>
      </c>
      <c r="AV625" s="13" t="s">
        <v>81</v>
      </c>
      <c r="AW625" s="13" t="s">
        <v>35</v>
      </c>
      <c r="AX625" s="13" t="s">
        <v>73</v>
      </c>
      <c r="AY625" s="234" t="s">
        <v>135</v>
      </c>
    </row>
    <row r="626" s="14" customFormat="1">
      <c r="A626" s="14"/>
      <c r="B626" s="235"/>
      <c r="C626" s="236"/>
      <c r="D626" s="226" t="s">
        <v>146</v>
      </c>
      <c r="E626" s="237" t="s">
        <v>19</v>
      </c>
      <c r="F626" s="238" t="s">
        <v>81</v>
      </c>
      <c r="G626" s="236"/>
      <c r="H626" s="239">
        <v>1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146</v>
      </c>
      <c r="AU626" s="245" t="s">
        <v>83</v>
      </c>
      <c r="AV626" s="14" t="s">
        <v>83</v>
      </c>
      <c r="AW626" s="14" t="s">
        <v>35</v>
      </c>
      <c r="AX626" s="14" t="s">
        <v>81</v>
      </c>
      <c r="AY626" s="245" t="s">
        <v>135</v>
      </c>
    </row>
    <row r="627" s="2" customFormat="1" ht="16.5" customHeight="1">
      <c r="A627" s="40"/>
      <c r="B627" s="41"/>
      <c r="C627" s="206" t="s">
        <v>755</v>
      </c>
      <c r="D627" s="206" t="s">
        <v>137</v>
      </c>
      <c r="E627" s="207" t="s">
        <v>756</v>
      </c>
      <c r="F627" s="208" t="s">
        <v>757</v>
      </c>
      <c r="G627" s="209" t="s">
        <v>521</v>
      </c>
      <c r="H627" s="210">
        <v>0.20000000000000001</v>
      </c>
      <c r="I627" s="211"/>
      <c r="J627" s="212">
        <f>ROUND(I627*H627,2)</f>
        <v>0</v>
      </c>
      <c r="K627" s="208" t="s">
        <v>141</v>
      </c>
      <c r="L627" s="46"/>
      <c r="M627" s="213" t="s">
        <v>19</v>
      </c>
      <c r="N627" s="214" t="s">
        <v>44</v>
      </c>
      <c r="O627" s="86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707</v>
      </c>
      <c r="AT627" s="217" t="s">
        <v>137</v>
      </c>
      <c r="AU627" s="217" t="s">
        <v>83</v>
      </c>
      <c r="AY627" s="19" t="s">
        <v>135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81</v>
      </c>
      <c r="BK627" s="218">
        <f>ROUND(I627*H627,2)</f>
        <v>0</v>
      </c>
      <c r="BL627" s="19" t="s">
        <v>707</v>
      </c>
      <c r="BM627" s="217" t="s">
        <v>758</v>
      </c>
    </row>
    <row r="628" s="2" customFormat="1">
      <c r="A628" s="40"/>
      <c r="B628" s="41"/>
      <c r="C628" s="42"/>
      <c r="D628" s="219" t="s">
        <v>144</v>
      </c>
      <c r="E628" s="42"/>
      <c r="F628" s="220" t="s">
        <v>759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144</v>
      </c>
      <c r="AU628" s="19" t="s">
        <v>83</v>
      </c>
    </row>
    <row r="629" s="13" customFormat="1">
      <c r="A629" s="13"/>
      <c r="B629" s="224"/>
      <c r="C629" s="225"/>
      <c r="D629" s="226" t="s">
        <v>146</v>
      </c>
      <c r="E629" s="227" t="s">
        <v>19</v>
      </c>
      <c r="F629" s="228" t="s">
        <v>760</v>
      </c>
      <c r="G629" s="225"/>
      <c r="H629" s="227" t="s">
        <v>19</v>
      </c>
      <c r="I629" s="229"/>
      <c r="J629" s="225"/>
      <c r="K629" s="225"/>
      <c r="L629" s="230"/>
      <c r="M629" s="231"/>
      <c r="N629" s="232"/>
      <c r="O629" s="232"/>
      <c r="P629" s="232"/>
      <c r="Q629" s="232"/>
      <c r="R629" s="232"/>
      <c r="S629" s="232"/>
      <c r="T629" s="23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4" t="s">
        <v>146</v>
      </c>
      <c r="AU629" s="234" t="s">
        <v>83</v>
      </c>
      <c r="AV629" s="13" t="s">
        <v>81</v>
      </c>
      <c r="AW629" s="13" t="s">
        <v>35</v>
      </c>
      <c r="AX629" s="13" t="s">
        <v>73</v>
      </c>
      <c r="AY629" s="234" t="s">
        <v>135</v>
      </c>
    </row>
    <row r="630" s="14" customFormat="1">
      <c r="A630" s="14"/>
      <c r="B630" s="235"/>
      <c r="C630" s="236"/>
      <c r="D630" s="226" t="s">
        <v>146</v>
      </c>
      <c r="E630" s="237" t="s">
        <v>19</v>
      </c>
      <c r="F630" s="238" t="s">
        <v>761</v>
      </c>
      <c r="G630" s="236"/>
      <c r="H630" s="239">
        <v>0.20000000000000001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5" t="s">
        <v>146</v>
      </c>
      <c r="AU630" s="245" t="s">
        <v>83</v>
      </c>
      <c r="AV630" s="14" t="s">
        <v>83</v>
      </c>
      <c r="AW630" s="14" t="s">
        <v>35</v>
      </c>
      <c r="AX630" s="14" t="s">
        <v>81</v>
      </c>
      <c r="AY630" s="245" t="s">
        <v>135</v>
      </c>
    </row>
    <row r="631" s="12" customFormat="1" ht="22.8" customHeight="1">
      <c r="A631" s="12"/>
      <c r="B631" s="190"/>
      <c r="C631" s="191"/>
      <c r="D631" s="192" t="s">
        <v>72</v>
      </c>
      <c r="E631" s="204" t="s">
        <v>762</v>
      </c>
      <c r="F631" s="204" t="s">
        <v>763</v>
      </c>
      <c r="G631" s="191"/>
      <c r="H631" s="191"/>
      <c r="I631" s="194"/>
      <c r="J631" s="205">
        <f>BK631</f>
        <v>0</v>
      </c>
      <c r="K631" s="191"/>
      <c r="L631" s="196"/>
      <c r="M631" s="197"/>
      <c r="N631" s="198"/>
      <c r="O631" s="198"/>
      <c r="P631" s="199">
        <f>SUM(P632:P652)</f>
        <v>0</v>
      </c>
      <c r="Q631" s="198"/>
      <c r="R631" s="199">
        <f>SUM(R632:R652)</f>
        <v>0</v>
      </c>
      <c r="S631" s="198"/>
      <c r="T631" s="200">
        <f>SUM(T632:T652)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01" t="s">
        <v>175</v>
      </c>
      <c r="AT631" s="202" t="s">
        <v>72</v>
      </c>
      <c r="AU631" s="202" t="s">
        <v>81</v>
      </c>
      <c r="AY631" s="201" t="s">
        <v>135</v>
      </c>
      <c r="BK631" s="203">
        <f>SUM(BK632:BK652)</f>
        <v>0</v>
      </c>
    </row>
    <row r="632" s="2" customFormat="1" ht="16.5" customHeight="1">
      <c r="A632" s="40"/>
      <c r="B632" s="41"/>
      <c r="C632" s="206" t="s">
        <v>764</v>
      </c>
      <c r="D632" s="206" t="s">
        <v>137</v>
      </c>
      <c r="E632" s="207" t="s">
        <v>765</v>
      </c>
      <c r="F632" s="208" t="s">
        <v>766</v>
      </c>
      <c r="G632" s="209" t="s">
        <v>706</v>
      </c>
      <c r="H632" s="210">
        <v>13</v>
      </c>
      <c r="I632" s="211"/>
      <c r="J632" s="212">
        <f>ROUND(I632*H632,2)</f>
        <v>0</v>
      </c>
      <c r="K632" s="208" t="s">
        <v>141</v>
      </c>
      <c r="L632" s="46"/>
      <c r="M632" s="213" t="s">
        <v>19</v>
      </c>
      <c r="N632" s="214" t="s">
        <v>44</v>
      </c>
      <c r="O632" s="86"/>
      <c r="P632" s="215">
        <f>O632*H632</f>
        <v>0</v>
      </c>
      <c r="Q632" s="215">
        <v>0</v>
      </c>
      <c r="R632" s="215">
        <f>Q632*H632</f>
        <v>0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707</v>
      </c>
      <c r="AT632" s="217" t="s">
        <v>137</v>
      </c>
      <c r="AU632" s="217" t="s">
        <v>83</v>
      </c>
      <c r="AY632" s="19" t="s">
        <v>135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81</v>
      </c>
      <c r="BK632" s="218">
        <f>ROUND(I632*H632,2)</f>
        <v>0</v>
      </c>
      <c r="BL632" s="19" t="s">
        <v>707</v>
      </c>
      <c r="BM632" s="217" t="s">
        <v>767</v>
      </c>
    </row>
    <row r="633" s="2" customFormat="1">
      <c r="A633" s="40"/>
      <c r="B633" s="41"/>
      <c r="C633" s="42"/>
      <c r="D633" s="219" t="s">
        <v>144</v>
      </c>
      <c r="E633" s="42"/>
      <c r="F633" s="220" t="s">
        <v>768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144</v>
      </c>
      <c r="AU633" s="19" t="s">
        <v>83</v>
      </c>
    </row>
    <row r="634" s="13" customFormat="1">
      <c r="A634" s="13"/>
      <c r="B634" s="224"/>
      <c r="C634" s="225"/>
      <c r="D634" s="226" t="s">
        <v>146</v>
      </c>
      <c r="E634" s="227" t="s">
        <v>19</v>
      </c>
      <c r="F634" s="228" t="s">
        <v>769</v>
      </c>
      <c r="G634" s="225"/>
      <c r="H634" s="227" t="s">
        <v>19</v>
      </c>
      <c r="I634" s="229"/>
      <c r="J634" s="225"/>
      <c r="K634" s="225"/>
      <c r="L634" s="230"/>
      <c r="M634" s="231"/>
      <c r="N634" s="232"/>
      <c r="O634" s="232"/>
      <c r="P634" s="232"/>
      <c r="Q634" s="232"/>
      <c r="R634" s="232"/>
      <c r="S634" s="232"/>
      <c r="T634" s="23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4" t="s">
        <v>146</v>
      </c>
      <c r="AU634" s="234" t="s">
        <v>83</v>
      </c>
      <c r="AV634" s="13" t="s">
        <v>81</v>
      </c>
      <c r="AW634" s="13" t="s">
        <v>35</v>
      </c>
      <c r="AX634" s="13" t="s">
        <v>73</v>
      </c>
      <c r="AY634" s="234" t="s">
        <v>135</v>
      </c>
    </row>
    <row r="635" s="14" customFormat="1">
      <c r="A635" s="14"/>
      <c r="B635" s="235"/>
      <c r="C635" s="236"/>
      <c r="D635" s="226" t="s">
        <v>146</v>
      </c>
      <c r="E635" s="237" t="s">
        <v>19</v>
      </c>
      <c r="F635" s="238" t="s">
        <v>185</v>
      </c>
      <c r="G635" s="236"/>
      <c r="H635" s="239">
        <v>7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5" t="s">
        <v>146</v>
      </c>
      <c r="AU635" s="245" t="s">
        <v>83</v>
      </c>
      <c r="AV635" s="14" t="s">
        <v>83</v>
      </c>
      <c r="AW635" s="14" t="s">
        <v>35</v>
      </c>
      <c r="AX635" s="14" t="s">
        <v>73</v>
      </c>
      <c r="AY635" s="245" t="s">
        <v>135</v>
      </c>
    </row>
    <row r="636" s="13" customFormat="1">
      <c r="A636" s="13"/>
      <c r="B636" s="224"/>
      <c r="C636" s="225"/>
      <c r="D636" s="226" t="s">
        <v>146</v>
      </c>
      <c r="E636" s="227" t="s">
        <v>19</v>
      </c>
      <c r="F636" s="228" t="s">
        <v>770</v>
      </c>
      <c r="G636" s="225"/>
      <c r="H636" s="227" t="s">
        <v>19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4" t="s">
        <v>146</v>
      </c>
      <c r="AU636" s="234" t="s">
        <v>83</v>
      </c>
      <c r="AV636" s="13" t="s">
        <v>81</v>
      </c>
      <c r="AW636" s="13" t="s">
        <v>35</v>
      </c>
      <c r="AX636" s="13" t="s">
        <v>73</v>
      </c>
      <c r="AY636" s="234" t="s">
        <v>135</v>
      </c>
    </row>
    <row r="637" s="14" customFormat="1">
      <c r="A637" s="14"/>
      <c r="B637" s="235"/>
      <c r="C637" s="236"/>
      <c r="D637" s="226" t="s">
        <v>146</v>
      </c>
      <c r="E637" s="237" t="s">
        <v>19</v>
      </c>
      <c r="F637" s="238" t="s">
        <v>162</v>
      </c>
      <c r="G637" s="236"/>
      <c r="H637" s="239">
        <v>3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5" t="s">
        <v>146</v>
      </c>
      <c r="AU637" s="245" t="s">
        <v>83</v>
      </c>
      <c r="AV637" s="14" t="s">
        <v>83</v>
      </c>
      <c r="AW637" s="14" t="s">
        <v>35</v>
      </c>
      <c r="AX637" s="14" t="s">
        <v>73</v>
      </c>
      <c r="AY637" s="245" t="s">
        <v>135</v>
      </c>
    </row>
    <row r="638" s="13" customFormat="1">
      <c r="A638" s="13"/>
      <c r="B638" s="224"/>
      <c r="C638" s="225"/>
      <c r="D638" s="226" t="s">
        <v>146</v>
      </c>
      <c r="E638" s="227" t="s">
        <v>19</v>
      </c>
      <c r="F638" s="228" t="s">
        <v>771</v>
      </c>
      <c r="G638" s="225"/>
      <c r="H638" s="227" t="s">
        <v>19</v>
      </c>
      <c r="I638" s="229"/>
      <c r="J638" s="225"/>
      <c r="K638" s="225"/>
      <c r="L638" s="230"/>
      <c r="M638" s="231"/>
      <c r="N638" s="232"/>
      <c r="O638" s="232"/>
      <c r="P638" s="232"/>
      <c r="Q638" s="232"/>
      <c r="R638" s="232"/>
      <c r="S638" s="232"/>
      <c r="T638" s="23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4" t="s">
        <v>146</v>
      </c>
      <c r="AU638" s="234" t="s">
        <v>83</v>
      </c>
      <c r="AV638" s="13" t="s">
        <v>81</v>
      </c>
      <c r="AW638" s="13" t="s">
        <v>35</v>
      </c>
      <c r="AX638" s="13" t="s">
        <v>73</v>
      </c>
      <c r="AY638" s="234" t="s">
        <v>135</v>
      </c>
    </row>
    <row r="639" s="14" customFormat="1">
      <c r="A639" s="14"/>
      <c r="B639" s="235"/>
      <c r="C639" s="236"/>
      <c r="D639" s="226" t="s">
        <v>146</v>
      </c>
      <c r="E639" s="237" t="s">
        <v>19</v>
      </c>
      <c r="F639" s="238" t="s">
        <v>162</v>
      </c>
      <c r="G639" s="236"/>
      <c r="H639" s="239">
        <v>3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5" t="s">
        <v>146</v>
      </c>
      <c r="AU639" s="245" t="s">
        <v>83</v>
      </c>
      <c r="AV639" s="14" t="s">
        <v>83</v>
      </c>
      <c r="AW639" s="14" t="s">
        <v>35</v>
      </c>
      <c r="AX639" s="14" t="s">
        <v>73</v>
      </c>
      <c r="AY639" s="245" t="s">
        <v>135</v>
      </c>
    </row>
    <row r="640" s="15" customFormat="1">
      <c r="A640" s="15"/>
      <c r="B640" s="246"/>
      <c r="C640" s="247"/>
      <c r="D640" s="226" t="s">
        <v>146</v>
      </c>
      <c r="E640" s="248" t="s">
        <v>19</v>
      </c>
      <c r="F640" s="249" t="s">
        <v>161</v>
      </c>
      <c r="G640" s="247"/>
      <c r="H640" s="250">
        <v>13</v>
      </c>
      <c r="I640" s="251"/>
      <c r="J640" s="247"/>
      <c r="K640" s="247"/>
      <c r="L640" s="252"/>
      <c r="M640" s="253"/>
      <c r="N640" s="254"/>
      <c r="O640" s="254"/>
      <c r="P640" s="254"/>
      <c r="Q640" s="254"/>
      <c r="R640" s="254"/>
      <c r="S640" s="254"/>
      <c r="T640" s="25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6" t="s">
        <v>146</v>
      </c>
      <c r="AU640" s="256" t="s">
        <v>83</v>
      </c>
      <c r="AV640" s="15" t="s">
        <v>142</v>
      </c>
      <c r="AW640" s="15" t="s">
        <v>35</v>
      </c>
      <c r="AX640" s="15" t="s">
        <v>81</v>
      </c>
      <c r="AY640" s="256" t="s">
        <v>135</v>
      </c>
    </row>
    <row r="641" s="2" customFormat="1" ht="16.5" customHeight="1">
      <c r="A641" s="40"/>
      <c r="B641" s="41"/>
      <c r="C641" s="206" t="s">
        <v>772</v>
      </c>
      <c r="D641" s="206" t="s">
        <v>137</v>
      </c>
      <c r="E641" s="207" t="s">
        <v>773</v>
      </c>
      <c r="F641" s="208" t="s">
        <v>774</v>
      </c>
      <c r="G641" s="209" t="s">
        <v>706</v>
      </c>
      <c r="H641" s="210">
        <v>2</v>
      </c>
      <c r="I641" s="211"/>
      <c r="J641" s="212">
        <f>ROUND(I641*H641,2)</f>
        <v>0</v>
      </c>
      <c r="K641" s="208" t="s">
        <v>141</v>
      </c>
      <c r="L641" s="46"/>
      <c r="M641" s="213" t="s">
        <v>19</v>
      </c>
      <c r="N641" s="214" t="s">
        <v>44</v>
      </c>
      <c r="O641" s="86"/>
      <c r="P641" s="215">
        <f>O641*H641</f>
        <v>0</v>
      </c>
      <c r="Q641" s="215">
        <v>0</v>
      </c>
      <c r="R641" s="215">
        <f>Q641*H641</f>
        <v>0</v>
      </c>
      <c r="S641" s="215">
        <v>0</v>
      </c>
      <c r="T641" s="21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7" t="s">
        <v>707</v>
      </c>
      <c r="AT641" s="217" t="s">
        <v>137</v>
      </c>
      <c r="AU641" s="217" t="s">
        <v>83</v>
      </c>
      <c r="AY641" s="19" t="s">
        <v>135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9" t="s">
        <v>81</v>
      </c>
      <c r="BK641" s="218">
        <f>ROUND(I641*H641,2)</f>
        <v>0</v>
      </c>
      <c r="BL641" s="19" t="s">
        <v>707</v>
      </c>
      <c r="BM641" s="217" t="s">
        <v>775</v>
      </c>
    </row>
    <row r="642" s="2" customFormat="1">
      <c r="A642" s="40"/>
      <c r="B642" s="41"/>
      <c r="C642" s="42"/>
      <c r="D642" s="219" t="s">
        <v>144</v>
      </c>
      <c r="E642" s="42"/>
      <c r="F642" s="220" t="s">
        <v>776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144</v>
      </c>
      <c r="AU642" s="19" t="s">
        <v>83</v>
      </c>
    </row>
    <row r="643" s="13" customFormat="1">
      <c r="A643" s="13"/>
      <c r="B643" s="224"/>
      <c r="C643" s="225"/>
      <c r="D643" s="226" t="s">
        <v>146</v>
      </c>
      <c r="E643" s="227" t="s">
        <v>19</v>
      </c>
      <c r="F643" s="228" t="s">
        <v>777</v>
      </c>
      <c r="G643" s="225"/>
      <c r="H643" s="227" t="s">
        <v>19</v>
      </c>
      <c r="I643" s="229"/>
      <c r="J643" s="225"/>
      <c r="K643" s="225"/>
      <c r="L643" s="230"/>
      <c r="M643" s="231"/>
      <c r="N643" s="232"/>
      <c r="O643" s="232"/>
      <c r="P643" s="232"/>
      <c r="Q643" s="232"/>
      <c r="R643" s="232"/>
      <c r="S643" s="232"/>
      <c r="T643" s="23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4" t="s">
        <v>146</v>
      </c>
      <c r="AU643" s="234" t="s">
        <v>83</v>
      </c>
      <c r="AV643" s="13" t="s">
        <v>81</v>
      </c>
      <c r="AW643" s="13" t="s">
        <v>35</v>
      </c>
      <c r="AX643" s="13" t="s">
        <v>73</v>
      </c>
      <c r="AY643" s="234" t="s">
        <v>135</v>
      </c>
    </row>
    <row r="644" s="14" customFormat="1">
      <c r="A644" s="14"/>
      <c r="B644" s="235"/>
      <c r="C644" s="236"/>
      <c r="D644" s="226" t="s">
        <v>146</v>
      </c>
      <c r="E644" s="237" t="s">
        <v>19</v>
      </c>
      <c r="F644" s="238" t="s">
        <v>83</v>
      </c>
      <c r="G644" s="236"/>
      <c r="H644" s="239">
        <v>2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5" t="s">
        <v>146</v>
      </c>
      <c r="AU644" s="245" t="s">
        <v>83</v>
      </c>
      <c r="AV644" s="14" t="s">
        <v>83</v>
      </c>
      <c r="AW644" s="14" t="s">
        <v>35</v>
      </c>
      <c r="AX644" s="14" t="s">
        <v>81</v>
      </c>
      <c r="AY644" s="245" t="s">
        <v>135</v>
      </c>
    </row>
    <row r="645" s="2" customFormat="1" ht="16.5" customHeight="1">
      <c r="A645" s="40"/>
      <c r="B645" s="41"/>
      <c r="C645" s="206" t="s">
        <v>778</v>
      </c>
      <c r="D645" s="206" t="s">
        <v>137</v>
      </c>
      <c r="E645" s="207" t="s">
        <v>779</v>
      </c>
      <c r="F645" s="208" t="s">
        <v>780</v>
      </c>
      <c r="G645" s="209" t="s">
        <v>714</v>
      </c>
      <c r="H645" s="210">
        <v>1</v>
      </c>
      <c r="I645" s="211"/>
      <c r="J645" s="212">
        <f>ROUND(I645*H645,2)</f>
        <v>0</v>
      </c>
      <c r="K645" s="208" t="s">
        <v>141</v>
      </c>
      <c r="L645" s="46"/>
      <c r="M645" s="213" t="s">
        <v>19</v>
      </c>
      <c r="N645" s="214" t="s">
        <v>44</v>
      </c>
      <c r="O645" s="86"/>
      <c r="P645" s="215">
        <f>O645*H645</f>
        <v>0</v>
      </c>
      <c r="Q645" s="215">
        <v>0</v>
      </c>
      <c r="R645" s="215">
        <f>Q645*H645</f>
        <v>0</v>
      </c>
      <c r="S645" s="215">
        <v>0</v>
      </c>
      <c r="T645" s="21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707</v>
      </c>
      <c r="AT645" s="217" t="s">
        <v>137</v>
      </c>
      <c r="AU645" s="217" t="s">
        <v>83</v>
      </c>
      <c r="AY645" s="19" t="s">
        <v>135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81</v>
      </c>
      <c r="BK645" s="218">
        <f>ROUND(I645*H645,2)</f>
        <v>0</v>
      </c>
      <c r="BL645" s="19" t="s">
        <v>707</v>
      </c>
      <c r="BM645" s="217" t="s">
        <v>781</v>
      </c>
    </row>
    <row r="646" s="2" customFormat="1">
      <c r="A646" s="40"/>
      <c r="B646" s="41"/>
      <c r="C646" s="42"/>
      <c r="D646" s="219" t="s">
        <v>144</v>
      </c>
      <c r="E646" s="42"/>
      <c r="F646" s="220" t="s">
        <v>782</v>
      </c>
      <c r="G646" s="42"/>
      <c r="H646" s="42"/>
      <c r="I646" s="221"/>
      <c r="J646" s="42"/>
      <c r="K646" s="42"/>
      <c r="L646" s="46"/>
      <c r="M646" s="222"/>
      <c r="N646" s="223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144</v>
      </c>
      <c r="AU646" s="19" t="s">
        <v>83</v>
      </c>
    </row>
    <row r="647" s="13" customFormat="1">
      <c r="A647" s="13"/>
      <c r="B647" s="224"/>
      <c r="C647" s="225"/>
      <c r="D647" s="226" t="s">
        <v>146</v>
      </c>
      <c r="E647" s="227" t="s">
        <v>19</v>
      </c>
      <c r="F647" s="228" t="s">
        <v>783</v>
      </c>
      <c r="G647" s="225"/>
      <c r="H647" s="227" t="s">
        <v>19</v>
      </c>
      <c r="I647" s="229"/>
      <c r="J647" s="225"/>
      <c r="K647" s="225"/>
      <c r="L647" s="230"/>
      <c r="M647" s="231"/>
      <c r="N647" s="232"/>
      <c r="O647" s="232"/>
      <c r="P647" s="232"/>
      <c r="Q647" s="232"/>
      <c r="R647" s="232"/>
      <c r="S647" s="232"/>
      <c r="T647" s="23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4" t="s">
        <v>146</v>
      </c>
      <c r="AU647" s="234" t="s">
        <v>83</v>
      </c>
      <c r="AV647" s="13" t="s">
        <v>81</v>
      </c>
      <c r="AW647" s="13" t="s">
        <v>35</v>
      </c>
      <c r="AX647" s="13" t="s">
        <v>73</v>
      </c>
      <c r="AY647" s="234" t="s">
        <v>135</v>
      </c>
    </row>
    <row r="648" s="14" customFormat="1">
      <c r="A648" s="14"/>
      <c r="B648" s="235"/>
      <c r="C648" s="236"/>
      <c r="D648" s="226" t="s">
        <v>146</v>
      </c>
      <c r="E648" s="237" t="s">
        <v>19</v>
      </c>
      <c r="F648" s="238" t="s">
        <v>81</v>
      </c>
      <c r="G648" s="236"/>
      <c r="H648" s="239">
        <v>1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5" t="s">
        <v>146</v>
      </c>
      <c r="AU648" s="245" t="s">
        <v>83</v>
      </c>
      <c r="AV648" s="14" t="s">
        <v>83</v>
      </c>
      <c r="AW648" s="14" t="s">
        <v>35</v>
      </c>
      <c r="AX648" s="14" t="s">
        <v>81</v>
      </c>
      <c r="AY648" s="245" t="s">
        <v>135</v>
      </c>
    </row>
    <row r="649" s="2" customFormat="1" ht="16.5" customHeight="1">
      <c r="A649" s="40"/>
      <c r="B649" s="41"/>
      <c r="C649" s="206" t="s">
        <v>784</v>
      </c>
      <c r="D649" s="206" t="s">
        <v>137</v>
      </c>
      <c r="E649" s="207" t="s">
        <v>785</v>
      </c>
      <c r="F649" s="208" t="s">
        <v>786</v>
      </c>
      <c r="G649" s="209" t="s">
        <v>714</v>
      </c>
      <c r="H649" s="210">
        <v>1</v>
      </c>
      <c r="I649" s="211"/>
      <c r="J649" s="212">
        <f>ROUND(I649*H649,2)</f>
        <v>0</v>
      </c>
      <c r="K649" s="208" t="s">
        <v>141</v>
      </c>
      <c r="L649" s="46"/>
      <c r="M649" s="213" t="s">
        <v>19</v>
      </c>
      <c r="N649" s="214" t="s">
        <v>44</v>
      </c>
      <c r="O649" s="86"/>
      <c r="P649" s="215">
        <f>O649*H649</f>
        <v>0</v>
      </c>
      <c r="Q649" s="215">
        <v>0</v>
      </c>
      <c r="R649" s="215">
        <f>Q649*H649</f>
        <v>0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707</v>
      </c>
      <c r="AT649" s="217" t="s">
        <v>137</v>
      </c>
      <c r="AU649" s="217" t="s">
        <v>83</v>
      </c>
      <c r="AY649" s="19" t="s">
        <v>135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81</v>
      </c>
      <c r="BK649" s="218">
        <f>ROUND(I649*H649,2)</f>
        <v>0</v>
      </c>
      <c r="BL649" s="19" t="s">
        <v>707</v>
      </c>
      <c r="BM649" s="217" t="s">
        <v>787</v>
      </c>
    </row>
    <row r="650" s="2" customFormat="1">
      <c r="A650" s="40"/>
      <c r="B650" s="41"/>
      <c r="C650" s="42"/>
      <c r="D650" s="219" t="s">
        <v>144</v>
      </c>
      <c r="E650" s="42"/>
      <c r="F650" s="220" t="s">
        <v>788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144</v>
      </c>
      <c r="AU650" s="19" t="s">
        <v>83</v>
      </c>
    </row>
    <row r="651" s="13" customFormat="1">
      <c r="A651" s="13"/>
      <c r="B651" s="224"/>
      <c r="C651" s="225"/>
      <c r="D651" s="226" t="s">
        <v>146</v>
      </c>
      <c r="E651" s="227" t="s">
        <v>19</v>
      </c>
      <c r="F651" s="228" t="s">
        <v>789</v>
      </c>
      <c r="G651" s="225"/>
      <c r="H651" s="227" t="s">
        <v>19</v>
      </c>
      <c r="I651" s="229"/>
      <c r="J651" s="225"/>
      <c r="K651" s="225"/>
      <c r="L651" s="230"/>
      <c r="M651" s="231"/>
      <c r="N651" s="232"/>
      <c r="O651" s="232"/>
      <c r="P651" s="232"/>
      <c r="Q651" s="232"/>
      <c r="R651" s="232"/>
      <c r="S651" s="232"/>
      <c r="T651" s="23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4" t="s">
        <v>146</v>
      </c>
      <c r="AU651" s="234" t="s">
        <v>83</v>
      </c>
      <c r="AV651" s="13" t="s">
        <v>81</v>
      </c>
      <c r="AW651" s="13" t="s">
        <v>35</v>
      </c>
      <c r="AX651" s="13" t="s">
        <v>73</v>
      </c>
      <c r="AY651" s="234" t="s">
        <v>135</v>
      </c>
    </row>
    <row r="652" s="14" customFormat="1">
      <c r="A652" s="14"/>
      <c r="B652" s="235"/>
      <c r="C652" s="236"/>
      <c r="D652" s="226" t="s">
        <v>146</v>
      </c>
      <c r="E652" s="237" t="s">
        <v>19</v>
      </c>
      <c r="F652" s="238" t="s">
        <v>81</v>
      </c>
      <c r="G652" s="236"/>
      <c r="H652" s="239">
        <v>1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5" t="s">
        <v>146</v>
      </c>
      <c r="AU652" s="245" t="s">
        <v>83</v>
      </c>
      <c r="AV652" s="14" t="s">
        <v>83</v>
      </c>
      <c r="AW652" s="14" t="s">
        <v>35</v>
      </c>
      <c r="AX652" s="14" t="s">
        <v>81</v>
      </c>
      <c r="AY652" s="245" t="s">
        <v>135</v>
      </c>
    </row>
    <row r="653" s="12" customFormat="1" ht="22.8" customHeight="1">
      <c r="A653" s="12"/>
      <c r="B653" s="190"/>
      <c r="C653" s="191"/>
      <c r="D653" s="192" t="s">
        <v>72</v>
      </c>
      <c r="E653" s="204" t="s">
        <v>790</v>
      </c>
      <c r="F653" s="204" t="s">
        <v>791</v>
      </c>
      <c r="G653" s="191"/>
      <c r="H653" s="191"/>
      <c r="I653" s="194"/>
      <c r="J653" s="205">
        <f>BK653</f>
        <v>0</v>
      </c>
      <c r="K653" s="191"/>
      <c r="L653" s="196"/>
      <c r="M653" s="197"/>
      <c r="N653" s="198"/>
      <c r="O653" s="198"/>
      <c r="P653" s="199">
        <f>SUM(P654:P660)</f>
        <v>0</v>
      </c>
      <c r="Q653" s="198"/>
      <c r="R653" s="199">
        <f>SUM(R654:R660)</f>
        <v>0</v>
      </c>
      <c r="S653" s="198"/>
      <c r="T653" s="200">
        <f>SUM(T654:T660)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01" t="s">
        <v>175</v>
      </c>
      <c r="AT653" s="202" t="s">
        <v>72</v>
      </c>
      <c r="AU653" s="202" t="s">
        <v>81</v>
      </c>
      <c r="AY653" s="201" t="s">
        <v>135</v>
      </c>
      <c r="BK653" s="203">
        <f>SUM(BK654:BK660)</f>
        <v>0</v>
      </c>
    </row>
    <row r="654" s="2" customFormat="1" ht="16.5" customHeight="1">
      <c r="A654" s="40"/>
      <c r="B654" s="41"/>
      <c r="C654" s="206" t="s">
        <v>792</v>
      </c>
      <c r="D654" s="206" t="s">
        <v>137</v>
      </c>
      <c r="E654" s="207" t="s">
        <v>793</v>
      </c>
      <c r="F654" s="208" t="s">
        <v>794</v>
      </c>
      <c r="G654" s="209" t="s">
        <v>714</v>
      </c>
      <c r="H654" s="210">
        <v>2</v>
      </c>
      <c r="I654" s="211"/>
      <c r="J654" s="212">
        <f>ROUND(I654*H654,2)</f>
        <v>0</v>
      </c>
      <c r="K654" s="208" t="s">
        <v>141</v>
      </c>
      <c r="L654" s="46"/>
      <c r="M654" s="213" t="s">
        <v>19</v>
      </c>
      <c r="N654" s="214" t="s">
        <v>44</v>
      </c>
      <c r="O654" s="86"/>
      <c r="P654" s="215">
        <f>O654*H654</f>
        <v>0</v>
      </c>
      <c r="Q654" s="215">
        <v>0</v>
      </c>
      <c r="R654" s="215">
        <f>Q654*H654</f>
        <v>0</v>
      </c>
      <c r="S654" s="215">
        <v>0</v>
      </c>
      <c r="T654" s="216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7" t="s">
        <v>707</v>
      </c>
      <c r="AT654" s="217" t="s">
        <v>137</v>
      </c>
      <c r="AU654" s="217" t="s">
        <v>83</v>
      </c>
      <c r="AY654" s="19" t="s">
        <v>135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9" t="s">
        <v>81</v>
      </c>
      <c r="BK654" s="218">
        <f>ROUND(I654*H654,2)</f>
        <v>0</v>
      </c>
      <c r="BL654" s="19" t="s">
        <v>707</v>
      </c>
      <c r="BM654" s="217" t="s">
        <v>795</v>
      </c>
    </row>
    <row r="655" s="2" customFormat="1">
      <c r="A655" s="40"/>
      <c r="B655" s="41"/>
      <c r="C655" s="42"/>
      <c r="D655" s="219" t="s">
        <v>144</v>
      </c>
      <c r="E655" s="42"/>
      <c r="F655" s="220" t="s">
        <v>796</v>
      </c>
      <c r="G655" s="42"/>
      <c r="H655" s="42"/>
      <c r="I655" s="221"/>
      <c r="J655" s="42"/>
      <c r="K655" s="42"/>
      <c r="L655" s="46"/>
      <c r="M655" s="222"/>
      <c r="N655" s="223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144</v>
      </c>
      <c r="AU655" s="19" t="s">
        <v>83</v>
      </c>
    </row>
    <row r="656" s="13" customFormat="1">
      <c r="A656" s="13"/>
      <c r="B656" s="224"/>
      <c r="C656" s="225"/>
      <c r="D656" s="226" t="s">
        <v>146</v>
      </c>
      <c r="E656" s="227" t="s">
        <v>19</v>
      </c>
      <c r="F656" s="228" t="s">
        <v>797</v>
      </c>
      <c r="G656" s="225"/>
      <c r="H656" s="227" t="s">
        <v>19</v>
      </c>
      <c r="I656" s="229"/>
      <c r="J656" s="225"/>
      <c r="K656" s="225"/>
      <c r="L656" s="230"/>
      <c r="M656" s="231"/>
      <c r="N656" s="232"/>
      <c r="O656" s="232"/>
      <c r="P656" s="232"/>
      <c r="Q656" s="232"/>
      <c r="R656" s="232"/>
      <c r="S656" s="232"/>
      <c r="T656" s="23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4" t="s">
        <v>146</v>
      </c>
      <c r="AU656" s="234" t="s">
        <v>83</v>
      </c>
      <c r="AV656" s="13" t="s">
        <v>81</v>
      </c>
      <c r="AW656" s="13" t="s">
        <v>35</v>
      </c>
      <c r="AX656" s="13" t="s">
        <v>73</v>
      </c>
      <c r="AY656" s="234" t="s">
        <v>135</v>
      </c>
    </row>
    <row r="657" s="14" customFormat="1">
      <c r="A657" s="14"/>
      <c r="B657" s="235"/>
      <c r="C657" s="236"/>
      <c r="D657" s="226" t="s">
        <v>146</v>
      </c>
      <c r="E657" s="237" t="s">
        <v>19</v>
      </c>
      <c r="F657" s="238" t="s">
        <v>81</v>
      </c>
      <c r="G657" s="236"/>
      <c r="H657" s="239">
        <v>1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5" t="s">
        <v>146</v>
      </c>
      <c r="AU657" s="245" t="s">
        <v>83</v>
      </c>
      <c r="AV657" s="14" t="s">
        <v>83</v>
      </c>
      <c r="AW657" s="14" t="s">
        <v>35</v>
      </c>
      <c r="AX657" s="14" t="s">
        <v>73</v>
      </c>
      <c r="AY657" s="245" t="s">
        <v>135</v>
      </c>
    </row>
    <row r="658" s="13" customFormat="1">
      <c r="A658" s="13"/>
      <c r="B658" s="224"/>
      <c r="C658" s="225"/>
      <c r="D658" s="226" t="s">
        <v>146</v>
      </c>
      <c r="E658" s="227" t="s">
        <v>19</v>
      </c>
      <c r="F658" s="228" t="s">
        <v>798</v>
      </c>
      <c r="G658" s="225"/>
      <c r="H658" s="227" t="s">
        <v>19</v>
      </c>
      <c r="I658" s="229"/>
      <c r="J658" s="225"/>
      <c r="K658" s="225"/>
      <c r="L658" s="230"/>
      <c r="M658" s="231"/>
      <c r="N658" s="232"/>
      <c r="O658" s="232"/>
      <c r="P658" s="232"/>
      <c r="Q658" s="232"/>
      <c r="R658" s="232"/>
      <c r="S658" s="232"/>
      <c r="T658" s="23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4" t="s">
        <v>146</v>
      </c>
      <c r="AU658" s="234" t="s">
        <v>83</v>
      </c>
      <c r="AV658" s="13" t="s">
        <v>81</v>
      </c>
      <c r="AW658" s="13" t="s">
        <v>35</v>
      </c>
      <c r="AX658" s="13" t="s">
        <v>73</v>
      </c>
      <c r="AY658" s="234" t="s">
        <v>135</v>
      </c>
    </row>
    <row r="659" s="14" customFormat="1">
      <c r="A659" s="14"/>
      <c r="B659" s="235"/>
      <c r="C659" s="236"/>
      <c r="D659" s="226" t="s">
        <v>146</v>
      </c>
      <c r="E659" s="237" t="s">
        <v>19</v>
      </c>
      <c r="F659" s="238" t="s">
        <v>81</v>
      </c>
      <c r="G659" s="236"/>
      <c r="H659" s="239">
        <v>1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5" t="s">
        <v>146</v>
      </c>
      <c r="AU659" s="245" t="s">
        <v>83</v>
      </c>
      <c r="AV659" s="14" t="s">
        <v>83</v>
      </c>
      <c r="AW659" s="14" t="s">
        <v>35</v>
      </c>
      <c r="AX659" s="14" t="s">
        <v>73</v>
      </c>
      <c r="AY659" s="245" t="s">
        <v>135</v>
      </c>
    </row>
    <row r="660" s="15" customFormat="1">
      <c r="A660" s="15"/>
      <c r="B660" s="246"/>
      <c r="C660" s="247"/>
      <c r="D660" s="226" t="s">
        <v>146</v>
      </c>
      <c r="E660" s="248" t="s">
        <v>19</v>
      </c>
      <c r="F660" s="249" t="s">
        <v>161</v>
      </c>
      <c r="G660" s="247"/>
      <c r="H660" s="250">
        <v>2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6" t="s">
        <v>146</v>
      </c>
      <c r="AU660" s="256" t="s">
        <v>83</v>
      </c>
      <c r="AV660" s="15" t="s">
        <v>142</v>
      </c>
      <c r="AW660" s="15" t="s">
        <v>35</v>
      </c>
      <c r="AX660" s="15" t="s">
        <v>81</v>
      </c>
      <c r="AY660" s="256" t="s">
        <v>135</v>
      </c>
    </row>
    <row r="661" s="12" customFormat="1" ht="22.8" customHeight="1">
      <c r="A661" s="12"/>
      <c r="B661" s="190"/>
      <c r="C661" s="191"/>
      <c r="D661" s="192" t="s">
        <v>72</v>
      </c>
      <c r="E661" s="204" t="s">
        <v>799</v>
      </c>
      <c r="F661" s="204" t="s">
        <v>800</v>
      </c>
      <c r="G661" s="191"/>
      <c r="H661" s="191"/>
      <c r="I661" s="194"/>
      <c r="J661" s="205">
        <f>BK661</f>
        <v>0</v>
      </c>
      <c r="K661" s="191"/>
      <c r="L661" s="196"/>
      <c r="M661" s="197"/>
      <c r="N661" s="198"/>
      <c r="O661" s="198"/>
      <c r="P661" s="199">
        <f>SUM(P662:P673)</f>
        <v>0</v>
      </c>
      <c r="Q661" s="198"/>
      <c r="R661" s="199">
        <f>SUM(R662:R673)</f>
        <v>0</v>
      </c>
      <c r="S661" s="198"/>
      <c r="T661" s="200">
        <f>SUM(T662:T673)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01" t="s">
        <v>175</v>
      </c>
      <c r="AT661" s="202" t="s">
        <v>72</v>
      </c>
      <c r="AU661" s="202" t="s">
        <v>81</v>
      </c>
      <c r="AY661" s="201" t="s">
        <v>135</v>
      </c>
      <c r="BK661" s="203">
        <f>SUM(BK662:BK673)</f>
        <v>0</v>
      </c>
    </row>
    <row r="662" s="2" customFormat="1" ht="16.5" customHeight="1">
      <c r="A662" s="40"/>
      <c r="B662" s="41"/>
      <c r="C662" s="206" t="s">
        <v>801</v>
      </c>
      <c r="D662" s="206" t="s">
        <v>137</v>
      </c>
      <c r="E662" s="207" t="s">
        <v>802</v>
      </c>
      <c r="F662" s="208" t="s">
        <v>803</v>
      </c>
      <c r="G662" s="209" t="s">
        <v>521</v>
      </c>
      <c r="H662" s="210">
        <v>0.27300000000000002</v>
      </c>
      <c r="I662" s="211"/>
      <c r="J662" s="212">
        <f>ROUND(I662*H662,2)</f>
        <v>0</v>
      </c>
      <c r="K662" s="208" t="s">
        <v>141</v>
      </c>
      <c r="L662" s="46"/>
      <c r="M662" s="213" t="s">
        <v>19</v>
      </c>
      <c r="N662" s="214" t="s">
        <v>44</v>
      </c>
      <c r="O662" s="86"/>
      <c r="P662" s="215">
        <f>O662*H662</f>
        <v>0</v>
      </c>
      <c r="Q662" s="215">
        <v>0</v>
      </c>
      <c r="R662" s="215">
        <f>Q662*H662</f>
        <v>0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707</v>
      </c>
      <c r="AT662" s="217" t="s">
        <v>137</v>
      </c>
      <c r="AU662" s="217" t="s">
        <v>83</v>
      </c>
      <c r="AY662" s="19" t="s">
        <v>135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81</v>
      </c>
      <c r="BK662" s="218">
        <f>ROUND(I662*H662,2)</f>
        <v>0</v>
      </c>
      <c r="BL662" s="19" t="s">
        <v>707</v>
      </c>
      <c r="BM662" s="217" t="s">
        <v>804</v>
      </c>
    </row>
    <row r="663" s="2" customFormat="1">
      <c r="A663" s="40"/>
      <c r="B663" s="41"/>
      <c r="C663" s="42"/>
      <c r="D663" s="219" t="s">
        <v>144</v>
      </c>
      <c r="E663" s="42"/>
      <c r="F663" s="220" t="s">
        <v>805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144</v>
      </c>
      <c r="AU663" s="19" t="s">
        <v>83</v>
      </c>
    </row>
    <row r="664" s="13" customFormat="1">
      <c r="A664" s="13"/>
      <c r="B664" s="224"/>
      <c r="C664" s="225"/>
      <c r="D664" s="226" t="s">
        <v>146</v>
      </c>
      <c r="E664" s="227" t="s">
        <v>19</v>
      </c>
      <c r="F664" s="228" t="s">
        <v>806</v>
      </c>
      <c r="G664" s="225"/>
      <c r="H664" s="227" t="s">
        <v>19</v>
      </c>
      <c r="I664" s="229"/>
      <c r="J664" s="225"/>
      <c r="K664" s="225"/>
      <c r="L664" s="230"/>
      <c r="M664" s="231"/>
      <c r="N664" s="232"/>
      <c r="O664" s="232"/>
      <c r="P664" s="232"/>
      <c r="Q664" s="232"/>
      <c r="R664" s="232"/>
      <c r="S664" s="232"/>
      <c r="T664" s="23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4" t="s">
        <v>146</v>
      </c>
      <c r="AU664" s="234" t="s">
        <v>83</v>
      </c>
      <c r="AV664" s="13" t="s">
        <v>81</v>
      </c>
      <c r="AW664" s="13" t="s">
        <v>35</v>
      </c>
      <c r="AX664" s="13" t="s">
        <v>73</v>
      </c>
      <c r="AY664" s="234" t="s">
        <v>135</v>
      </c>
    </row>
    <row r="665" s="13" customFormat="1">
      <c r="A665" s="13"/>
      <c r="B665" s="224"/>
      <c r="C665" s="225"/>
      <c r="D665" s="226" t="s">
        <v>146</v>
      </c>
      <c r="E665" s="227" t="s">
        <v>19</v>
      </c>
      <c r="F665" s="228" t="s">
        <v>807</v>
      </c>
      <c r="G665" s="225"/>
      <c r="H665" s="227" t="s">
        <v>19</v>
      </c>
      <c r="I665" s="229"/>
      <c r="J665" s="225"/>
      <c r="K665" s="225"/>
      <c r="L665" s="230"/>
      <c r="M665" s="231"/>
      <c r="N665" s="232"/>
      <c r="O665" s="232"/>
      <c r="P665" s="232"/>
      <c r="Q665" s="232"/>
      <c r="R665" s="232"/>
      <c r="S665" s="232"/>
      <c r="T665" s="23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4" t="s">
        <v>146</v>
      </c>
      <c r="AU665" s="234" t="s">
        <v>83</v>
      </c>
      <c r="AV665" s="13" t="s">
        <v>81</v>
      </c>
      <c r="AW665" s="13" t="s">
        <v>35</v>
      </c>
      <c r="AX665" s="13" t="s">
        <v>73</v>
      </c>
      <c r="AY665" s="234" t="s">
        <v>135</v>
      </c>
    </row>
    <row r="666" s="13" customFormat="1">
      <c r="A666" s="13"/>
      <c r="B666" s="224"/>
      <c r="C666" s="225"/>
      <c r="D666" s="226" t="s">
        <v>146</v>
      </c>
      <c r="E666" s="227" t="s">
        <v>19</v>
      </c>
      <c r="F666" s="228" t="s">
        <v>808</v>
      </c>
      <c r="G666" s="225"/>
      <c r="H666" s="227" t="s">
        <v>19</v>
      </c>
      <c r="I666" s="229"/>
      <c r="J666" s="225"/>
      <c r="K666" s="225"/>
      <c r="L666" s="230"/>
      <c r="M666" s="231"/>
      <c r="N666" s="232"/>
      <c r="O666" s="232"/>
      <c r="P666" s="232"/>
      <c r="Q666" s="232"/>
      <c r="R666" s="232"/>
      <c r="S666" s="232"/>
      <c r="T666" s="23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4" t="s">
        <v>146</v>
      </c>
      <c r="AU666" s="234" t="s">
        <v>83</v>
      </c>
      <c r="AV666" s="13" t="s">
        <v>81</v>
      </c>
      <c r="AW666" s="13" t="s">
        <v>35</v>
      </c>
      <c r="AX666" s="13" t="s">
        <v>73</v>
      </c>
      <c r="AY666" s="234" t="s">
        <v>135</v>
      </c>
    </row>
    <row r="667" s="14" customFormat="1">
      <c r="A667" s="14"/>
      <c r="B667" s="235"/>
      <c r="C667" s="236"/>
      <c r="D667" s="226" t="s">
        <v>146</v>
      </c>
      <c r="E667" s="237" t="s">
        <v>19</v>
      </c>
      <c r="F667" s="238" t="s">
        <v>809</v>
      </c>
      <c r="G667" s="236"/>
      <c r="H667" s="239">
        <v>0.27300000000000002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5" t="s">
        <v>146</v>
      </c>
      <c r="AU667" s="245" t="s">
        <v>83</v>
      </c>
      <c r="AV667" s="14" t="s">
        <v>83</v>
      </c>
      <c r="AW667" s="14" t="s">
        <v>35</v>
      </c>
      <c r="AX667" s="14" t="s">
        <v>81</v>
      </c>
      <c r="AY667" s="245" t="s">
        <v>135</v>
      </c>
    </row>
    <row r="668" s="2" customFormat="1" ht="16.5" customHeight="1">
      <c r="A668" s="40"/>
      <c r="B668" s="41"/>
      <c r="C668" s="206" t="s">
        <v>810</v>
      </c>
      <c r="D668" s="206" t="s">
        <v>137</v>
      </c>
      <c r="E668" s="207" t="s">
        <v>811</v>
      </c>
      <c r="F668" s="208" t="s">
        <v>812</v>
      </c>
      <c r="G668" s="209" t="s">
        <v>714</v>
      </c>
      <c r="H668" s="210">
        <v>1</v>
      </c>
      <c r="I668" s="211"/>
      <c r="J668" s="212">
        <f>ROUND(I668*H668,2)</f>
        <v>0</v>
      </c>
      <c r="K668" s="208" t="s">
        <v>141</v>
      </c>
      <c r="L668" s="46"/>
      <c r="M668" s="213" t="s">
        <v>19</v>
      </c>
      <c r="N668" s="214" t="s">
        <v>44</v>
      </c>
      <c r="O668" s="86"/>
      <c r="P668" s="215">
        <f>O668*H668</f>
        <v>0</v>
      </c>
      <c r="Q668" s="215">
        <v>0</v>
      </c>
      <c r="R668" s="215">
        <f>Q668*H668</f>
        <v>0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707</v>
      </c>
      <c r="AT668" s="217" t="s">
        <v>137</v>
      </c>
      <c r="AU668" s="217" t="s">
        <v>83</v>
      </c>
      <c r="AY668" s="19" t="s">
        <v>135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81</v>
      </c>
      <c r="BK668" s="218">
        <f>ROUND(I668*H668,2)</f>
        <v>0</v>
      </c>
      <c r="BL668" s="19" t="s">
        <v>707</v>
      </c>
      <c r="BM668" s="217" t="s">
        <v>813</v>
      </c>
    </row>
    <row r="669" s="2" customFormat="1">
      <c r="A669" s="40"/>
      <c r="B669" s="41"/>
      <c r="C669" s="42"/>
      <c r="D669" s="219" t="s">
        <v>144</v>
      </c>
      <c r="E669" s="42"/>
      <c r="F669" s="220" t="s">
        <v>814</v>
      </c>
      <c r="G669" s="42"/>
      <c r="H669" s="42"/>
      <c r="I669" s="221"/>
      <c r="J669" s="42"/>
      <c r="K669" s="42"/>
      <c r="L669" s="46"/>
      <c r="M669" s="222"/>
      <c r="N669" s="223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144</v>
      </c>
      <c r="AU669" s="19" t="s">
        <v>83</v>
      </c>
    </row>
    <row r="670" s="13" customFormat="1">
      <c r="A670" s="13"/>
      <c r="B670" s="224"/>
      <c r="C670" s="225"/>
      <c r="D670" s="226" t="s">
        <v>146</v>
      </c>
      <c r="E670" s="227" t="s">
        <v>19</v>
      </c>
      <c r="F670" s="228" t="s">
        <v>815</v>
      </c>
      <c r="G670" s="225"/>
      <c r="H670" s="227" t="s">
        <v>19</v>
      </c>
      <c r="I670" s="229"/>
      <c r="J670" s="225"/>
      <c r="K670" s="225"/>
      <c r="L670" s="230"/>
      <c r="M670" s="231"/>
      <c r="N670" s="232"/>
      <c r="O670" s="232"/>
      <c r="P670" s="232"/>
      <c r="Q670" s="232"/>
      <c r="R670" s="232"/>
      <c r="S670" s="232"/>
      <c r="T670" s="23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4" t="s">
        <v>146</v>
      </c>
      <c r="AU670" s="234" t="s">
        <v>83</v>
      </c>
      <c r="AV670" s="13" t="s">
        <v>81</v>
      </c>
      <c r="AW670" s="13" t="s">
        <v>35</v>
      </c>
      <c r="AX670" s="13" t="s">
        <v>73</v>
      </c>
      <c r="AY670" s="234" t="s">
        <v>135</v>
      </c>
    </row>
    <row r="671" s="13" customFormat="1">
      <c r="A671" s="13"/>
      <c r="B671" s="224"/>
      <c r="C671" s="225"/>
      <c r="D671" s="226" t="s">
        <v>146</v>
      </c>
      <c r="E671" s="227" t="s">
        <v>19</v>
      </c>
      <c r="F671" s="228" t="s">
        <v>816</v>
      </c>
      <c r="G671" s="225"/>
      <c r="H671" s="227" t="s">
        <v>19</v>
      </c>
      <c r="I671" s="229"/>
      <c r="J671" s="225"/>
      <c r="K671" s="225"/>
      <c r="L671" s="230"/>
      <c r="M671" s="231"/>
      <c r="N671" s="232"/>
      <c r="O671" s="232"/>
      <c r="P671" s="232"/>
      <c r="Q671" s="232"/>
      <c r="R671" s="232"/>
      <c r="S671" s="232"/>
      <c r="T671" s="23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4" t="s">
        <v>146</v>
      </c>
      <c r="AU671" s="234" t="s">
        <v>83</v>
      </c>
      <c r="AV671" s="13" t="s">
        <v>81</v>
      </c>
      <c r="AW671" s="13" t="s">
        <v>35</v>
      </c>
      <c r="AX671" s="13" t="s">
        <v>73</v>
      </c>
      <c r="AY671" s="234" t="s">
        <v>135</v>
      </c>
    </row>
    <row r="672" s="13" customFormat="1">
      <c r="A672" s="13"/>
      <c r="B672" s="224"/>
      <c r="C672" s="225"/>
      <c r="D672" s="226" t="s">
        <v>146</v>
      </c>
      <c r="E672" s="227" t="s">
        <v>19</v>
      </c>
      <c r="F672" s="228" t="s">
        <v>817</v>
      </c>
      <c r="G672" s="225"/>
      <c r="H672" s="227" t="s">
        <v>19</v>
      </c>
      <c r="I672" s="229"/>
      <c r="J672" s="225"/>
      <c r="K672" s="225"/>
      <c r="L672" s="230"/>
      <c r="M672" s="231"/>
      <c r="N672" s="232"/>
      <c r="O672" s="232"/>
      <c r="P672" s="232"/>
      <c r="Q672" s="232"/>
      <c r="R672" s="232"/>
      <c r="S672" s="232"/>
      <c r="T672" s="23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4" t="s">
        <v>146</v>
      </c>
      <c r="AU672" s="234" t="s">
        <v>83</v>
      </c>
      <c r="AV672" s="13" t="s">
        <v>81</v>
      </c>
      <c r="AW672" s="13" t="s">
        <v>35</v>
      </c>
      <c r="AX672" s="13" t="s">
        <v>73</v>
      </c>
      <c r="AY672" s="234" t="s">
        <v>135</v>
      </c>
    </row>
    <row r="673" s="14" customFormat="1">
      <c r="A673" s="14"/>
      <c r="B673" s="235"/>
      <c r="C673" s="236"/>
      <c r="D673" s="226" t="s">
        <v>146</v>
      </c>
      <c r="E673" s="237" t="s">
        <v>19</v>
      </c>
      <c r="F673" s="238" t="s">
        <v>81</v>
      </c>
      <c r="G673" s="236"/>
      <c r="H673" s="239">
        <v>1</v>
      </c>
      <c r="I673" s="240"/>
      <c r="J673" s="236"/>
      <c r="K673" s="236"/>
      <c r="L673" s="241"/>
      <c r="M673" s="267"/>
      <c r="N673" s="268"/>
      <c r="O673" s="268"/>
      <c r="P673" s="268"/>
      <c r="Q673" s="268"/>
      <c r="R673" s="268"/>
      <c r="S673" s="268"/>
      <c r="T673" s="26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5" t="s">
        <v>146</v>
      </c>
      <c r="AU673" s="245" t="s">
        <v>83</v>
      </c>
      <c r="AV673" s="14" t="s">
        <v>83</v>
      </c>
      <c r="AW673" s="14" t="s">
        <v>35</v>
      </c>
      <c r="AX673" s="14" t="s">
        <v>81</v>
      </c>
      <c r="AY673" s="245" t="s">
        <v>135</v>
      </c>
    </row>
    <row r="674" s="2" customFormat="1" ht="6.96" customHeight="1">
      <c r="A674" s="40"/>
      <c r="B674" s="61"/>
      <c r="C674" s="62"/>
      <c r="D674" s="62"/>
      <c r="E674" s="62"/>
      <c r="F674" s="62"/>
      <c r="G674" s="62"/>
      <c r="H674" s="62"/>
      <c r="I674" s="62"/>
      <c r="J674" s="62"/>
      <c r="K674" s="62"/>
      <c r="L674" s="46"/>
      <c r="M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</sheetData>
  <sheetProtection sheet="1" autoFilter="0" formatColumns="0" formatRows="0" objects="1" scenarios="1" spinCount="100000" saltValue="g+2A02t2N92xwqobrc++Lgokp+2YK6wKe2yXYKNzF/6KWaK0xUye561wWbDunEST3+9tDLcFfRIzVI8ZoXufcQ==" hashValue="FDwmxMY6BlGGpmdsxnIxs+OlxeX5dB9YDeXKIEhb2GO5rKPVUE/zjuu9Rud6MvVoXMKiLgrVatQUzp/g7Szfkw==" algorithmName="SHA-512" password="CC35"/>
  <autoFilter ref="C94:K673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1/111151133"/>
    <hyperlink ref="F105" r:id="rId2" display="https://podminky.urs.cz/item/CS_URS_2024_01/111151231"/>
    <hyperlink ref="F117" r:id="rId3" display="https://podminky.urs.cz/item/CS_URS_2024_01/111251102"/>
    <hyperlink ref="F121" r:id="rId4" display="https://podminky.urs.cz/item/CS_URS_2024_01/112151012"/>
    <hyperlink ref="F125" r:id="rId5" display="https://podminky.urs.cz/item/CS_URS_2024_01/112151013"/>
    <hyperlink ref="F129" r:id="rId6" display="https://podminky.urs.cz/item/CS_URS_2024_01/112151014"/>
    <hyperlink ref="F133" r:id="rId7" display="https://podminky.urs.cz/item/CS_URS_2024_01/112151016"/>
    <hyperlink ref="F137" r:id="rId8" display="https://podminky.urs.cz/item/CS_URS_2024_01/112155115"/>
    <hyperlink ref="F141" r:id="rId9" display="https://podminky.urs.cz/item/CS_URS_2024_01/112155121"/>
    <hyperlink ref="F145" r:id="rId10" display="https://podminky.urs.cz/item/CS_URS_2024_01/112155125"/>
    <hyperlink ref="F149" r:id="rId11" display="https://podminky.urs.cz/item/CS_URS_2024_01/112155311"/>
    <hyperlink ref="F154" r:id="rId12" display="https://podminky.urs.cz/item/CS_URS_2024_01/112201112"/>
    <hyperlink ref="F158" r:id="rId13" display="https://podminky.urs.cz/item/CS_URS_2024_01/112201113"/>
    <hyperlink ref="F162" r:id="rId14" display="https://podminky.urs.cz/item/CS_URS_2024_01/112201114"/>
    <hyperlink ref="F166" r:id="rId15" display="https://podminky.urs.cz/item/CS_URS_2024_01/112201116"/>
    <hyperlink ref="F170" r:id="rId16" display="https://podminky.urs.cz/item/CS_URS_2024_01/112211111"/>
    <hyperlink ref="F174" r:id="rId17" display="https://podminky.urs.cz/item/CS_URS_2024_01/112211112"/>
    <hyperlink ref="F178" r:id="rId18" display="https://podminky.urs.cz/item/CS_URS_2024_01/112211113"/>
    <hyperlink ref="F182" r:id="rId19" display="https://podminky.urs.cz/item/CS_URS_2024_01/121151123"/>
    <hyperlink ref="F187" r:id="rId20" display="https://podminky.urs.cz/item/CS_URS_2024_01/122252204"/>
    <hyperlink ref="F195" r:id="rId21" display="https://podminky.urs.cz/item/CS_URS_2024_01/131213701"/>
    <hyperlink ref="F201" r:id="rId22" display="https://podminky.urs.cz/item/CS_URS_2024_01/132251101"/>
    <hyperlink ref="F206" r:id="rId23" display="https://podminky.urs.cz/item/CS_URS_2024_01/132251104"/>
    <hyperlink ref="F214" r:id="rId24" display="https://podminky.urs.cz/item/CS_URS_2024_01/132251251"/>
    <hyperlink ref="F218" r:id="rId25" display="https://podminky.urs.cz/item/CS_URS_2024_01/162201411"/>
    <hyperlink ref="F222" r:id="rId26" display="https://podminky.urs.cz/item/CS_URS_2024_01/162201412"/>
    <hyperlink ref="F226" r:id="rId27" display="https://podminky.urs.cz/item/CS_URS_2024_01/162201413"/>
    <hyperlink ref="F230" r:id="rId28" display="https://podminky.urs.cz/item/CS_URS_2024_01/162201421"/>
    <hyperlink ref="F234" r:id="rId29" display="https://podminky.urs.cz/item/CS_URS_2024_01/162201422"/>
    <hyperlink ref="F238" r:id="rId30" display="https://podminky.urs.cz/item/CS_URS_2024_01/162201423"/>
    <hyperlink ref="F242" r:id="rId31" display="https://podminky.urs.cz/item/CS_URS_2024_01/162301951"/>
    <hyperlink ref="F246" r:id="rId32" display="https://podminky.urs.cz/item/CS_URS_2024_01/162301952"/>
    <hyperlink ref="F250" r:id="rId33" display="https://podminky.urs.cz/item/CS_URS_2024_01/162301953"/>
    <hyperlink ref="F254" r:id="rId34" display="https://podminky.urs.cz/item/CS_URS_2024_01/162301971"/>
    <hyperlink ref="F258" r:id="rId35" display="https://podminky.urs.cz/item/CS_URS_2024_01/162301972"/>
    <hyperlink ref="F262" r:id="rId36" display="https://podminky.urs.cz/item/CS_URS_2024_01/162301973"/>
    <hyperlink ref="F266" r:id="rId37" display="https://podminky.urs.cz/item/CS_URS_2024_01/162551108"/>
    <hyperlink ref="F280" r:id="rId38" display="https://podminky.urs.cz/item/CS_URS_2024_01/162751117"/>
    <hyperlink ref="F295" r:id="rId39" display="https://podminky.urs.cz/item/CS_URS_2024_01/162751119"/>
    <hyperlink ref="F310" r:id="rId40" display="https://podminky.urs.cz/item/CS_URS_2024_01/167151111"/>
    <hyperlink ref="F323" r:id="rId41" display="https://podminky.urs.cz/item/CS_URS_2024_01/171152111"/>
    <hyperlink ref="F328" r:id="rId42" display="https://podminky.urs.cz/item/CS_URS_2024_01/171201221"/>
    <hyperlink ref="F343" r:id="rId43" display="https://podminky.urs.cz/item/CS_URS_2024_01/171251201"/>
    <hyperlink ref="F359" r:id="rId44" display="https://podminky.urs.cz/item/CS_URS_2024_01/174101101"/>
    <hyperlink ref="F364" r:id="rId45" display="https://podminky.urs.cz/item/CS_URS_2024_01/181151311"/>
    <hyperlink ref="F370" r:id="rId46" display="https://podminky.urs.cz/item/CS_URS_2024_01/181152302"/>
    <hyperlink ref="F375" r:id="rId47" display="https://podminky.urs.cz/item/CS_URS_2024_01/181411123"/>
    <hyperlink ref="F382" r:id="rId48" display="https://podminky.urs.cz/item/CS_URS_2024_01/181451121"/>
    <hyperlink ref="F389" r:id="rId49" display="https://podminky.urs.cz/item/CS_URS_2024_01/182151111"/>
    <hyperlink ref="F394" r:id="rId50" display="https://podminky.urs.cz/item/CS_URS_2024_01/182251101"/>
    <hyperlink ref="F399" r:id="rId51" display="https://podminky.urs.cz/item/CS_URS_2024_01/182351023"/>
    <hyperlink ref="F405" r:id="rId52" display="https://podminky.urs.cz/item/CS_URS_2024_01/183117212"/>
    <hyperlink ref="F420" r:id="rId53" display="https://podminky.urs.cz/item/CS_URS_2024_01/183403115"/>
    <hyperlink ref="F426" r:id="rId54" display="https://podminky.urs.cz/item/CS_URS_2024_01/183403161"/>
    <hyperlink ref="F432" r:id="rId55" display="https://podminky.urs.cz/item/CS_URS_2024_01/183551513"/>
    <hyperlink ref="F438" r:id="rId56" display="https://podminky.urs.cz/item/CS_URS_2024_01/184853511"/>
    <hyperlink ref="F450" r:id="rId57" display="https://podminky.urs.cz/item/CS_URS_2024_01/212755214"/>
    <hyperlink ref="F457" r:id="rId58" display="https://podminky.urs.cz/item/CS_URS_2024_01/214500311"/>
    <hyperlink ref="F471" r:id="rId59" display="https://podminky.urs.cz/item/CS_URS_2024_01/321321116"/>
    <hyperlink ref="F476" r:id="rId60" display="https://podminky.urs.cz/item/CS_URS_2024_01/321351010"/>
    <hyperlink ref="F481" r:id="rId61" display="https://podminky.urs.cz/item/CS_URS_2024_01/321352010"/>
    <hyperlink ref="F487" r:id="rId62" display="https://podminky.urs.cz/item/CS_URS_2024_01/451313511"/>
    <hyperlink ref="F492" r:id="rId63" display="https://podminky.urs.cz/item/CS_URS_2024_01/457531112"/>
    <hyperlink ref="F496" r:id="rId64" display="https://podminky.urs.cz/item/CS_URS_2024_01/465513227"/>
    <hyperlink ref="F502" r:id="rId65" display="https://podminky.urs.cz/item/CS_URS_2024_01/561081121"/>
    <hyperlink ref="F518" r:id="rId66" display="https://podminky.urs.cz/item/CS_URS_2024_01/564851111"/>
    <hyperlink ref="F531" r:id="rId67" display="https://podminky.urs.cz/item/CS_URS_2024_01/564952114"/>
    <hyperlink ref="F545" r:id="rId68" display="https://podminky.urs.cz/item/CS_URS_2024_01/890431851"/>
    <hyperlink ref="F550" r:id="rId69" display="https://podminky.urs.cz/item/CS_URS_2024_01/919726121"/>
    <hyperlink ref="F554" r:id="rId70" display="https://podminky.urs.cz/item/CS_URS_2024_01/938902462"/>
    <hyperlink ref="F559" r:id="rId71" display="https://podminky.urs.cz/item/CS_URS_2024_01/938908411"/>
    <hyperlink ref="F563" r:id="rId72" display="https://podminky.urs.cz/item/CS_URS_2024_01/938909311.1"/>
    <hyperlink ref="F568" r:id="rId73" display="https://podminky.urs.cz/item/CS_URS_2024_01/997002511"/>
    <hyperlink ref="F574" r:id="rId74" display="https://podminky.urs.cz/item/CS_URS_2024_01/997002611"/>
    <hyperlink ref="F580" r:id="rId75" display="https://podminky.urs.cz/item/CS_URS_2024_01/997006006"/>
    <hyperlink ref="F587" r:id="rId76" display="https://podminky.urs.cz/item/CS_URS_2024_01/998225111"/>
    <hyperlink ref="F589" r:id="rId77" display="https://podminky.urs.cz/item/CS_URS_2024_01/998225191"/>
    <hyperlink ref="F593" r:id="rId78" display="https://podminky.urs.cz/item/CS_URS_2024_01/011103000"/>
    <hyperlink ref="F597" r:id="rId79" display="https://podminky.urs.cz/item/CS_URS_2024_01/011314000.1"/>
    <hyperlink ref="F601" r:id="rId80" display="https://podminky.urs.cz/item/CS_URS_2024_01/012103000"/>
    <hyperlink ref="F605" r:id="rId81" display="https://podminky.urs.cz/item/CS_URS_2024_01/012203000"/>
    <hyperlink ref="F609" r:id="rId82" display="https://podminky.urs.cz/item/CS_URS_2024_01/012303000"/>
    <hyperlink ref="F613" r:id="rId83" display="https://podminky.urs.cz/item/CS_URS_2024_01/013254000"/>
    <hyperlink ref="F619" r:id="rId84" display="https://podminky.urs.cz/item/CS_URS_2024_01/030001000.1"/>
    <hyperlink ref="F624" r:id="rId85" display="https://podminky.urs.cz/item/CS_URS_2024_01/032803000"/>
    <hyperlink ref="F628" r:id="rId86" display="https://podminky.urs.cz/item/CS_URS_2024_01/035103001"/>
    <hyperlink ref="F633" r:id="rId87" display="https://podminky.urs.cz/item/CS_URS_2024_01/043103000"/>
    <hyperlink ref="F642" r:id="rId88" display="https://podminky.urs.cz/item/CS_URS_2024_01/043203000"/>
    <hyperlink ref="F646" r:id="rId89" display="https://podminky.urs.cz/item/CS_URS_2024_01/049103000"/>
    <hyperlink ref="F650" r:id="rId90" display="https://podminky.urs.cz/item/CS_URS_2024_01/049303000"/>
    <hyperlink ref="F655" r:id="rId91" display="https://podminky.urs.cz/item/CS_URS_2024_01/075002000.1"/>
    <hyperlink ref="F663" r:id="rId92" display="https://podminky.urs.cz/item/CS_URS_2024_01/091003000"/>
    <hyperlink ref="F669" r:id="rId93" display="https://podminky.urs.cz/item/CS_URS_2024_01/091504000.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společných zařízení v k. ú. Stará Ves n. O. - 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818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6. 2. 2024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ROUND((SUM(BE91:BE532)),  2)</f>
        <v>0</v>
      </c>
      <c r="G33" s="40"/>
      <c r="H33" s="40"/>
      <c r="I33" s="150">
        <v>0.20999999999999999</v>
      </c>
      <c r="J33" s="149">
        <f>ROUND(((SUM(BE91:BE532))*I33),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ROUND((SUM(BF91:BF532)),  2)</f>
        <v>0</v>
      </c>
      <c r="G34" s="40"/>
      <c r="H34" s="40"/>
      <c r="I34" s="150">
        <v>0.14999999999999999</v>
      </c>
      <c r="J34" s="149">
        <f>ROUND(((SUM(BF91:BF532))*I34),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ROUND((SUM(BG91:BG532)),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ROUND((SUM(BH91:BH532)),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ROUND((SUM(BI91:BI532)),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společných zařízení v k. ú. Stará Ves n. O. - 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05_1 - Polní cesta C146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 ú. Stará Ves nad Ondřejnicí</v>
      </c>
      <c r="G52" s="42"/>
      <c r="H52" s="42"/>
      <c r="I52" s="34" t="s">
        <v>23</v>
      </c>
      <c r="J52" s="74" t="str">
        <f>IF(J12="","",J12)</f>
        <v>6. 2. 2024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4.45" customHeight="1">
      <c r="A54" s="40"/>
      <c r="B54" s="41"/>
      <c r="C54" s="34" t="s">
        <v>25</v>
      </c>
      <c r="D54" s="42"/>
      <c r="E54" s="42"/>
      <c r="F54" s="29" t="str">
        <f>E15</f>
        <v>ČR - SPÚ, KPÚ pro Moravskoslezský kraj</v>
      </c>
      <c r="G54" s="42"/>
      <c r="H54" s="42"/>
      <c r="I54" s="34" t="s">
        <v>32</v>
      </c>
      <c r="J54" s="38" t="str">
        <f>E21</f>
        <v>Hanousek s.r.o.,Barákova 2745/41, 796 01 Prostějov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Jan Krč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J404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J416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109</v>
      </c>
      <c r="E64" s="176"/>
      <c r="F64" s="176"/>
      <c r="G64" s="176"/>
      <c r="H64" s="176"/>
      <c r="I64" s="176"/>
      <c r="J64" s="177">
        <f>J421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111</v>
      </c>
      <c r="E65" s="176"/>
      <c r="F65" s="176"/>
      <c r="G65" s="176"/>
      <c r="H65" s="176"/>
      <c r="I65" s="176"/>
      <c r="J65" s="177">
        <f>J448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113</v>
      </c>
      <c r="E66" s="176"/>
      <c r="F66" s="176"/>
      <c r="G66" s="176"/>
      <c r="H66" s="176"/>
      <c r="I66" s="176"/>
      <c r="J66" s="177">
        <f>J461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114</v>
      </c>
      <c r="E67" s="170"/>
      <c r="F67" s="170"/>
      <c r="G67" s="170"/>
      <c r="H67" s="170"/>
      <c r="I67" s="170"/>
      <c r="J67" s="171">
        <f>J466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115</v>
      </c>
      <c r="E68" s="176"/>
      <c r="F68" s="176"/>
      <c r="G68" s="176"/>
      <c r="H68" s="176"/>
      <c r="I68" s="176"/>
      <c r="J68" s="177">
        <f>J467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116</v>
      </c>
      <c r="E69" s="176"/>
      <c r="F69" s="176"/>
      <c r="G69" s="176"/>
      <c r="H69" s="176"/>
      <c r="I69" s="176"/>
      <c r="J69" s="177">
        <f>J493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117</v>
      </c>
      <c r="E70" s="176"/>
      <c r="F70" s="176"/>
      <c r="G70" s="176"/>
      <c r="H70" s="176"/>
      <c r="I70" s="176"/>
      <c r="J70" s="177">
        <f>J503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118</v>
      </c>
      <c r="E71" s="176"/>
      <c r="F71" s="176"/>
      <c r="G71" s="176"/>
      <c r="H71" s="176"/>
      <c r="I71" s="176"/>
      <c r="J71" s="177">
        <f>J525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120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Realizace společných zařízení v k. ú. Stará Ves n. O. - I. etapa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97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05_1 - Polní cesta C146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k. ú. Stará Ves nad Ondřejnicí</v>
      </c>
      <c r="G85" s="42"/>
      <c r="H85" s="42"/>
      <c r="I85" s="34" t="s">
        <v>23</v>
      </c>
      <c r="J85" s="74" t="str">
        <f>IF(J12="","",J12)</f>
        <v>6. 2. 2024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54.45" customHeight="1">
      <c r="A87" s="40"/>
      <c r="B87" s="41"/>
      <c r="C87" s="34" t="s">
        <v>25</v>
      </c>
      <c r="D87" s="42"/>
      <c r="E87" s="42"/>
      <c r="F87" s="29" t="str">
        <f>E15</f>
        <v>ČR - SPÚ, KPÚ pro Moravskoslezský kraj</v>
      </c>
      <c r="G87" s="42"/>
      <c r="H87" s="42"/>
      <c r="I87" s="34" t="s">
        <v>32</v>
      </c>
      <c r="J87" s="38" t="str">
        <f>E21</f>
        <v>Hanousek s.r.o.,Barákova 2745/41, 796 01 Prostějov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IF(E18="","",E18)</f>
        <v>Vyplň údaj</v>
      </c>
      <c r="G88" s="42"/>
      <c r="H88" s="42"/>
      <c r="I88" s="34" t="s">
        <v>36</v>
      </c>
      <c r="J88" s="38" t="str">
        <f>E24</f>
        <v>Ing. Jan Krč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121</v>
      </c>
      <c r="D90" s="182" t="s">
        <v>58</v>
      </c>
      <c r="E90" s="182" t="s">
        <v>54</v>
      </c>
      <c r="F90" s="182" t="s">
        <v>55</v>
      </c>
      <c r="G90" s="182" t="s">
        <v>122</v>
      </c>
      <c r="H90" s="182" t="s">
        <v>123</v>
      </c>
      <c r="I90" s="182" t="s">
        <v>124</v>
      </c>
      <c r="J90" s="182" t="s">
        <v>102</v>
      </c>
      <c r="K90" s="183" t="s">
        <v>125</v>
      </c>
      <c r="L90" s="184"/>
      <c r="M90" s="94" t="s">
        <v>19</v>
      </c>
      <c r="N90" s="95" t="s">
        <v>43</v>
      </c>
      <c r="O90" s="95" t="s">
        <v>126</v>
      </c>
      <c r="P90" s="95" t="s">
        <v>127</v>
      </c>
      <c r="Q90" s="95" t="s">
        <v>128</v>
      </c>
      <c r="R90" s="95" t="s">
        <v>129</v>
      </c>
      <c r="S90" s="95" t="s">
        <v>130</v>
      </c>
      <c r="T90" s="96" t="s">
        <v>131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132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P92+P466</f>
        <v>0</v>
      </c>
      <c r="Q91" s="98"/>
      <c r="R91" s="187">
        <f>R92+R466</f>
        <v>748.22422870000003</v>
      </c>
      <c r="S91" s="98"/>
      <c r="T91" s="188">
        <f>T92+T466</f>
        <v>9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72</v>
      </c>
      <c r="AU91" s="19" t="s">
        <v>103</v>
      </c>
      <c r="BK91" s="189">
        <f>BK92+BK466</f>
        <v>0</v>
      </c>
    </row>
    <row r="92" s="12" customFormat="1" ht="25.92" customHeight="1">
      <c r="A92" s="12"/>
      <c r="B92" s="190"/>
      <c r="C92" s="191"/>
      <c r="D92" s="192" t="s">
        <v>72</v>
      </c>
      <c r="E92" s="193" t="s">
        <v>133</v>
      </c>
      <c r="F92" s="193" t="s">
        <v>134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P93+P404+P416+P421+P448+P461</f>
        <v>0</v>
      </c>
      <c r="Q92" s="198"/>
      <c r="R92" s="199">
        <f>R93+R404+R416+R421+R448+R461</f>
        <v>748.22422870000003</v>
      </c>
      <c r="S92" s="198"/>
      <c r="T92" s="200">
        <f>T93+T404+T416+T421+T448+T461</f>
        <v>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81</v>
      </c>
      <c r="AT92" s="202" t="s">
        <v>72</v>
      </c>
      <c r="AU92" s="202" t="s">
        <v>73</v>
      </c>
      <c r="AY92" s="201" t="s">
        <v>135</v>
      </c>
      <c r="BK92" s="203">
        <f>BK93+BK404+BK416+BK421+BK448+BK461</f>
        <v>0</v>
      </c>
    </row>
    <row r="93" s="12" customFormat="1" ht="22.8" customHeight="1">
      <c r="A93" s="12"/>
      <c r="B93" s="190"/>
      <c r="C93" s="191"/>
      <c r="D93" s="192" t="s">
        <v>72</v>
      </c>
      <c r="E93" s="204" t="s">
        <v>81</v>
      </c>
      <c r="F93" s="204" t="s">
        <v>136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SUM(P94:P403)</f>
        <v>0</v>
      </c>
      <c r="Q93" s="198"/>
      <c r="R93" s="199">
        <f>SUM(R94:R403)</f>
        <v>0.020709999999999999</v>
      </c>
      <c r="S93" s="198"/>
      <c r="T93" s="200">
        <f>SUM(T94:T403)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81</v>
      </c>
      <c r="AT93" s="202" t="s">
        <v>72</v>
      </c>
      <c r="AU93" s="202" t="s">
        <v>81</v>
      </c>
      <c r="AY93" s="201" t="s">
        <v>135</v>
      </c>
      <c r="BK93" s="203">
        <f>SUM(BK94:BK403)</f>
        <v>0</v>
      </c>
    </row>
    <row r="94" s="2" customFormat="1" ht="16.5" customHeight="1">
      <c r="A94" s="40"/>
      <c r="B94" s="41"/>
      <c r="C94" s="206" t="s">
        <v>81</v>
      </c>
      <c r="D94" s="206" t="s">
        <v>137</v>
      </c>
      <c r="E94" s="207" t="s">
        <v>138</v>
      </c>
      <c r="F94" s="208" t="s">
        <v>139</v>
      </c>
      <c r="G94" s="209" t="s">
        <v>140</v>
      </c>
      <c r="H94" s="210">
        <v>220</v>
      </c>
      <c r="I94" s="211"/>
      <c r="J94" s="212">
        <f>ROUND(I94*H94,2)</f>
        <v>0</v>
      </c>
      <c r="K94" s="208" t="s">
        <v>141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142</v>
      </c>
      <c r="AT94" s="217" t="s">
        <v>137</v>
      </c>
      <c r="AU94" s="217" t="s">
        <v>83</v>
      </c>
      <c r="AY94" s="19" t="s">
        <v>135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142</v>
      </c>
      <c r="BM94" s="217" t="s">
        <v>819</v>
      </c>
    </row>
    <row r="95" s="2" customFormat="1">
      <c r="A95" s="40"/>
      <c r="B95" s="41"/>
      <c r="C95" s="42"/>
      <c r="D95" s="219" t="s">
        <v>144</v>
      </c>
      <c r="E95" s="42"/>
      <c r="F95" s="220" t="s">
        <v>145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144</v>
      </c>
      <c r="AU95" s="19" t="s">
        <v>83</v>
      </c>
    </row>
    <row r="96" s="13" customFormat="1">
      <c r="A96" s="13"/>
      <c r="B96" s="224"/>
      <c r="C96" s="225"/>
      <c r="D96" s="226" t="s">
        <v>146</v>
      </c>
      <c r="E96" s="227" t="s">
        <v>19</v>
      </c>
      <c r="F96" s="228" t="s">
        <v>820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146</v>
      </c>
      <c r="AU96" s="234" t="s">
        <v>83</v>
      </c>
      <c r="AV96" s="13" t="s">
        <v>81</v>
      </c>
      <c r="AW96" s="13" t="s">
        <v>35</v>
      </c>
      <c r="AX96" s="13" t="s">
        <v>73</v>
      </c>
      <c r="AY96" s="234" t="s">
        <v>135</v>
      </c>
    </row>
    <row r="97" s="13" customFormat="1">
      <c r="A97" s="13"/>
      <c r="B97" s="224"/>
      <c r="C97" s="225"/>
      <c r="D97" s="226" t="s">
        <v>146</v>
      </c>
      <c r="E97" s="227" t="s">
        <v>19</v>
      </c>
      <c r="F97" s="228" t="s">
        <v>148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146</v>
      </c>
      <c r="AU97" s="234" t="s">
        <v>83</v>
      </c>
      <c r="AV97" s="13" t="s">
        <v>81</v>
      </c>
      <c r="AW97" s="13" t="s">
        <v>35</v>
      </c>
      <c r="AX97" s="13" t="s">
        <v>73</v>
      </c>
      <c r="AY97" s="234" t="s">
        <v>135</v>
      </c>
    </row>
    <row r="98" s="13" customFormat="1">
      <c r="A98" s="13"/>
      <c r="B98" s="224"/>
      <c r="C98" s="225"/>
      <c r="D98" s="226" t="s">
        <v>146</v>
      </c>
      <c r="E98" s="227" t="s">
        <v>19</v>
      </c>
      <c r="F98" s="228" t="s">
        <v>149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146</v>
      </c>
      <c r="AU98" s="234" t="s">
        <v>83</v>
      </c>
      <c r="AV98" s="13" t="s">
        <v>81</v>
      </c>
      <c r="AW98" s="13" t="s">
        <v>35</v>
      </c>
      <c r="AX98" s="13" t="s">
        <v>73</v>
      </c>
      <c r="AY98" s="234" t="s">
        <v>135</v>
      </c>
    </row>
    <row r="99" s="14" customFormat="1">
      <c r="A99" s="14"/>
      <c r="B99" s="235"/>
      <c r="C99" s="236"/>
      <c r="D99" s="226" t="s">
        <v>146</v>
      </c>
      <c r="E99" s="237" t="s">
        <v>19</v>
      </c>
      <c r="F99" s="238" t="s">
        <v>821</v>
      </c>
      <c r="G99" s="236"/>
      <c r="H99" s="239">
        <v>220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146</v>
      </c>
      <c r="AU99" s="245" t="s">
        <v>83</v>
      </c>
      <c r="AV99" s="14" t="s">
        <v>83</v>
      </c>
      <c r="AW99" s="14" t="s">
        <v>35</v>
      </c>
      <c r="AX99" s="14" t="s">
        <v>81</v>
      </c>
      <c r="AY99" s="245" t="s">
        <v>135</v>
      </c>
    </row>
    <row r="100" s="2" customFormat="1" ht="21.75" customHeight="1">
      <c r="A100" s="40"/>
      <c r="B100" s="41"/>
      <c r="C100" s="206" t="s">
        <v>83</v>
      </c>
      <c r="D100" s="206" t="s">
        <v>137</v>
      </c>
      <c r="E100" s="207" t="s">
        <v>151</v>
      </c>
      <c r="F100" s="208" t="s">
        <v>152</v>
      </c>
      <c r="G100" s="209" t="s">
        <v>140</v>
      </c>
      <c r="H100" s="210">
        <v>3753</v>
      </c>
      <c r="I100" s="211"/>
      <c r="J100" s="212">
        <f>ROUND(I100*H100,2)</f>
        <v>0</v>
      </c>
      <c r="K100" s="208" t="s">
        <v>141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142</v>
      </c>
      <c r="AT100" s="217" t="s">
        <v>137</v>
      </c>
      <c r="AU100" s="217" t="s">
        <v>83</v>
      </c>
      <c r="AY100" s="19" t="s">
        <v>135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142</v>
      </c>
      <c r="BM100" s="217" t="s">
        <v>822</v>
      </c>
    </row>
    <row r="101" s="2" customFormat="1">
      <c r="A101" s="40"/>
      <c r="B101" s="41"/>
      <c r="C101" s="42"/>
      <c r="D101" s="219" t="s">
        <v>144</v>
      </c>
      <c r="E101" s="42"/>
      <c r="F101" s="220" t="s">
        <v>154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144</v>
      </c>
      <c r="AU101" s="19" t="s">
        <v>83</v>
      </c>
    </row>
    <row r="102" s="13" customFormat="1">
      <c r="A102" s="13"/>
      <c r="B102" s="224"/>
      <c r="C102" s="225"/>
      <c r="D102" s="226" t="s">
        <v>146</v>
      </c>
      <c r="E102" s="227" t="s">
        <v>19</v>
      </c>
      <c r="F102" s="228" t="s">
        <v>820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146</v>
      </c>
      <c r="AU102" s="234" t="s">
        <v>83</v>
      </c>
      <c r="AV102" s="13" t="s">
        <v>81</v>
      </c>
      <c r="AW102" s="13" t="s">
        <v>35</v>
      </c>
      <c r="AX102" s="13" t="s">
        <v>73</v>
      </c>
      <c r="AY102" s="234" t="s">
        <v>135</v>
      </c>
    </row>
    <row r="103" s="13" customFormat="1">
      <c r="A103" s="13"/>
      <c r="B103" s="224"/>
      <c r="C103" s="225"/>
      <c r="D103" s="226" t="s">
        <v>146</v>
      </c>
      <c r="E103" s="227" t="s">
        <v>19</v>
      </c>
      <c r="F103" s="228" t="s">
        <v>155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146</v>
      </c>
      <c r="AU103" s="234" t="s">
        <v>83</v>
      </c>
      <c r="AV103" s="13" t="s">
        <v>81</v>
      </c>
      <c r="AW103" s="13" t="s">
        <v>35</v>
      </c>
      <c r="AX103" s="13" t="s">
        <v>73</v>
      </c>
      <c r="AY103" s="234" t="s">
        <v>135</v>
      </c>
    </row>
    <row r="104" s="14" customFormat="1">
      <c r="A104" s="14"/>
      <c r="B104" s="235"/>
      <c r="C104" s="236"/>
      <c r="D104" s="226" t="s">
        <v>146</v>
      </c>
      <c r="E104" s="237" t="s">
        <v>19</v>
      </c>
      <c r="F104" s="238" t="s">
        <v>823</v>
      </c>
      <c r="G104" s="236"/>
      <c r="H104" s="239">
        <v>1741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146</v>
      </c>
      <c r="AU104" s="245" t="s">
        <v>83</v>
      </c>
      <c r="AV104" s="14" t="s">
        <v>83</v>
      </c>
      <c r="AW104" s="14" t="s">
        <v>35</v>
      </c>
      <c r="AX104" s="14" t="s">
        <v>73</v>
      </c>
      <c r="AY104" s="245" t="s">
        <v>135</v>
      </c>
    </row>
    <row r="105" s="13" customFormat="1">
      <c r="A105" s="13"/>
      <c r="B105" s="224"/>
      <c r="C105" s="225"/>
      <c r="D105" s="226" t="s">
        <v>146</v>
      </c>
      <c r="E105" s="227" t="s">
        <v>19</v>
      </c>
      <c r="F105" s="228" t="s">
        <v>157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146</v>
      </c>
      <c r="AU105" s="234" t="s">
        <v>83</v>
      </c>
      <c r="AV105" s="13" t="s">
        <v>81</v>
      </c>
      <c r="AW105" s="13" t="s">
        <v>35</v>
      </c>
      <c r="AX105" s="13" t="s">
        <v>73</v>
      </c>
      <c r="AY105" s="234" t="s">
        <v>135</v>
      </c>
    </row>
    <row r="106" s="13" customFormat="1">
      <c r="A106" s="13"/>
      <c r="B106" s="224"/>
      <c r="C106" s="225"/>
      <c r="D106" s="226" t="s">
        <v>146</v>
      </c>
      <c r="E106" s="227" t="s">
        <v>19</v>
      </c>
      <c r="F106" s="228" t="s">
        <v>158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146</v>
      </c>
      <c r="AU106" s="234" t="s">
        <v>83</v>
      </c>
      <c r="AV106" s="13" t="s">
        <v>81</v>
      </c>
      <c r="AW106" s="13" t="s">
        <v>35</v>
      </c>
      <c r="AX106" s="13" t="s">
        <v>73</v>
      </c>
      <c r="AY106" s="234" t="s">
        <v>135</v>
      </c>
    </row>
    <row r="107" s="14" customFormat="1">
      <c r="A107" s="14"/>
      <c r="B107" s="235"/>
      <c r="C107" s="236"/>
      <c r="D107" s="226" t="s">
        <v>146</v>
      </c>
      <c r="E107" s="237" t="s">
        <v>19</v>
      </c>
      <c r="F107" s="238" t="s">
        <v>824</v>
      </c>
      <c r="G107" s="236"/>
      <c r="H107" s="239">
        <v>1006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146</v>
      </c>
      <c r="AU107" s="245" t="s">
        <v>83</v>
      </c>
      <c r="AV107" s="14" t="s">
        <v>83</v>
      </c>
      <c r="AW107" s="14" t="s">
        <v>35</v>
      </c>
      <c r="AX107" s="14" t="s">
        <v>73</v>
      </c>
      <c r="AY107" s="245" t="s">
        <v>135</v>
      </c>
    </row>
    <row r="108" s="13" customFormat="1">
      <c r="A108" s="13"/>
      <c r="B108" s="224"/>
      <c r="C108" s="225"/>
      <c r="D108" s="226" t="s">
        <v>146</v>
      </c>
      <c r="E108" s="227" t="s">
        <v>19</v>
      </c>
      <c r="F108" s="228" t="s">
        <v>160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146</v>
      </c>
      <c r="AU108" s="234" t="s">
        <v>83</v>
      </c>
      <c r="AV108" s="13" t="s">
        <v>81</v>
      </c>
      <c r="AW108" s="13" t="s">
        <v>35</v>
      </c>
      <c r="AX108" s="13" t="s">
        <v>73</v>
      </c>
      <c r="AY108" s="234" t="s">
        <v>135</v>
      </c>
    </row>
    <row r="109" s="13" customFormat="1">
      <c r="A109" s="13"/>
      <c r="B109" s="224"/>
      <c r="C109" s="225"/>
      <c r="D109" s="226" t="s">
        <v>146</v>
      </c>
      <c r="E109" s="227" t="s">
        <v>19</v>
      </c>
      <c r="F109" s="228" t="s">
        <v>158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146</v>
      </c>
      <c r="AU109" s="234" t="s">
        <v>83</v>
      </c>
      <c r="AV109" s="13" t="s">
        <v>81</v>
      </c>
      <c r="AW109" s="13" t="s">
        <v>35</v>
      </c>
      <c r="AX109" s="13" t="s">
        <v>73</v>
      </c>
      <c r="AY109" s="234" t="s">
        <v>135</v>
      </c>
    </row>
    <row r="110" s="14" customFormat="1">
      <c r="A110" s="14"/>
      <c r="B110" s="235"/>
      <c r="C110" s="236"/>
      <c r="D110" s="226" t="s">
        <v>146</v>
      </c>
      <c r="E110" s="237" t="s">
        <v>19</v>
      </c>
      <c r="F110" s="238" t="s">
        <v>824</v>
      </c>
      <c r="G110" s="236"/>
      <c r="H110" s="239">
        <v>1006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146</v>
      </c>
      <c r="AU110" s="245" t="s">
        <v>83</v>
      </c>
      <c r="AV110" s="14" t="s">
        <v>83</v>
      </c>
      <c r="AW110" s="14" t="s">
        <v>35</v>
      </c>
      <c r="AX110" s="14" t="s">
        <v>73</v>
      </c>
      <c r="AY110" s="245" t="s">
        <v>135</v>
      </c>
    </row>
    <row r="111" s="15" customFormat="1">
      <c r="A111" s="15"/>
      <c r="B111" s="246"/>
      <c r="C111" s="247"/>
      <c r="D111" s="226" t="s">
        <v>146</v>
      </c>
      <c r="E111" s="248" t="s">
        <v>19</v>
      </c>
      <c r="F111" s="249" t="s">
        <v>161</v>
      </c>
      <c r="G111" s="247"/>
      <c r="H111" s="250">
        <v>3753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146</v>
      </c>
      <c r="AU111" s="256" t="s">
        <v>83</v>
      </c>
      <c r="AV111" s="15" t="s">
        <v>142</v>
      </c>
      <c r="AW111" s="15" t="s">
        <v>35</v>
      </c>
      <c r="AX111" s="15" t="s">
        <v>81</v>
      </c>
      <c r="AY111" s="256" t="s">
        <v>135</v>
      </c>
    </row>
    <row r="112" s="2" customFormat="1" ht="24.15" customHeight="1">
      <c r="A112" s="40"/>
      <c r="B112" s="41"/>
      <c r="C112" s="206" t="s">
        <v>162</v>
      </c>
      <c r="D112" s="206" t="s">
        <v>137</v>
      </c>
      <c r="E112" s="207" t="s">
        <v>163</v>
      </c>
      <c r="F112" s="208" t="s">
        <v>164</v>
      </c>
      <c r="G112" s="209" t="s">
        <v>140</v>
      </c>
      <c r="H112" s="210">
        <v>112</v>
      </c>
      <c r="I112" s="211"/>
      <c r="J112" s="212">
        <f>ROUND(I112*H112,2)</f>
        <v>0</v>
      </c>
      <c r="K112" s="208" t="s">
        <v>141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142</v>
      </c>
      <c r="AT112" s="217" t="s">
        <v>137</v>
      </c>
      <c r="AU112" s="217" t="s">
        <v>83</v>
      </c>
      <c r="AY112" s="19" t="s">
        <v>135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142</v>
      </c>
      <c r="BM112" s="217" t="s">
        <v>825</v>
      </c>
    </row>
    <row r="113" s="2" customFormat="1">
      <c r="A113" s="40"/>
      <c r="B113" s="41"/>
      <c r="C113" s="42"/>
      <c r="D113" s="219" t="s">
        <v>144</v>
      </c>
      <c r="E113" s="42"/>
      <c r="F113" s="220" t="s">
        <v>166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144</v>
      </c>
      <c r="AU113" s="19" t="s">
        <v>83</v>
      </c>
    </row>
    <row r="114" s="13" customFormat="1">
      <c r="A114" s="13"/>
      <c r="B114" s="224"/>
      <c r="C114" s="225"/>
      <c r="D114" s="226" t="s">
        <v>146</v>
      </c>
      <c r="E114" s="227" t="s">
        <v>19</v>
      </c>
      <c r="F114" s="228" t="s">
        <v>826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146</v>
      </c>
      <c r="AU114" s="234" t="s">
        <v>83</v>
      </c>
      <c r="AV114" s="13" t="s">
        <v>81</v>
      </c>
      <c r="AW114" s="13" t="s">
        <v>35</v>
      </c>
      <c r="AX114" s="13" t="s">
        <v>73</v>
      </c>
      <c r="AY114" s="234" t="s">
        <v>135</v>
      </c>
    </row>
    <row r="115" s="14" customFormat="1">
      <c r="A115" s="14"/>
      <c r="B115" s="235"/>
      <c r="C115" s="236"/>
      <c r="D115" s="226" t="s">
        <v>146</v>
      </c>
      <c r="E115" s="237" t="s">
        <v>19</v>
      </c>
      <c r="F115" s="238" t="s">
        <v>827</v>
      </c>
      <c r="G115" s="236"/>
      <c r="H115" s="239">
        <v>112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146</v>
      </c>
      <c r="AU115" s="245" t="s">
        <v>83</v>
      </c>
      <c r="AV115" s="14" t="s">
        <v>83</v>
      </c>
      <c r="AW115" s="14" t="s">
        <v>35</v>
      </c>
      <c r="AX115" s="14" t="s">
        <v>81</v>
      </c>
      <c r="AY115" s="245" t="s">
        <v>135</v>
      </c>
    </row>
    <row r="116" s="2" customFormat="1" ht="21.75" customHeight="1">
      <c r="A116" s="40"/>
      <c r="B116" s="41"/>
      <c r="C116" s="206" t="s">
        <v>142</v>
      </c>
      <c r="D116" s="206" t="s">
        <v>137</v>
      </c>
      <c r="E116" s="207" t="s">
        <v>169</v>
      </c>
      <c r="F116" s="208" t="s">
        <v>170</v>
      </c>
      <c r="G116" s="209" t="s">
        <v>171</v>
      </c>
      <c r="H116" s="210">
        <v>11</v>
      </c>
      <c r="I116" s="211"/>
      <c r="J116" s="212">
        <f>ROUND(I116*H116,2)</f>
        <v>0</v>
      </c>
      <c r="K116" s="208" t="s">
        <v>141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142</v>
      </c>
      <c r="AT116" s="217" t="s">
        <v>137</v>
      </c>
      <c r="AU116" s="217" t="s">
        <v>83</v>
      </c>
      <c r="AY116" s="19" t="s">
        <v>135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142</v>
      </c>
      <c r="BM116" s="217" t="s">
        <v>828</v>
      </c>
    </row>
    <row r="117" s="2" customFormat="1">
      <c r="A117" s="40"/>
      <c r="B117" s="41"/>
      <c r="C117" s="42"/>
      <c r="D117" s="219" t="s">
        <v>144</v>
      </c>
      <c r="E117" s="42"/>
      <c r="F117" s="220" t="s">
        <v>173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144</v>
      </c>
      <c r="AU117" s="19" t="s">
        <v>83</v>
      </c>
    </row>
    <row r="118" s="13" customFormat="1">
      <c r="A118" s="13"/>
      <c r="B118" s="224"/>
      <c r="C118" s="225"/>
      <c r="D118" s="226" t="s">
        <v>146</v>
      </c>
      <c r="E118" s="227" t="s">
        <v>19</v>
      </c>
      <c r="F118" s="228" t="s">
        <v>829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146</v>
      </c>
      <c r="AU118" s="234" t="s">
        <v>83</v>
      </c>
      <c r="AV118" s="13" t="s">
        <v>81</v>
      </c>
      <c r="AW118" s="13" t="s">
        <v>35</v>
      </c>
      <c r="AX118" s="13" t="s">
        <v>73</v>
      </c>
      <c r="AY118" s="234" t="s">
        <v>135</v>
      </c>
    </row>
    <row r="119" s="14" customFormat="1">
      <c r="A119" s="14"/>
      <c r="B119" s="235"/>
      <c r="C119" s="236"/>
      <c r="D119" s="226" t="s">
        <v>146</v>
      </c>
      <c r="E119" s="237" t="s">
        <v>19</v>
      </c>
      <c r="F119" s="238" t="s">
        <v>206</v>
      </c>
      <c r="G119" s="236"/>
      <c r="H119" s="239">
        <v>11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146</v>
      </c>
      <c r="AU119" s="245" t="s">
        <v>83</v>
      </c>
      <c r="AV119" s="14" t="s">
        <v>83</v>
      </c>
      <c r="AW119" s="14" t="s">
        <v>35</v>
      </c>
      <c r="AX119" s="14" t="s">
        <v>81</v>
      </c>
      <c r="AY119" s="245" t="s">
        <v>135</v>
      </c>
    </row>
    <row r="120" s="2" customFormat="1" ht="21.75" customHeight="1">
      <c r="A120" s="40"/>
      <c r="B120" s="41"/>
      <c r="C120" s="206" t="s">
        <v>175</v>
      </c>
      <c r="D120" s="206" t="s">
        <v>137</v>
      </c>
      <c r="E120" s="207" t="s">
        <v>181</v>
      </c>
      <c r="F120" s="208" t="s">
        <v>182</v>
      </c>
      <c r="G120" s="209" t="s">
        <v>171</v>
      </c>
      <c r="H120" s="210">
        <v>7</v>
      </c>
      <c r="I120" s="211"/>
      <c r="J120" s="212">
        <f>ROUND(I120*H120,2)</f>
        <v>0</v>
      </c>
      <c r="K120" s="208" t="s">
        <v>141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142</v>
      </c>
      <c r="AT120" s="217" t="s">
        <v>137</v>
      </c>
      <c r="AU120" s="217" t="s">
        <v>83</v>
      </c>
      <c r="AY120" s="19" t="s">
        <v>135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142</v>
      </c>
      <c r="BM120" s="217" t="s">
        <v>830</v>
      </c>
    </row>
    <row r="121" s="2" customFormat="1">
      <c r="A121" s="40"/>
      <c r="B121" s="41"/>
      <c r="C121" s="42"/>
      <c r="D121" s="219" t="s">
        <v>144</v>
      </c>
      <c r="E121" s="42"/>
      <c r="F121" s="220" t="s">
        <v>184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144</v>
      </c>
      <c r="AU121" s="19" t="s">
        <v>83</v>
      </c>
    </row>
    <row r="122" s="13" customFormat="1">
      <c r="A122" s="13"/>
      <c r="B122" s="224"/>
      <c r="C122" s="225"/>
      <c r="D122" s="226" t="s">
        <v>146</v>
      </c>
      <c r="E122" s="227" t="s">
        <v>19</v>
      </c>
      <c r="F122" s="228" t="s">
        <v>829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146</v>
      </c>
      <c r="AU122" s="234" t="s">
        <v>83</v>
      </c>
      <c r="AV122" s="13" t="s">
        <v>81</v>
      </c>
      <c r="AW122" s="13" t="s">
        <v>35</v>
      </c>
      <c r="AX122" s="13" t="s">
        <v>73</v>
      </c>
      <c r="AY122" s="234" t="s">
        <v>135</v>
      </c>
    </row>
    <row r="123" s="14" customFormat="1">
      <c r="A123" s="14"/>
      <c r="B123" s="235"/>
      <c r="C123" s="236"/>
      <c r="D123" s="226" t="s">
        <v>146</v>
      </c>
      <c r="E123" s="237" t="s">
        <v>19</v>
      </c>
      <c r="F123" s="238" t="s">
        <v>185</v>
      </c>
      <c r="G123" s="236"/>
      <c r="H123" s="239">
        <v>7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146</v>
      </c>
      <c r="AU123" s="245" t="s">
        <v>83</v>
      </c>
      <c r="AV123" s="14" t="s">
        <v>83</v>
      </c>
      <c r="AW123" s="14" t="s">
        <v>35</v>
      </c>
      <c r="AX123" s="14" t="s">
        <v>81</v>
      </c>
      <c r="AY123" s="245" t="s">
        <v>135</v>
      </c>
    </row>
    <row r="124" s="2" customFormat="1" ht="21.75" customHeight="1">
      <c r="A124" s="40"/>
      <c r="B124" s="41"/>
      <c r="C124" s="206" t="s">
        <v>180</v>
      </c>
      <c r="D124" s="206" t="s">
        <v>137</v>
      </c>
      <c r="E124" s="207" t="s">
        <v>186</v>
      </c>
      <c r="F124" s="208" t="s">
        <v>187</v>
      </c>
      <c r="G124" s="209" t="s">
        <v>171</v>
      </c>
      <c r="H124" s="210">
        <v>2</v>
      </c>
      <c r="I124" s="211"/>
      <c r="J124" s="212">
        <f>ROUND(I124*H124,2)</f>
        <v>0</v>
      </c>
      <c r="K124" s="208" t="s">
        <v>141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142</v>
      </c>
      <c r="AT124" s="217" t="s">
        <v>137</v>
      </c>
      <c r="AU124" s="217" t="s">
        <v>83</v>
      </c>
      <c r="AY124" s="19" t="s">
        <v>135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142</v>
      </c>
      <c r="BM124" s="217" t="s">
        <v>831</v>
      </c>
    </row>
    <row r="125" s="2" customFormat="1">
      <c r="A125" s="40"/>
      <c r="B125" s="41"/>
      <c r="C125" s="42"/>
      <c r="D125" s="219" t="s">
        <v>144</v>
      </c>
      <c r="E125" s="42"/>
      <c r="F125" s="220" t="s">
        <v>189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144</v>
      </c>
      <c r="AU125" s="19" t="s">
        <v>83</v>
      </c>
    </row>
    <row r="126" s="13" customFormat="1">
      <c r="A126" s="13"/>
      <c r="B126" s="224"/>
      <c r="C126" s="225"/>
      <c r="D126" s="226" t="s">
        <v>146</v>
      </c>
      <c r="E126" s="227" t="s">
        <v>19</v>
      </c>
      <c r="F126" s="228" t="s">
        <v>829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146</v>
      </c>
      <c r="AU126" s="234" t="s">
        <v>83</v>
      </c>
      <c r="AV126" s="13" t="s">
        <v>81</v>
      </c>
      <c r="AW126" s="13" t="s">
        <v>35</v>
      </c>
      <c r="AX126" s="13" t="s">
        <v>73</v>
      </c>
      <c r="AY126" s="234" t="s">
        <v>135</v>
      </c>
    </row>
    <row r="127" s="14" customFormat="1">
      <c r="A127" s="14"/>
      <c r="B127" s="235"/>
      <c r="C127" s="236"/>
      <c r="D127" s="226" t="s">
        <v>146</v>
      </c>
      <c r="E127" s="237" t="s">
        <v>19</v>
      </c>
      <c r="F127" s="238" t="s">
        <v>83</v>
      </c>
      <c r="G127" s="236"/>
      <c r="H127" s="239">
        <v>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146</v>
      </c>
      <c r="AU127" s="245" t="s">
        <v>83</v>
      </c>
      <c r="AV127" s="14" t="s">
        <v>83</v>
      </c>
      <c r="AW127" s="14" t="s">
        <v>35</v>
      </c>
      <c r="AX127" s="14" t="s">
        <v>81</v>
      </c>
      <c r="AY127" s="245" t="s">
        <v>135</v>
      </c>
    </row>
    <row r="128" s="2" customFormat="1" ht="24.15" customHeight="1">
      <c r="A128" s="40"/>
      <c r="B128" s="41"/>
      <c r="C128" s="206" t="s">
        <v>185</v>
      </c>
      <c r="D128" s="206" t="s">
        <v>137</v>
      </c>
      <c r="E128" s="207" t="s">
        <v>192</v>
      </c>
      <c r="F128" s="208" t="s">
        <v>193</v>
      </c>
      <c r="G128" s="209" t="s">
        <v>171</v>
      </c>
      <c r="H128" s="210">
        <v>11</v>
      </c>
      <c r="I128" s="211"/>
      <c r="J128" s="212">
        <f>ROUND(I128*H128,2)</f>
        <v>0</v>
      </c>
      <c r="K128" s="208" t="s">
        <v>141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142</v>
      </c>
      <c r="AT128" s="217" t="s">
        <v>137</v>
      </c>
      <c r="AU128" s="217" t="s">
        <v>83</v>
      </c>
      <c r="AY128" s="19" t="s">
        <v>135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142</v>
      </c>
      <c r="BM128" s="217" t="s">
        <v>832</v>
      </c>
    </row>
    <row r="129" s="2" customFormat="1">
      <c r="A129" s="40"/>
      <c r="B129" s="41"/>
      <c r="C129" s="42"/>
      <c r="D129" s="219" t="s">
        <v>144</v>
      </c>
      <c r="E129" s="42"/>
      <c r="F129" s="220" t="s">
        <v>195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144</v>
      </c>
      <c r="AU129" s="19" t="s">
        <v>83</v>
      </c>
    </row>
    <row r="130" s="13" customFormat="1">
      <c r="A130" s="13"/>
      <c r="B130" s="224"/>
      <c r="C130" s="225"/>
      <c r="D130" s="226" t="s">
        <v>146</v>
      </c>
      <c r="E130" s="227" t="s">
        <v>19</v>
      </c>
      <c r="F130" s="228" t="s">
        <v>829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146</v>
      </c>
      <c r="AU130" s="234" t="s">
        <v>83</v>
      </c>
      <c r="AV130" s="13" t="s">
        <v>81</v>
      </c>
      <c r="AW130" s="13" t="s">
        <v>35</v>
      </c>
      <c r="AX130" s="13" t="s">
        <v>73</v>
      </c>
      <c r="AY130" s="234" t="s">
        <v>135</v>
      </c>
    </row>
    <row r="131" s="14" customFormat="1">
      <c r="A131" s="14"/>
      <c r="B131" s="235"/>
      <c r="C131" s="236"/>
      <c r="D131" s="226" t="s">
        <v>146</v>
      </c>
      <c r="E131" s="237" t="s">
        <v>19</v>
      </c>
      <c r="F131" s="238" t="s">
        <v>206</v>
      </c>
      <c r="G131" s="236"/>
      <c r="H131" s="239">
        <v>11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146</v>
      </c>
      <c r="AU131" s="245" t="s">
        <v>83</v>
      </c>
      <c r="AV131" s="14" t="s">
        <v>83</v>
      </c>
      <c r="AW131" s="14" t="s">
        <v>35</v>
      </c>
      <c r="AX131" s="14" t="s">
        <v>81</v>
      </c>
      <c r="AY131" s="245" t="s">
        <v>135</v>
      </c>
    </row>
    <row r="132" s="2" customFormat="1" ht="24.15" customHeight="1">
      <c r="A132" s="40"/>
      <c r="B132" s="41"/>
      <c r="C132" s="206" t="s">
        <v>191</v>
      </c>
      <c r="D132" s="206" t="s">
        <v>137</v>
      </c>
      <c r="E132" s="207" t="s">
        <v>197</v>
      </c>
      <c r="F132" s="208" t="s">
        <v>198</v>
      </c>
      <c r="G132" s="209" t="s">
        <v>171</v>
      </c>
      <c r="H132" s="210">
        <v>7</v>
      </c>
      <c r="I132" s="211"/>
      <c r="J132" s="212">
        <f>ROUND(I132*H132,2)</f>
        <v>0</v>
      </c>
      <c r="K132" s="208" t="s">
        <v>141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142</v>
      </c>
      <c r="AT132" s="217" t="s">
        <v>137</v>
      </c>
      <c r="AU132" s="217" t="s">
        <v>83</v>
      </c>
      <c r="AY132" s="19" t="s">
        <v>135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142</v>
      </c>
      <c r="BM132" s="217" t="s">
        <v>833</v>
      </c>
    </row>
    <row r="133" s="2" customFormat="1">
      <c r="A133" s="40"/>
      <c r="B133" s="41"/>
      <c r="C133" s="42"/>
      <c r="D133" s="219" t="s">
        <v>144</v>
      </c>
      <c r="E133" s="42"/>
      <c r="F133" s="220" t="s">
        <v>200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144</v>
      </c>
      <c r="AU133" s="19" t="s">
        <v>83</v>
      </c>
    </row>
    <row r="134" s="13" customFormat="1">
      <c r="A134" s="13"/>
      <c r="B134" s="224"/>
      <c r="C134" s="225"/>
      <c r="D134" s="226" t="s">
        <v>146</v>
      </c>
      <c r="E134" s="227" t="s">
        <v>19</v>
      </c>
      <c r="F134" s="228" t="s">
        <v>829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146</v>
      </c>
      <c r="AU134" s="234" t="s">
        <v>83</v>
      </c>
      <c r="AV134" s="13" t="s">
        <v>81</v>
      </c>
      <c r="AW134" s="13" t="s">
        <v>35</v>
      </c>
      <c r="AX134" s="13" t="s">
        <v>73</v>
      </c>
      <c r="AY134" s="234" t="s">
        <v>135</v>
      </c>
    </row>
    <row r="135" s="14" customFormat="1">
      <c r="A135" s="14"/>
      <c r="B135" s="235"/>
      <c r="C135" s="236"/>
      <c r="D135" s="226" t="s">
        <v>146</v>
      </c>
      <c r="E135" s="237" t="s">
        <v>19</v>
      </c>
      <c r="F135" s="238" t="s">
        <v>185</v>
      </c>
      <c r="G135" s="236"/>
      <c r="H135" s="239">
        <v>7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146</v>
      </c>
      <c r="AU135" s="245" t="s">
        <v>83</v>
      </c>
      <c r="AV135" s="14" t="s">
        <v>83</v>
      </c>
      <c r="AW135" s="14" t="s">
        <v>35</v>
      </c>
      <c r="AX135" s="14" t="s">
        <v>81</v>
      </c>
      <c r="AY135" s="245" t="s">
        <v>135</v>
      </c>
    </row>
    <row r="136" s="2" customFormat="1" ht="24.15" customHeight="1">
      <c r="A136" s="40"/>
      <c r="B136" s="41"/>
      <c r="C136" s="206" t="s">
        <v>196</v>
      </c>
      <c r="D136" s="206" t="s">
        <v>137</v>
      </c>
      <c r="E136" s="207" t="s">
        <v>202</v>
      </c>
      <c r="F136" s="208" t="s">
        <v>203</v>
      </c>
      <c r="G136" s="209" t="s">
        <v>171</v>
      </c>
      <c r="H136" s="210">
        <v>2</v>
      </c>
      <c r="I136" s="211"/>
      <c r="J136" s="212">
        <f>ROUND(I136*H136,2)</f>
        <v>0</v>
      </c>
      <c r="K136" s="208" t="s">
        <v>141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142</v>
      </c>
      <c r="AT136" s="217" t="s">
        <v>137</v>
      </c>
      <c r="AU136" s="217" t="s">
        <v>83</v>
      </c>
      <c r="AY136" s="19" t="s">
        <v>135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142</v>
      </c>
      <c r="BM136" s="217" t="s">
        <v>834</v>
      </c>
    </row>
    <row r="137" s="2" customFormat="1">
      <c r="A137" s="40"/>
      <c r="B137" s="41"/>
      <c r="C137" s="42"/>
      <c r="D137" s="219" t="s">
        <v>144</v>
      </c>
      <c r="E137" s="42"/>
      <c r="F137" s="220" t="s">
        <v>205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144</v>
      </c>
      <c r="AU137" s="19" t="s">
        <v>83</v>
      </c>
    </row>
    <row r="138" s="13" customFormat="1">
      <c r="A138" s="13"/>
      <c r="B138" s="224"/>
      <c r="C138" s="225"/>
      <c r="D138" s="226" t="s">
        <v>146</v>
      </c>
      <c r="E138" s="227" t="s">
        <v>19</v>
      </c>
      <c r="F138" s="228" t="s">
        <v>829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146</v>
      </c>
      <c r="AU138" s="234" t="s">
        <v>83</v>
      </c>
      <c r="AV138" s="13" t="s">
        <v>81</v>
      </c>
      <c r="AW138" s="13" t="s">
        <v>35</v>
      </c>
      <c r="AX138" s="13" t="s">
        <v>73</v>
      </c>
      <c r="AY138" s="234" t="s">
        <v>135</v>
      </c>
    </row>
    <row r="139" s="14" customFormat="1">
      <c r="A139" s="14"/>
      <c r="B139" s="235"/>
      <c r="C139" s="236"/>
      <c r="D139" s="226" t="s">
        <v>146</v>
      </c>
      <c r="E139" s="237" t="s">
        <v>19</v>
      </c>
      <c r="F139" s="238" t="s">
        <v>83</v>
      </c>
      <c r="G139" s="236"/>
      <c r="H139" s="239">
        <v>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146</v>
      </c>
      <c r="AU139" s="245" t="s">
        <v>83</v>
      </c>
      <c r="AV139" s="14" t="s">
        <v>83</v>
      </c>
      <c r="AW139" s="14" t="s">
        <v>35</v>
      </c>
      <c r="AX139" s="14" t="s">
        <v>81</v>
      </c>
      <c r="AY139" s="245" t="s">
        <v>135</v>
      </c>
    </row>
    <row r="140" s="2" customFormat="1" ht="21.75" customHeight="1">
      <c r="A140" s="40"/>
      <c r="B140" s="41"/>
      <c r="C140" s="206" t="s">
        <v>201</v>
      </c>
      <c r="D140" s="206" t="s">
        <v>137</v>
      </c>
      <c r="E140" s="207" t="s">
        <v>207</v>
      </c>
      <c r="F140" s="208" t="s">
        <v>208</v>
      </c>
      <c r="G140" s="209" t="s">
        <v>140</v>
      </c>
      <c r="H140" s="210">
        <v>112</v>
      </c>
      <c r="I140" s="211"/>
      <c r="J140" s="212">
        <f>ROUND(I140*H140,2)</f>
        <v>0</v>
      </c>
      <c r="K140" s="208" t="s">
        <v>141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142</v>
      </c>
      <c r="AT140" s="217" t="s">
        <v>137</v>
      </c>
      <c r="AU140" s="217" t="s">
        <v>83</v>
      </c>
      <c r="AY140" s="19" t="s">
        <v>135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142</v>
      </c>
      <c r="BM140" s="217" t="s">
        <v>835</v>
      </c>
    </row>
    <row r="141" s="2" customFormat="1">
      <c r="A141" s="40"/>
      <c r="B141" s="41"/>
      <c r="C141" s="42"/>
      <c r="D141" s="219" t="s">
        <v>144</v>
      </c>
      <c r="E141" s="42"/>
      <c r="F141" s="220" t="s">
        <v>210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144</v>
      </c>
      <c r="AU141" s="19" t="s">
        <v>83</v>
      </c>
    </row>
    <row r="142" s="13" customFormat="1">
      <c r="A142" s="13"/>
      <c r="B142" s="224"/>
      <c r="C142" s="225"/>
      <c r="D142" s="226" t="s">
        <v>146</v>
      </c>
      <c r="E142" s="227" t="s">
        <v>19</v>
      </c>
      <c r="F142" s="228" t="s">
        <v>826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146</v>
      </c>
      <c r="AU142" s="234" t="s">
        <v>83</v>
      </c>
      <c r="AV142" s="13" t="s">
        <v>81</v>
      </c>
      <c r="AW142" s="13" t="s">
        <v>35</v>
      </c>
      <c r="AX142" s="13" t="s">
        <v>73</v>
      </c>
      <c r="AY142" s="234" t="s">
        <v>135</v>
      </c>
    </row>
    <row r="143" s="14" customFormat="1">
      <c r="A143" s="14"/>
      <c r="B143" s="235"/>
      <c r="C143" s="236"/>
      <c r="D143" s="226" t="s">
        <v>146</v>
      </c>
      <c r="E143" s="237" t="s">
        <v>19</v>
      </c>
      <c r="F143" s="238" t="s">
        <v>827</v>
      </c>
      <c r="G143" s="236"/>
      <c r="H143" s="239">
        <v>112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146</v>
      </c>
      <c r="AU143" s="245" t="s">
        <v>83</v>
      </c>
      <c r="AV143" s="14" t="s">
        <v>83</v>
      </c>
      <c r="AW143" s="14" t="s">
        <v>35</v>
      </c>
      <c r="AX143" s="14" t="s">
        <v>81</v>
      </c>
      <c r="AY143" s="245" t="s">
        <v>135</v>
      </c>
    </row>
    <row r="144" s="2" customFormat="1" ht="21.75" customHeight="1">
      <c r="A144" s="40"/>
      <c r="B144" s="41"/>
      <c r="C144" s="206" t="s">
        <v>206</v>
      </c>
      <c r="D144" s="206" t="s">
        <v>137</v>
      </c>
      <c r="E144" s="207" t="s">
        <v>213</v>
      </c>
      <c r="F144" s="208" t="s">
        <v>214</v>
      </c>
      <c r="G144" s="209" t="s">
        <v>171</v>
      </c>
      <c r="H144" s="210">
        <v>11</v>
      </c>
      <c r="I144" s="211"/>
      <c r="J144" s="212">
        <f>ROUND(I144*H144,2)</f>
        <v>0</v>
      </c>
      <c r="K144" s="208" t="s">
        <v>141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142</v>
      </c>
      <c r="AT144" s="217" t="s">
        <v>137</v>
      </c>
      <c r="AU144" s="217" t="s">
        <v>83</v>
      </c>
      <c r="AY144" s="19" t="s">
        <v>135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142</v>
      </c>
      <c r="BM144" s="217" t="s">
        <v>836</v>
      </c>
    </row>
    <row r="145" s="2" customFormat="1">
      <c r="A145" s="40"/>
      <c r="B145" s="41"/>
      <c r="C145" s="42"/>
      <c r="D145" s="219" t="s">
        <v>144</v>
      </c>
      <c r="E145" s="42"/>
      <c r="F145" s="220" t="s">
        <v>216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144</v>
      </c>
      <c r="AU145" s="19" t="s">
        <v>83</v>
      </c>
    </row>
    <row r="146" s="13" customFormat="1">
      <c r="A146" s="13"/>
      <c r="B146" s="224"/>
      <c r="C146" s="225"/>
      <c r="D146" s="226" t="s">
        <v>146</v>
      </c>
      <c r="E146" s="227" t="s">
        <v>19</v>
      </c>
      <c r="F146" s="228" t="s">
        <v>829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146</v>
      </c>
      <c r="AU146" s="234" t="s">
        <v>83</v>
      </c>
      <c r="AV146" s="13" t="s">
        <v>81</v>
      </c>
      <c r="AW146" s="13" t="s">
        <v>35</v>
      </c>
      <c r="AX146" s="13" t="s">
        <v>73</v>
      </c>
      <c r="AY146" s="234" t="s">
        <v>135</v>
      </c>
    </row>
    <row r="147" s="14" customFormat="1">
      <c r="A147" s="14"/>
      <c r="B147" s="235"/>
      <c r="C147" s="236"/>
      <c r="D147" s="226" t="s">
        <v>146</v>
      </c>
      <c r="E147" s="237" t="s">
        <v>19</v>
      </c>
      <c r="F147" s="238" t="s">
        <v>206</v>
      </c>
      <c r="G147" s="236"/>
      <c r="H147" s="239">
        <v>11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146</v>
      </c>
      <c r="AU147" s="245" t="s">
        <v>83</v>
      </c>
      <c r="AV147" s="14" t="s">
        <v>83</v>
      </c>
      <c r="AW147" s="14" t="s">
        <v>35</v>
      </c>
      <c r="AX147" s="14" t="s">
        <v>81</v>
      </c>
      <c r="AY147" s="245" t="s">
        <v>135</v>
      </c>
    </row>
    <row r="148" s="2" customFormat="1" ht="21.75" customHeight="1">
      <c r="A148" s="40"/>
      <c r="B148" s="41"/>
      <c r="C148" s="206" t="s">
        <v>212</v>
      </c>
      <c r="D148" s="206" t="s">
        <v>137</v>
      </c>
      <c r="E148" s="207" t="s">
        <v>223</v>
      </c>
      <c r="F148" s="208" t="s">
        <v>224</v>
      </c>
      <c r="G148" s="209" t="s">
        <v>171</v>
      </c>
      <c r="H148" s="210">
        <v>7</v>
      </c>
      <c r="I148" s="211"/>
      <c r="J148" s="212">
        <f>ROUND(I148*H148,2)</f>
        <v>0</v>
      </c>
      <c r="K148" s="208" t="s">
        <v>141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142</v>
      </c>
      <c r="AT148" s="217" t="s">
        <v>137</v>
      </c>
      <c r="AU148" s="217" t="s">
        <v>83</v>
      </c>
      <c r="AY148" s="19" t="s">
        <v>135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142</v>
      </c>
      <c r="BM148" s="217" t="s">
        <v>837</v>
      </c>
    </row>
    <row r="149" s="2" customFormat="1">
      <c r="A149" s="40"/>
      <c r="B149" s="41"/>
      <c r="C149" s="42"/>
      <c r="D149" s="219" t="s">
        <v>144</v>
      </c>
      <c r="E149" s="42"/>
      <c r="F149" s="220" t="s">
        <v>226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144</v>
      </c>
      <c r="AU149" s="19" t="s">
        <v>83</v>
      </c>
    </row>
    <row r="150" s="13" customFormat="1">
      <c r="A150" s="13"/>
      <c r="B150" s="224"/>
      <c r="C150" s="225"/>
      <c r="D150" s="226" t="s">
        <v>146</v>
      </c>
      <c r="E150" s="227" t="s">
        <v>19</v>
      </c>
      <c r="F150" s="228" t="s">
        <v>829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146</v>
      </c>
      <c r="AU150" s="234" t="s">
        <v>83</v>
      </c>
      <c r="AV150" s="13" t="s">
        <v>81</v>
      </c>
      <c r="AW150" s="13" t="s">
        <v>35</v>
      </c>
      <c r="AX150" s="13" t="s">
        <v>73</v>
      </c>
      <c r="AY150" s="234" t="s">
        <v>135</v>
      </c>
    </row>
    <row r="151" s="14" customFormat="1">
      <c r="A151" s="14"/>
      <c r="B151" s="235"/>
      <c r="C151" s="236"/>
      <c r="D151" s="226" t="s">
        <v>146</v>
      </c>
      <c r="E151" s="237" t="s">
        <v>19</v>
      </c>
      <c r="F151" s="238" t="s">
        <v>185</v>
      </c>
      <c r="G151" s="236"/>
      <c r="H151" s="239">
        <v>7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146</v>
      </c>
      <c r="AU151" s="245" t="s">
        <v>83</v>
      </c>
      <c r="AV151" s="14" t="s">
        <v>83</v>
      </c>
      <c r="AW151" s="14" t="s">
        <v>35</v>
      </c>
      <c r="AX151" s="14" t="s">
        <v>81</v>
      </c>
      <c r="AY151" s="245" t="s">
        <v>135</v>
      </c>
    </row>
    <row r="152" s="2" customFormat="1" ht="21.75" customHeight="1">
      <c r="A152" s="40"/>
      <c r="B152" s="41"/>
      <c r="C152" s="206" t="s">
        <v>217</v>
      </c>
      <c r="D152" s="206" t="s">
        <v>137</v>
      </c>
      <c r="E152" s="207" t="s">
        <v>227</v>
      </c>
      <c r="F152" s="208" t="s">
        <v>228</v>
      </c>
      <c r="G152" s="209" t="s">
        <v>171</v>
      </c>
      <c r="H152" s="210">
        <v>2</v>
      </c>
      <c r="I152" s="211"/>
      <c r="J152" s="212">
        <f>ROUND(I152*H152,2)</f>
        <v>0</v>
      </c>
      <c r="K152" s="208" t="s">
        <v>141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142</v>
      </c>
      <c r="AT152" s="217" t="s">
        <v>137</v>
      </c>
      <c r="AU152" s="217" t="s">
        <v>83</v>
      </c>
      <c r="AY152" s="19" t="s">
        <v>135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142</v>
      </c>
      <c r="BM152" s="217" t="s">
        <v>838</v>
      </c>
    </row>
    <row r="153" s="2" customFormat="1">
      <c r="A153" s="40"/>
      <c r="B153" s="41"/>
      <c r="C153" s="42"/>
      <c r="D153" s="219" t="s">
        <v>144</v>
      </c>
      <c r="E153" s="42"/>
      <c r="F153" s="220" t="s">
        <v>230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144</v>
      </c>
      <c r="AU153" s="19" t="s">
        <v>83</v>
      </c>
    </row>
    <row r="154" s="13" customFormat="1">
      <c r="A154" s="13"/>
      <c r="B154" s="224"/>
      <c r="C154" s="225"/>
      <c r="D154" s="226" t="s">
        <v>146</v>
      </c>
      <c r="E154" s="227" t="s">
        <v>19</v>
      </c>
      <c r="F154" s="228" t="s">
        <v>829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146</v>
      </c>
      <c r="AU154" s="234" t="s">
        <v>83</v>
      </c>
      <c r="AV154" s="13" t="s">
        <v>81</v>
      </c>
      <c r="AW154" s="13" t="s">
        <v>35</v>
      </c>
      <c r="AX154" s="13" t="s">
        <v>73</v>
      </c>
      <c r="AY154" s="234" t="s">
        <v>135</v>
      </c>
    </row>
    <row r="155" s="14" customFormat="1">
      <c r="A155" s="14"/>
      <c r="B155" s="235"/>
      <c r="C155" s="236"/>
      <c r="D155" s="226" t="s">
        <v>146</v>
      </c>
      <c r="E155" s="237" t="s">
        <v>19</v>
      </c>
      <c r="F155" s="238" t="s">
        <v>83</v>
      </c>
      <c r="G155" s="236"/>
      <c r="H155" s="239">
        <v>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146</v>
      </c>
      <c r="AU155" s="245" t="s">
        <v>83</v>
      </c>
      <c r="AV155" s="14" t="s">
        <v>83</v>
      </c>
      <c r="AW155" s="14" t="s">
        <v>35</v>
      </c>
      <c r="AX155" s="14" t="s">
        <v>81</v>
      </c>
      <c r="AY155" s="245" t="s">
        <v>135</v>
      </c>
    </row>
    <row r="156" s="2" customFormat="1" ht="16.5" customHeight="1">
      <c r="A156" s="40"/>
      <c r="B156" s="41"/>
      <c r="C156" s="206" t="s">
        <v>222</v>
      </c>
      <c r="D156" s="206" t="s">
        <v>137</v>
      </c>
      <c r="E156" s="207" t="s">
        <v>232</v>
      </c>
      <c r="F156" s="208" t="s">
        <v>233</v>
      </c>
      <c r="G156" s="209" t="s">
        <v>171</v>
      </c>
      <c r="H156" s="210">
        <v>11</v>
      </c>
      <c r="I156" s="211"/>
      <c r="J156" s="212">
        <f>ROUND(I156*H156,2)</f>
        <v>0</v>
      </c>
      <c r="K156" s="208" t="s">
        <v>141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9.0000000000000006E-05</v>
      </c>
      <c r="R156" s="215">
        <f>Q156*H156</f>
        <v>0.00098999999999999999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142</v>
      </c>
      <c r="AT156" s="217" t="s">
        <v>137</v>
      </c>
      <c r="AU156" s="217" t="s">
        <v>83</v>
      </c>
      <c r="AY156" s="19" t="s">
        <v>135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142</v>
      </c>
      <c r="BM156" s="217" t="s">
        <v>839</v>
      </c>
    </row>
    <row r="157" s="2" customFormat="1">
      <c r="A157" s="40"/>
      <c r="B157" s="41"/>
      <c r="C157" s="42"/>
      <c r="D157" s="219" t="s">
        <v>144</v>
      </c>
      <c r="E157" s="42"/>
      <c r="F157" s="220" t="s">
        <v>235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144</v>
      </c>
      <c r="AU157" s="19" t="s">
        <v>83</v>
      </c>
    </row>
    <row r="158" s="13" customFormat="1">
      <c r="A158" s="13"/>
      <c r="B158" s="224"/>
      <c r="C158" s="225"/>
      <c r="D158" s="226" t="s">
        <v>146</v>
      </c>
      <c r="E158" s="227" t="s">
        <v>19</v>
      </c>
      <c r="F158" s="228" t="s">
        <v>829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146</v>
      </c>
      <c r="AU158" s="234" t="s">
        <v>83</v>
      </c>
      <c r="AV158" s="13" t="s">
        <v>81</v>
      </c>
      <c r="AW158" s="13" t="s">
        <v>35</v>
      </c>
      <c r="AX158" s="13" t="s">
        <v>73</v>
      </c>
      <c r="AY158" s="234" t="s">
        <v>135</v>
      </c>
    </row>
    <row r="159" s="14" customFormat="1">
      <c r="A159" s="14"/>
      <c r="B159" s="235"/>
      <c r="C159" s="236"/>
      <c r="D159" s="226" t="s">
        <v>146</v>
      </c>
      <c r="E159" s="237" t="s">
        <v>19</v>
      </c>
      <c r="F159" s="238" t="s">
        <v>206</v>
      </c>
      <c r="G159" s="236"/>
      <c r="H159" s="239">
        <v>11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146</v>
      </c>
      <c r="AU159" s="245" t="s">
        <v>83</v>
      </c>
      <c r="AV159" s="14" t="s">
        <v>83</v>
      </c>
      <c r="AW159" s="14" t="s">
        <v>35</v>
      </c>
      <c r="AX159" s="14" t="s">
        <v>81</v>
      </c>
      <c r="AY159" s="245" t="s">
        <v>135</v>
      </c>
    </row>
    <row r="160" s="2" customFormat="1" ht="16.5" customHeight="1">
      <c r="A160" s="40"/>
      <c r="B160" s="41"/>
      <c r="C160" s="206" t="s">
        <v>8</v>
      </c>
      <c r="D160" s="206" t="s">
        <v>137</v>
      </c>
      <c r="E160" s="207" t="s">
        <v>237</v>
      </c>
      <c r="F160" s="208" t="s">
        <v>238</v>
      </c>
      <c r="G160" s="209" t="s">
        <v>171</v>
      </c>
      <c r="H160" s="210">
        <v>7</v>
      </c>
      <c r="I160" s="211"/>
      <c r="J160" s="212">
        <f>ROUND(I160*H160,2)</f>
        <v>0</v>
      </c>
      <c r="K160" s="208" t="s">
        <v>141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0.00018000000000000001</v>
      </c>
      <c r="R160" s="215">
        <f>Q160*H160</f>
        <v>0.0012600000000000001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142</v>
      </c>
      <c r="AT160" s="217" t="s">
        <v>137</v>
      </c>
      <c r="AU160" s="217" t="s">
        <v>83</v>
      </c>
      <c r="AY160" s="19" t="s">
        <v>135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142</v>
      </c>
      <c r="BM160" s="217" t="s">
        <v>840</v>
      </c>
    </row>
    <row r="161" s="2" customFormat="1">
      <c r="A161" s="40"/>
      <c r="B161" s="41"/>
      <c r="C161" s="42"/>
      <c r="D161" s="219" t="s">
        <v>144</v>
      </c>
      <c r="E161" s="42"/>
      <c r="F161" s="220" t="s">
        <v>240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144</v>
      </c>
      <c r="AU161" s="19" t="s">
        <v>83</v>
      </c>
    </row>
    <row r="162" s="13" customFormat="1">
      <c r="A162" s="13"/>
      <c r="B162" s="224"/>
      <c r="C162" s="225"/>
      <c r="D162" s="226" t="s">
        <v>146</v>
      </c>
      <c r="E162" s="227" t="s">
        <v>19</v>
      </c>
      <c r="F162" s="228" t="s">
        <v>829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146</v>
      </c>
      <c r="AU162" s="234" t="s">
        <v>83</v>
      </c>
      <c r="AV162" s="13" t="s">
        <v>81</v>
      </c>
      <c r="AW162" s="13" t="s">
        <v>35</v>
      </c>
      <c r="AX162" s="13" t="s">
        <v>73</v>
      </c>
      <c r="AY162" s="234" t="s">
        <v>135</v>
      </c>
    </row>
    <row r="163" s="14" customFormat="1">
      <c r="A163" s="14"/>
      <c r="B163" s="235"/>
      <c r="C163" s="236"/>
      <c r="D163" s="226" t="s">
        <v>146</v>
      </c>
      <c r="E163" s="237" t="s">
        <v>19</v>
      </c>
      <c r="F163" s="238" t="s">
        <v>185</v>
      </c>
      <c r="G163" s="236"/>
      <c r="H163" s="239">
        <v>7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146</v>
      </c>
      <c r="AU163" s="245" t="s">
        <v>83</v>
      </c>
      <c r="AV163" s="14" t="s">
        <v>83</v>
      </c>
      <c r="AW163" s="14" t="s">
        <v>35</v>
      </c>
      <c r="AX163" s="14" t="s">
        <v>81</v>
      </c>
      <c r="AY163" s="245" t="s">
        <v>135</v>
      </c>
    </row>
    <row r="164" s="2" customFormat="1" ht="16.5" customHeight="1">
      <c r="A164" s="40"/>
      <c r="B164" s="41"/>
      <c r="C164" s="206" t="s">
        <v>231</v>
      </c>
      <c r="D164" s="206" t="s">
        <v>137</v>
      </c>
      <c r="E164" s="207" t="s">
        <v>242</v>
      </c>
      <c r="F164" s="208" t="s">
        <v>243</v>
      </c>
      <c r="G164" s="209" t="s">
        <v>171</v>
      </c>
      <c r="H164" s="210">
        <v>2</v>
      </c>
      <c r="I164" s="211"/>
      <c r="J164" s="212">
        <f>ROUND(I164*H164,2)</f>
        <v>0</v>
      </c>
      <c r="K164" s="208" t="s">
        <v>141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0.00036000000000000002</v>
      </c>
      <c r="R164" s="215">
        <f>Q164*H164</f>
        <v>0.00072000000000000005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142</v>
      </c>
      <c r="AT164" s="217" t="s">
        <v>137</v>
      </c>
      <c r="AU164" s="217" t="s">
        <v>83</v>
      </c>
      <c r="AY164" s="19" t="s">
        <v>135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142</v>
      </c>
      <c r="BM164" s="217" t="s">
        <v>841</v>
      </c>
    </row>
    <row r="165" s="2" customFormat="1">
      <c r="A165" s="40"/>
      <c r="B165" s="41"/>
      <c r="C165" s="42"/>
      <c r="D165" s="219" t="s">
        <v>144</v>
      </c>
      <c r="E165" s="42"/>
      <c r="F165" s="220" t="s">
        <v>245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144</v>
      </c>
      <c r="AU165" s="19" t="s">
        <v>83</v>
      </c>
    </row>
    <row r="166" s="13" customFormat="1">
      <c r="A166" s="13"/>
      <c r="B166" s="224"/>
      <c r="C166" s="225"/>
      <c r="D166" s="226" t="s">
        <v>146</v>
      </c>
      <c r="E166" s="227" t="s">
        <v>19</v>
      </c>
      <c r="F166" s="228" t="s">
        <v>829</v>
      </c>
      <c r="G166" s="225"/>
      <c r="H166" s="227" t="s">
        <v>19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146</v>
      </c>
      <c r="AU166" s="234" t="s">
        <v>83</v>
      </c>
      <c r="AV166" s="13" t="s">
        <v>81</v>
      </c>
      <c r="AW166" s="13" t="s">
        <v>35</v>
      </c>
      <c r="AX166" s="13" t="s">
        <v>73</v>
      </c>
      <c r="AY166" s="234" t="s">
        <v>135</v>
      </c>
    </row>
    <row r="167" s="14" customFormat="1">
      <c r="A167" s="14"/>
      <c r="B167" s="235"/>
      <c r="C167" s="236"/>
      <c r="D167" s="226" t="s">
        <v>146</v>
      </c>
      <c r="E167" s="237" t="s">
        <v>19</v>
      </c>
      <c r="F167" s="238" t="s">
        <v>83</v>
      </c>
      <c r="G167" s="236"/>
      <c r="H167" s="239">
        <v>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146</v>
      </c>
      <c r="AU167" s="245" t="s">
        <v>83</v>
      </c>
      <c r="AV167" s="14" t="s">
        <v>83</v>
      </c>
      <c r="AW167" s="14" t="s">
        <v>35</v>
      </c>
      <c r="AX167" s="14" t="s">
        <v>81</v>
      </c>
      <c r="AY167" s="245" t="s">
        <v>135</v>
      </c>
    </row>
    <row r="168" s="2" customFormat="1" ht="16.5" customHeight="1">
      <c r="A168" s="40"/>
      <c r="B168" s="41"/>
      <c r="C168" s="206" t="s">
        <v>236</v>
      </c>
      <c r="D168" s="206" t="s">
        <v>137</v>
      </c>
      <c r="E168" s="207" t="s">
        <v>247</v>
      </c>
      <c r="F168" s="208" t="s">
        <v>248</v>
      </c>
      <c r="G168" s="209" t="s">
        <v>140</v>
      </c>
      <c r="H168" s="210">
        <v>815</v>
      </c>
      <c r="I168" s="211"/>
      <c r="J168" s="212">
        <f>ROUND(I168*H168,2)</f>
        <v>0</v>
      </c>
      <c r="K168" s="208" t="s">
        <v>141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142</v>
      </c>
      <c r="AT168" s="217" t="s">
        <v>137</v>
      </c>
      <c r="AU168" s="217" t="s">
        <v>83</v>
      </c>
      <c r="AY168" s="19" t="s">
        <v>135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142</v>
      </c>
      <c r="BM168" s="217" t="s">
        <v>842</v>
      </c>
    </row>
    <row r="169" s="2" customFormat="1">
      <c r="A169" s="40"/>
      <c r="B169" s="41"/>
      <c r="C169" s="42"/>
      <c r="D169" s="219" t="s">
        <v>144</v>
      </c>
      <c r="E169" s="42"/>
      <c r="F169" s="220" t="s">
        <v>250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144</v>
      </c>
      <c r="AU169" s="19" t="s">
        <v>83</v>
      </c>
    </row>
    <row r="170" s="13" customFormat="1">
      <c r="A170" s="13"/>
      <c r="B170" s="224"/>
      <c r="C170" s="225"/>
      <c r="D170" s="226" t="s">
        <v>146</v>
      </c>
      <c r="E170" s="227" t="s">
        <v>19</v>
      </c>
      <c r="F170" s="228" t="s">
        <v>820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146</v>
      </c>
      <c r="AU170" s="234" t="s">
        <v>83</v>
      </c>
      <c r="AV170" s="13" t="s">
        <v>81</v>
      </c>
      <c r="AW170" s="13" t="s">
        <v>35</v>
      </c>
      <c r="AX170" s="13" t="s">
        <v>73</v>
      </c>
      <c r="AY170" s="234" t="s">
        <v>135</v>
      </c>
    </row>
    <row r="171" s="13" customFormat="1">
      <c r="A171" s="13"/>
      <c r="B171" s="224"/>
      <c r="C171" s="225"/>
      <c r="D171" s="226" t="s">
        <v>146</v>
      </c>
      <c r="E171" s="227" t="s">
        <v>19</v>
      </c>
      <c r="F171" s="228" t="s">
        <v>843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146</v>
      </c>
      <c r="AU171" s="234" t="s">
        <v>83</v>
      </c>
      <c r="AV171" s="13" t="s">
        <v>81</v>
      </c>
      <c r="AW171" s="13" t="s">
        <v>35</v>
      </c>
      <c r="AX171" s="13" t="s">
        <v>73</v>
      </c>
      <c r="AY171" s="234" t="s">
        <v>135</v>
      </c>
    </row>
    <row r="172" s="14" customFormat="1">
      <c r="A172" s="14"/>
      <c r="B172" s="235"/>
      <c r="C172" s="236"/>
      <c r="D172" s="226" t="s">
        <v>146</v>
      </c>
      <c r="E172" s="237" t="s">
        <v>19</v>
      </c>
      <c r="F172" s="238" t="s">
        <v>844</v>
      </c>
      <c r="G172" s="236"/>
      <c r="H172" s="239">
        <v>815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146</v>
      </c>
      <c r="AU172" s="245" t="s">
        <v>83</v>
      </c>
      <c r="AV172" s="14" t="s">
        <v>83</v>
      </c>
      <c r="AW172" s="14" t="s">
        <v>35</v>
      </c>
      <c r="AX172" s="14" t="s">
        <v>81</v>
      </c>
      <c r="AY172" s="245" t="s">
        <v>135</v>
      </c>
    </row>
    <row r="173" s="2" customFormat="1" ht="24.15" customHeight="1">
      <c r="A173" s="40"/>
      <c r="B173" s="41"/>
      <c r="C173" s="206" t="s">
        <v>241</v>
      </c>
      <c r="D173" s="206" t="s">
        <v>137</v>
      </c>
      <c r="E173" s="207" t="s">
        <v>254</v>
      </c>
      <c r="F173" s="208" t="s">
        <v>255</v>
      </c>
      <c r="G173" s="209" t="s">
        <v>256</v>
      </c>
      <c r="H173" s="210">
        <v>143.5</v>
      </c>
      <c r="I173" s="211"/>
      <c r="J173" s="212">
        <f>ROUND(I173*H173,2)</f>
        <v>0</v>
      </c>
      <c r="K173" s="208" t="s">
        <v>141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142</v>
      </c>
      <c r="AT173" s="217" t="s">
        <v>137</v>
      </c>
      <c r="AU173" s="217" t="s">
        <v>83</v>
      </c>
      <c r="AY173" s="19" t="s">
        <v>135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142</v>
      </c>
      <c r="BM173" s="217" t="s">
        <v>845</v>
      </c>
    </row>
    <row r="174" s="2" customFormat="1">
      <c r="A174" s="40"/>
      <c r="B174" s="41"/>
      <c r="C174" s="42"/>
      <c r="D174" s="219" t="s">
        <v>144</v>
      </c>
      <c r="E174" s="42"/>
      <c r="F174" s="220" t="s">
        <v>258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144</v>
      </c>
      <c r="AU174" s="19" t="s">
        <v>83</v>
      </c>
    </row>
    <row r="175" s="13" customFormat="1">
      <c r="A175" s="13"/>
      <c r="B175" s="224"/>
      <c r="C175" s="225"/>
      <c r="D175" s="226" t="s">
        <v>146</v>
      </c>
      <c r="E175" s="227" t="s">
        <v>19</v>
      </c>
      <c r="F175" s="228" t="s">
        <v>820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146</v>
      </c>
      <c r="AU175" s="234" t="s">
        <v>83</v>
      </c>
      <c r="AV175" s="13" t="s">
        <v>81</v>
      </c>
      <c r="AW175" s="13" t="s">
        <v>35</v>
      </c>
      <c r="AX175" s="13" t="s">
        <v>73</v>
      </c>
      <c r="AY175" s="234" t="s">
        <v>135</v>
      </c>
    </row>
    <row r="176" s="13" customFormat="1">
      <c r="A176" s="13"/>
      <c r="B176" s="224"/>
      <c r="C176" s="225"/>
      <c r="D176" s="226" t="s">
        <v>146</v>
      </c>
      <c r="E176" s="227" t="s">
        <v>19</v>
      </c>
      <c r="F176" s="228" t="s">
        <v>259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146</v>
      </c>
      <c r="AU176" s="234" t="s">
        <v>83</v>
      </c>
      <c r="AV176" s="13" t="s">
        <v>81</v>
      </c>
      <c r="AW176" s="13" t="s">
        <v>35</v>
      </c>
      <c r="AX176" s="13" t="s">
        <v>73</v>
      </c>
      <c r="AY176" s="234" t="s">
        <v>135</v>
      </c>
    </row>
    <row r="177" s="14" customFormat="1">
      <c r="A177" s="14"/>
      <c r="B177" s="235"/>
      <c r="C177" s="236"/>
      <c r="D177" s="226" t="s">
        <v>146</v>
      </c>
      <c r="E177" s="237" t="s">
        <v>19</v>
      </c>
      <c r="F177" s="238" t="s">
        <v>846</v>
      </c>
      <c r="G177" s="236"/>
      <c r="H177" s="239">
        <v>143.5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146</v>
      </c>
      <c r="AU177" s="245" t="s">
        <v>83</v>
      </c>
      <c r="AV177" s="14" t="s">
        <v>83</v>
      </c>
      <c r="AW177" s="14" t="s">
        <v>35</v>
      </c>
      <c r="AX177" s="14" t="s">
        <v>81</v>
      </c>
      <c r="AY177" s="245" t="s">
        <v>135</v>
      </c>
    </row>
    <row r="178" s="2" customFormat="1" ht="24.15" customHeight="1">
      <c r="A178" s="40"/>
      <c r="B178" s="41"/>
      <c r="C178" s="206" t="s">
        <v>689</v>
      </c>
      <c r="D178" s="206" t="s">
        <v>137</v>
      </c>
      <c r="E178" s="207" t="s">
        <v>847</v>
      </c>
      <c r="F178" s="208" t="s">
        <v>848</v>
      </c>
      <c r="G178" s="209" t="s">
        <v>256</v>
      </c>
      <c r="H178" s="210">
        <v>66.489000000000004</v>
      </c>
      <c r="I178" s="211"/>
      <c r="J178" s="212">
        <f>ROUND(I178*H178,2)</f>
        <v>0</v>
      </c>
      <c r="K178" s="208" t="s">
        <v>141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142</v>
      </c>
      <c r="AT178" s="217" t="s">
        <v>137</v>
      </c>
      <c r="AU178" s="217" t="s">
        <v>83</v>
      </c>
      <c r="AY178" s="19" t="s">
        <v>135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142</v>
      </c>
      <c r="BM178" s="217" t="s">
        <v>849</v>
      </c>
    </row>
    <row r="179" s="2" customFormat="1">
      <c r="A179" s="40"/>
      <c r="B179" s="41"/>
      <c r="C179" s="42"/>
      <c r="D179" s="219" t="s">
        <v>144</v>
      </c>
      <c r="E179" s="42"/>
      <c r="F179" s="220" t="s">
        <v>850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144</v>
      </c>
      <c r="AU179" s="19" t="s">
        <v>83</v>
      </c>
    </row>
    <row r="180" s="13" customFormat="1">
      <c r="A180" s="13"/>
      <c r="B180" s="224"/>
      <c r="C180" s="225"/>
      <c r="D180" s="226" t="s">
        <v>146</v>
      </c>
      <c r="E180" s="227" t="s">
        <v>19</v>
      </c>
      <c r="F180" s="228" t="s">
        <v>282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146</v>
      </c>
      <c r="AU180" s="234" t="s">
        <v>83</v>
      </c>
      <c r="AV180" s="13" t="s">
        <v>81</v>
      </c>
      <c r="AW180" s="13" t="s">
        <v>35</v>
      </c>
      <c r="AX180" s="13" t="s">
        <v>73</v>
      </c>
      <c r="AY180" s="234" t="s">
        <v>135</v>
      </c>
    </row>
    <row r="181" s="13" customFormat="1">
      <c r="A181" s="13"/>
      <c r="B181" s="224"/>
      <c r="C181" s="225"/>
      <c r="D181" s="226" t="s">
        <v>146</v>
      </c>
      <c r="E181" s="227" t="s">
        <v>19</v>
      </c>
      <c r="F181" s="228" t="s">
        <v>851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146</v>
      </c>
      <c r="AU181" s="234" t="s">
        <v>83</v>
      </c>
      <c r="AV181" s="13" t="s">
        <v>81</v>
      </c>
      <c r="AW181" s="13" t="s">
        <v>35</v>
      </c>
      <c r="AX181" s="13" t="s">
        <v>73</v>
      </c>
      <c r="AY181" s="234" t="s">
        <v>135</v>
      </c>
    </row>
    <row r="182" s="14" customFormat="1">
      <c r="A182" s="14"/>
      <c r="B182" s="235"/>
      <c r="C182" s="236"/>
      <c r="D182" s="226" t="s">
        <v>146</v>
      </c>
      <c r="E182" s="237" t="s">
        <v>19</v>
      </c>
      <c r="F182" s="238" t="s">
        <v>852</v>
      </c>
      <c r="G182" s="236"/>
      <c r="H182" s="239">
        <v>66.489000000000004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146</v>
      </c>
      <c r="AU182" s="245" t="s">
        <v>83</v>
      </c>
      <c r="AV182" s="14" t="s">
        <v>83</v>
      </c>
      <c r="AW182" s="14" t="s">
        <v>35</v>
      </c>
      <c r="AX182" s="14" t="s">
        <v>81</v>
      </c>
      <c r="AY182" s="245" t="s">
        <v>135</v>
      </c>
    </row>
    <row r="183" s="2" customFormat="1" ht="24.15" customHeight="1">
      <c r="A183" s="40"/>
      <c r="B183" s="41"/>
      <c r="C183" s="206" t="s">
        <v>694</v>
      </c>
      <c r="D183" s="206" t="s">
        <v>137</v>
      </c>
      <c r="E183" s="207" t="s">
        <v>288</v>
      </c>
      <c r="F183" s="208" t="s">
        <v>289</v>
      </c>
      <c r="G183" s="209" t="s">
        <v>256</v>
      </c>
      <c r="H183" s="210">
        <v>15</v>
      </c>
      <c r="I183" s="211"/>
      <c r="J183" s="212">
        <f>ROUND(I183*H183,2)</f>
        <v>0</v>
      </c>
      <c r="K183" s="208" t="s">
        <v>141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142</v>
      </c>
      <c r="AT183" s="217" t="s">
        <v>137</v>
      </c>
      <c r="AU183" s="217" t="s">
        <v>83</v>
      </c>
      <c r="AY183" s="19" t="s">
        <v>135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81</v>
      </c>
      <c r="BK183" s="218">
        <f>ROUND(I183*H183,2)</f>
        <v>0</v>
      </c>
      <c r="BL183" s="19" t="s">
        <v>142</v>
      </c>
      <c r="BM183" s="217" t="s">
        <v>853</v>
      </c>
    </row>
    <row r="184" s="2" customFormat="1">
      <c r="A184" s="40"/>
      <c r="B184" s="41"/>
      <c r="C184" s="42"/>
      <c r="D184" s="219" t="s">
        <v>144</v>
      </c>
      <c r="E184" s="42"/>
      <c r="F184" s="220" t="s">
        <v>291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144</v>
      </c>
      <c r="AU184" s="19" t="s">
        <v>83</v>
      </c>
    </row>
    <row r="185" s="13" customFormat="1">
      <c r="A185" s="13"/>
      <c r="B185" s="224"/>
      <c r="C185" s="225"/>
      <c r="D185" s="226" t="s">
        <v>146</v>
      </c>
      <c r="E185" s="227" t="s">
        <v>19</v>
      </c>
      <c r="F185" s="228" t="s">
        <v>854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146</v>
      </c>
      <c r="AU185" s="234" t="s">
        <v>83</v>
      </c>
      <c r="AV185" s="13" t="s">
        <v>81</v>
      </c>
      <c r="AW185" s="13" t="s">
        <v>35</v>
      </c>
      <c r="AX185" s="13" t="s">
        <v>73</v>
      </c>
      <c r="AY185" s="234" t="s">
        <v>135</v>
      </c>
    </row>
    <row r="186" s="14" customFormat="1">
      <c r="A186" s="14"/>
      <c r="B186" s="235"/>
      <c r="C186" s="236"/>
      <c r="D186" s="226" t="s">
        <v>146</v>
      </c>
      <c r="E186" s="237" t="s">
        <v>19</v>
      </c>
      <c r="F186" s="238" t="s">
        <v>293</v>
      </c>
      <c r="G186" s="236"/>
      <c r="H186" s="239">
        <v>15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146</v>
      </c>
      <c r="AU186" s="245" t="s">
        <v>83</v>
      </c>
      <c r="AV186" s="14" t="s">
        <v>83</v>
      </c>
      <c r="AW186" s="14" t="s">
        <v>35</v>
      </c>
      <c r="AX186" s="14" t="s">
        <v>81</v>
      </c>
      <c r="AY186" s="245" t="s">
        <v>135</v>
      </c>
    </row>
    <row r="187" s="2" customFormat="1" ht="24.15" customHeight="1">
      <c r="A187" s="40"/>
      <c r="B187" s="41"/>
      <c r="C187" s="206" t="s">
        <v>246</v>
      </c>
      <c r="D187" s="206" t="s">
        <v>137</v>
      </c>
      <c r="E187" s="207" t="s">
        <v>295</v>
      </c>
      <c r="F187" s="208" t="s">
        <v>296</v>
      </c>
      <c r="G187" s="209" t="s">
        <v>171</v>
      </c>
      <c r="H187" s="210">
        <v>11</v>
      </c>
      <c r="I187" s="211"/>
      <c r="J187" s="212">
        <f>ROUND(I187*H187,2)</f>
        <v>0</v>
      </c>
      <c r="K187" s="208" t="s">
        <v>141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142</v>
      </c>
      <c r="AT187" s="217" t="s">
        <v>137</v>
      </c>
      <c r="AU187" s="217" t="s">
        <v>83</v>
      </c>
      <c r="AY187" s="19" t="s">
        <v>135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142</v>
      </c>
      <c r="BM187" s="217" t="s">
        <v>855</v>
      </c>
    </row>
    <row r="188" s="2" customFormat="1">
      <c r="A188" s="40"/>
      <c r="B188" s="41"/>
      <c r="C188" s="42"/>
      <c r="D188" s="219" t="s">
        <v>144</v>
      </c>
      <c r="E188" s="42"/>
      <c r="F188" s="220" t="s">
        <v>298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144</v>
      </c>
      <c r="AU188" s="19" t="s">
        <v>83</v>
      </c>
    </row>
    <row r="189" s="13" customFormat="1">
      <c r="A189" s="13"/>
      <c r="B189" s="224"/>
      <c r="C189" s="225"/>
      <c r="D189" s="226" t="s">
        <v>146</v>
      </c>
      <c r="E189" s="227" t="s">
        <v>19</v>
      </c>
      <c r="F189" s="228" t="s">
        <v>829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146</v>
      </c>
      <c r="AU189" s="234" t="s">
        <v>83</v>
      </c>
      <c r="AV189" s="13" t="s">
        <v>81</v>
      </c>
      <c r="AW189" s="13" t="s">
        <v>35</v>
      </c>
      <c r="AX189" s="13" t="s">
        <v>73</v>
      </c>
      <c r="AY189" s="234" t="s">
        <v>135</v>
      </c>
    </row>
    <row r="190" s="14" customFormat="1">
      <c r="A190" s="14"/>
      <c r="B190" s="235"/>
      <c r="C190" s="236"/>
      <c r="D190" s="226" t="s">
        <v>146</v>
      </c>
      <c r="E190" s="237" t="s">
        <v>19</v>
      </c>
      <c r="F190" s="238" t="s">
        <v>206</v>
      </c>
      <c r="G190" s="236"/>
      <c r="H190" s="239">
        <v>11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146</v>
      </c>
      <c r="AU190" s="245" t="s">
        <v>83</v>
      </c>
      <c r="AV190" s="14" t="s">
        <v>83</v>
      </c>
      <c r="AW190" s="14" t="s">
        <v>35</v>
      </c>
      <c r="AX190" s="14" t="s">
        <v>81</v>
      </c>
      <c r="AY190" s="245" t="s">
        <v>135</v>
      </c>
    </row>
    <row r="191" s="2" customFormat="1" ht="24.15" customHeight="1">
      <c r="A191" s="40"/>
      <c r="B191" s="41"/>
      <c r="C191" s="206" t="s">
        <v>253</v>
      </c>
      <c r="D191" s="206" t="s">
        <v>137</v>
      </c>
      <c r="E191" s="207" t="s">
        <v>300</v>
      </c>
      <c r="F191" s="208" t="s">
        <v>301</v>
      </c>
      <c r="G191" s="209" t="s">
        <v>171</v>
      </c>
      <c r="H191" s="210">
        <v>7</v>
      </c>
      <c r="I191" s="211"/>
      <c r="J191" s="212">
        <f>ROUND(I191*H191,2)</f>
        <v>0</v>
      </c>
      <c r="K191" s="208" t="s">
        <v>141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142</v>
      </c>
      <c r="AT191" s="217" t="s">
        <v>137</v>
      </c>
      <c r="AU191" s="217" t="s">
        <v>83</v>
      </c>
      <c r="AY191" s="19" t="s">
        <v>135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142</v>
      </c>
      <c r="BM191" s="217" t="s">
        <v>856</v>
      </c>
    </row>
    <row r="192" s="2" customFormat="1">
      <c r="A192" s="40"/>
      <c r="B192" s="41"/>
      <c r="C192" s="42"/>
      <c r="D192" s="219" t="s">
        <v>144</v>
      </c>
      <c r="E192" s="42"/>
      <c r="F192" s="220" t="s">
        <v>303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144</v>
      </c>
      <c r="AU192" s="19" t="s">
        <v>83</v>
      </c>
    </row>
    <row r="193" s="13" customFormat="1">
      <c r="A193" s="13"/>
      <c r="B193" s="224"/>
      <c r="C193" s="225"/>
      <c r="D193" s="226" t="s">
        <v>146</v>
      </c>
      <c r="E193" s="227" t="s">
        <v>19</v>
      </c>
      <c r="F193" s="228" t="s">
        <v>829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146</v>
      </c>
      <c r="AU193" s="234" t="s">
        <v>83</v>
      </c>
      <c r="AV193" s="13" t="s">
        <v>81</v>
      </c>
      <c r="AW193" s="13" t="s">
        <v>35</v>
      </c>
      <c r="AX193" s="13" t="s">
        <v>73</v>
      </c>
      <c r="AY193" s="234" t="s">
        <v>135</v>
      </c>
    </row>
    <row r="194" s="14" customFormat="1">
      <c r="A194" s="14"/>
      <c r="B194" s="235"/>
      <c r="C194" s="236"/>
      <c r="D194" s="226" t="s">
        <v>146</v>
      </c>
      <c r="E194" s="237" t="s">
        <v>19</v>
      </c>
      <c r="F194" s="238" t="s">
        <v>185</v>
      </c>
      <c r="G194" s="236"/>
      <c r="H194" s="239">
        <v>7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146</v>
      </c>
      <c r="AU194" s="245" t="s">
        <v>83</v>
      </c>
      <c r="AV194" s="14" t="s">
        <v>83</v>
      </c>
      <c r="AW194" s="14" t="s">
        <v>35</v>
      </c>
      <c r="AX194" s="14" t="s">
        <v>81</v>
      </c>
      <c r="AY194" s="245" t="s">
        <v>135</v>
      </c>
    </row>
    <row r="195" s="2" customFormat="1" ht="24.15" customHeight="1">
      <c r="A195" s="40"/>
      <c r="B195" s="41"/>
      <c r="C195" s="206" t="s">
        <v>7</v>
      </c>
      <c r="D195" s="206" t="s">
        <v>137</v>
      </c>
      <c r="E195" s="207" t="s">
        <v>305</v>
      </c>
      <c r="F195" s="208" t="s">
        <v>306</v>
      </c>
      <c r="G195" s="209" t="s">
        <v>171</v>
      </c>
      <c r="H195" s="210">
        <v>2</v>
      </c>
      <c r="I195" s="211"/>
      <c r="J195" s="212">
        <f>ROUND(I195*H195,2)</f>
        <v>0</v>
      </c>
      <c r="K195" s="208" t="s">
        <v>141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142</v>
      </c>
      <c r="AT195" s="217" t="s">
        <v>137</v>
      </c>
      <c r="AU195" s="217" t="s">
        <v>83</v>
      </c>
      <c r="AY195" s="19" t="s">
        <v>135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142</v>
      </c>
      <c r="BM195" s="217" t="s">
        <v>857</v>
      </c>
    </row>
    <row r="196" s="2" customFormat="1">
      <c r="A196" s="40"/>
      <c r="B196" s="41"/>
      <c r="C196" s="42"/>
      <c r="D196" s="219" t="s">
        <v>144</v>
      </c>
      <c r="E196" s="42"/>
      <c r="F196" s="220" t="s">
        <v>308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144</v>
      </c>
      <c r="AU196" s="19" t="s">
        <v>83</v>
      </c>
    </row>
    <row r="197" s="13" customFormat="1">
      <c r="A197" s="13"/>
      <c r="B197" s="224"/>
      <c r="C197" s="225"/>
      <c r="D197" s="226" t="s">
        <v>146</v>
      </c>
      <c r="E197" s="227" t="s">
        <v>19</v>
      </c>
      <c r="F197" s="228" t="s">
        <v>829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146</v>
      </c>
      <c r="AU197" s="234" t="s">
        <v>83</v>
      </c>
      <c r="AV197" s="13" t="s">
        <v>81</v>
      </c>
      <c r="AW197" s="13" t="s">
        <v>35</v>
      </c>
      <c r="AX197" s="13" t="s">
        <v>73</v>
      </c>
      <c r="AY197" s="234" t="s">
        <v>135</v>
      </c>
    </row>
    <row r="198" s="14" customFormat="1">
      <c r="A198" s="14"/>
      <c r="B198" s="235"/>
      <c r="C198" s="236"/>
      <c r="D198" s="226" t="s">
        <v>146</v>
      </c>
      <c r="E198" s="237" t="s">
        <v>19</v>
      </c>
      <c r="F198" s="238" t="s">
        <v>83</v>
      </c>
      <c r="G198" s="236"/>
      <c r="H198" s="239">
        <v>2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146</v>
      </c>
      <c r="AU198" s="245" t="s">
        <v>83</v>
      </c>
      <c r="AV198" s="14" t="s">
        <v>83</v>
      </c>
      <c r="AW198" s="14" t="s">
        <v>35</v>
      </c>
      <c r="AX198" s="14" t="s">
        <v>81</v>
      </c>
      <c r="AY198" s="245" t="s">
        <v>135</v>
      </c>
    </row>
    <row r="199" s="2" customFormat="1" ht="24.15" customHeight="1">
      <c r="A199" s="40"/>
      <c r="B199" s="41"/>
      <c r="C199" s="206" t="s">
        <v>269</v>
      </c>
      <c r="D199" s="206" t="s">
        <v>137</v>
      </c>
      <c r="E199" s="207" t="s">
        <v>310</v>
      </c>
      <c r="F199" s="208" t="s">
        <v>311</v>
      </c>
      <c r="G199" s="209" t="s">
        <v>171</v>
      </c>
      <c r="H199" s="210">
        <v>11</v>
      </c>
      <c r="I199" s="211"/>
      <c r="J199" s="212">
        <f>ROUND(I199*H199,2)</f>
        <v>0</v>
      </c>
      <c r="K199" s="208" t="s">
        <v>141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142</v>
      </c>
      <c r="AT199" s="217" t="s">
        <v>137</v>
      </c>
      <c r="AU199" s="217" t="s">
        <v>83</v>
      </c>
      <c r="AY199" s="19" t="s">
        <v>135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142</v>
      </c>
      <c r="BM199" s="217" t="s">
        <v>858</v>
      </c>
    </row>
    <row r="200" s="2" customFormat="1">
      <c r="A200" s="40"/>
      <c r="B200" s="41"/>
      <c r="C200" s="42"/>
      <c r="D200" s="219" t="s">
        <v>144</v>
      </c>
      <c r="E200" s="42"/>
      <c r="F200" s="220" t="s">
        <v>313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144</v>
      </c>
      <c r="AU200" s="19" t="s">
        <v>83</v>
      </c>
    </row>
    <row r="201" s="13" customFormat="1">
      <c r="A201" s="13"/>
      <c r="B201" s="224"/>
      <c r="C201" s="225"/>
      <c r="D201" s="226" t="s">
        <v>146</v>
      </c>
      <c r="E201" s="227" t="s">
        <v>19</v>
      </c>
      <c r="F201" s="228" t="s">
        <v>829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146</v>
      </c>
      <c r="AU201" s="234" t="s">
        <v>83</v>
      </c>
      <c r="AV201" s="13" t="s">
        <v>81</v>
      </c>
      <c r="AW201" s="13" t="s">
        <v>35</v>
      </c>
      <c r="AX201" s="13" t="s">
        <v>73</v>
      </c>
      <c r="AY201" s="234" t="s">
        <v>135</v>
      </c>
    </row>
    <row r="202" s="14" customFormat="1">
      <c r="A202" s="14"/>
      <c r="B202" s="235"/>
      <c r="C202" s="236"/>
      <c r="D202" s="226" t="s">
        <v>146</v>
      </c>
      <c r="E202" s="237" t="s">
        <v>19</v>
      </c>
      <c r="F202" s="238" t="s">
        <v>206</v>
      </c>
      <c r="G202" s="236"/>
      <c r="H202" s="239">
        <v>11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146</v>
      </c>
      <c r="AU202" s="245" t="s">
        <v>83</v>
      </c>
      <c r="AV202" s="14" t="s">
        <v>83</v>
      </c>
      <c r="AW202" s="14" t="s">
        <v>35</v>
      </c>
      <c r="AX202" s="14" t="s">
        <v>81</v>
      </c>
      <c r="AY202" s="245" t="s">
        <v>135</v>
      </c>
    </row>
    <row r="203" s="2" customFormat="1" ht="24.15" customHeight="1">
      <c r="A203" s="40"/>
      <c r="B203" s="41"/>
      <c r="C203" s="206" t="s">
        <v>294</v>
      </c>
      <c r="D203" s="206" t="s">
        <v>137</v>
      </c>
      <c r="E203" s="207" t="s">
        <v>315</v>
      </c>
      <c r="F203" s="208" t="s">
        <v>316</v>
      </c>
      <c r="G203" s="209" t="s">
        <v>171</v>
      </c>
      <c r="H203" s="210">
        <v>7</v>
      </c>
      <c r="I203" s="211"/>
      <c r="J203" s="212">
        <f>ROUND(I203*H203,2)</f>
        <v>0</v>
      </c>
      <c r="K203" s="208" t="s">
        <v>141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142</v>
      </c>
      <c r="AT203" s="217" t="s">
        <v>137</v>
      </c>
      <c r="AU203" s="217" t="s">
        <v>83</v>
      </c>
      <c r="AY203" s="19" t="s">
        <v>135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142</v>
      </c>
      <c r="BM203" s="217" t="s">
        <v>859</v>
      </c>
    </row>
    <row r="204" s="2" customFormat="1">
      <c r="A204" s="40"/>
      <c r="B204" s="41"/>
      <c r="C204" s="42"/>
      <c r="D204" s="219" t="s">
        <v>144</v>
      </c>
      <c r="E204" s="42"/>
      <c r="F204" s="220" t="s">
        <v>318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144</v>
      </c>
      <c r="AU204" s="19" t="s">
        <v>83</v>
      </c>
    </row>
    <row r="205" s="13" customFormat="1">
      <c r="A205" s="13"/>
      <c r="B205" s="224"/>
      <c r="C205" s="225"/>
      <c r="D205" s="226" t="s">
        <v>146</v>
      </c>
      <c r="E205" s="227" t="s">
        <v>19</v>
      </c>
      <c r="F205" s="228" t="s">
        <v>829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146</v>
      </c>
      <c r="AU205" s="234" t="s">
        <v>83</v>
      </c>
      <c r="AV205" s="13" t="s">
        <v>81</v>
      </c>
      <c r="AW205" s="13" t="s">
        <v>35</v>
      </c>
      <c r="AX205" s="13" t="s">
        <v>73</v>
      </c>
      <c r="AY205" s="234" t="s">
        <v>135</v>
      </c>
    </row>
    <row r="206" s="14" customFormat="1">
      <c r="A206" s="14"/>
      <c r="B206" s="235"/>
      <c r="C206" s="236"/>
      <c r="D206" s="226" t="s">
        <v>146</v>
      </c>
      <c r="E206" s="237" t="s">
        <v>19</v>
      </c>
      <c r="F206" s="238" t="s">
        <v>185</v>
      </c>
      <c r="G206" s="236"/>
      <c r="H206" s="239">
        <v>7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146</v>
      </c>
      <c r="AU206" s="245" t="s">
        <v>83</v>
      </c>
      <c r="AV206" s="14" t="s">
        <v>83</v>
      </c>
      <c r="AW206" s="14" t="s">
        <v>35</v>
      </c>
      <c r="AX206" s="14" t="s">
        <v>81</v>
      </c>
      <c r="AY206" s="245" t="s">
        <v>135</v>
      </c>
    </row>
    <row r="207" s="2" customFormat="1" ht="24.15" customHeight="1">
      <c r="A207" s="40"/>
      <c r="B207" s="41"/>
      <c r="C207" s="206" t="s">
        <v>299</v>
      </c>
      <c r="D207" s="206" t="s">
        <v>137</v>
      </c>
      <c r="E207" s="207" t="s">
        <v>320</v>
      </c>
      <c r="F207" s="208" t="s">
        <v>321</v>
      </c>
      <c r="G207" s="209" t="s">
        <v>171</v>
      </c>
      <c r="H207" s="210">
        <v>2</v>
      </c>
      <c r="I207" s="211"/>
      <c r="J207" s="212">
        <f>ROUND(I207*H207,2)</f>
        <v>0</v>
      </c>
      <c r="K207" s="208" t="s">
        <v>141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142</v>
      </c>
      <c r="AT207" s="217" t="s">
        <v>137</v>
      </c>
      <c r="AU207" s="217" t="s">
        <v>83</v>
      </c>
      <c r="AY207" s="19" t="s">
        <v>135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142</v>
      </c>
      <c r="BM207" s="217" t="s">
        <v>860</v>
      </c>
    </row>
    <row r="208" s="2" customFormat="1">
      <c r="A208" s="40"/>
      <c r="B208" s="41"/>
      <c r="C208" s="42"/>
      <c r="D208" s="219" t="s">
        <v>144</v>
      </c>
      <c r="E208" s="42"/>
      <c r="F208" s="220" t="s">
        <v>323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144</v>
      </c>
      <c r="AU208" s="19" t="s">
        <v>83</v>
      </c>
    </row>
    <row r="209" s="13" customFormat="1">
      <c r="A209" s="13"/>
      <c r="B209" s="224"/>
      <c r="C209" s="225"/>
      <c r="D209" s="226" t="s">
        <v>146</v>
      </c>
      <c r="E209" s="227" t="s">
        <v>19</v>
      </c>
      <c r="F209" s="228" t="s">
        <v>829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146</v>
      </c>
      <c r="AU209" s="234" t="s">
        <v>83</v>
      </c>
      <c r="AV209" s="13" t="s">
        <v>81</v>
      </c>
      <c r="AW209" s="13" t="s">
        <v>35</v>
      </c>
      <c r="AX209" s="13" t="s">
        <v>73</v>
      </c>
      <c r="AY209" s="234" t="s">
        <v>135</v>
      </c>
    </row>
    <row r="210" s="14" customFormat="1">
      <c r="A210" s="14"/>
      <c r="B210" s="235"/>
      <c r="C210" s="236"/>
      <c r="D210" s="226" t="s">
        <v>146</v>
      </c>
      <c r="E210" s="237" t="s">
        <v>19</v>
      </c>
      <c r="F210" s="238" t="s">
        <v>83</v>
      </c>
      <c r="G210" s="236"/>
      <c r="H210" s="239">
        <v>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146</v>
      </c>
      <c r="AU210" s="245" t="s">
        <v>83</v>
      </c>
      <c r="AV210" s="14" t="s">
        <v>83</v>
      </c>
      <c r="AW210" s="14" t="s">
        <v>35</v>
      </c>
      <c r="AX210" s="14" t="s">
        <v>81</v>
      </c>
      <c r="AY210" s="245" t="s">
        <v>135</v>
      </c>
    </row>
    <row r="211" s="2" customFormat="1" ht="33" customHeight="1">
      <c r="A211" s="40"/>
      <c r="B211" s="41"/>
      <c r="C211" s="206" t="s">
        <v>304</v>
      </c>
      <c r="D211" s="206" t="s">
        <v>137</v>
      </c>
      <c r="E211" s="207" t="s">
        <v>325</v>
      </c>
      <c r="F211" s="208" t="s">
        <v>326</v>
      </c>
      <c r="G211" s="209" t="s">
        <v>171</v>
      </c>
      <c r="H211" s="210">
        <v>11</v>
      </c>
      <c r="I211" s="211"/>
      <c r="J211" s="212">
        <f>ROUND(I211*H211,2)</f>
        <v>0</v>
      </c>
      <c r="K211" s="208" t="s">
        <v>141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142</v>
      </c>
      <c r="AT211" s="217" t="s">
        <v>137</v>
      </c>
      <c r="AU211" s="217" t="s">
        <v>83</v>
      </c>
      <c r="AY211" s="19" t="s">
        <v>135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142</v>
      </c>
      <c r="BM211" s="217" t="s">
        <v>861</v>
      </c>
    </row>
    <row r="212" s="2" customFormat="1">
      <c r="A212" s="40"/>
      <c r="B212" s="41"/>
      <c r="C212" s="42"/>
      <c r="D212" s="219" t="s">
        <v>144</v>
      </c>
      <c r="E212" s="42"/>
      <c r="F212" s="220" t="s">
        <v>328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144</v>
      </c>
      <c r="AU212" s="19" t="s">
        <v>83</v>
      </c>
    </row>
    <row r="213" s="13" customFormat="1">
      <c r="A213" s="13"/>
      <c r="B213" s="224"/>
      <c r="C213" s="225"/>
      <c r="D213" s="226" t="s">
        <v>146</v>
      </c>
      <c r="E213" s="227" t="s">
        <v>19</v>
      </c>
      <c r="F213" s="228" t="s">
        <v>829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146</v>
      </c>
      <c r="AU213" s="234" t="s">
        <v>83</v>
      </c>
      <c r="AV213" s="13" t="s">
        <v>81</v>
      </c>
      <c r="AW213" s="13" t="s">
        <v>35</v>
      </c>
      <c r="AX213" s="13" t="s">
        <v>73</v>
      </c>
      <c r="AY213" s="234" t="s">
        <v>135</v>
      </c>
    </row>
    <row r="214" s="14" customFormat="1">
      <c r="A214" s="14"/>
      <c r="B214" s="235"/>
      <c r="C214" s="236"/>
      <c r="D214" s="226" t="s">
        <v>146</v>
      </c>
      <c r="E214" s="237" t="s">
        <v>19</v>
      </c>
      <c r="F214" s="238" t="s">
        <v>862</v>
      </c>
      <c r="G214" s="236"/>
      <c r="H214" s="239">
        <v>11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146</v>
      </c>
      <c r="AU214" s="245" t="s">
        <v>83</v>
      </c>
      <c r="AV214" s="14" t="s">
        <v>83</v>
      </c>
      <c r="AW214" s="14" t="s">
        <v>35</v>
      </c>
      <c r="AX214" s="14" t="s">
        <v>81</v>
      </c>
      <c r="AY214" s="245" t="s">
        <v>135</v>
      </c>
    </row>
    <row r="215" s="2" customFormat="1" ht="33" customHeight="1">
      <c r="A215" s="40"/>
      <c r="B215" s="41"/>
      <c r="C215" s="206" t="s">
        <v>309</v>
      </c>
      <c r="D215" s="206" t="s">
        <v>137</v>
      </c>
      <c r="E215" s="207" t="s">
        <v>331</v>
      </c>
      <c r="F215" s="208" t="s">
        <v>332</v>
      </c>
      <c r="G215" s="209" t="s">
        <v>171</v>
      </c>
      <c r="H215" s="210">
        <v>7</v>
      </c>
      <c r="I215" s="211"/>
      <c r="J215" s="212">
        <f>ROUND(I215*H215,2)</f>
        <v>0</v>
      </c>
      <c r="K215" s="208" t="s">
        <v>141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142</v>
      </c>
      <c r="AT215" s="217" t="s">
        <v>137</v>
      </c>
      <c r="AU215" s="217" t="s">
        <v>83</v>
      </c>
      <c r="AY215" s="19" t="s">
        <v>135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142</v>
      </c>
      <c r="BM215" s="217" t="s">
        <v>863</v>
      </c>
    </row>
    <row r="216" s="2" customFormat="1">
      <c r="A216" s="40"/>
      <c r="B216" s="41"/>
      <c r="C216" s="42"/>
      <c r="D216" s="219" t="s">
        <v>144</v>
      </c>
      <c r="E216" s="42"/>
      <c r="F216" s="220" t="s">
        <v>334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144</v>
      </c>
      <c r="AU216" s="19" t="s">
        <v>83</v>
      </c>
    </row>
    <row r="217" s="13" customFormat="1">
      <c r="A217" s="13"/>
      <c r="B217" s="224"/>
      <c r="C217" s="225"/>
      <c r="D217" s="226" t="s">
        <v>146</v>
      </c>
      <c r="E217" s="227" t="s">
        <v>19</v>
      </c>
      <c r="F217" s="228" t="s">
        <v>829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146</v>
      </c>
      <c r="AU217" s="234" t="s">
        <v>83</v>
      </c>
      <c r="AV217" s="13" t="s">
        <v>81</v>
      </c>
      <c r="AW217" s="13" t="s">
        <v>35</v>
      </c>
      <c r="AX217" s="13" t="s">
        <v>73</v>
      </c>
      <c r="AY217" s="234" t="s">
        <v>135</v>
      </c>
    </row>
    <row r="218" s="14" customFormat="1">
      <c r="A218" s="14"/>
      <c r="B218" s="235"/>
      <c r="C218" s="236"/>
      <c r="D218" s="226" t="s">
        <v>146</v>
      </c>
      <c r="E218" s="237" t="s">
        <v>19</v>
      </c>
      <c r="F218" s="238" t="s">
        <v>864</v>
      </c>
      <c r="G218" s="236"/>
      <c r="H218" s="239">
        <v>7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146</v>
      </c>
      <c r="AU218" s="245" t="s">
        <v>83</v>
      </c>
      <c r="AV218" s="14" t="s">
        <v>83</v>
      </c>
      <c r="AW218" s="14" t="s">
        <v>35</v>
      </c>
      <c r="AX218" s="14" t="s">
        <v>81</v>
      </c>
      <c r="AY218" s="245" t="s">
        <v>135</v>
      </c>
    </row>
    <row r="219" s="2" customFormat="1" ht="33" customHeight="1">
      <c r="A219" s="40"/>
      <c r="B219" s="41"/>
      <c r="C219" s="206" t="s">
        <v>314</v>
      </c>
      <c r="D219" s="206" t="s">
        <v>137</v>
      </c>
      <c r="E219" s="207" t="s">
        <v>337</v>
      </c>
      <c r="F219" s="208" t="s">
        <v>338</v>
      </c>
      <c r="G219" s="209" t="s">
        <v>171</v>
      </c>
      <c r="H219" s="210">
        <v>2</v>
      </c>
      <c r="I219" s="211"/>
      <c r="J219" s="212">
        <f>ROUND(I219*H219,2)</f>
        <v>0</v>
      </c>
      <c r="K219" s="208" t="s">
        <v>141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142</v>
      </c>
      <c r="AT219" s="217" t="s">
        <v>137</v>
      </c>
      <c r="AU219" s="217" t="s">
        <v>83</v>
      </c>
      <c r="AY219" s="19" t="s">
        <v>135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81</v>
      </c>
      <c r="BK219" s="218">
        <f>ROUND(I219*H219,2)</f>
        <v>0</v>
      </c>
      <c r="BL219" s="19" t="s">
        <v>142</v>
      </c>
      <c r="BM219" s="217" t="s">
        <v>865</v>
      </c>
    </row>
    <row r="220" s="2" customFormat="1">
      <c r="A220" s="40"/>
      <c r="B220" s="41"/>
      <c r="C220" s="42"/>
      <c r="D220" s="219" t="s">
        <v>144</v>
      </c>
      <c r="E220" s="42"/>
      <c r="F220" s="220" t="s">
        <v>340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144</v>
      </c>
      <c r="AU220" s="19" t="s">
        <v>83</v>
      </c>
    </row>
    <row r="221" s="13" customFormat="1">
      <c r="A221" s="13"/>
      <c r="B221" s="224"/>
      <c r="C221" s="225"/>
      <c r="D221" s="226" t="s">
        <v>146</v>
      </c>
      <c r="E221" s="227" t="s">
        <v>19</v>
      </c>
      <c r="F221" s="228" t="s">
        <v>829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146</v>
      </c>
      <c r="AU221" s="234" t="s">
        <v>83</v>
      </c>
      <c r="AV221" s="13" t="s">
        <v>81</v>
      </c>
      <c r="AW221" s="13" t="s">
        <v>35</v>
      </c>
      <c r="AX221" s="13" t="s">
        <v>73</v>
      </c>
      <c r="AY221" s="234" t="s">
        <v>135</v>
      </c>
    </row>
    <row r="222" s="14" customFormat="1">
      <c r="A222" s="14"/>
      <c r="B222" s="235"/>
      <c r="C222" s="236"/>
      <c r="D222" s="226" t="s">
        <v>146</v>
      </c>
      <c r="E222" s="237" t="s">
        <v>19</v>
      </c>
      <c r="F222" s="238" t="s">
        <v>866</v>
      </c>
      <c r="G222" s="236"/>
      <c r="H222" s="239">
        <v>2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146</v>
      </c>
      <c r="AU222" s="245" t="s">
        <v>83</v>
      </c>
      <c r="AV222" s="14" t="s">
        <v>83</v>
      </c>
      <c r="AW222" s="14" t="s">
        <v>35</v>
      </c>
      <c r="AX222" s="14" t="s">
        <v>81</v>
      </c>
      <c r="AY222" s="245" t="s">
        <v>135</v>
      </c>
    </row>
    <row r="223" s="2" customFormat="1" ht="33" customHeight="1">
      <c r="A223" s="40"/>
      <c r="B223" s="41"/>
      <c r="C223" s="206" t="s">
        <v>319</v>
      </c>
      <c r="D223" s="206" t="s">
        <v>137</v>
      </c>
      <c r="E223" s="207" t="s">
        <v>343</v>
      </c>
      <c r="F223" s="208" t="s">
        <v>344</v>
      </c>
      <c r="G223" s="209" t="s">
        <v>171</v>
      </c>
      <c r="H223" s="210">
        <v>11</v>
      </c>
      <c r="I223" s="211"/>
      <c r="J223" s="212">
        <f>ROUND(I223*H223,2)</f>
        <v>0</v>
      </c>
      <c r="K223" s="208" t="s">
        <v>141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142</v>
      </c>
      <c r="AT223" s="217" t="s">
        <v>137</v>
      </c>
      <c r="AU223" s="217" t="s">
        <v>83</v>
      </c>
      <c r="AY223" s="19" t="s">
        <v>135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81</v>
      </c>
      <c r="BK223" s="218">
        <f>ROUND(I223*H223,2)</f>
        <v>0</v>
      </c>
      <c r="BL223" s="19" t="s">
        <v>142</v>
      </c>
      <c r="BM223" s="217" t="s">
        <v>867</v>
      </c>
    </row>
    <row r="224" s="2" customFormat="1">
      <c r="A224" s="40"/>
      <c r="B224" s="41"/>
      <c r="C224" s="42"/>
      <c r="D224" s="219" t="s">
        <v>144</v>
      </c>
      <c r="E224" s="42"/>
      <c r="F224" s="220" t="s">
        <v>346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144</v>
      </c>
      <c r="AU224" s="19" t="s">
        <v>83</v>
      </c>
    </row>
    <row r="225" s="13" customFormat="1">
      <c r="A225" s="13"/>
      <c r="B225" s="224"/>
      <c r="C225" s="225"/>
      <c r="D225" s="226" t="s">
        <v>146</v>
      </c>
      <c r="E225" s="227" t="s">
        <v>19</v>
      </c>
      <c r="F225" s="228" t="s">
        <v>829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146</v>
      </c>
      <c r="AU225" s="234" t="s">
        <v>83</v>
      </c>
      <c r="AV225" s="13" t="s">
        <v>81</v>
      </c>
      <c r="AW225" s="13" t="s">
        <v>35</v>
      </c>
      <c r="AX225" s="13" t="s">
        <v>73</v>
      </c>
      <c r="AY225" s="234" t="s">
        <v>135</v>
      </c>
    </row>
    <row r="226" s="14" customFormat="1">
      <c r="A226" s="14"/>
      <c r="B226" s="235"/>
      <c r="C226" s="236"/>
      <c r="D226" s="226" t="s">
        <v>146</v>
      </c>
      <c r="E226" s="237" t="s">
        <v>19</v>
      </c>
      <c r="F226" s="238" t="s">
        <v>862</v>
      </c>
      <c r="G226" s="236"/>
      <c r="H226" s="239">
        <v>11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146</v>
      </c>
      <c r="AU226" s="245" t="s">
        <v>83</v>
      </c>
      <c r="AV226" s="14" t="s">
        <v>83</v>
      </c>
      <c r="AW226" s="14" t="s">
        <v>35</v>
      </c>
      <c r="AX226" s="14" t="s">
        <v>81</v>
      </c>
      <c r="AY226" s="245" t="s">
        <v>135</v>
      </c>
    </row>
    <row r="227" s="2" customFormat="1" ht="33" customHeight="1">
      <c r="A227" s="40"/>
      <c r="B227" s="41"/>
      <c r="C227" s="206" t="s">
        <v>324</v>
      </c>
      <c r="D227" s="206" t="s">
        <v>137</v>
      </c>
      <c r="E227" s="207" t="s">
        <v>348</v>
      </c>
      <c r="F227" s="208" t="s">
        <v>349</v>
      </c>
      <c r="G227" s="209" t="s">
        <v>171</v>
      </c>
      <c r="H227" s="210">
        <v>7</v>
      </c>
      <c r="I227" s="211"/>
      <c r="J227" s="212">
        <f>ROUND(I227*H227,2)</f>
        <v>0</v>
      </c>
      <c r="K227" s="208" t="s">
        <v>141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142</v>
      </c>
      <c r="AT227" s="217" t="s">
        <v>137</v>
      </c>
      <c r="AU227" s="217" t="s">
        <v>83</v>
      </c>
      <c r="AY227" s="19" t="s">
        <v>135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81</v>
      </c>
      <c r="BK227" s="218">
        <f>ROUND(I227*H227,2)</f>
        <v>0</v>
      </c>
      <c r="BL227" s="19" t="s">
        <v>142</v>
      </c>
      <c r="BM227" s="217" t="s">
        <v>868</v>
      </c>
    </row>
    <row r="228" s="2" customFormat="1">
      <c r="A228" s="40"/>
      <c r="B228" s="41"/>
      <c r="C228" s="42"/>
      <c r="D228" s="219" t="s">
        <v>144</v>
      </c>
      <c r="E228" s="42"/>
      <c r="F228" s="220" t="s">
        <v>351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144</v>
      </c>
      <c r="AU228" s="19" t="s">
        <v>83</v>
      </c>
    </row>
    <row r="229" s="13" customFormat="1">
      <c r="A229" s="13"/>
      <c r="B229" s="224"/>
      <c r="C229" s="225"/>
      <c r="D229" s="226" t="s">
        <v>146</v>
      </c>
      <c r="E229" s="227" t="s">
        <v>19</v>
      </c>
      <c r="F229" s="228" t="s">
        <v>829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146</v>
      </c>
      <c r="AU229" s="234" t="s">
        <v>83</v>
      </c>
      <c r="AV229" s="13" t="s">
        <v>81</v>
      </c>
      <c r="AW229" s="13" t="s">
        <v>35</v>
      </c>
      <c r="AX229" s="13" t="s">
        <v>73</v>
      </c>
      <c r="AY229" s="234" t="s">
        <v>135</v>
      </c>
    </row>
    <row r="230" s="14" customFormat="1">
      <c r="A230" s="14"/>
      <c r="B230" s="235"/>
      <c r="C230" s="236"/>
      <c r="D230" s="226" t="s">
        <v>146</v>
      </c>
      <c r="E230" s="237" t="s">
        <v>19</v>
      </c>
      <c r="F230" s="238" t="s">
        <v>864</v>
      </c>
      <c r="G230" s="236"/>
      <c r="H230" s="239">
        <v>7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146</v>
      </c>
      <c r="AU230" s="245" t="s">
        <v>83</v>
      </c>
      <c r="AV230" s="14" t="s">
        <v>83</v>
      </c>
      <c r="AW230" s="14" t="s">
        <v>35</v>
      </c>
      <c r="AX230" s="14" t="s">
        <v>81</v>
      </c>
      <c r="AY230" s="245" t="s">
        <v>135</v>
      </c>
    </row>
    <row r="231" s="2" customFormat="1" ht="33" customHeight="1">
      <c r="A231" s="40"/>
      <c r="B231" s="41"/>
      <c r="C231" s="206" t="s">
        <v>330</v>
      </c>
      <c r="D231" s="206" t="s">
        <v>137</v>
      </c>
      <c r="E231" s="207" t="s">
        <v>353</v>
      </c>
      <c r="F231" s="208" t="s">
        <v>354</v>
      </c>
      <c r="G231" s="209" t="s">
        <v>171</v>
      </c>
      <c r="H231" s="210">
        <v>2</v>
      </c>
      <c r="I231" s="211"/>
      <c r="J231" s="212">
        <f>ROUND(I231*H231,2)</f>
        <v>0</v>
      </c>
      <c r="K231" s="208" t="s">
        <v>141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142</v>
      </c>
      <c r="AT231" s="217" t="s">
        <v>137</v>
      </c>
      <c r="AU231" s="217" t="s">
        <v>83</v>
      </c>
      <c r="AY231" s="19" t="s">
        <v>135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81</v>
      </c>
      <c r="BK231" s="218">
        <f>ROUND(I231*H231,2)</f>
        <v>0</v>
      </c>
      <c r="BL231" s="19" t="s">
        <v>142</v>
      </c>
      <c r="BM231" s="217" t="s">
        <v>869</v>
      </c>
    </row>
    <row r="232" s="2" customFormat="1">
      <c r="A232" s="40"/>
      <c r="B232" s="41"/>
      <c r="C232" s="42"/>
      <c r="D232" s="219" t="s">
        <v>144</v>
      </c>
      <c r="E232" s="42"/>
      <c r="F232" s="220" t="s">
        <v>356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144</v>
      </c>
      <c r="AU232" s="19" t="s">
        <v>83</v>
      </c>
    </row>
    <row r="233" s="13" customFormat="1">
      <c r="A233" s="13"/>
      <c r="B233" s="224"/>
      <c r="C233" s="225"/>
      <c r="D233" s="226" t="s">
        <v>146</v>
      </c>
      <c r="E233" s="227" t="s">
        <v>19</v>
      </c>
      <c r="F233" s="228" t="s">
        <v>829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146</v>
      </c>
      <c r="AU233" s="234" t="s">
        <v>83</v>
      </c>
      <c r="AV233" s="13" t="s">
        <v>81</v>
      </c>
      <c r="AW233" s="13" t="s">
        <v>35</v>
      </c>
      <c r="AX233" s="13" t="s">
        <v>73</v>
      </c>
      <c r="AY233" s="234" t="s">
        <v>135</v>
      </c>
    </row>
    <row r="234" s="14" customFormat="1">
      <c r="A234" s="14"/>
      <c r="B234" s="235"/>
      <c r="C234" s="236"/>
      <c r="D234" s="226" t="s">
        <v>146</v>
      </c>
      <c r="E234" s="237" t="s">
        <v>19</v>
      </c>
      <c r="F234" s="238" t="s">
        <v>866</v>
      </c>
      <c r="G234" s="236"/>
      <c r="H234" s="239">
        <v>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146</v>
      </c>
      <c r="AU234" s="245" t="s">
        <v>83</v>
      </c>
      <c r="AV234" s="14" t="s">
        <v>83</v>
      </c>
      <c r="AW234" s="14" t="s">
        <v>35</v>
      </c>
      <c r="AX234" s="14" t="s">
        <v>81</v>
      </c>
      <c r="AY234" s="245" t="s">
        <v>135</v>
      </c>
    </row>
    <row r="235" s="2" customFormat="1" ht="37.8" customHeight="1">
      <c r="A235" s="40"/>
      <c r="B235" s="41"/>
      <c r="C235" s="206" t="s">
        <v>336</v>
      </c>
      <c r="D235" s="206" t="s">
        <v>137</v>
      </c>
      <c r="E235" s="207" t="s">
        <v>870</v>
      </c>
      <c r="F235" s="208" t="s">
        <v>871</v>
      </c>
      <c r="G235" s="209" t="s">
        <v>256</v>
      </c>
      <c r="H235" s="210">
        <v>235.75</v>
      </c>
      <c r="I235" s="211"/>
      <c r="J235" s="212">
        <f>ROUND(I235*H235,2)</f>
        <v>0</v>
      </c>
      <c r="K235" s="208" t="s">
        <v>141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142</v>
      </c>
      <c r="AT235" s="217" t="s">
        <v>137</v>
      </c>
      <c r="AU235" s="217" t="s">
        <v>83</v>
      </c>
      <c r="AY235" s="19" t="s">
        <v>135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81</v>
      </c>
      <c r="BK235" s="218">
        <f>ROUND(I235*H235,2)</f>
        <v>0</v>
      </c>
      <c r="BL235" s="19" t="s">
        <v>142</v>
      </c>
      <c r="BM235" s="217" t="s">
        <v>872</v>
      </c>
    </row>
    <row r="236" s="2" customFormat="1">
      <c r="A236" s="40"/>
      <c r="B236" s="41"/>
      <c r="C236" s="42"/>
      <c r="D236" s="219" t="s">
        <v>144</v>
      </c>
      <c r="E236" s="42"/>
      <c r="F236" s="220" t="s">
        <v>873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144</v>
      </c>
      <c r="AU236" s="19" t="s">
        <v>83</v>
      </c>
    </row>
    <row r="237" s="13" customFormat="1">
      <c r="A237" s="13"/>
      <c r="B237" s="224"/>
      <c r="C237" s="225"/>
      <c r="D237" s="226" t="s">
        <v>146</v>
      </c>
      <c r="E237" s="227" t="s">
        <v>19</v>
      </c>
      <c r="F237" s="228" t="s">
        <v>820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146</v>
      </c>
      <c r="AU237" s="234" t="s">
        <v>83</v>
      </c>
      <c r="AV237" s="13" t="s">
        <v>81</v>
      </c>
      <c r="AW237" s="13" t="s">
        <v>35</v>
      </c>
      <c r="AX237" s="13" t="s">
        <v>73</v>
      </c>
      <c r="AY237" s="234" t="s">
        <v>135</v>
      </c>
    </row>
    <row r="238" s="13" customFormat="1">
      <c r="A238" s="13"/>
      <c r="B238" s="224"/>
      <c r="C238" s="225"/>
      <c r="D238" s="226" t="s">
        <v>146</v>
      </c>
      <c r="E238" s="227" t="s">
        <v>19</v>
      </c>
      <c r="F238" s="228" t="s">
        <v>361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146</v>
      </c>
      <c r="AU238" s="234" t="s">
        <v>83</v>
      </c>
      <c r="AV238" s="13" t="s">
        <v>81</v>
      </c>
      <c r="AW238" s="13" t="s">
        <v>35</v>
      </c>
      <c r="AX238" s="13" t="s">
        <v>73</v>
      </c>
      <c r="AY238" s="234" t="s">
        <v>135</v>
      </c>
    </row>
    <row r="239" s="13" customFormat="1">
      <c r="A239" s="13"/>
      <c r="B239" s="224"/>
      <c r="C239" s="225"/>
      <c r="D239" s="226" t="s">
        <v>146</v>
      </c>
      <c r="E239" s="227" t="s">
        <v>19</v>
      </c>
      <c r="F239" s="228" t="s">
        <v>362</v>
      </c>
      <c r="G239" s="225"/>
      <c r="H239" s="227" t="s">
        <v>19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146</v>
      </c>
      <c r="AU239" s="234" t="s">
        <v>83</v>
      </c>
      <c r="AV239" s="13" t="s">
        <v>81</v>
      </c>
      <c r="AW239" s="13" t="s">
        <v>35</v>
      </c>
      <c r="AX239" s="13" t="s">
        <v>73</v>
      </c>
      <c r="AY239" s="234" t="s">
        <v>135</v>
      </c>
    </row>
    <row r="240" s="14" customFormat="1">
      <c r="A240" s="14"/>
      <c r="B240" s="235"/>
      <c r="C240" s="236"/>
      <c r="D240" s="226" t="s">
        <v>146</v>
      </c>
      <c r="E240" s="237" t="s">
        <v>19</v>
      </c>
      <c r="F240" s="238" t="s">
        <v>874</v>
      </c>
      <c r="G240" s="236"/>
      <c r="H240" s="239">
        <v>81.5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146</v>
      </c>
      <c r="AU240" s="245" t="s">
        <v>83</v>
      </c>
      <c r="AV240" s="14" t="s">
        <v>83</v>
      </c>
      <c r="AW240" s="14" t="s">
        <v>35</v>
      </c>
      <c r="AX240" s="14" t="s">
        <v>73</v>
      </c>
      <c r="AY240" s="245" t="s">
        <v>135</v>
      </c>
    </row>
    <row r="241" s="13" customFormat="1">
      <c r="A241" s="13"/>
      <c r="B241" s="224"/>
      <c r="C241" s="225"/>
      <c r="D241" s="226" t="s">
        <v>146</v>
      </c>
      <c r="E241" s="227" t="s">
        <v>19</v>
      </c>
      <c r="F241" s="228" t="s">
        <v>364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146</v>
      </c>
      <c r="AU241" s="234" t="s">
        <v>83</v>
      </c>
      <c r="AV241" s="13" t="s">
        <v>81</v>
      </c>
      <c r="AW241" s="13" t="s">
        <v>35</v>
      </c>
      <c r="AX241" s="13" t="s">
        <v>73</v>
      </c>
      <c r="AY241" s="234" t="s">
        <v>135</v>
      </c>
    </row>
    <row r="242" s="14" customFormat="1">
      <c r="A242" s="14"/>
      <c r="B242" s="235"/>
      <c r="C242" s="236"/>
      <c r="D242" s="226" t="s">
        <v>146</v>
      </c>
      <c r="E242" s="237" t="s">
        <v>19</v>
      </c>
      <c r="F242" s="238" t="s">
        <v>253</v>
      </c>
      <c r="G242" s="236"/>
      <c r="H242" s="239">
        <v>20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146</v>
      </c>
      <c r="AU242" s="245" t="s">
        <v>83</v>
      </c>
      <c r="AV242" s="14" t="s">
        <v>83</v>
      </c>
      <c r="AW242" s="14" t="s">
        <v>35</v>
      </c>
      <c r="AX242" s="14" t="s">
        <v>73</v>
      </c>
      <c r="AY242" s="245" t="s">
        <v>135</v>
      </c>
    </row>
    <row r="243" s="13" customFormat="1">
      <c r="A243" s="13"/>
      <c r="B243" s="224"/>
      <c r="C243" s="225"/>
      <c r="D243" s="226" t="s">
        <v>146</v>
      </c>
      <c r="E243" s="227" t="s">
        <v>19</v>
      </c>
      <c r="F243" s="228" t="s">
        <v>875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146</v>
      </c>
      <c r="AU243" s="234" t="s">
        <v>83</v>
      </c>
      <c r="AV243" s="13" t="s">
        <v>81</v>
      </c>
      <c r="AW243" s="13" t="s">
        <v>35</v>
      </c>
      <c r="AX243" s="13" t="s">
        <v>73</v>
      </c>
      <c r="AY243" s="234" t="s">
        <v>135</v>
      </c>
    </row>
    <row r="244" s="14" customFormat="1">
      <c r="A244" s="14"/>
      <c r="B244" s="235"/>
      <c r="C244" s="236"/>
      <c r="D244" s="226" t="s">
        <v>146</v>
      </c>
      <c r="E244" s="237" t="s">
        <v>19</v>
      </c>
      <c r="F244" s="238" t="s">
        <v>876</v>
      </c>
      <c r="G244" s="236"/>
      <c r="H244" s="239">
        <v>103.25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146</v>
      </c>
      <c r="AU244" s="245" t="s">
        <v>83</v>
      </c>
      <c r="AV244" s="14" t="s">
        <v>83</v>
      </c>
      <c r="AW244" s="14" t="s">
        <v>35</v>
      </c>
      <c r="AX244" s="14" t="s">
        <v>73</v>
      </c>
      <c r="AY244" s="245" t="s">
        <v>135</v>
      </c>
    </row>
    <row r="245" s="13" customFormat="1">
      <c r="A245" s="13"/>
      <c r="B245" s="224"/>
      <c r="C245" s="225"/>
      <c r="D245" s="226" t="s">
        <v>146</v>
      </c>
      <c r="E245" s="227" t="s">
        <v>19</v>
      </c>
      <c r="F245" s="228" t="s">
        <v>366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146</v>
      </c>
      <c r="AU245" s="234" t="s">
        <v>83</v>
      </c>
      <c r="AV245" s="13" t="s">
        <v>81</v>
      </c>
      <c r="AW245" s="13" t="s">
        <v>35</v>
      </c>
      <c r="AX245" s="13" t="s">
        <v>73</v>
      </c>
      <c r="AY245" s="234" t="s">
        <v>135</v>
      </c>
    </row>
    <row r="246" s="13" customFormat="1">
      <c r="A246" s="13"/>
      <c r="B246" s="224"/>
      <c r="C246" s="225"/>
      <c r="D246" s="226" t="s">
        <v>146</v>
      </c>
      <c r="E246" s="227" t="s">
        <v>19</v>
      </c>
      <c r="F246" s="228" t="s">
        <v>367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146</v>
      </c>
      <c r="AU246" s="234" t="s">
        <v>83</v>
      </c>
      <c r="AV246" s="13" t="s">
        <v>81</v>
      </c>
      <c r="AW246" s="13" t="s">
        <v>35</v>
      </c>
      <c r="AX246" s="13" t="s">
        <v>73</v>
      </c>
      <c r="AY246" s="234" t="s">
        <v>135</v>
      </c>
    </row>
    <row r="247" s="14" customFormat="1">
      <c r="A247" s="14"/>
      <c r="B247" s="235"/>
      <c r="C247" s="236"/>
      <c r="D247" s="226" t="s">
        <v>146</v>
      </c>
      <c r="E247" s="237" t="s">
        <v>19</v>
      </c>
      <c r="F247" s="238" t="s">
        <v>877</v>
      </c>
      <c r="G247" s="236"/>
      <c r="H247" s="239">
        <v>11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146</v>
      </c>
      <c r="AU247" s="245" t="s">
        <v>83</v>
      </c>
      <c r="AV247" s="14" t="s">
        <v>83</v>
      </c>
      <c r="AW247" s="14" t="s">
        <v>35</v>
      </c>
      <c r="AX247" s="14" t="s">
        <v>73</v>
      </c>
      <c r="AY247" s="245" t="s">
        <v>135</v>
      </c>
    </row>
    <row r="248" s="13" customFormat="1">
      <c r="A248" s="13"/>
      <c r="B248" s="224"/>
      <c r="C248" s="225"/>
      <c r="D248" s="226" t="s">
        <v>146</v>
      </c>
      <c r="E248" s="227" t="s">
        <v>19</v>
      </c>
      <c r="F248" s="228" t="s">
        <v>364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146</v>
      </c>
      <c r="AU248" s="234" t="s">
        <v>83</v>
      </c>
      <c r="AV248" s="13" t="s">
        <v>81</v>
      </c>
      <c r="AW248" s="13" t="s">
        <v>35</v>
      </c>
      <c r="AX248" s="13" t="s">
        <v>73</v>
      </c>
      <c r="AY248" s="234" t="s">
        <v>135</v>
      </c>
    </row>
    <row r="249" s="14" customFormat="1">
      <c r="A249" s="14"/>
      <c r="B249" s="235"/>
      <c r="C249" s="236"/>
      <c r="D249" s="226" t="s">
        <v>146</v>
      </c>
      <c r="E249" s="237" t="s">
        <v>19</v>
      </c>
      <c r="F249" s="238" t="s">
        <v>253</v>
      </c>
      <c r="G249" s="236"/>
      <c r="H249" s="239">
        <v>20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146</v>
      </c>
      <c r="AU249" s="245" t="s">
        <v>83</v>
      </c>
      <c r="AV249" s="14" t="s">
        <v>83</v>
      </c>
      <c r="AW249" s="14" t="s">
        <v>35</v>
      </c>
      <c r="AX249" s="14" t="s">
        <v>73</v>
      </c>
      <c r="AY249" s="245" t="s">
        <v>135</v>
      </c>
    </row>
    <row r="250" s="15" customFormat="1">
      <c r="A250" s="15"/>
      <c r="B250" s="246"/>
      <c r="C250" s="247"/>
      <c r="D250" s="226" t="s">
        <v>146</v>
      </c>
      <c r="E250" s="248" t="s">
        <v>19</v>
      </c>
      <c r="F250" s="249" t="s">
        <v>161</v>
      </c>
      <c r="G250" s="247"/>
      <c r="H250" s="250">
        <v>235.75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146</v>
      </c>
      <c r="AU250" s="256" t="s">
        <v>83</v>
      </c>
      <c r="AV250" s="15" t="s">
        <v>142</v>
      </c>
      <c r="AW250" s="15" t="s">
        <v>35</v>
      </c>
      <c r="AX250" s="15" t="s">
        <v>81</v>
      </c>
      <c r="AY250" s="256" t="s">
        <v>135</v>
      </c>
    </row>
    <row r="251" s="2" customFormat="1" ht="37.8" customHeight="1">
      <c r="A251" s="40"/>
      <c r="B251" s="41"/>
      <c r="C251" s="206" t="s">
        <v>342</v>
      </c>
      <c r="D251" s="206" t="s">
        <v>137</v>
      </c>
      <c r="E251" s="207" t="s">
        <v>357</v>
      </c>
      <c r="F251" s="208" t="s">
        <v>358</v>
      </c>
      <c r="G251" s="209" t="s">
        <v>256</v>
      </c>
      <c r="H251" s="210">
        <v>103.25</v>
      </c>
      <c r="I251" s="211"/>
      <c r="J251" s="212">
        <f>ROUND(I251*H251,2)</f>
        <v>0</v>
      </c>
      <c r="K251" s="208" t="s">
        <v>141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142</v>
      </c>
      <c r="AT251" s="217" t="s">
        <v>137</v>
      </c>
      <c r="AU251" s="217" t="s">
        <v>83</v>
      </c>
      <c r="AY251" s="19" t="s">
        <v>135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142</v>
      </c>
      <c r="BM251" s="217" t="s">
        <v>878</v>
      </c>
    </row>
    <row r="252" s="2" customFormat="1">
      <c r="A252" s="40"/>
      <c r="B252" s="41"/>
      <c r="C252" s="42"/>
      <c r="D252" s="219" t="s">
        <v>144</v>
      </c>
      <c r="E252" s="42"/>
      <c r="F252" s="220" t="s">
        <v>360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144</v>
      </c>
      <c r="AU252" s="19" t="s">
        <v>83</v>
      </c>
    </row>
    <row r="253" s="13" customFormat="1">
      <c r="A253" s="13"/>
      <c r="B253" s="224"/>
      <c r="C253" s="225"/>
      <c r="D253" s="226" t="s">
        <v>146</v>
      </c>
      <c r="E253" s="227" t="s">
        <v>19</v>
      </c>
      <c r="F253" s="228" t="s">
        <v>820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146</v>
      </c>
      <c r="AU253" s="234" t="s">
        <v>83</v>
      </c>
      <c r="AV253" s="13" t="s">
        <v>81</v>
      </c>
      <c r="AW253" s="13" t="s">
        <v>35</v>
      </c>
      <c r="AX253" s="13" t="s">
        <v>73</v>
      </c>
      <c r="AY253" s="234" t="s">
        <v>135</v>
      </c>
    </row>
    <row r="254" s="13" customFormat="1">
      <c r="A254" s="13"/>
      <c r="B254" s="224"/>
      <c r="C254" s="225"/>
      <c r="D254" s="226" t="s">
        <v>146</v>
      </c>
      <c r="E254" s="227" t="s">
        <v>19</v>
      </c>
      <c r="F254" s="228" t="s">
        <v>879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146</v>
      </c>
      <c r="AU254" s="234" t="s">
        <v>83</v>
      </c>
      <c r="AV254" s="13" t="s">
        <v>81</v>
      </c>
      <c r="AW254" s="13" t="s">
        <v>35</v>
      </c>
      <c r="AX254" s="13" t="s">
        <v>73</v>
      </c>
      <c r="AY254" s="234" t="s">
        <v>135</v>
      </c>
    </row>
    <row r="255" s="13" customFormat="1">
      <c r="A255" s="13"/>
      <c r="B255" s="224"/>
      <c r="C255" s="225"/>
      <c r="D255" s="226" t="s">
        <v>146</v>
      </c>
      <c r="E255" s="227" t="s">
        <v>19</v>
      </c>
      <c r="F255" s="228" t="s">
        <v>875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146</v>
      </c>
      <c r="AU255" s="234" t="s">
        <v>83</v>
      </c>
      <c r="AV255" s="13" t="s">
        <v>81</v>
      </c>
      <c r="AW255" s="13" t="s">
        <v>35</v>
      </c>
      <c r="AX255" s="13" t="s">
        <v>73</v>
      </c>
      <c r="AY255" s="234" t="s">
        <v>135</v>
      </c>
    </row>
    <row r="256" s="14" customFormat="1">
      <c r="A256" s="14"/>
      <c r="B256" s="235"/>
      <c r="C256" s="236"/>
      <c r="D256" s="226" t="s">
        <v>146</v>
      </c>
      <c r="E256" s="237" t="s">
        <v>19</v>
      </c>
      <c r="F256" s="238" t="s">
        <v>876</v>
      </c>
      <c r="G256" s="236"/>
      <c r="H256" s="239">
        <v>103.25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146</v>
      </c>
      <c r="AU256" s="245" t="s">
        <v>83</v>
      </c>
      <c r="AV256" s="14" t="s">
        <v>83</v>
      </c>
      <c r="AW256" s="14" t="s">
        <v>35</v>
      </c>
      <c r="AX256" s="14" t="s">
        <v>81</v>
      </c>
      <c r="AY256" s="245" t="s">
        <v>135</v>
      </c>
    </row>
    <row r="257" s="2" customFormat="1" ht="37.8" customHeight="1">
      <c r="A257" s="40"/>
      <c r="B257" s="41"/>
      <c r="C257" s="206" t="s">
        <v>347</v>
      </c>
      <c r="D257" s="206" t="s">
        <v>137</v>
      </c>
      <c r="E257" s="207" t="s">
        <v>370</v>
      </c>
      <c r="F257" s="208" t="s">
        <v>371</v>
      </c>
      <c r="G257" s="209" t="s">
        <v>256</v>
      </c>
      <c r="H257" s="210">
        <v>101.739</v>
      </c>
      <c r="I257" s="211"/>
      <c r="J257" s="212">
        <f>ROUND(I257*H257,2)</f>
        <v>0</v>
      </c>
      <c r="K257" s="208" t="s">
        <v>141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142</v>
      </c>
      <c r="AT257" s="217" t="s">
        <v>137</v>
      </c>
      <c r="AU257" s="217" t="s">
        <v>83</v>
      </c>
      <c r="AY257" s="19" t="s">
        <v>135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81</v>
      </c>
      <c r="BK257" s="218">
        <f>ROUND(I257*H257,2)</f>
        <v>0</v>
      </c>
      <c r="BL257" s="19" t="s">
        <v>142</v>
      </c>
      <c r="BM257" s="217" t="s">
        <v>880</v>
      </c>
    </row>
    <row r="258" s="2" customFormat="1">
      <c r="A258" s="40"/>
      <c r="B258" s="41"/>
      <c r="C258" s="42"/>
      <c r="D258" s="219" t="s">
        <v>144</v>
      </c>
      <c r="E258" s="42"/>
      <c r="F258" s="220" t="s">
        <v>373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144</v>
      </c>
      <c r="AU258" s="19" t="s">
        <v>83</v>
      </c>
    </row>
    <row r="259" s="13" customFormat="1">
      <c r="A259" s="13"/>
      <c r="B259" s="224"/>
      <c r="C259" s="225"/>
      <c r="D259" s="226" t="s">
        <v>146</v>
      </c>
      <c r="E259" s="227" t="s">
        <v>19</v>
      </c>
      <c r="F259" s="228" t="s">
        <v>820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146</v>
      </c>
      <c r="AU259" s="234" t="s">
        <v>83</v>
      </c>
      <c r="AV259" s="13" t="s">
        <v>81</v>
      </c>
      <c r="AW259" s="13" t="s">
        <v>35</v>
      </c>
      <c r="AX259" s="13" t="s">
        <v>73</v>
      </c>
      <c r="AY259" s="234" t="s">
        <v>135</v>
      </c>
    </row>
    <row r="260" s="13" customFormat="1">
      <c r="A260" s="13"/>
      <c r="B260" s="224"/>
      <c r="C260" s="225"/>
      <c r="D260" s="226" t="s">
        <v>146</v>
      </c>
      <c r="E260" s="227" t="s">
        <v>19</v>
      </c>
      <c r="F260" s="228" t="s">
        <v>374</v>
      </c>
      <c r="G260" s="225"/>
      <c r="H260" s="227" t="s">
        <v>19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146</v>
      </c>
      <c r="AU260" s="234" t="s">
        <v>83</v>
      </c>
      <c r="AV260" s="13" t="s">
        <v>81</v>
      </c>
      <c r="AW260" s="13" t="s">
        <v>35</v>
      </c>
      <c r="AX260" s="13" t="s">
        <v>73</v>
      </c>
      <c r="AY260" s="234" t="s">
        <v>135</v>
      </c>
    </row>
    <row r="261" s="13" customFormat="1">
      <c r="A261" s="13"/>
      <c r="B261" s="224"/>
      <c r="C261" s="225"/>
      <c r="D261" s="226" t="s">
        <v>146</v>
      </c>
      <c r="E261" s="227" t="s">
        <v>19</v>
      </c>
      <c r="F261" s="228" t="s">
        <v>881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146</v>
      </c>
      <c r="AU261" s="234" t="s">
        <v>83</v>
      </c>
      <c r="AV261" s="13" t="s">
        <v>81</v>
      </c>
      <c r="AW261" s="13" t="s">
        <v>35</v>
      </c>
      <c r="AX261" s="13" t="s">
        <v>73</v>
      </c>
      <c r="AY261" s="234" t="s">
        <v>135</v>
      </c>
    </row>
    <row r="262" s="14" customFormat="1">
      <c r="A262" s="14"/>
      <c r="B262" s="235"/>
      <c r="C262" s="236"/>
      <c r="D262" s="226" t="s">
        <v>146</v>
      </c>
      <c r="E262" s="237" t="s">
        <v>19</v>
      </c>
      <c r="F262" s="238" t="s">
        <v>882</v>
      </c>
      <c r="G262" s="236"/>
      <c r="H262" s="239">
        <v>81.489000000000004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146</v>
      </c>
      <c r="AU262" s="245" t="s">
        <v>83</v>
      </c>
      <c r="AV262" s="14" t="s">
        <v>83</v>
      </c>
      <c r="AW262" s="14" t="s">
        <v>35</v>
      </c>
      <c r="AX262" s="14" t="s">
        <v>73</v>
      </c>
      <c r="AY262" s="245" t="s">
        <v>135</v>
      </c>
    </row>
    <row r="263" s="13" customFormat="1">
      <c r="A263" s="13"/>
      <c r="B263" s="224"/>
      <c r="C263" s="225"/>
      <c r="D263" s="226" t="s">
        <v>146</v>
      </c>
      <c r="E263" s="227" t="s">
        <v>19</v>
      </c>
      <c r="F263" s="228" t="s">
        <v>375</v>
      </c>
      <c r="G263" s="225"/>
      <c r="H263" s="227" t="s">
        <v>19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146</v>
      </c>
      <c r="AU263" s="234" t="s">
        <v>83</v>
      </c>
      <c r="AV263" s="13" t="s">
        <v>81</v>
      </c>
      <c r="AW263" s="13" t="s">
        <v>35</v>
      </c>
      <c r="AX263" s="13" t="s">
        <v>73</v>
      </c>
      <c r="AY263" s="234" t="s">
        <v>135</v>
      </c>
    </row>
    <row r="264" s="14" customFormat="1">
      <c r="A264" s="14"/>
      <c r="B264" s="235"/>
      <c r="C264" s="236"/>
      <c r="D264" s="226" t="s">
        <v>146</v>
      </c>
      <c r="E264" s="237" t="s">
        <v>19</v>
      </c>
      <c r="F264" s="238" t="s">
        <v>883</v>
      </c>
      <c r="G264" s="236"/>
      <c r="H264" s="239">
        <v>143.5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146</v>
      </c>
      <c r="AU264" s="245" t="s">
        <v>83</v>
      </c>
      <c r="AV264" s="14" t="s">
        <v>83</v>
      </c>
      <c r="AW264" s="14" t="s">
        <v>35</v>
      </c>
      <c r="AX264" s="14" t="s">
        <v>73</v>
      </c>
      <c r="AY264" s="245" t="s">
        <v>135</v>
      </c>
    </row>
    <row r="265" s="13" customFormat="1">
      <c r="A265" s="13"/>
      <c r="B265" s="224"/>
      <c r="C265" s="225"/>
      <c r="D265" s="226" t="s">
        <v>146</v>
      </c>
      <c r="E265" s="227" t="s">
        <v>19</v>
      </c>
      <c r="F265" s="228" t="s">
        <v>884</v>
      </c>
      <c r="G265" s="225"/>
      <c r="H265" s="227" t="s">
        <v>19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146</v>
      </c>
      <c r="AU265" s="234" t="s">
        <v>83</v>
      </c>
      <c r="AV265" s="13" t="s">
        <v>81</v>
      </c>
      <c r="AW265" s="13" t="s">
        <v>35</v>
      </c>
      <c r="AX265" s="13" t="s">
        <v>73</v>
      </c>
      <c r="AY265" s="234" t="s">
        <v>135</v>
      </c>
    </row>
    <row r="266" s="14" customFormat="1">
      <c r="A266" s="14"/>
      <c r="B266" s="235"/>
      <c r="C266" s="236"/>
      <c r="D266" s="226" t="s">
        <v>146</v>
      </c>
      <c r="E266" s="237" t="s">
        <v>19</v>
      </c>
      <c r="F266" s="238" t="s">
        <v>885</v>
      </c>
      <c r="G266" s="236"/>
      <c r="H266" s="239">
        <v>-103.25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146</v>
      </c>
      <c r="AU266" s="245" t="s">
        <v>83</v>
      </c>
      <c r="AV266" s="14" t="s">
        <v>83</v>
      </c>
      <c r="AW266" s="14" t="s">
        <v>35</v>
      </c>
      <c r="AX266" s="14" t="s">
        <v>73</v>
      </c>
      <c r="AY266" s="245" t="s">
        <v>135</v>
      </c>
    </row>
    <row r="267" s="13" customFormat="1">
      <c r="A267" s="13"/>
      <c r="B267" s="224"/>
      <c r="C267" s="225"/>
      <c r="D267" s="226" t="s">
        <v>146</v>
      </c>
      <c r="E267" s="227" t="s">
        <v>19</v>
      </c>
      <c r="F267" s="228" t="s">
        <v>377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146</v>
      </c>
      <c r="AU267" s="234" t="s">
        <v>83</v>
      </c>
      <c r="AV267" s="13" t="s">
        <v>81</v>
      </c>
      <c r="AW267" s="13" t="s">
        <v>35</v>
      </c>
      <c r="AX267" s="13" t="s">
        <v>73</v>
      </c>
      <c r="AY267" s="234" t="s">
        <v>135</v>
      </c>
    </row>
    <row r="268" s="14" customFormat="1">
      <c r="A268" s="14"/>
      <c r="B268" s="235"/>
      <c r="C268" s="236"/>
      <c r="D268" s="226" t="s">
        <v>146</v>
      </c>
      <c r="E268" s="237" t="s">
        <v>19</v>
      </c>
      <c r="F268" s="238" t="s">
        <v>886</v>
      </c>
      <c r="G268" s="236"/>
      <c r="H268" s="239">
        <v>-20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146</v>
      </c>
      <c r="AU268" s="245" t="s">
        <v>83</v>
      </c>
      <c r="AV268" s="14" t="s">
        <v>83</v>
      </c>
      <c r="AW268" s="14" t="s">
        <v>35</v>
      </c>
      <c r="AX268" s="14" t="s">
        <v>73</v>
      </c>
      <c r="AY268" s="245" t="s">
        <v>135</v>
      </c>
    </row>
    <row r="269" s="15" customFormat="1">
      <c r="A269" s="15"/>
      <c r="B269" s="246"/>
      <c r="C269" s="247"/>
      <c r="D269" s="226" t="s">
        <v>146</v>
      </c>
      <c r="E269" s="248" t="s">
        <v>19</v>
      </c>
      <c r="F269" s="249" t="s">
        <v>161</v>
      </c>
      <c r="G269" s="247"/>
      <c r="H269" s="250">
        <v>101.739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146</v>
      </c>
      <c r="AU269" s="256" t="s">
        <v>83</v>
      </c>
      <c r="AV269" s="15" t="s">
        <v>142</v>
      </c>
      <c r="AW269" s="15" t="s">
        <v>35</v>
      </c>
      <c r="AX269" s="15" t="s">
        <v>81</v>
      </c>
      <c r="AY269" s="256" t="s">
        <v>135</v>
      </c>
    </row>
    <row r="270" s="2" customFormat="1" ht="37.8" customHeight="1">
      <c r="A270" s="40"/>
      <c r="B270" s="41"/>
      <c r="C270" s="206" t="s">
        <v>352</v>
      </c>
      <c r="D270" s="206" t="s">
        <v>137</v>
      </c>
      <c r="E270" s="207" t="s">
        <v>385</v>
      </c>
      <c r="F270" s="208" t="s">
        <v>386</v>
      </c>
      <c r="G270" s="209" t="s">
        <v>256</v>
      </c>
      <c r="H270" s="210">
        <v>712.173</v>
      </c>
      <c r="I270" s="211"/>
      <c r="J270" s="212">
        <f>ROUND(I270*H270,2)</f>
        <v>0</v>
      </c>
      <c r="K270" s="208" t="s">
        <v>141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142</v>
      </c>
      <c r="AT270" s="217" t="s">
        <v>137</v>
      </c>
      <c r="AU270" s="217" t="s">
        <v>83</v>
      </c>
      <c r="AY270" s="19" t="s">
        <v>135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81</v>
      </c>
      <c r="BK270" s="218">
        <f>ROUND(I270*H270,2)</f>
        <v>0</v>
      </c>
      <c r="BL270" s="19" t="s">
        <v>142</v>
      </c>
      <c r="BM270" s="217" t="s">
        <v>887</v>
      </c>
    </row>
    <row r="271" s="2" customFormat="1">
      <c r="A271" s="40"/>
      <c r="B271" s="41"/>
      <c r="C271" s="42"/>
      <c r="D271" s="219" t="s">
        <v>144</v>
      </c>
      <c r="E271" s="42"/>
      <c r="F271" s="220" t="s">
        <v>388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144</v>
      </c>
      <c r="AU271" s="19" t="s">
        <v>83</v>
      </c>
    </row>
    <row r="272" s="13" customFormat="1">
      <c r="A272" s="13"/>
      <c r="B272" s="224"/>
      <c r="C272" s="225"/>
      <c r="D272" s="226" t="s">
        <v>146</v>
      </c>
      <c r="E272" s="227" t="s">
        <v>19</v>
      </c>
      <c r="F272" s="228" t="s">
        <v>820</v>
      </c>
      <c r="G272" s="225"/>
      <c r="H272" s="227" t="s">
        <v>19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146</v>
      </c>
      <c r="AU272" s="234" t="s">
        <v>83</v>
      </c>
      <c r="AV272" s="13" t="s">
        <v>81</v>
      </c>
      <c r="AW272" s="13" t="s">
        <v>35</v>
      </c>
      <c r="AX272" s="13" t="s">
        <v>73</v>
      </c>
      <c r="AY272" s="234" t="s">
        <v>135</v>
      </c>
    </row>
    <row r="273" s="13" customFormat="1">
      <c r="A273" s="13"/>
      <c r="B273" s="224"/>
      <c r="C273" s="225"/>
      <c r="D273" s="226" t="s">
        <v>146</v>
      </c>
      <c r="E273" s="227" t="s">
        <v>19</v>
      </c>
      <c r="F273" s="228" t="s">
        <v>374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146</v>
      </c>
      <c r="AU273" s="234" t="s">
        <v>83</v>
      </c>
      <c r="AV273" s="13" t="s">
        <v>81</v>
      </c>
      <c r="AW273" s="13" t="s">
        <v>35</v>
      </c>
      <c r="AX273" s="13" t="s">
        <v>73</v>
      </c>
      <c r="AY273" s="234" t="s">
        <v>135</v>
      </c>
    </row>
    <row r="274" s="13" customFormat="1">
      <c r="A274" s="13"/>
      <c r="B274" s="224"/>
      <c r="C274" s="225"/>
      <c r="D274" s="226" t="s">
        <v>146</v>
      </c>
      <c r="E274" s="227" t="s">
        <v>19</v>
      </c>
      <c r="F274" s="228" t="s">
        <v>881</v>
      </c>
      <c r="G274" s="225"/>
      <c r="H274" s="227" t="s">
        <v>19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146</v>
      </c>
      <c r="AU274" s="234" t="s">
        <v>83</v>
      </c>
      <c r="AV274" s="13" t="s">
        <v>81</v>
      </c>
      <c r="AW274" s="13" t="s">
        <v>35</v>
      </c>
      <c r="AX274" s="13" t="s">
        <v>73</v>
      </c>
      <c r="AY274" s="234" t="s">
        <v>135</v>
      </c>
    </row>
    <row r="275" s="14" customFormat="1">
      <c r="A275" s="14"/>
      <c r="B275" s="235"/>
      <c r="C275" s="236"/>
      <c r="D275" s="226" t="s">
        <v>146</v>
      </c>
      <c r="E275" s="237" t="s">
        <v>19</v>
      </c>
      <c r="F275" s="238" t="s">
        <v>888</v>
      </c>
      <c r="G275" s="236"/>
      <c r="H275" s="239">
        <v>570.423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146</v>
      </c>
      <c r="AU275" s="245" t="s">
        <v>83</v>
      </c>
      <c r="AV275" s="14" t="s">
        <v>83</v>
      </c>
      <c r="AW275" s="14" t="s">
        <v>35</v>
      </c>
      <c r="AX275" s="14" t="s">
        <v>73</v>
      </c>
      <c r="AY275" s="245" t="s">
        <v>135</v>
      </c>
    </row>
    <row r="276" s="13" customFormat="1">
      <c r="A276" s="13"/>
      <c r="B276" s="224"/>
      <c r="C276" s="225"/>
      <c r="D276" s="226" t="s">
        <v>146</v>
      </c>
      <c r="E276" s="227" t="s">
        <v>19</v>
      </c>
      <c r="F276" s="228" t="s">
        <v>375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146</v>
      </c>
      <c r="AU276" s="234" t="s">
        <v>83</v>
      </c>
      <c r="AV276" s="13" t="s">
        <v>81</v>
      </c>
      <c r="AW276" s="13" t="s">
        <v>35</v>
      </c>
      <c r="AX276" s="13" t="s">
        <v>73</v>
      </c>
      <c r="AY276" s="234" t="s">
        <v>135</v>
      </c>
    </row>
    <row r="277" s="14" customFormat="1">
      <c r="A277" s="14"/>
      <c r="B277" s="235"/>
      <c r="C277" s="236"/>
      <c r="D277" s="226" t="s">
        <v>146</v>
      </c>
      <c r="E277" s="237" t="s">
        <v>19</v>
      </c>
      <c r="F277" s="238" t="s">
        <v>889</v>
      </c>
      <c r="G277" s="236"/>
      <c r="H277" s="239">
        <v>1004.5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146</v>
      </c>
      <c r="AU277" s="245" t="s">
        <v>83</v>
      </c>
      <c r="AV277" s="14" t="s">
        <v>83</v>
      </c>
      <c r="AW277" s="14" t="s">
        <v>35</v>
      </c>
      <c r="AX277" s="14" t="s">
        <v>73</v>
      </c>
      <c r="AY277" s="245" t="s">
        <v>135</v>
      </c>
    </row>
    <row r="278" s="13" customFormat="1">
      <c r="A278" s="13"/>
      <c r="B278" s="224"/>
      <c r="C278" s="225"/>
      <c r="D278" s="226" t="s">
        <v>146</v>
      </c>
      <c r="E278" s="227" t="s">
        <v>19</v>
      </c>
      <c r="F278" s="228" t="s">
        <v>884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146</v>
      </c>
      <c r="AU278" s="234" t="s">
        <v>83</v>
      </c>
      <c r="AV278" s="13" t="s">
        <v>81</v>
      </c>
      <c r="AW278" s="13" t="s">
        <v>35</v>
      </c>
      <c r="AX278" s="13" t="s">
        <v>73</v>
      </c>
      <c r="AY278" s="234" t="s">
        <v>135</v>
      </c>
    </row>
    <row r="279" s="14" customFormat="1">
      <c r="A279" s="14"/>
      <c r="B279" s="235"/>
      <c r="C279" s="236"/>
      <c r="D279" s="226" t="s">
        <v>146</v>
      </c>
      <c r="E279" s="237" t="s">
        <v>19</v>
      </c>
      <c r="F279" s="238" t="s">
        <v>890</v>
      </c>
      <c r="G279" s="236"/>
      <c r="H279" s="239">
        <v>-722.75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146</v>
      </c>
      <c r="AU279" s="245" t="s">
        <v>83</v>
      </c>
      <c r="AV279" s="14" t="s">
        <v>83</v>
      </c>
      <c r="AW279" s="14" t="s">
        <v>35</v>
      </c>
      <c r="AX279" s="14" t="s">
        <v>73</v>
      </c>
      <c r="AY279" s="245" t="s">
        <v>135</v>
      </c>
    </row>
    <row r="280" s="13" customFormat="1">
      <c r="A280" s="13"/>
      <c r="B280" s="224"/>
      <c r="C280" s="225"/>
      <c r="D280" s="226" t="s">
        <v>146</v>
      </c>
      <c r="E280" s="227" t="s">
        <v>19</v>
      </c>
      <c r="F280" s="228" t="s">
        <v>377</v>
      </c>
      <c r="G280" s="225"/>
      <c r="H280" s="227" t="s">
        <v>19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146</v>
      </c>
      <c r="AU280" s="234" t="s">
        <v>83</v>
      </c>
      <c r="AV280" s="13" t="s">
        <v>81</v>
      </c>
      <c r="AW280" s="13" t="s">
        <v>35</v>
      </c>
      <c r="AX280" s="13" t="s">
        <v>73</v>
      </c>
      <c r="AY280" s="234" t="s">
        <v>135</v>
      </c>
    </row>
    <row r="281" s="14" customFormat="1">
      <c r="A281" s="14"/>
      <c r="B281" s="235"/>
      <c r="C281" s="236"/>
      <c r="D281" s="226" t="s">
        <v>146</v>
      </c>
      <c r="E281" s="237" t="s">
        <v>19</v>
      </c>
      <c r="F281" s="238" t="s">
        <v>891</v>
      </c>
      <c r="G281" s="236"/>
      <c r="H281" s="239">
        <v>-140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146</v>
      </c>
      <c r="AU281" s="245" t="s">
        <v>83</v>
      </c>
      <c r="AV281" s="14" t="s">
        <v>83</v>
      </c>
      <c r="AW281" s="14" t="s">
        <v>35</v>
      </c>
      <c r="AX281" s="14" t="s">
        <v>73</v>
      </c>
      <c r="AY281" s="245" t="s">
        <v>135</v>
      </c>
    </row>
    <row r="282" s="15" customFormat="1">
      <c r="A282" s="15"/>
      <c r="B282" s="246"/>
      <c r="C282" s="247"/>
      <c r="D282" s="226" t="s">
        <v>146</v>
      </c>
      <c r="E282" s="248" t="s">
        <v>19</v>
      </c>
      <c r="F282" s="249" t="s">
        <v>161</v>
      </c>
      <c r="G282" s="247"/>
      <c r="H282" s="250">
        <v>712.173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146</v>
      </c>
      <c r="AU282" s="256" t="s">
        <v>83</v>
      </c>
      <c r="AV282" s="15" t="s">
        <v>142</v>
      </c>
      <c r="AW282" s="15" t="s">
        <v>35</v>
      </c>
      <c r="AX282" s="15" t="s">
        <v>81</v>
      </c>
      <c r="AY282" s="256" t="s">
        <v>135</v>
      </c>
    </row>
    <row r="283" s="2" customFormat="1" ht="24.15" customHeight="1">
      <c r="A283" s="40"/>
      <c r="B283" s="41"/>
      <c r="C283" s="206" t="s">
        <v>174</v>
      </c>
      <c r="D283" s="206" t="s">
        <v>137</v>
      </c>
      <c r="E283" s="207" t="s">
        <v>395</v>
      </c>
      <c r="F283" s="208" t="s">
        <v>396</v>
      </c>
      <c r="G283" s="209" t="s">
        <v>256</v>
      </c>
      <c r="H283" s="210">
        <v>277.75</v>
      </c>
      <c r="I283" s="211"/>
      <c r="J283" s="212">
        <f>ROUND(I283*H283,2)</f>
        <v>0</v>
      </c>
      <c r="K283" s="208" t="s">
        <v>141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142</v>
      </c>
      <c r="AT283" s="217" t="s">
        <v>137</v>
      </c>
      <c r="AU283" s="217" t="s">
        <v>83</v>
      </c>
      <c r="AY283" s="19" t="s">
        <v>135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142</v>
      </c>
      <c r="BM283" s="217" t="s">
        <v>892</v>
      </c>
    </row>
    <row r="284" s="2" customFormat="1">
      <c r="A284" s="40"/>
      <c r="B284" s="41"/>
      <c r="C284" s="42"/>
      <c r="D284" s="219" t="s">
        <v>144</v>
      </c>
      <c r="E284" s="42"/>
      <c r="F284" s="220" t="s">
        <v>398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144</v>
      </c>
      <c r="AU284" s="19" t="s">
        <v>83</v>
      </c>
    </row>
    <row r="285" s="13" customFormat="1">
      <c r="A285" s="13"/>
      <c r="B285" s="224"/>
      <c r="C285" s="225"/>
      <c r="D285" s="226" t="s">
        <v>146</v>
      </c>
      <c r="E285" s="227" t="s">
        <v>19</v>
      </c>
      <c r="F285" s="228" t="s">
        <v>820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146</v>
      </c>
      <c r="AU285" s="234" t="s">
        <v>83</v>
      </c>
      <c r="AV285" s="13" t="s">
        <v>81</v>
      </c>
      <c r="AW285" s="13" t="s">
        <v>35</v>
      </c>
      <c r="AX285" s="13" t="s">
        <v>73</v>
      </c>
      <c r="AY285" s="234" t="s">
        <v>135</v>
      </c>
    </row>
    <row r="286" s="13" customFormat="1">
      <c r="A286" s="13"/>
      <c r="B286" s="224"/>
      <c r="C286" s="225"/>
      <c r="D286" s="226" t="s">
        <v>146</v>
      </c>
      <c r="E286" s="227" t="s">
        <v>19</v>
      </c>
      <c r="F286" s="228" t="s">
        <v>375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146</v>
      </c>
      <c r="AU286" s="234" t="s">
        <v>83</v>
      </c>
      <c r="AV286" s="13" t="s">
        <v>81</v>
      </c>
      <c r="AW286" s="13" t="s">
        <v>35</v>
      </c>
      <c r="AX286" s="13" t="s">
        <v>73</v>
      </c>
      <c r="AY286" s="234" t="s">
        <v>135</v>
      </c>
    </row>
    <row r="287" s="14" customFormat="1">
      <c r="A287" s="14"/>
      <c r="B287" s="235"/>
      <c r="C287" s="236"/>
      <c r="D287" s="226" t="s">
        <v>146</v>
      </c>
      <c r="E287" s="237" t="s">
        <v>19</v>
      </c>
      <c r="F287" s="238" t="s">
        <v>883</v>
      </c>
      <c r="G287" s="236"/>
      <c r="H287" s="239">
        <v>143.5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146</v>
      </c>
      <c r="AU287" s="245" t="s">
        <v>83</v>
      </c>
      <c r="AV287" s="14" t="s">
        <v>83</v>
      </c>
      <c r="AW287" s="14" t="s">
        <v>35</v>
      </c>
      <c r="AX287" s="14" t="s">
        <v>73</v>
      </c>
      <c r="AY287" s="245" t="s">
        <v>135</v>
      </c>
    </row>
    <row r="288" s="13" customFormat="1">
      <c r="A288" s="13"/>
      <c r="B288" s="224"/>
      <c r="C288" s="225"/>
      <c r="D288" s="226" t="s">
        <v>146</v>
      </c>
      <c r="E288" s="227" t="s">
        <v>19</v>
      </c>
      <c r="F288" s="228" t="s">
        <v>399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146</v>
      </c>
      <c r="AU288" s="234" t="s">
        <v>83</v>
      </c>
      <c r="AV288" s="13" t="s">
        <v>81</v>
      </c>
      <c r="AW288" s="13" t="s">
        <v>35</v>
      </c>
      <c r="AX288" s="13" t="s">
        <v>73</v>
      </c>
      <c r="AY288" s="234" t="s">
        <v>135</v>
      </c>
    </row>
    <row r="289" s="14" customFormat="1">
      <c r="A289" s="14"/>
      <c r="B289" s="235"/>
      <c r="C289" s="236"/>
      <c r="D289" s="226" t="s">
        <v>146</v>
      </c>
      <c r="E289" s="237" t="s">
        <v>19</v>
      </c>
      <c r="F289" s="238" t="s">
        <v>253</v>
      </c>
      <c r="G289" s="236"/>
      <c r="H289" s="239">
        <v>20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146</v>
      </c>
      <c r="AU289" s="245" t="s">
        <v>83</v>
      </c>
      <c r="AV289" s="14" t="s">
        <v>83</v>
      </c>
      <c r="AW289" s="14" t="s">
        <v>35</v>
      </c>
      <c r="AX289" s="14" t="s">
        <v>73</v>
      </c>
      <c r="AY289" s="245" t="s">
        <v>135</v>
      </c>
    </row>
    <row r="290" s="13" customFormat="1">
      <c r="A290" s="13"/>
      <c r="B290" s="224"/>
      <c r="C290" s="225"/>
      <c r="D290" s="226" t="s">
        <v>146</v>
      </c>
      <c r="E290" s="227" t="s">
        <v>19</v>
      </c>
      <c r="F290" s="228" t="s">
        <v>402</v>
      </c>
      <c r="G290" s="225"/>
      <c r="H290" s="227" t="s">
        <v>19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146</v>
      </c>
      <c r="AU290" s="234" t="s">
        <v>83</v>
      </c>
      <c r="AV290" s="13" t="s">
        <v>81</v>
      </c>
      <c r="AW290" s="13" t="s">
        <v>35</v>
      </c>
      <c r="AX290" s="13" t="s">
        <v>73</v>
      </c>
      <c r="AY290" s="234" t="s">
        <v>135</v>
      </c>
    </row>
    <row r="291" s="14" customFormat="1">
      <c r="A291" s="14"/>
      <c r="B291" s="235"/>
      <c r="C291" s="236"/>
      <c r="D291" s="226" t="s">
        <v>146</v>
      </c>
      <c r="E291" s="237" t="s">
        <v>19</v>
      </c>
      <c r="F291" s="238" t="s">
        <v>877</v>
      </c>
      <c r="G291" s="236"/>
      <c r="H291" s="239">
        <v>11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146</v>
      </c>
      <c r="AU291" s="245" t="s">
        <v>83</v>
      </c>
      <c r="AV291" s="14" t="s">
        <v>83</v>
      </c>
      <c r="AW291" s="14" t="s">
        <v>35</v>
      </c>
      <c r="AX291" s="14" t="s">
        <v>73</v>
      </c>
      <c r="AY291" s="245" t="s">
        <v>135</v>
      </c>
    </row>
    <row r="292" s="13" customFormat="1">
      <c r="A292" s="13"/>
      <c r="B292" s="224"/>
      <c r="C292" s="225"/>
      <c r="D292" s="226" t="s">
        <v>146</v>
      </c>
      <c r="E292" s="227" t="s">
        <v>19</v>
      </c>
      <c r="F292" s="228" t="s">
        <v>893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146</v>
      </c>
      <c r="AU292" s="234" t="s">
        <v>83</v>
      </c>
      <c r="AV292" s="13" t="s">
        <v>81</v>
      </c>
      <c r="AW292" s="13" t="s">
        <v>35</v>
      </c>
      <c r="AX292" s="13" t="s">
        <v>73</v>
      </c>
      <c r="AY292" s="234" t="s">
        <v>135</v>
      </c>
    </row>
    <row r="293" s="14" customFormat="1">
      <c r="A293" s="14"/>
      <c r="B293" s="235"/>
      <c r="C293" s="236"/>
      <c r="D293" s="226" t="s">
        <v>146</v>
      </c>
      <c r="E293" s="237" t="s">
        <v>19</v>
      </c>
      <c r="F293" s="238" t="s">
        <v>876</v>
      </c>
      <c r="G293" s="236"/>
      <c r="H293" s="239">
        <v>103.25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146</v>
      </c>
      <c r="AU293" s="245" t="s">
        <v>83</v>
      </c>
      <c r="AV293" s="14" t="s">
        <v>83</v>
      </c>
      <c r="AW293" s="14" t="s">
        <v>35</v>
      </c>
      <c r="AX293" s="14" t="s">
        <v>73</v>
      </c>
      <c r="AY293" s="245" t="s">
        <v>135</v>
      </c>
    </row>
    <row r="294" s="13" customFormat="1">
      <c r="A294" s="13"/>
      <c r="B294" s="224"/>
      <c r="C294" s="225"/>
      <c r="D294" s="226" t="s">
        <v>146</v>
      </c>
      <c r="E294" s="227" t="s">
        <v>19</v>
      </c>
      <c r="F294" s="228" t="s">
        <v>403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146</v>
      </c>
      <c r="AU294" s="234" t="s">
        <v>83</v>
      </c>
      <c r="AV294" s="13" t="s">
        <v>81</v>
      </c>
      <c r="AW294" s="13" t="s">
        <v>35</v>
      </c>
      <c r="AX294" s="13" t="s">
        <v>73</v>
      </c>
      <c r="AY294" s="234" t="s">
        <v>135</v>
      </c>
    </row>
    <row r="295" s="15" customFormat="1">
      <c r="A295" s="15"/>
      <c r="B295" s="246"/>
      <c r="C295" s="247"/>
      <c r="D295" s="226" t="s">
        <v>146</v>
      </c>
      <c r="E295" s="248" t="s">
        <v>19</v>
      </c>
      <c r="F295" s="249" t="s">
        <v>161</v>
      </c>
      <c r="G295" s="247"/>
      <c r="H295" s="250">
        <v>277.75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146</v>
      </c>
      <c r="AU295" s="256" t="s">
        <v>83</v>
      </c>
      <c r="AV295" s="15" t="s">
        <v>142</v>
      </c>
      <c r="AW295" s="15" t="s">
        <v>35</v>
      </c>
      <c r="AX295" s="15" t="s">
        <v>81</v>
      </c>
      <c r="AY295" s="256" t="s">
        <v>135</v>
      </c>
    </row>
    <row r="296" s="2" customFormat="1" ht="24.15" customHeight="1">
      <c r="A296" s="40"/>
      <c r="B296" s="41"/>
      <c r="C296" s="206" t="s">
        <v>369</v>
      </c>
      <c r="D296" s="206" t="s">
        <v>137</v>
      </c>
      <c r="E296" s="207" t="s">
        <v>411</v>
      </c>
      <c r="F296" s="208" t="s">
        <v>412</v>
      </c>
      <c r="G296" s="209" t="s">
        <v>413</v>
      </c>
      <c r="H296" s="210">
        <v>183.13</v>
      </c>
      <c r="I296" s="211"/>
      <c r="J296" s="212">
        <f>ROUND(I296*H296,2)</f>
        <v>0</v>
      </c>
      <c r="K296" s="208" t="s">
        <v>141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142</v>
      </c>
      <c r="AT296" s="217" t="s">
        <v>137</v>
      </c>
      <c r="AU296" s="217" t="s">
        <v>83</v>
      </c>
      <c r="AY296" s="19" t="s">
        <v>135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81</v>
      </c>
      <c r="BK296" s="218">
        <f>ROUND(I296*H296,2)</f>
        <v>0</v>
      </c>
      <c r="BL296" s="19" t="s">
        <v>142</v>
      </c>
      <c r="BM296" s="217" t="s">
        <v>894</v>
      </c>
    </row>
    <row r="297" s="2" customFormat="1">
      <c r="A297" s="40"/>
      <c r="B297" s="41"/>
      <c r="C297" s="42"/>
      <c r="D297" s="219" t="s">
        <v>144</v>
      </c>
      <c r="E297" s="42"/>
      <c r="F297" s="220" t="s">
        <v>415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144</v>
      </c>
      <c r="AU297" s="19" t="s">
        <v>83</v>
      </c>
    </row>
    <row r="298" s="13" customFormat="1">
      <c r="A298" s="13"/>
      <c r="B298" s="224"/>
      <c r="C298" s="225"/>
      <c r="D298" s="226" t="s">
        <v>146</v>
      </c>
      <c r="E298" s="227" t="s">
        <v>19</v>
      </c>
      <c r="F298" s="228" t="s">
        <v>820</v>
      </c>
      <c r="G298" s="225"/>
      <c r="H298" s="227" t="s">
        <v>19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146</v>
      </c>
      <c r="AU298" s="234" t="s">
        <v>83</v>
      </c>
      <c r="AV298" s="13" t="s">
        <v>81</v>
      </c>
      <c r="AW298" s="13" t="s">
        <v>35</v>
      </c>
      <c r="AX298" s="13" t="s">
        <v>73</v>
      </c>
      <c r="AY298" s="234" t="s">
        <v>135</v>
      </c>
    </row>
    <row r="299" s="13" customFormat="1">
      <c r="A299" s="13"/>
      <c r="B299" s="224"/>
      <c r="C299" s="225"/>
      <c r="D299" s="226" t="s">
        <v>146</v>
      </c>
      <c r="E299" s="227" t="s">
        <v>19</v>
      </c>
      <c r="F299" s="228" t="s">
        <v>416</v>
      </c>
      <c r="G299" s="225"/>
      <c r="H299" s="227" t="s">
        <v>19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146</v>
      </c>
      <c r="AU299" s="234" t="s">
        <v>83</v>
      </c>
      <c r="AV299" s="13" t="s">
        <v>81</v>
      </c>
      <c r="AW299" s="13" t="s">
        <v>35</v>
      </c>
      <c r="AX299" s="13" t="s">
        <v>73</v>
      </c>
      <c r="AY299" s="234" t="s">
        <v>135</v>
      </c>
    </row>
    <row r="300" s="13" customFormat="1">
      <c r="A300" s="13"/>
      <c r="B300" s="224"/>
      <c r="C300" s="225"/>
      <c r="D300" s="226" t="s">
        <v>146</v>
      </c>
      <c r="E300" s="227" t="s">
        <v>19</v>
      </c>
      <c r="F300" s="228" t="s">
        <v>881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146</v>
      </c>
      <c r="AU300" s="234" t="s">
        <v>83</v>
      </c>
      <c r="AV300" s="13" t="s">
        <v>81</v>
      </c>
      <c r="AW300" s="13" t="s">
        <v>35</v>
      </c>
      <c r="AX300" s="13" t="s">
        <v>73</v>
      </c>
      <c r="AY300" s="234" t="s">
        <v>135</v>
      </c>
    </row>
    <row r="301" s="14" customFormat="1">
      <c r="A301" s="14"/>
      <c r="B301" s="235"/>
      <c r="C301" s="236"/>
      <c r="D301" s="226" t="s">
        <v>146</v>
      </c>
      <c r="E301" s="237" t="s">
        <v>19</v>
      </c>
      <c r="F301" s="238" t="s">
        <v>895</v>
      </c>
      <c r="G301" s="236"/>
      <c r="H301" s="239">
        <v>146.68000000000001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146</v>
      </c>
      <c r="AU301" s="245" t="s">
        <v>83</v>
      </c>
      <c r="AV301" s="14" t="s">
        <v>83</v>
      </c>
      <c r="AW301" s="14" t="s">
        <v>35</v>
      </c>
      <c r="AX301" s="14" t="s">
        <v>73</v>
      </c>
      <c r="AY301" s="245" t="s">
        <v>135</v>
      </c>
    </row>
    <row r="302" s="13" customFormat="1">
      <c r="A302" s="13"/>
      <c r="B302" s="224"/>
      <c r="C302" s="225"/>
      <c r="D302" s="226" t="s">
        <v>146</v>
      </c>
      <c r="E302" s="227" t="s">
        <v>19</v>
      </c>
      <c r="F302" s="228" t="s">
        <v>375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146</v>
      </c>
      <c r="AU302" s="234" t="s">
        <v>83</v>
      </c>
      <c r="AV302" s="13" t="s">
        <v>81</v>
      </c>
      <c r="AW302" s="13" t="s">
        <v>35</v>
      </c>
      <c r="AX302" s="13" t="s">
        <v>73</v>
      </c>
      <c r="AY302" s="234" t="s">
        <v>135</v>
      </c>
    </row>
    <row r="303" s="14" customFormat="1">
      <c r="A303" s="14"/>
      <c r="B303" s="235"/>
      <c r="C303" s="236"/>
      <c r="D303" s="226" t="s">
        <v>146</v>
      </c>
      <c r="E303" s="237" t="s">
        <v>19</v>
      </c>
      <c r="F303" s="238" t="s">
        <v>896</v>
      </c>
      <c r="G303" s="236"/>
      <c r="H303" s="239">
        <v>258.30000000000001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146</v>
      </c>
      <c r="AU303" s="245" t="s">
        <v>83</v>
      </c>
      <c r="AV303" s="14" t="s">
        <v>83</v>
      </c>
      <c r="AW303" s="14" t="s">
        <v>35</v>
      </c>
      <c r="AX303" s="14" t="s">
        <v>73</v>
      </c>
      <c r="AY303" s="245" t="s">
        <v>135</v>
      </c>
    </row>
    <row r="304" s="13" customFormat="1">
      <c r="A304" s="13"/>
      <c r="B304" s="224"/>
      <c r="C304" s="225"/>
      <c r="D304" s="226" t="s">
        <v>146</v>
      </c>
      <c r="E304" s="227" t="s">
        <v>19</v>
      </c>
      <c r="F304" s="228" t="s">
        <v>884</v>
      </c>
      <c r="G304" s="225"/>
      <c r="H304" s="227" t="s">
        <v>19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146</v>
      </c>
      <c r="AU304" s="234" t="s">
        <v>83</v>
      </c>
      <c r="AV304" s="13" t="s">
        <v>81</v>
      </c>
      <c r="AW304" s="13" t="s">
        <v>35</v>
      </c>
      <c r="AX304" s="13" t="s">
        <v>73</v>
      </c>
      <c r="AY304" s="234" t="s">
        <v>135</v>
      </c>
    </row>
    <row r="305" s="14" customFormat="1">
      <c r="A305" s="14"/>
      <c r="B305" s="235"/>
      <c r="C305" s="236"/>
      <c r="D305" s="226" t="s">
        <v>146</v>
      </c>
      <c r="E305" s="237" t="s">
        <v>19</v>
      </c>
      <c r="F305" s="238" t="s">
        <v>897</v>
      </c>
      <c r="G305" s="236"/>
      <c r="H305" s="239">
        <v>-185.84999999999999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146</v>
      </c>
      <c r="AU305" s="245" t="s">
        <v>83</v>
      </c>
      <c r="AV305" s="14" t="s">
        <v>83</v>
      </c>
      <c r="AW305" s="14" t="s">
        <v>35</v>
      </c>
      <c r="AX305" s="14" t="s">
        <v>73</v>
      </c>
      <c r="AY305" s="245" t="s">
        <v>135</v>
      </c>
    </row>
    <row r="306" s="13" customFormat="1">
      <c r="A306" s="13"/>
      <c r="B306" s="224"/>
      <c r="C306" s="225"/>
      <c r="D306" s="226" t="s">
        <v>146</v>
      </c>
      <c r="E306" s="227" t="s">
        <v>19</v>
      </c>
      <c r="F306" s="228" t="s">
        <v>430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146</v>
      </c>
      <c r="AU306" s="234" t="s">
        <v>83</v>
      </c>
      <c r="AV306" s="13" t="s">
        <v>81</v>
      </c>
      <c r="AW306" s="13" t="s">
        <v>35</v>
      </c>
      <c r="AX306" s="13" t="s">
        <v>73</v>
      </c>
      <c r="AY306" s="234" t="s">
        <v>135</v>
      </c>
    </row>
    <row r="307" s="14" customFormat="1">
      <c r="A307" s="14"/>
      <c r="B307" s="235"/>
      <c r="C307" s="236"/>
      <c r="D307" s="226" t="s">
        <v>146</v>
      </c>
      <c r="E307" s="237" t="s">
        <v>19</v>
      </c>
      <c r="F307" s="238" t="s">
        <v>898</v>
      </c>
      <c r="G307" s="236"/>
      <c r="H307" s="239">
        <v>-36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146</v>
      </c>
      <c r="AU307" s="245" t="s">
        <v>83</v>
      </c>
      <c r="AV307" s="14" t="s">
        <v>83</v>
      </c>
      <c r="AW307" s="14" t="s">
        <v>35</v>
      </c>
      <c r="AX307" s="14" t="s">
        <v>73</v>
      </c>
      <c r="AY307" s="245" t="s">
        <v>135</v>
      </c>
    </row>
    <row r="308" s="15" customFormat="1">
      <c r="A308" s="15"/>
      <c r="B308" s="246"/>
      <c r="C308" s="247"/>
      <c r="D308" s="226" t="s">
        <v>146</v>
      </c>
      <c r="E308" s="248" t="s">
        <v>19</v>
      </c>
      <c r="F308" s="249" t="s">
        <v>161</v>
      </c>
      <c r="G308" s="247"/>
      <c r="H308" s="250">
        <v>183.13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146</v>
      </c>
      <c r="AU308" s="256" t="s">
        <v>83</v>
      </c>
      <c r="AV308" s="15" t="s">
        <v>142</v>
      </c>
      <c r="AW308" s="15" t="s">
        <v>35</v>
      </c>
      <c r="AX308" s="15" t="s">
        <v>81</v>
      </c>
      <c r="AY308" s="256" t="s">
        <v>135</v>
      </c>
    </row>
    <row r="309" s="2" customFormat="1" ht="24.15" customHeight="1">
      <c r="A309" s="40"/>
      <c r="B309" s="41"/>
      <c r="C309" s="206" t="s">
        <v>384</v>
      </c>
      <c r="D309" s="206" t="s">
        <v>137</v>
      </c>
      <c r="E309" s="207" t="s">
        <v>423</v>
      </c>
      <c r="F309" s="208" t="s">
        <v>424</v>
      </c>
      <c r="G309" s="209" t="s">
        <v>256</v>
      </c>
      <c r="H309" s="210">
        <v>306.48899999999998</v>
      </c>
      <c r="I309" s="211"/>
      <c r="J309" s="212">
        <f>ROUND(I309*H309,2)</f>
        <v>0</v>
      </c>
      <c r="K309" s="208" t="s">
        <v>141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142</v>
      </c>
      <c r="AT309" s="217" t="s">
        <v>137</v>
      </c>
      <c r="AU309" s="217" t="s">
        <v>83</v>
      </c>
      <c r="AY309" s="19" t="s">
        <v>135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ROUND(I309*H309,2)</f>
        <v>0</v>
      </c>
      <c r="BL309" s="19" t="s">
        <v>142</v>
      </c>
      <c r="BM309" s="217" t="s">
        <v>899</v>
      </c>
    </row>
    <row r="310" s="2" customFormat="1">
      <c r="A310" s="40"/>
      <c r="B310" s="41"/>
      <c r="C310" s="42"/>
      <c r="D310" s="219" t="s">
        <v>144</v>
      </c>
      <c r="E310" s="42"/>
      <c r="F310" s="220" t="s">
        <v>426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144</v>
      </c>
      <c r="AU310" s="19" t="s">
        <v>83</v>
      </c>
    </row>
    <row r="311" s="13" customFormat="1">
      <c r="A311" s="13"/>
      <c r="B311" s="224"/>
      <c r="C311" s="225"/>
      <c r="D311" s="226" t="s">
        <v>146</v>
      </c>
      <c r="E311" s="227" t="s">
        <v>19</v>
      </c>
      <c r="F311" s="228" t="s">
        <v>820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146</v>
      </c>
      <c r="AU311" s="234" t="s">
        <v>83</v>
      </c>
      <c r="AV311" s="13" t="s">
        <v>81</v>
      </c>
      <c r="AW311" s="13" t="s">
        <v>35</v>
      </c>
      <c r="AX311" s="13" t="s">
        <v>73</v>
      </c>
      <c r="AY311" s="234" t="s">
        <v>135</v>
      </c>
    </row>
    <row r="312" s="13" customFormat="1">
      <c r="A312" s="13"/>
      <c r="B312" s="224"/>
      <c r="C312" s="225"/>
      <c r="D312" s="226" t="s">
        <v>146</v>
      </c>
      <c r="E312" s="227" t="s">
        <v>19</v>
      </c>
      <c r="F312" s="228" t="s">
        <v>427</v>
      </c>
      <c r="G312" s="225"/>
      <c r="H312" s="227" t="s">
        <v>19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146</v>
      </c>
      <c r="AU312" s="234" t="s">
        <v>83</v>
      </c>
      <c r="AV312" s="13" t="s">
        <v>81</v>
      </c>
      <c r="AW312" s="13" t="s">
        <v>35</v>
      </c>
      <c r="AX312" s="13" t="s">
        <v>73</v>
      </c>
      <c r="AY312" s="234" t="s">
        <v>135</v>
      </c>
    </row>
    <row r="313" s="13" customFormat="1">
      <c r="A313" s="13"/>
      <c r="B313" s="224"/>
      <c r="C313" s="225"/>
      <c r="D313" s="226" t="s">
        <v>146</v>
      </c>
      <c r="E313" s="227" t="s">
        <v>19</v>
      </c>
      <c r="F313" s="228" t="s">
        <v>881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146</v>
      </c>
      <c r="AU313" s="234" t="s">
        <v>83</v>
      </c>
      <c r="AV313" s="13" t="s">
        <v>81</v>
      </c>
      <c r="AW313" s="13" t="s">
        <v>35</v>
      </c>
      <c r="AX313" s="13" t="s">
        <v>73</v>
      </c>
      <c r="AY313" s="234" t="s">
        <v>135</v>
      </c>
    </row>
    <row r="314" s="14" customFormat="1">
      <c r="A314" s="14"/>
      <c r="B314" s="235"/>
      <c r="C314" s="236"/>
      <c r="D314" s="226" t="s">
        <v>146</v>
      </c>
      <c r="E314" s="237" t="s">
        <v>19</v>
      </c>
      <c r="F314" s="238" t="s">
        <v>882</v>
      </c>
      <c r="G314" s="236"/>
      <c r="H314" s="239">
        <v>81.489000000000004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146</v>
      </c>
      <c r="AU314" s="245" t="s">
        <v>83</v>
      </c>
      <c r="AV314" s="14" t="s">
        <v>83</v>
      </c>
      <c r="AW314" s="14" t="s">
        <v>35</v>
      </c>
      <c r="AX314" s="14" t="s">
        <v>73</v>
      </c>
      <c r="AY314" s="245" t="s">
        <v>135</v>
      </c>
    </row>
    <row r="315" s="13" customFormat="1">
      <c r="A315" s="13"/>
      <c r="B315" s="224"/>
      <c r="C315" s="225"/>
      <c r="D315" s="226" t="s">
        <v>146</v>
      </c>
      <c r="E315" s="227" t="s">
        <v>19</v>
      </c>
      <c r="F315" s="228" t="s">
        <v>375</v>
      </c>
      <c r="G315" s="225"/>
      <c r="H315" s="227" t="s">
        <v>19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146</v>
      </c>
      <c r="AU315" s="234" t="s">
        <v>83</v>
      </c>
      <c r="AV315" s="13" t="s">
        <v>81</v>
      </c>
      <c r="AW315" s="13" t="s">
        <v>35</v>
      </c>
      <c r="AX315" s="13" t="s">
        <v>73</v>
      </c>
      <c r="AY315" s="234" t="s">
        <v>135</v>
      </c>
    </row>
    <row r="316" s="14" customFormat="1">
      <c r="A316" s="14"/>
      <c r="B316" s="235"/>
      <c r="C316" s="236"/>
      <c r="D316" s="226" t="s">
        <v>146</v>
      </c>
      <c r="E316" s="237" t="s">
        <v>19</v>
      </c>
      <c r="F316" s="238" t="s">
        <v>883</v>
      </c>
      <c r="G316" s="236"/>
      <c r="H316" s="239">
        <v>143.5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146</v>
      </c>
      <c r="AU316" s="245" t="s">
        <v>83</v>
      </c>
      <c r="AV316" s="14" t="s">
        <v>83</v>
      </c>
      <c r="AW316" s="14" t="s">
        <v>35</v>
      </c>
      <c r="AX316" s="14" t="s">
        <v>73</v>
      </c>
      <c r="AY316" s="245" t="s">
        <v>135</v>
      </c>
    </row>
    <row r="317" s="13" customFormat="1">
      <c r="A317" s="13"/>
      <c r="B317" s="224"/>
      <c r="C317" s="225"/>
      <c r="D317" s="226" t="s">
        <v>146</v>
      </c>
      <c r="E317" s="227" t="s">
        <v>19</v>
      </c>
      <c r="F317" s="228" t="s">
        <v>884</v>
      </c>
      <c r="G317" s="225"/>
      <c r="H317" s="227" t="s">
        <v>19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146</v>
      </c>
      <c r="AU317" s="234" t="s">
        <v>83</v>
      </c>
      <c r="AV317" s="13" t="s">
        <v>81</v>
      </c>
      <c r="AW317" s="13" t="s">
        <v>35</v>
      </c>
      <c r="AX317" s="13" t="s">
        <v>73</v>
      </c>
      <c r="AY317" s="234" t="s">
        <v>135</v>
      </c>
    </row>
    <row r="318" s="14" customFormat="1">
      <c r="A318" s="14"/>
      <c r="B318" s="235"/>
      <c r="C318" s="236"/>
      <c r="D318" s="226" t="s">
        <v>146</v>
      </c>
      <c r="E318" s="237" t="s">
        <v>19</v>
      </c>
      <c r="F318" s="238" t="s">
        <v>885</v>
      </c>
      <c r="G318" s="236"/>
      <c r="H318" s="239">
        <v>-103.25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146</v>
      </c>
      <c r="AU318" s="245" t="s">
        <v>83</v>
      </c>
      <c r="AV318" s="14" t="s">
        <v>83</v>
      </c>
      <c r="AW318" s="14" t="s">
        <v>35</v>
      </c>
      <c r="AX318" s="14" t="s">
        <v>73</v>
      </c>
      <c r="AY318" s="245" t="s">
        <v>135</v>
      </c>
    </row>
    <row r="319" s="13" customFormat="1">
      <c r="A319" s="13"/>
      <c r="B319" s="224"/>
      <c r="C319" s="225"/>
      <c r="D319" s="226" t="s">
        <v>146</v>
      </c>
      <c r="E319" s="227" t="s">
        <v>19</v>
      </c>
      <c r="F319" s="228" t="s">
        <v>430</v>
      </c>
      <c r="G319" s="225"/>
      <c r="H319" s="227" t="s">
        <v>19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146</v>
      </c>
      <c r="AU319" s="234" t="s">
        <v>83</v>
      </c>
      <c r="AV319" s="13" t="s">
        <v>81</v>
      </c>
      <c r="AW319" s="13" t="s">
        <v>35</v>
      </c>
      <c r="AX319" s="13" t="s">
        <v>73</v>
      </c>
      <c r="AY319" s="234" t="s">
        <v>135</v>
      </c>
    </row>
    <row r="320" s="14" customFormat="1">
      <c r="A320" s="14"/>
      <c r="B320" s="235"/>
      <c r="C320" s="236"/>
      <c r="D320" s="226" t="s">
        <v>146</v>
      </c>
      <c r="E320" s="237" t="s">
        <v>19</v>
      </c>
      <c r="F320" s="238" t="s">
        <v>886</v>
      </c>
      <c r="G320" s="236"/>
      <c r="H320" s="239">
        <v>-20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146</v>
      </c>
      <c r="AU320" s="245" t="s">
        <v>83</v>
      </c>
      <c r="AV320" s="14" t="s">
        <v>83</v>
      </c>
      <c r="AW320" s="14" t="s">
        <v>35</v>
      </c>
      <c r="AX320" s="14" t="s">
        <v>73</v>
      </c>
      <c r="AY320" s="245" t="s">
        <v>135</v>
      </c>
    </row>
    <row r="321" s="13" customFormat="1">
      <c r="A321" s="13"/>
      <c r="B321" s="224"/>
      <c r="C321" s="225"/>
      <c r="D321" s="226" t="s">
        <v>146</v>
      </c>
      <c r="E321" s="227" t="s">
        <v>19</v>
      </c>
      <c r="F321" s="228" t="s">
        <v>431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146</v>
      </c>
      <c r="AU321" s="234" t="s">
        <v>83</v>
      </c>
      <c r="AV321" s="13" t="s">
        <v>81</v>
      </c>
      <c r="AW321" s="13" t="s">
        <v>35</v>
      </c>
      <c r="AX321" s="13" t="s">
        <v>73</v>
      </c>
      <c r="AY321" s="234" t="s">
        <v>135</v>
      </c>
    </row>
    <row r="322" s="13" customFormat="1">
      <c r="A322" s="13"/>
      <c r="B322" s="224"/>
      <c r="C322" s="225"/>
      <c r="D322" s="226" t="s">
        <v>146</v>
      </c>
      <c r="E322" s="227" t="s">
        <v>19</v>
      </c>
      <c r="F322" s="228" t="s">
        <v>362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146</v>
      </c>
      <c r="AU322" s="234" t="s">
        <v>83</v>
      </c>
      <c r="AV322" s="13" t="s">
        <v>81</v>
      </c>
      <c r="AW322" s="13" t="s">
        <v>35</v>
      </c>
      <c r="AX322" s="13" t="s">
        <v>73</v>
      </c>
      <c r="AY322" s="234" t="s">
        <v>135</v>
      </c>
    </row>
    <row r="323" s="14" customFormat="1">
      <c r="A323" s="14"/>
      <c r="B323" s="235"/>
      <c r="C323" s="236"/>
      <c r="D323" s="226" t="s">
        <v>146</v>
      </c>
      <c r="E323" s="237" t="s">
        <v>19</v>
      </c>
      <c r="F323" s="238" t="s">
        <v>874</v>
      </c>
      <c r="G323" s="236"/>
      <c r="H323" s="239">
        <v>81.5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146</v>
      </c>
      <c r="AU323" s="245" t="s">
        <v>83</v>
      </c>
      <c r="AV323" s="14" t="s">
        <v>83</v>
      </c>
      <c r="AW323" s="14" t="s">
        <v>35</v>
      </c>
      <c r="AX323" s="14" t="s">
        <v>73</v>
      </c>
      <c r="AY323" s="245" t="s">
        <v>135</v>
      </c>
    </row>
    <row r="324" s="13" customFormat="1">
      <c r="A324" s="13"/>
      <c r="B324" s="224"/>
      <c r="C324" s="225"/>
      <c r="D324" s="226" t="s">
        <v>146</v>
      </c>
      <c r="E324" s="227" t="s">
        <v>19</v>
      </c>
      <c r="F324" s="228" t="s">
        <v>364</v>
      </c>
      <c r="G324" s="225"/>
      <c r="H324" s="227" t="s">
        <v>19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146</v>
      </c>
      <c r="AU324" s="234" t="s">
        <v>83</v>
      </c>
      <c r="AV324" s="13" t="s">
        <v>81</v>
      </c>
      <c r="AW324" s="13" t="s">
        <v>35</v>
      </c>
      <c r="AX324" s="13" t="s">
        <v>73</v>
      </c>
      <c r="AY324" s="234" t="s">
        <v>135</v>
      </c>
    </row>
    <row r="325" s="14" customFormat="1">
      <c r="A325" s="14"/>
      <c r="B325" s="235"/>
      <c r="C325" s="236"/>
      <c r="D325" s="226" t="s">
        <v>146</v>
      </c>
      <c r="E325" s="237" t="s">
        <v>19</v>
      </c>
      <c r="F325" s="238" t="s">
        <v>253</v>
      </c>
      <c r="G325" s="236"/>
      <c r="H325" s="239">
        <v>20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146</v>
      </c>
      <c r="AU325" s="245" t="s">
        <v>83</v>
      </c>
      <c r="AV325" s="14" t="s">
        <v>83</v>
      </c>
      <c r="AW325" s="14" t="s">
        <v>35</v>
      </c>
      <c r="AX325" s="14" t="s">
        <v>73</v>
      </c>
      <c r="AY325" s="245" t="s">
        <v>135</v>
      </c>
    </row>
    <row r="326" s="13" customFormat="1">
      <c r="A326" s="13"/>
      <c r="B326" s="224"/>
      <c r="C326" s="225"/>
      <c r="D326" s="226" t="s">
        <v>146</v>
      </c>
      <c r="E326" s="227" t="s">
        <v>19</v>
      </c>
      <c r="F326" s="228" t="s">
        <v>893</v>
      </c>
      <c r="G326" s="225"/>
      <c r="H326" s="227" t="s">
        <v>19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146</v>
      </c>
      <c r="AU326" s="234" t="s">
        <v>83</v>
      </c>
      <c r="AV326" s="13" t="s">
        <v>81</v>
      </c>
      <c r="AW326" s="13" t="s">
        <v>35</v>
      </c>
      <c r="AX326" s="13" t="s">
        <v>73</v>
      </c>
      <c r="AY326" s="234" t="s">
        <v>135</v>
      </c>
    </row>
    <row r="327" s="14" customFormat="1">
      <c r="A327" s="14"/>
      <c r="B327" s="235"/>
      <c r="C327" s="236"/>
      <c r="D327" s="226" t="s">
        <v>146</v>
      </c>
      <c r="E327" s="237" t="s">
        <v>19</v>
      </c>
      <c r="F327" s="238" t="s">
        <v>876</v>
      </c>
      <c r="G327" s="236"/>
      <c r="H327" s="239">
        <v>103.25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146</v>
      </c>
      <c r="AU327" s="245" t="s">
        <v>83</v>
      </c>
      <c r="AV327" s="14" t="s">
        <v>83</v>
      </c>
      <c r="AW327" s="14" t="s">
        <v>35</v>
      </c>
      <c r="AX327" s="14" t="s">
        <v>73</v>
      </c>
      <c r="AY327" s="245" t="s">
        <v>135</v>
      </c>
    </row>
    <row r="328" s="15" customFormat="1">
      <c r="A328" s="15"/>
      <c r="B328" s="246"/>
      <c r="C328" s="247"/>
      <c r="D328" s="226" t="s">
        <v>146</v>
      </c>
      <c r="E328" s="248" t="s">
        <v>19</v>
      </c>
      <c r="F328" s="249" t="s">
        <v>161</v>
      </c>
      <c r="G328" s="247"/>
      <c r="H328" s="250">
        <v>306.48899999999998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146</v>
      </c>
      <c r="AU328" s="256" t="s">
        <v>83</v>
      </c>
      <c r="AV328" s="15" t="s">
        <v>142</v>
      </c>
      <c r="AW328" s="15" t="s">
        <v>35</v>
      </c>
      <c r="AX328" s="15" t="s">
        <v>81</v>
      </c>
      <c r="AY328" s="256" t="s">
        <v>135</v>
      </c>
    </row>
    <row r="329" s="2" customFormat="1" ht="24.15" customHeight="1">
      <c r="A329" s="40"/>
      <c r="B329" s="41"/>
      <c r="C329" s="206" t="s">
        <v>394</v>
      </c>
      <c r="D329" s="206" t="s">
        <v>137</v>
      </c>
      <c r="E329" s="207" t="s">
        <v>433</v>
      </c>
      <c r="F329" s="208" t="s">
        <v>434</v>
      </c>
      <c r="G329" s="209" t="s">
        <v>256</v>
      </c>
      <c r="H329" s="210">
        <v>20</v>
      </c>
      <c r="I329" s="211"/>
      <c r="J329" s="212">
        <f>ROUND(I329*H329,2)</f>
        <v>0</v>
      </c>
      <c r="K329" s="208" t="s">
        <v>141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142</v>
      </c>
      <c r="AT329" s="217" t="s">
        <v>137</v>
      </c>
      <c r="AU329" s="217" t="s">
        <v>83</v>
      </c>
      <c r="AY329" s="19" t="s">
        <v>135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81</v>
      </c>
      <c r="BK329" s="218">
        <f>ROUND(I329*H329,2)</f>
        <v>0</v>
      </c>
      <c r="BL329" s="19" t="s">
        <v>142</v>
      </c>
      <c r="BM329" s="217" t="s">
        <v>900</v>
      </c>
    </row>
    <row r="330" s="2" customFormat="1">
      <c r="A330" s="40"/>
      <c r="B330" s="41"/>
      <c r="C330" s="42"/>
      <c r="D330" s="219" t="s">
        <v>144</v>
      </c>
      <c r="E330" s="42"/>
      <c r="F330" s="220" t="s">
        <v>436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144</v>
      </c>
      <c r="AU330" s="19" t="s">
        <v>83</v>
      </c>
    </row>
    <row r="331" s="13" customFormat="1">
      <c r="A331" s="13"/>
      <c r="B331" s="224"/>
      <c r="C331" s="225"/>
      <c r="D331" s="226" t="s">
        <v>146</v>
      </c>
      <c r="E331" s="227" t="s">
        <v>19</v>
      </c>
      <c r="F331" s="228" t="s">
        <v>820</v>
      </c>
      <c r="G331" s="225"/>
      <c r="H331" s="227" t="s">
        <v>19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146</v>
      </c>
      <c r="AU331" s="234" t="s">
        <v>83</v>
      </c>
      <c r="AV331" s="13" t="s">
        <v>81</v>
      </c>
      <c r="AW331" s="13" t="s">
        <v>35</v>
      </c>
      <c r="AX331" s="13" t="s">
        <v>73</v>
      </c>
      <c r="AY331" s="234" t="s">
        <v>135</v>
      </c>
    </row>
    <row r="332" s="13" customFormat="1">
      <c r="A332" s="13"/>
      <c r="B332" s="224"/>
      <c r="C332" s="225"/>
      <c r="D332" s="226" t="s">
        <v>146</v>
      </c>
      <c r="E332" s="227" t="s">
        <v>19</v>
      </c>
      <c r="F332" s="228" t="s">
        <v>437</v>
      </c>
      <c r="G332" s="225"/>
      <c r="H332" s="227" t="s">
        <v>19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146</v>
      </c>
      <c r="AU332" s="234" t="s">
        <v>83</v>
      </c>
      <c r="AV332" s="13" t="s">
        <v>81</v>
      </c>
      <c r="AW332" s="13" t="s">
        <v>35</v>
      </c>
      <c r="AX332" s="13" t="s">
        <v>73</v>
      </c>
      <c r="AY332" s="234" t="s">
        <v>135</v>
      </c>
    </row>
    <row r="333" s="14" customFormat="1">
      <c r="A333" s="14"/>
      <c r="B333" s="235"/>
      <c r="C333" s="236"/>
      <c r="D333" s="226" t="s">
        <v>146</v>
      </c>
      <c r="E333" s="237" t="s">
        <v>19</v>
      </c>
      <c r="F333" s="238" t="s">
        <v>253</v>
      </c>
      <c r="G333" s="236"/>
      <c r="H333" s="239">
        <v>20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146</v>
      </c>
      <c r="AU333" s="245" t="s">
        <v>83</v>
      </c>
      <c r="AV333" s="14" t="s">
        <v>83</v>
      </c>
      <c r="AW333" s="14" t="s">
        <v>35</v>
      </c>
      <c r="AX333" s="14" t="s">
        <v>81</v>
      </c>
      <c r="AY333" s="245" t="s">
        <v>135</v>
      </c>
    </row>
    <row r="334" s="2" customFormat="1" ht="33" customHeight="1">
      <c r="A334" s="40"/>
      <c r="B334" s="41"/>
      <c r="C334" s="206" t="s">
        <v>404</v>
      </c>
      <c r="D334" s="206" t="s">
        <v>137</v>
      </c>
      <c r="E334" s="207" t="s">
        <v>439</v>
      </c>
      <c r="F334" s="208" t="s">
        <v>440</v>
      </c>
      <c r="G334" s="209" t="s">
        <v>140</v>
      </c>
      <c r="H334" s="210">
        <v>1006</v>
      </c>
      <c r="I334" s="211"/>
      <c r="J334" s="212">
        <f>ROUND(I334*H334,2)</f>
        <v>0</v>
      </c>
      <c r="K334" s="208" t="s">
        <v>141</v>
      </c>
      <c r="L334" s="46"/>
      <c r="M334" s="213" t="s">
        <v>19</v>
      </c>
      <c r="N334" s="214" t="s">
        <v>44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142</v>
      </c>
      <c r="AT334" s="217" t="s">
        <v>137</v>
      </c>
      <c r="AU334" s="217" t="s">
        <v>83</v>
      </c>
      <c r="AY334" s="19" t="s">
        <v>135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81</v>
      </c>
      <c r="BK334" s="218">
        <f>ROUND(I334*H334,2)</f>
        <v>0</v>
      </c>
      <c r="BL334" s="19" t="s">
        <v>142</v>
      </c>
      <c r="BM334" s="217" t="s">
        <v>901</v>
      </c>
    </row>
    <row r="335" s="2" customFormat="1">
      <c r="A335" s="40"/>
      <c r="B335" s="41"/>
      <c r="C335" s="42"/>
      <c r="D335" s="219" t="s">
        <v>144</v>
      </c>
      <c r="E335" s="42"/>
      <c r="F335" s="220" t="s">
        <v>442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144</v>
      </c>
      <c r="AU335" s="19" t="s">
        <v>83</v>
      </c>
    </row>
    <row r="336" s="13" customFormat="1">
      <c r="A336" s="13"/>
      <c r="B336" s="224"/>
      <c r="C336" s="225"/>
      <c r="D336" s="226" t="s">
        <v>146</v>
      </c>
      <c r="E336" s="227" t="s">
        <v>19</v>
      </c>
      <c r="F336" s="228" t="s">
        <v>820</v>
      </c>
      <c r="G336" s="225"/>
      <c r="H336" s="227" t="s">
        <v>19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146</v>
      </c>
      <c r="AU336" s="234" t="s">
        <v>83</v>
      </c>
      <c r="AV336" s="13" t="s">
        <v>81</v>
      </c>
      <c r="AW336" s="13" t="s">
        <v>35</v>
      </c>
      <c r="AX336" s="13" t="s">
        <v>73</v>
      </c>
      <c r="AY336" s="234" t="s">
        <v>135</v>
      </c>
    </row>
    <row r="337" s="13" customFormat="1">
      <c r="A337" s="13"/>
      <c r="B337" s="224"/>
      <c r="C337" s="225"/>
      <c r="D337" s="226" t="s">
        <v>146</v>
      </c>
      <c r="E337" s="227" t="s">
        <v>19</v>
      </c>
      <c r="F337" s="228" t="s">
        <v>443</v>
      </c>
      <c r="G337" s="225"/>
      <c r="H337" s="227" t="s">
        <v>19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146</v>
      </c>
      <c r="AU337" s="234" t="s">
        <v>83</v>
      </c>
      <c r="AV337" s="13" t="s">
        <v>81</v>
      </c>
      <c r="AW337" s="13" t="s">
        <v>35</v>
      </c>
      <c r="AX337" s="13" t="s">
        <v>73</v>
      </c>
      <c r="AY337" s="234" t="s">
        <v>135</v>
      </c>
    </row>
    <row r="338" s="13" customFormat="1">
      <c r="A338" s="13"/>
      <c r="B338" s="224"/>
      <c r="C338" s="225"/>
      <c r="D338" s="226" t="s">
        <v>146</v>
      </c>
      <c r="E338" s="227" t="s">
        <v>19</v>
      </c>
      <c r="F338" s="228" t="s">
        <v>158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146</v>
      </c>
      <c r="AU338" s="234" t="s">
        <v>83</v>
      </c>
      <c r="AV338" s="13" t="s">
        <v>81</v>
      </c>
      <c r="AW338" s="13" t="s">
        <v>35</v>
      </c>
      <c r="AX338" s="13" t="s">
        <v>73</v>
      </c>
      <c r="AY338" s="234" t="s">
        <v>135</v>
      </c>
    </row>
    <row r="339" s="14" customFormat="1">
      <c r="A339" s="14"/>
      <c r="B339" s="235"/>
      <c r="C339" s="236"/>
      <c r="D339" s="226" t="s">
        <v>146</v>
      </c>
      <c r="E339" s="237" t="s">
        <v>19</v>
      </c>
      <c r="F339" s="238" t="s">
        <v>824</v>
      </c>
      <c r="G339" s="236"/>
      <c r="H339" s="239">
        <v>1006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146</v>
      </c>
      <c r="AU339" s="245" t="s">
        <v>83</v>
      </c>
      <c r="AV339" s="14" t="s">
        <v>83</v>
      </c>
      <c r="AW339" s="14" t="s">
        <v>35</v>
      </c>
      <c r="AX339" s="14" t="s">
        <v>81</v>
      </c>
      <c r="AY339" s="245" t="s">
        <v>135</v>
      </c>
    </row>
    <row r="340" s="2" customFormat="1" ht="16.5" customHeight="1">
      <c r="A340" s="40"/>
      <c r="B340" s="41"/>
      <c r="C340" s="206" t="s">
        <v>410</v>
      </c>
      <c r="D340" s="206" t="s">
        <v>137</v>
      </c>
      <c r="E340" s="207" t="s">
        <v>446</v>
      </c>
      <c r="F340" s="208" t="s">
        <v>447</v>
      </c>
      <c r="G340" s="209" t="s">
        <v>140</v>
      </c>
      <c r="H340" s="210">
        <v>815</v>
      </c>
      <c r="I340" s="211"/>
      <c r="J340" s="212">
        <f>ROUND(I340*H340,2)</f>
        <v>0</v>
      </c>
      <c r="K340" s="208" t="s">
        <v>141</v>
      </c>
      <c r="L340" s="46"/>
      <c r="M340" s="213" t="s">
        <v>19</v>
      </c>
      <c r="N340" s="214" t="s">
        <v>44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142</v>
      </c>
      <c r="AT340" s="217" t="s">
        <v>137</v>
      </c>
      <c r="AU340" s="217" t="s">
        <v>83</v>
      </c>
      <c r="AY340" s="19" t="s">
        <v>135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81</v>
      </c>
      <c r="BK340" s="218">
        <f>ROUND(I340*H340,2)</f>
        <v>0</v>
      </c>
      <c r="BL340" s="19" t="s">
        <v>142</v>
      </c>
      <c r="BM340" s="217" t="s">
        <v>902</v>
      </c>
    </row>
    <row r="341" s="2" customFormat="1">
      <c r="A341" s="40"/>
      <c r="B341" s="41"/>
      <c r="C341" s="42"/>
      <c r="D341" s="219" t="s">
        <v>144</v>
      </c>
      <c r="E341" s="42"/>
      <c r="F341" s="220" t="s">
        <v>449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144</v>
      </c>
      <c r="AU341" s="19" t="s">
        <v>83</v>
      </c>
    </row>
    <row r="342" s="13" customFormat="1">
      <c r="A342" s="13"/>
      <c r="B342" s="224"/>
      <c r="C342" s="225"/>
      <c r="D342" s="226" t="s">
        <v>146</v>
      </c>
      <c r="E342" s="227" t="s">
        <v>19</v>
      </c>
      <c r="F342" s="228" t="s">
        <v>820</v>
      </c>
      <c r="G342" s="225"/>
      <c r="H342" s="227" t="s">
        <v>19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146</v>
      </c>
      <c r="AU342" s="234" t="s">
        <v>83</v>
      </c>
      <c r="AV342" s="13" t="s">
        <v>81</v>
      </c>
      <c r="AW342" s="13" t="s">
        <v>35</v>
      </c>
      <c r="AX342" s="13" t="s">
        <v>73</v>
      </c>
      <c r="AY342" s="234" t="s">
        <v>135</v>
      </c>
    </row>
    <row r="343" s="13" customFormat="1">
      <c r="A343" s="13"/>
      <c r="B343" s="224"/>
      <c r="C343" s="225"/>
      <c r="D343" s="226" t="s">
        <v>146</v>
      </c>
      <c r="E343" s="227" t="s">
        <v>19</v>
      </c>
      <c r="F343" s="228" t="s">
        <v>903</v>
      </c>
      <c r="G343" s="225"/>
      <c r="H343" s="227" t="s">
        <v>19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146</v>
      </c>
      <c r="AU343" s="234" t="s">
        <v>83</v>
      </c>
      <c r="AV343" s="13" t="s">
        <v>81</v>
      </c>
      <c r="AW343" s="13" t="s">
        <v>35</v>
      </c>
      <c r="AX343" s="13" t="s">
        <v>73</v>
      </c>
      <c r="AY343" s="234" t="s">
        <v>135</v>
      </c>
    </row>
    <row r="344" s="14" customFormat="1">
      <c r="A344" s="14"/>
      <c r="B344" s="235"/>
      <c r="C344" s="236"/>
      <c r="D344" s="226" t="s">
        <v>146</v>
      </c>
      <c r="E344" s="237" t="s">
        <v>19</v>
      </c>
      <c r="F344" s="238" t="s">
        <v>844</v>
      </c>
      <c r="G344" s="236"/>
      <c r="H344" s="239">
        <v>815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146</v>
      </c>
      <c r="AU344" s="245" t="s">
        <v>83</v>
      </c>
      <c r="AV344" s="14" t="s">
        <v>83</v>
      </c>
      <c r="AW344" s="14" t="s">
        <v>35</v>
      </c>
      <c r="AX344" s="14" t="s">
        <v>81</v>
      </c>
      <c r="AY344" s="245" t="s">
        <v>135</v>
      </c>
    </row>
    <row r="345" s="2" customFormat="1" ht="24.15" customHeight="1">
      <c r="A345" s="40"/>
      <c r="B345" s="41"/>
      <c r="C345" s="206" t="s">
        <v>422</v>
      </c>
      <c r="D345" s="206" t="s">
        <v>137</v>
      </c>
      <c r="E345" s="207" t="s">
        <v>465</v>
      </c>
      <c r="F345" s="208" t="s">
        <v>466</v>
      </c>
      <c r="G345" s="209" t="s">
        <v>140</v>
      </c>
      <c r="H345" s="210">
        <v>1006</v>
      </c>
      <c r="I345" s="211"/>
      <c r="J345" s="212">
        <f>ROUND(I345*H345,2)</f>
        <v>0</v>
      </c>
      <c r="K345" s="208" t="s">
        <v>141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142</v>
      </c>
      <c r="AT345" s="217" t="s">
        <v>137</v>
      </c>
      <c r="AU345" s="217" t="s">
        <v>83</v>
      </c>
      <c r="AY345" s="19" t="s">
        <v>135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81</v>
      </c>
      <c r="BK345" s="218">
        <f>ROUND(I345*H345,2)</f>
        <v>0</v>
      </c>
      <c r="BL345" s="19" t="s">
        <v>142</v>
      </c>
      <c r="BM345" s="217" t="s">
        <v>904</v>
      </c>
    </row>
    <row r="346" s="2" customFormat="1">
      <c r="A346" s="40"/>
      <c r="B346" s="41"/>
      <c r="C346" s="42"/>
      <c r="D346" s="219" t="s">
        <v>144</v>
      </c>
      <c r="E346" s="42"/>
      <c r="F346" s="220" t="s">
        <v>468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144</v>
      </c>
      <c r="AU346" s="19" t="s">
        <v>83</v>
      </c>
    </row>
    <row r="347" s="13" customFormat="1">
      <c r="A347" s="13"/>
      <c r="B347" s="224"/>
      <c r="C347" s="225"/>
      <c r="D347" s="226" t="s">
        <v>146</v>
      </c>
      <c r="E347" s="227" t="s">
        <v>19</v>
      </c>
      <c r="F347" s="228" t="s">
        <v>820</v>
      </c>
      <c r="G347" s="225"/>
      <c r="H347" s="227" t="s">
        <v>19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146</v>
      </c>
      <c r="AU347" s="234" t="s">
        <v>83</v>
      </c>
      <c r="AV347" s="13" t="s">
        <v>81</v>
      </c>
      <c r="AW347" s="13" t="s">
        <v>35</v>
      </c>
      <c r="AX347" s="13" t="s">
        <v>73</v>
      </c>
      <c r="AY347" s="234" t="s">
        <v>135</v>
      </c>
    </row>
    <row r="348" s="13" customFormat="1">
      <c r="A348" s="13"/>
      <c r="B348" s="224"/>
      <c r="C348" s="225"/>
      <c r="D348" s="226" t="s">
        <v>146</v>
      </c>
      <c r="E348" s="227" t="s">
        <v>19</v>
      </c>
      <c r="F348" s="228" t="s">
        <v>158</v>
      </c>
      <c r="G348" s="225"/>
      <c r="H348" s="227" t="s">
        <v>19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146</v>
      </c>
      <c r="AU348" s="234" t="s">
        <v>83</v>
      </c>
      <c r="AV348" s="13" t="s">
        <v>81</v>
      </c>
      <c r="AW348" s="13" t="s">
        <v>35</v>
      </c>
      <c r="AX348" s="13" t="s">
        <v>73</v>
      </c>
      <c r="AY348" s="234" t="s">
        <v>135</v>
      </c>
    </row>
    <row r="349" s="14" customFormat="1">
      <c r="A349" s="14"/>
      <c r="B349" s="235"/>
      <c r="C349" s="236"/>
      <c r="D349" s="226" t="s">
        <v>146</v>
      </c>
      <c r="E349" s="237" t="s">
        <v>19</v>
      </c>
      <c r="F349" s="238" t="s">
        <v>824</v>
      </c>
      <c r="G349" s="236"/>
      <c r="H349" s="239">
        <v>1006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146</v>
      </c>
      <c r="AU349" s="245" t="s">
        <v>83</v>
      </c>
      <c r="AV349" s="14" t="s">
        <v>83</v>
      </c>
      <c r="AW349" s="14" t="s">
        <v>35</v>
      </c>
      <c r="AX349" s="14" t="s">
        <v>81</v>
      </c>
      <c r="AY349" s="245" t="s">
        <v>135</v>
      </c>
    </row>
    <row r="350" s="2" customFormat="1" ht="16.5" customHeight="1">
      <c r="A350" s="40"/>
      <c r="B350" s="41"/>
      <c r="C350" s="257" t="s">
        <v>432</v>
      </c>
      <c r="D350" s="257" t="s">
        <v>458</v>
      </c>
      <c r="E350" s="258" t="s">
        <v>470</v>
      </c>
      <c r="F350" s="259" t="s">
        <v>471</v>
      </c>
      <c r="G350" s="260" t="s">
        <v>461</v>
      </c>
      <c r="H350" s="261">
        <v>15.09</v>
      </c>
      <c r="I350" s="262"/>
      <c r="J350" s="263">
        <f>ROUND(I350*H350,2)</f>
        <v>0</v>
      </c>
      <c r="K350" s="259" t="s">
        <v>141</v>
      </c>
      <c r="L350" s="264"/>
      <c r="M350" s="265" t="s">
        <v>19</v>
      </c>
      <c r="N350" s="266" t="s">
        <v>44</v>
      </c>
      <c r="O350" s="86"/>
      <c r="P350" s="215">
        <f>O350*H350</f>
        <v>0</v>
      </c>
      <c r="Q350" s="215">
        <v>0.001</v>
      </c>
      <c r="R350" s="215">
        <f>Q350*H350</f>
        <v>0.015090000000000001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191</v>
      </c>
      <c r="AT350" s="217" t="s">
        <v>458</v>
      </c>
      <c r="AU350" s="217" t="s">
        <v>83</v>
      </c>
      <c r="AY350" s="19" t="s">
        <v>135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81</v>
      </c>
      <c r="BK350" s="218">
        <f>ROUND(I350*H350,2)</f>
        <v>0</v>
      </c>
      <c r="BL350" s="19" t="s">
        <v>142</v>
      </c>
      <c r="BM350" s="217" t="s">
        <v>905</v>
      </c>
    </row>
    <row r="351" s="14" customFormat="1">
      <c r="A351" s="14"/>
      <c r="B351" s="235"/>
      <c r="C351" s="236"/>
      <c r="D351" s="226" t="s">
        <v>146</v>
      </c>
      <c r="E351" s="236"/>
      <c r="F351" s="238" t="s">
        <v>906</v>
      </c>
      <c r="G351" s="236"/>
      <c r="H351" s="239">
        <v>15.09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146</v>
      </c>
      <c r="AU351" s="245" t="s">
        <v>83</v>
      </c>
      <c r="AV351" s="14" t="s">
        <v>83</v>
      </c>
      <c r="AW351" s="14" t="s">
        <v>4</v>
      </c>
      <c r="AX351" s="14" t="s">
        <v>81</v>
      </c>
      <c r="AY351" s="245" t="s">
        <v>135</v>
      </c>
    </row>
    <row r="352" s="2" customFormat="1" ht="24.15" customHeight="1">
      <c r="A352" s="40"/>
      <c r="B352" s="41"/>
      <c r="C352" s="206" t="s">
        <v>438</v>
      </c>
      <c r="D352" s="206" t="s">
        <v>137</v>
      </c>
      <c r="E352" s="207" t="s">
        <v>452</v>
      </c>
      <c r="F352" s="208" t="s">
        <v>453</v>
      </c>
      <c r="G352" s="209" t="s">
        <v>140</v>
      </c>
      <c r="H352" s="210">
        <v>110</v>
      </c>
      <c r="I352" s="211"/>
      <c r="J352" s="212">
        <f>ROUND(I352*H352,2)</f>
        <v>0</v>
      </c>
      <c r="K352" s="208" t="s">
        <v>141</v>
      </c>
      <c r="L352" s="46"/>
      <c r="M352" s="213" t="s">
        <v>19</v>
      </c>
      <c r="N352" s="214" t="s">
        <v>44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142</v>
      </c>
      <c r="AT352" s="217" t="s">
        <v>137</v>
      </c>
      <c r="AU352" s="217" t="s">
        <v>83</v>
      </c>
      <c r="AY352" s="19" t="s">
        <v>135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81</v>
      </c>
      <c r="BK352" s="218">
        <f>ROUND(I352*H352,2)</f>
        <v>0</v>
      </c>
      <c r="BL352" s="19" t="s">
        <v>142</v>
      </c>
      <c r="BM352" s="217" t="s">
        <v>907</v>
      </c>
    </row>
    <row r="353" s="2" customFormat="1">
      <c r="A353" s="40"/>
      <c r="B353" s="41"/>
      <c r="C353" s="42"/>
      <c r="D353" s="219" t="s">
        <v>144</v>
      </c>
      <c r="E353" s="42"/>
      <c r="F353" s="220" t="s">
        <v>455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144</v>
      </c>
      <c r="AU353" s="19" t="s">
        <v>83</v>
      </c>
    </row>
    <row r="354" s="13" customFormat="1">
      <c r="A354" s="13"/>
      <c r="B354" s="224"/>
      <c r="C354" s="225"/>
      <c r="D354" s="226" t="s">
        <v>146</v>
      </c>
      <c r="E354" s="227" t="s">
        <v>19</v>
      </c>
      <c r="F354" s="228" t="s">
        <v>820</v>
      </c>
      <c r="G354" s="225"/>
      <c r="H354" s="227" t="s">
        <v>19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146</v>
      </c>
      <c r="AU354" s="234" t="s">
        <v>83</v>
      </c>
      <c r="AV354" s="13" t="s">
        <v>81</v>
      </c>
      <c r="AW354" s="13" t="s">
        <v>35</v>
      </c>
      <c r="AX354" s="13" t="s">
        <v>73</v>
      </c>
      <c r="AY354" s="234" t="s">
        <v>135</v>
      </c>
    </row>
    <row r="355" s="13" customFormat="1">
      <c r="A355" s="13"/>
      <c r="B355" s="224"/>
      <c r="C355" s="225"/>
      <c r="D355" s="226" t="s">
        <v>146</v>
      </c>
      <c r="E355" s="227" t="s">
        <v>19</v>
      </c>
      <c r="F355" s="228" t="s">
        <v>149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146</v>
      </c>
      <c r="AU355" s="234" t="s">
        <v>83</v>
      </c>
      <c r="AV355" s="13" t="s">
        <v>81</v>
      </c>
      <c r="AW355" s="13" t="s">
        <v>35</v>
      </c>
      <c r="AX355" s="13" t="s">
        <v>73</v>
      </c>
      <c r="AY355" s="234" t="s">
        <v>135</v>
      </c>
    </row>
    <row r="356" s="14" customFormat="1">
      <c r="A356" s="14"/>
      <c r="B356" s="235"/>
      <c r="C356" s="236"/>
      <c r="D356" s="226" t="s">
        <v>146</v>
      </c>
      <c r="E356" s="237" t="s">
        <v>19</v>
      </c>
      <c r="F356" s="238" t="s">
        <v>908</v>
      </c>
      <c r="G356" s="236"/>
      <c r="H356" s="239">
        <v>110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146</v>
      </c>
      <c r="AU356" s="245" t="s">
        <v>83</v>
      </c>
      <c r="AV356" s="14" t="s">
        <v>83</v>
      </c>
      <c r="AW356" s="14" t="s">
        <v>35</v>
      </c>
      <c r="AX356" s="14" t="s">
        <v>81</v>
      </c>
      <c r="AY356" s="245" t="s">
        <v>135</v>
      </c>
    </row>
    <row r="357" s="2" customFormat="1" ht="16.5" customHeight="1">
      <c r="A357" s="40"/>
      <c r="B357" s="41"/>
      <c r="C357" s="257" t="s">
        <v>445</v>
      </c>
      <c r="D357" s="257" t="s">
        <v>458</v>
      </c>
      <c r="E357" s="258" t="s">
        <v>459</v>
      </c>
      <c r="F357" s="259" t="s">
        <v>460</v>
      </c>
      <c r="G357" s="260" t="s">
        <v>461</v>
      </c>
      <c r="H357" s="261">
        <v>1.6499999999999999</v>
      </c>
      <c r="I357" s="262"/>
      <c r="J357" s="263">
        <f>ROUND(I357*H357,2)</f>
        <v>0</v>
      </c>
      <c r="K357" s="259" t="s">
        <v>141</v>
      </c>
      <c r="L357" s="264"/>
      <c r="M357" s="265" t="s">
        <v>19</v>
      </c>
      <c r="N357" s="266" t="s">
        <v>44</v>
      </c>
      <c r="O357" s="86"/>
      <c r="P357" s="215">
        <f>O357*H357</f>
        <v>0</v>
      </c>
      <c r="Q357" s="215">
        <v>0.001</v>
      </c>
      <c r="R357" s="215">
        <f>Q357*H357</f>
        <v>0.00165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191</v>
      </c>
      <c r="AT357" s="217" t="s">
        <v>458</v>
      </c>
      <c r="AU357" s="217" t="s">
        <v>83</v>
      </c>
      <c r="AY357" s="19" t="s">
        <v>135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81</v>
      </c>
      <c r="BK357" s="218">
        <f>ROUND(I357*H357,2)</f>
        <v>0</v>
      </c>
      <c r="BL357" s="19" t="s">
        <v>142</v>
      </c>
      <c r="BM357" s="217" t="s">
        <v>909</v>
      </c>
    </row>
    <row r="358" s="14" customFormat="1">
      <c r="A358" s="14"/>
      <c r="B358" s="235"/>
      <c r="C358" s="236"/>
      <c r="D358" s="226" t="s">
        <v>146</v>
      </c>
      <c r="E358" s="236"/>
      <c r="F358" s="238" t="s">
        <v>910</v>
      </c>
      <c r="G358" s="236"/>
      <c r="H358" s="239">
        <v>1.6499999999999999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146</v>
      </c>
      <c r="AU358" s="245" t="s">
        <v>83</v>
      </c>
      <c r="AV358" s="14" t="s">
        <v>83</v>
      </c>
      <c r="AW358" s="14" t="s">
        <v>4</v>
      </c>
      <c r="AX358" s="14" t="s">
        <v>81</v>
      </c>
      <c r="AY358" s="245" t="s">
        <v>135</v>
      </c>
    </row>
    <row r="359" s="2" customFormat="1" ht="24.15" customHeight="1">
      <c r="A359" s="40"/>
      <c r="B359" s="41"/>
      <c r="C359" s="206" t="s">
        <v>451</v>
      </c>
      <c r="D359" s="206" t="s">
        <v>137</v>
      </c>
      <c r="E359" s="207" t="s">
        <v>475</v>
      </c>
      <c r="F359" s="208" t="s">
        <v>476</v>
      </c>
      <c r="G359" s="209" t="s">
        <v>140</v>
      </c>
      <c r="H359" s="210">
        <v>40</v>
      </c>
      <c r="I359" s="211"/>
      <c r="J359" s="212">
        <f>ROUND(I359*H359,2)</f>
        <v>0</v>
      </c>
      <c r="K359" s="208" t="s">
        <v>141</v>
      </c>
      <c r="L359" s="46"/>
      <c r="M359" s="213" t="s">
        <v>19</v>
      </c>
      <c r="N359" s="214" t="s">
        <v>44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142</v>
      </c>
      <c r="AT359" s="217" t="s">
        <v>137</v>
      </c>
      <c r="AU359" s="217" t="s">
        <v>83</v>
      </c>
      <c r="AY359" s="19" t="s">
        <v>135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81</v>
      </c>
      <c r="BK359" s="218">
        <f>ROUND(I359*H359,2)</f>
        <v>0</v>
      </c>
      <c r="BL359" s="19" t="s">
        <v>142</v>
      </c>
      <c r="BM359" s="217" t="s">
        <v>911</v>
      </c>
    </row>
    <row r="360" s="2" customFormat="1">
      <c r="A360" s="40"/>
      <c r="B360" s="41"/>
      <c r="C360" s="42"/>
      <c r="D360" s="219" t="s">
        <v>144</v>
      </c>
      <c r="E360" s="42"/>
      <c r="F360" s="220" t="s">
        <v>478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144</v>
      </c>
      <c r="AU360" s="19" t="s">
        <v>83</v>
      </c>
    </row>
    <row r="361" s="13" customFormat="1">
      <c r="A361" s="13"/>
      <c r="B361" s="224"/>
      <c r="C361" s="225"/>
      <c r="D361" s="226" t="s">
        <v>146</v>
      </c>
      <c r="E361" s="227" t="s">
        <v>19</v>
      </c>
      <c r="F361" s="228" t="s">
        <v>820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146</v>
      </c>
      <c r="AU361" s="234" t="s">
        <v>83</v>
      </c>
      <c r="AV361" s="13" t="s">
        <v>81</v>
      </c>
      <c r="AW361" s="13" t="s">
        <v>35</v>
      </c>
      <c r="AX361" s="13" t="s">
        <v>73</v>
      </c>
      <c r="AY361" s="234" t="s">
        <v>135</v>
      </c>
    </row>
    <row r="362" s="13" customFormat="1">
      <c r="A362" s="13"/>
      <c r="B362" s="224"/>
      <c r="C362" s="225"/>
      <c r="D362" s="226" t="s">
        <v>146</v>
      </c>
      <c r="E362" s="227" t="s">
        <v>19</v>
      </c>
      <c r="F362" s="228" t="s">
        <v>479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146</v>
      </c>
      <c r="AU362" s="234" t="s">
        <v>83</v>
      </c>
      <c r="AV362" s="13" t="s">
        <v>81</v>
      </c>
      <c r="AW362" s="13" t="s">
        <v>35</v>
      </c>
      <c r="AX362" s="13" t="s">
        <v>73</v>
      </c>
      <c r="AY362" s="234" t="s">
        <v>135</v>
      </c>
    </row>
    <row r="363" s="14" customFormat="1">
      <c r="A363" s="14"/>
      <c r="B363" s="235"/>
      <c r="C363" s="236"/>
      <c r="D363" s="226" t="s">
        <v>146</v>
      </c>
      <c r="E363" s="237" t="s">
        <v>19</v>
      </c>
      <c r="F363" s="238" t="s">
        <v>410</v>
      </c>
      <c r="G363" s="236"/>
      <c r="H363" s="239">
        <v>40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146</v>
      </c>
      <c r="AU363" s="245" t="s">
        <v>83</v>
      </c>
      <c r="AV363" s="14" t="s">
        <v>83</v>
      </c>
      <c r="AW363" s="14" t="s">
        <v>35</v>
      </c>
      <c r="AX363" s="14" t="s">
        <v>81</v>
      </c>
      <c r="AY363" s="245" t="s">
        <v>135</v>
      </c>
    </row>
    <row r="364" s="2" customFormat="1" ht="24.15" customHeight="1">
      <c r="A364" s="40"/>
      <c r="B364" s="41"/>
      <c r="C364" s="206" t="s">
        <v>457</v>
      </c>
      <c r="D364" s="206" t="s">
        <v>137</v>
      </c>
      <c r="E364" s="207" t="s">
        <v>482</v>
      </c>
      <c r="F364" s="208" t="s">
        <v>483</v>
      </c>
      <c r="G364" s="209" t="s">
        <v>140</v>
      </c>
      <c r="H364" s="210">
        <v>70</v>
      </c>
      <c r="I364" s="211"/>
      <c r="J364" s="212">
        <f>ROUND(I364*H364,2)</f>
        <v>0</v>
      </c>
      <c r="K364" s="208" t="s">
        <v>141</v>
      </c>
      <c r="L364" s="46"/>
      <c r="M364" s="213" t="s">
        <v>19</v>
      </c>
      <c r="N364" s="214" t="s">
        <v>44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142</v>
      </c>
      <c r="AT364" s="217" t="s">
        <v>137</v>
      </c>
      <c r="AU364" s="217" t="s">
        <v>83</v>
      </c>
      <c r="AY364" s="19" t="s">
        <v>135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81</v>
      </c>
      <c r="BK364" s="218">
        <f>ROUND(I364*H364,2)</f>
        <v>0</v>
      </c>
      <c r="BL364" s="19" t="s">
        <v>142</v>
      </c>
      <c r="BM364" s="217" t="s">
        <v>912</v>
      </c>
    </row>
    <row r="365" s="2" customFormat="1">
      <c r="A365" s="40"/>
      <c r="B365" s="41"/>
      <c r="C365" s="42"/>
      <c r="D365" s="219" t="s">
        <v>144</v>
      </c>
      <c r="E365" s="42"/>
      <c r="F365" s="220" t="s">
        <v>485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144</v>
      </c>
      <c r="AU365" s="19" t="s">
        <v>83</v>
      </c>
    </row>
    <row r="366" s="13" customFormat="1">
      <c r="A366" s="13"/>
      <c r="B366" s="224"/>
      <c r="C366" s="225"/>
      <c r="D366" s="226" t="s">
        <v>146</v>
      </c>
      <c r="E366" s="227" t="s">
        <v>19</v>
      </c>
      <c r="F366" s="228" t="s">
        <v>820</v>
      </c>
      <c r="G366" s="225"/>
      <c r="H366" s="227" t="s">
        <v>19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146</v>
      </c>
      <c r="AU366" s="234" t="s">
        <v>83</v>
      </c>
      <c r="AV366" s="13" t="s">
        <v>81</v>
      </c>
      <c r="AW366" s="13" t="s">
        <v>35</v>
      </c>
      <c r="AX366" s="13" t="s">
        <v>73</v>
      </c>
      <c r="AY366" s="234" t="s">
        <v>135</v>
      </c>
    </row>
    <row r="367" s="13" customFormat="1">
      <c r="A367" s="13"/>
      <c r="B367" s="224"/>
      <c r="C367" s="225"/>
      <c r="D367" s="226" t="s">
        <v>146</v>
      </c>
      <c r="E367" s="227" t="s">
        <v>19</v>
      </c>
      <c r="F367" s="228" t="s">
        <v>479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146</v>
      </c>
      <c r="AU367" s="234" t="s">
        <v>83</v>
      </c>
      <c r="AV367" s="13" t="s">
        <v>81</v>
      </c>
      <c r="AW367" s="13" t="s">
        <v>35</v>
      </c>
      <c r="AX367" s="13" t="s">
        <v>73</v>
      </c>
      <c r="AY367" s="234" t="s">
        <v>135</v>
      </c>
    </row>
    <row r="368" s="14" customFormat="1">
      <c r="A368" s="14"/>
      <c r="B368" s="235"/>
      <c r="C368" s="236"/>
      <c r="D368" s="226" t="s">
        <v>146</v>
      </c>
      <c r="E368" s="237" t="s">
        <v>19</v>
      </c>
      <c r="F368" s="238" t="s">
        <v>659</v>
      </c>
      <c r="G368" s="236"/>
      <c r="H368" s="239">
        <v>70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146</v>
      </c>
      <c r="AU368" s="245" t="s">
        <v>83</v>
      </c>
      <c r="AV368" s="14" t="s">
        <v>83</v>
      </c>
      <c r="AW368" s="14" t="s">
        <v>35</v>
      </c>
      <c r="AX368" s="14" t="s">
        <v>81</v>
      </c>
      <c r="AY368" s="245" t="s">
        <v>135</v>
      </c>
    </row>
    <row r="369" s="2" customFormat="1" ht="24.15" customHeight="1">
      <c r="A369" s="40"/>
      <c r="B369" s="41"/>
      <c r="C369" s="206" t="s">
        <v>464</v>
      </c>
      <c r="D369" s="206" t="s">
        <v>137</v>
      </c>
      <c r="E369" s="207" t="s">
        <v>488</v>
      </c>
      <c r="F369" s="208" t="s">
        <v>489</v>
      </c>
      <c r="G369" s="209" t="s">
        <v>140</v>
      </c>
      <c r="H369" s="210">
        <v>110</v>
      </c>
      <c r="I369" s="211"/>
      <c r="J369" s="212">
        <f>ROUND(I369*H369,2)</f>
        <v>0</v>
      </c>
      <c r="K369" s="208" t="s">
        <v>141</v>
      </c>
      <c r="L369" s="46"/>
      <c r="M369" s="213" t="s">
        <v>19</v>
      </c>
      <c r="N369" s="214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142</v>
      </c>
      <c r="AT369" s="217" t="s">
        <v>137</v>
      </c>
      <c r="AU369" s="217" t="s">
        <v>83</v>
      </c>
      <c r="AY369" s="19" t="s">
        <v>135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81</v>
      </c>
      <c r="BK369" s="218">
        <f>ROUND(I369*H369,2)</f>
        <v>0</v>
      </c>
      <c r="BL369" s="19" t="s">
        <v>142</v>
      </c>
      <c r="BM369" s="217" t="s">
        <v>913</v>
      </c>
    </row>
    <row r="370" s="2" customFormat="1">
      <c r="A370" s="40"/>
      <c r="B370" s="41"/>
      <c r="C370" s="42"/>
      <c r="D370" s="219" t="s">
        <v>144</v>
      </c>
      <c r="E370" s="42"/>
      <c r="F370" s="220" t="s">
        <v>491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144</v>
      </c>
      <c r="AU370" s="19" t="s">
        <v>83</v>
      </c>
    </row>
    <row r="371" s="13" customFormat="1">
      <c r="A371" s="13"/>
      <c r="B371" s="224"/>
      <c r="C371" s="225"/>
      <c r="D371" s="226" t="s">
        <v>146</v>
      </c>
      <c r="E371" s="227" t="s">
        <v>19</v>
      </c>
      <c r="F371" s="228" t="s">
        <v>820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146</v>
      </c>
      <c r="AU371" s="234" t="s">
        <v>83</v>
      </c>
      <c r="AV371" s="13" t="s">
        <v>81</v>
      </c>
      <c r="AW371" s="13" t="s">
        <v>35</v>
      </c>
      <c r="AX371" s="13" t="s">
        <v>73</v>
      </c>
      <c r="AY371" s="234" t="s">
        <v>135</v>
      </c>
    </row>
    <row r="372" s="13" customFormat="1">
      <c r="A372" s="13"/>
      <c r="B372" s="224"/>
      <c r="C372" s="225"/>
      <c r="D372" s="226" t="s">
        <v>146</v>
      </c>
      <c r="E372" s="227" t="s">
        <v>19</v>
      </c>
      <c r="F372" s="228" t="s">
        <v>149</v>
      </c>
      <c r="G372" s="225"/>
      <c r="H372" s="227" t="s">
        <v>19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146</v>
      </c>
      <c r="AU372" s="234" t="s">
        <v>83</v>
      </c>
      <c r="AV372" s="13" t="s">
        <v>81</v>
      </c>
      <c r="AW372" s="13" t="s">
        <v>35</v>
      </c>
      <c r="AX372" s="13" t="s">
        <v>73</v>
      </c>
      <c r="AY372" s="234" t="s">
        <v>135</v>
      </c>
    </row>
    <row r="373" s="14" customFormat="1">
      <c r="A373" s="14"/>
      <c r="B373" s="235"/>
      <c r="C373" s="236"/>
      <c r="D373" s="226" t="s">
        <v>146</v>
      </c>
      <c r="E373" s="237" t="s">
        <v>19</v>
      </c>
      <c r="F373" s="238" t="s">
        <v>908</v>
      </c>
      <c r="G373" s="236"/>
      <c r="H373" s="239">
        <v>110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146</v>
      </c>
      <c r="AU373" s="245" t="s">
        <v>83</v>
      </c>
      <c r="AV373" s="14" t="s">
        <v>83</v>
      </c>
      <c r="AW373" s="14" t="s">
        <v>35</v>
      </c>
      <c r="AX373" s="14" t="s">
        <v>73</v>
      </c>
      <c r="AY373" s="245" t="s">
        <v>135</v>
      </c>
    </row>
    <row r="374" s="15" customFormat="1">
      <c r="A374" s="15"/>
      <c r="B374" s="246"/>
      <c r="C374" s="247"/>
      <c r="D374" s="226" t="s">
        <v>146</v>
      </c>
      <c r="E374" s="248" t="s">
        <v>19</v>
      </c>
      <c r="F374" s="249" t="s">
        <v>161</v>
      </c>
      <c r="G374" s="247"/>
      <c r="H374" s="250">
        <v>110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146</v>
      </c>
      <c r="AU374" s="256" t="s">
        <v>83</v>
      </c>
      <c r="AV374" s="15" t="s">
        <v>142</v>
      </c>
      <c r="AW374" s="15" t="s">
        <v>35</v>
      </c>
      <c r="AX374" s="15" t="s">
        <v>81</v>
      </c>
      <c r="AY374" s="256" t="s">
        <v>135</v>
      </c>
    </row>
    <row r="375" s="2" customFormat="1" ht="16.5" customHeight="1">
      <c r="A375" s="40"/>
      <c r="B375" s="41"/>
      <c r="C375" s="206" t="s">
        <v>469</v>
      </c>
      <c r="D375" s="206" t="s">
        <v>137</v>
      </c>
      <c r="E375" s="207" t="s">
        <v>509</v>
      </c>
      <c r="F375" s="208" t="s">
        <v>510</v>
      </c>
      <c r="G375" s="209" t="s">
        <v>140</v>
      </c>
      <c r="H375" s="210">
        <v>110</v>
      </c>
      <c r="I375" s="211"/>
      <c r="J375" s="212">
        <f>ROUND(I375*H375,2)</f>
        <v>0</v>
      </c>
      <c r="K375" s="208" t="s">
        <v>141</v>
      </c>
      <c r="L375" s="46"/>
      <c r="M375" s="213" t="s">
        <v>19</v>
      </c>
      <c r="N375" s="214" t="s">
        <v>44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142</v>
      </c>
      <c r="AT375" s="217" t="s">
        <v>137</v>
      </c>
      <c r="AU375" s="217" t="s">
        <v>83</v>
      </c>
      <c r="AY375" s="19" t="s">
        <v>135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81</v>
      </c>
      <c r="BK375" s="218">
        <f>ROUND(I375*H375,2)</f>
        <v>0</v>
      </c>
      <c r="BL375" s="19" t="s">
        <v>142</v>
      </c>
      <c r="BM375" s="217" t="s">
        <v>914</v>
      </c>
    </row>
    <row r="376" s="2" customFormat="1">
      <c r="A376" s="40"/>
      <c r="B376" s="41"/>
      <c r="C376" s="42"/>
      <c r="D376" s="219" t="s">
        <v>144</v>
      </c>
      <c r="E376" s="42"/>
      <c r="F376" s="220" t="s">
        <v>512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144</v>
      </c>
      <c r="AU376" s="19" t="s">
        <v>83</v>
      </c>
    </row>
    <row r="377" s="13" customFormat="1">
      <c r="A377" s="13"/>
      <c r="B377" s="224"/>
      <c r="C377" s="225"/>
      <c r="D377" s="226" t="s">
        <v>146</v>
      </c>
      <c r="E377" s="227" t="s">
        <v>19</v>
      </c>
      <c r="F377" s="228" t="s">
        <v>820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146</v>
      </c>
      <c r="AU377" s="234" t="s">
        <v>83</v>
      </c>
      <c r="AV377" s="13" t="s">
        <v>81</v>
      </c>
      <c r="AW377" s="13" t="s">
        <v>35</v>
      </c>
      <c r="AX377" s="13" t="s">
        <v>73</v>
      </c>
      <c r="AY377" s="234" t="s">
        <v>135</v>
      </c>
    </row>
    <row r="378" s="13" customFormat="1">
      <c r="A378" s="13"/>
      <c r="B378" s="224"/>
      <c r="C378" s="225"/>
      <c r="D378" s="226" t="s">
        <v>146</v>
      </c>
      <c r="E378" s="227" t="s">
        <v>19</v>
      </c>
      <c r="F378" s="228" t="s">
        <v>149</v>
      </c>
      <c r="G378" s="225"/>
      <c r="H378" s="227" t="s">
        <v>19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146</v>
      </c>
      <c r="AU378" s="234" t="s">
        <v>83</v>
      </c>
      <c r="AV378" s="13" t="s">
        <v>81</v>
      </c>
      <c r="AW378" s="13" t="s">
        <v>35</v>
      </c>
      <c r="AX378" s="13" t="s">
        <v>73</v>
      </c>
      <c r="AY378" s="234" t="s">
        <v>135</v>
      </c>
    </row>
    <row r="379" s="14" customFormat="1">
      <c r="A379" s="14"/>
      <c r="B379" s="235"/>
      <c r="C379" s="236"/>
      <c r="D379" s="226" t="s">
        <v>146</v>
      </c>
      <c r="E379" s="237" t="s">
        <v>19</v>
      </c>
      <c r="F379" s="238" t="s">
        <v>908</v>
      </c>
      <c r="G379" s="236"/>
      <c r="H379" s="239">
        <v>110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146</v>
      </c>
      <c r="AU379" s="245" t="s">
        <v>83</v>
      </c>
      <c r="AV379" s="14" t="s">
        <v>83</v>
      </c>
      <c r="AW379" s="14" t="s">
        <v>35</v>
      </c>
      <c r="AX379" s="14" t="s">
        <v>73</v>
      </c>
      <c r="AY379" s="245" t="s">
        <v>135</v>
      </c>
    </row>
    <row r="380" s="15" customFormat="1">
      <c r="A380" s="15"/>
      <c r="B380" s="246"/>
      <c r="C380" s="247"/>
      <c r="D380" s="226" t="s">
        <v>146</v>
      </c>
      <c r="E380" s="248" t="s">
        <v>19</v>
      </c>
      <c r="F380" s="249" t="s">
        <v>161</v>
      </c>
      <c r="G380" s="247"/>
      <c r="H380" s="250">
        <v>110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6" t="s">
        <v>146</v>
      </c>
      <c r="AU380" s="256" t="s">
        <v>83</v>
      </c>
      <c r="AV380" s="15" t="s">
        <v>142</v>
      </c>
      <c r="AW380" s="15" t="s">
        <v>35</v>
      </c>
      <c r="AX380" s="15" t="s">
        <v>81</v>
      </c>
      <c r="AY380" s="256" t="s">
        <v>135</v>
      </c>
    </row>
    <row r="381" s="2" customFormat="1" ht="16.5" customHeight="1">
      <c r="A381" s="40"/>
      <c r="B381" s="41"/>
      <c r="C381" s="206" t="s">
        <v>474</v>
      </c>
      <c r="D381" s="206" t="s">
        <v>137</v>
      </c>
      <c r="E381" s="207" t="s">
        <v>514</v>
      </c>
      <c r="F381" s="208" t="s">
        <v>515</v>
      </c>
      <c r="G381" s="209" t="s">
        <v>140</v>
      </c>
      <c r="H381" s="210">
        <v>1006</v>
      </c>
      <c r="I381" s="211"/>
      <c r="J381" s="212">
        <f>ROUND(I381*H381,2)</f>
        <v>0</v>
      </c>
      <c r="K381" s="208" t="s">
        <v>141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142</v>
      </c>
      <c r="AT381" s="217" t="s">
        <v>137</v>
      </c>
      <c r="AU381" s="217" t="s">
        <v>83</v>
      </c>
      <c r="AY381" s="19" t="s">
        <v>135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81</v>
      </c>
      <c r="BK381" s="218">
        <f>ROUND(I381*H381,2)</f>
        <v>0</v>
      </c>
      <c r="BL381" s="19" t="s">
        <v>142</v>
      </c>
      <c r="BM381" s="217" t="s">
        <v>915</v>
      </c>
    </row>
    <row r="382" s="2" customFormat="1">
      <c r="A382" s="40"/>
      <c r="B382" s="41"/>
      <c r="C382" s="42"/>
      <c r="D382" s="219" t="s">
        <v>144</v>
      </c>
      <c r="E382" s="42"/>
      <c r="F382" s="220" t="s">
        <v>517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144</v>
      </c>
      <c r="AU382" s="19" t="s">
        <v>83</v>
      </c>
    </row>
    <row r="383" s="13" customFormat="1">
      <c r="A383" s="13"/>
      <c r="B383" s="224"/>
      <c r="C383" s="225"/>
      <c r="D383" s="226" t="s">
        <v>146</v>
      </c>
      <c r="E383" s="227" t="s">
        <v>19</v>
      </c>
      <c r="F383" s="228" t="s">
        <v>820</v>
      </c>
      <c r="G383" s="225"/>
      <c r="H383" s="227" t="s">
        <v>19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146</v>
      </c>
      <c r="AU383" s="234" t="s">
        <v>83</v>
      </c>
      <c r="AV383" s="13" t="s">
        <v>81</v>
      </c>
      <c r="AW383" s="13" t="s">
        <v>35</v>
      </c>
      <c r="AX383" s="13" t="s">
        <v>73</v>
      </c>
      <c r="AY383" s="234" t="s">
        <v>135</v>
      </c>
    </row>
    <row r="384" s="13" customFormat="1">
      <c r="A384" s="13"/>
      <c r="B384" s="224"/>
      <c r="C384" s="225"/>
      <c r="D384" s="226" t="s">
        <v>146</v>
      </c>
      <c r="E384" s="227" t="s">
        <v>19</v>
      </c>
      <c r="F384" s="228" t="s">
        <v>443</v>
      </c>
      <c r="G384" s="225"/>
      <c r="H384" s="227" t="s">
        <v>19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146</v>
      </c>
      <c r="AU384" s="234" t="s">
        <v>83</v>
      </c>
      <c r="AV384" s="13" t="s">
        <v>81</v>
      </c>
      <c r="AW384" s="13" t="s">
        <v>35</v>
      </c>
      <c r="AX384" s="13" t="s">
        <v>73</v>
      </c>
      <c r="AY384" s="234" t="s">
        <v>135</v>
      </c>
    </row>
    <row r="385" s="13" customFormat="1">
      <c r="A385" s="13"/>
      <c r="B385" s="224"/>
      <c r="C385" s="225"/>
      <c r="D385" s="226" t="s">
        <v>146</v>
      </c>
      <c r="E385" s="227" t="s">
        <v>19</v>
      </c>
      <c r="F385" s="228" t="s">
        <v>158</v>
      </c>
      <c r="G385" s="225"/>
      <c r="H385" s="227" t="s">
        <v>19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146</v>
      </c>
      <c r="AU385" s="234" t="s">
        <v>83</v>
      </c>
      <c r="AV385" s="13" t="s">
        <v>81</v>
      </c>
      <c r="AW385" s="13" t="s">
        <v>35</v>
      </c>
      <c r="AX385" s="13" t="s">
        <v>73</v>
      </c>
      <c r="AY385" s="234" t="s">
        <v>135</v>
      </c>
    </row>
    <row r="386" s="14" customFormat="1">
      <c r="A386" s="14"/>
      <c r="B386" s="235"/>
      <c r="C386" s="236"/>
      <c r="D386" s="226" t="s">
        <v>146</v>
      </c>
      <c r="E386" s="237" t="s">
        <v>19</v>
      </c>
      <c r="F386" s="238" t="s">
        <v>824</v>
      </c>
      <c r="G386" s="236"/>
      <c r="H386" s="239">
        <v>1006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146</v>
      </c>
      <c r="AU386" s="245" t="s">
        <v>83</v>
      </c>
      <c r="AV386" s="14" t="s">
        <v>83</v>
      </c>
      <c r="AW386" s="14" t="s">
        <v>35</v>
      </c>
      <c r="AX386" s="14" t="s">
        <v>81</v>
      </c>
      <c r="AY386" s="245" t="s">
        <v>135</v>
      </c>
    </row>
    <row r="387" s="2" customFormat="1" ht="21.75" customHeight="1">
      <c r="A387" s="40"/>
      <c r="B387" s="41"/>
      <c r="C387" s="206" t="s">
        <v>481</v>
      </c>
      <c r="D387" s="206" t="s">
        <v>137</v>
      </c>
      <c r="E387" s="207" t="s">
        <v>519</v>
      </c>
      <c r="F387" s="208" t="s">
        <v>520</v>
      </c>
      <c r="G387" s="209" t="s">
        <v>521</v>
      </c>
      <c r="H387" s="210">
        <v>0.10100000000000001</v>
      </c>
      <c r="I387" s="211"/>
      <c r="J387" s="212">
        <f>ROUND(I387*H387,2)</f>
        <v>0</v>
      </c>
      <c r="K387" s="208" t="s">
        <v>141</v>
      </c>
      <c r="L387" s="46"/>
      <c r="M387" s="213" t="s">
        <v>19</v>
      </c>
      <c r="N387" s="214" t="s">
        <v>44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142</v>
      </c>
      <c r="AT387" s="217" t="s">
        <v>137</v>
      </c>
      <c r="AU387" s="217" t="s">
        <v>83</v>
      </c>
      <c r="AY387" s="19" t="s">
        <v>135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81</v>
      </c>
      <c r="BK387" s="218">
        <f>ROUND(I387*H387,2)</f>
        <v>0</v>
      </c>
      <c r="BL387" s="19" t="s">
        <v>142</v>
      </c>
      <c r="BM387" s="217" t="s">
        <v>916</v>
      </c>
    </row>
    <row r="388" s="2" customFormat="1">
      <c r="A388" s="40"/>
      <c r="B388" s="41"/>
      <c r="C388" s="42"/>
      <c r="D388" s="219" t="s">
        <v>144</v>
      </c>
      <c r="E388" s="42"/>
      <c r="F388" s="220" t="s">
        <v>523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144</v>
      </c>
      <c r="AU388" s="19" t="s">
        <v>83</v>
      </c>
    </row>
    <row r="389" s="13" customFormat="1">
      <c r="A389" s="13"/>
      <c r="B389" s="224"/>
      <c r="C389" s="225"/>
      <c r="D389" s="226" t="s">
        <v>146</v>
      </c>
      <c r="E389" s="227" t="s">
        <v>19</v>
      </c>
      <c r="F389" s="228" t="s">
        <v>820</v>
      </c>
      <c r="G389" s="225"/>
      <c r="H389" s="227" t="s">
        <v>19</v>
      </c>
      <c r="I389" s="229"/>
      <c r="J389" s="225"/>
      <c r="K389" s="225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146</v>
      </c>
      <c r="AU389" s="234" t="s">
        <v>83</v>
      </c>
      <c r="AV389" s="13" t="s">
        <v>81</v>
      </c>
      <c r="AW389" s="13" t="s">
        <v>35</v>
      </c>
      <c r="AX389" s="13" t="s">
        <v>73</v>
      </c>
      <c r="AY389" s="234" t="s">
        <v>135</v>
      </c>
    </row>
    <row r="390" s="13" customFormat="1">
      <c r="A390" s="13"/>
      <c r="B390" s="224"/>
      <c r="C390" s="225"/>
      <c r="D390" s="226" t="s">
        <v>146</v>
      </c>
      <c r="E390" s="227" t="s">
        <v>19</v>
      </c>
      <c r="F390" s="228" t="s">
        <v>443</v>
      </c>
      <c r="G390" s="225"/>
      <c r="H390" s="227" t="s">
        <v>19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146</v>
      </c>
      <c r="AU390" s="234" t="s">
        <v>83</v>
      </c>
      <c r="AV390" s="13" t="s">
        <v>81</v>
      </c>
      <c r="AW390" s="13" t="s">
        <v>35</v>
      </c>
      <c r="AX390" s="13" t="s">
        <v>73</v>
      </c>
      <c r="AY390" s="234" t="s">
        <v>135</v>
      </c>
    </row>
    <row r="391" s="13" customFormat="1">
      <c r="A391" s="13"/>
      <c r="B391" s="224"/>
      <c r="C391" s="225"/>
      <c r="D391" s="226" t="s">
        <v>146</v>
      </c>
      <c r="E391" s="227" t="s">
        <v>19</v>
      </c>
      <c r="F391" s="228" t="s">
        <v>158</v>
      </c>
      <c r="G391" s="225"/>
      <c r="H391" s="227" t="s">
        <v>19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146</v>
      </c>
      <c r="AU391" s="234" t="s">
        <v>83</v>
      </c>
      <c r="AV391" s="13" t="s">
        <v>81</v>
      </c>
      <c r="AW391" s="13" t="s">
        <v>35</v>
      </c>
      <c r="AX391" s="13" t="s">
        <v>73</v>
      </c>
      <c r="AY391" s="234" t="s">
        <v>135</v>
      </c>
    </row>
    <row r="392" s="14" customFormat="1">
      <c r="A392" s="14"/>
      <c r="B392" s="235"/>
      <c r="C392" s="236"/>
      <c r="D392" s="226" t="s">
        <v>146</v>
      </c>
      <c r="E392" s="237" t="s">
        <v>19</v>
      </c>
      <c r="F392" s="238" t="s">
        <v>917</v>
      </c>
      <c r="G392" s="236"/>
      <c r="H392" s="239">
        <v>0.10100000000000001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146</v>
      </c>
      <c r="AU392" s="245" t="s">
        <v>83</v>
      </c>
      <c r="AV392" s="14" t="s">
        <v>83</v>
      </c>
      <c r="AW392" s="14" t="s">
        <v>35</v>
      </c>
      <c r="AX392" s="14" t="s">
        <v>81</v>
      </c>
      <c r="AY392" s="245" t="s">
        <v>135</v>
      </c>
    </row>
    <row r="393" s="2" customFormat="1" ht="24.15" customHeight="1">
      <c r="A393" s="40"/>
      <c r="B393" s="41"/>
      <c r="C393" s="206" t="s">
        <v>487</v>
      </c>
      <c r="D393" s="206" t="s">
        <v>137</v>
      </c>
      <c r="E393" s="207" t="s">
        <v>526</v>
      </c>
      <c r="F393" s="208" t="s">
        <v>527</v>
      </c>
      <c r="G393" s="209" t="s">
        <v>140</v>
      </c>
      <c r="H393" s="210">
        <v>1741</v>
      </c>
      <c r="I393" s="211"/>
      <c r="J393" s="212">
        <f>ROUND(I393*H393,2)</f>
        <v>0</v>
      </c>
      <c r="K393" s="208" t="s">
        <v>141</v>
      </c>
      <c r="L393" s="46"/>
      <c r="M393" s="213" t="s">
        <v>19</v>
      </c>
      <c r="N393" s="214" t="s">
        <v>44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142</v>
      </c>
      <c r="AT393" s="217" t="s">
        <v>137</v>
      </c>
      <c r="AU393" s="217" t="s">
        <v>83</v>
      </c>
      <c r="AY393" s="19" t="s">
        <v>135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81</v>
      </c>
      <c r="BK393" s="218">
        <f>ROUND(I393*H393,2)</f>
        <v>0</v>
      </c>
      <c r="BL393" s="19" t="s">
        <v>142</v>
      </c>
      <c r="BM393" s="217" t="s">
        <v>918</v>
      </c>
    </row>
    <row r="394" s="2" customFormat="1">
      <c r="A394" s="40"/>
      <c r="B394" s="41"/>
      <c r="C394" s="42"/>
      <c r="D394" s="219" t="s">
        <v>144</v>
      </c>
      <c r="E394" s="42"/>
      <c r="F394" s="220" t="s">
        <v>529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144</v>
      </c>
      <c r="AU394" s="19" t="s">
        <v>83</v>
      </c>
    </row>
    <row r="395" s="13" customFormat="1">
      <c r="A395" s="13"/>
      <c r="B395" s="224"/>
      <c r="C395" s="225"/>
      <c r="D395" s="226" t="s">
        <v>146</v>
      </c>
      <c r="E395" s="227" t="s">
        <v>19</v>
      </c>
      <c r="F395" s="228" t="s">
        <v>820</v>
      </c>
      <c r="G395" s="225"/>
      <c r="H395" s="227" t="s">
        <v>19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146</v>
      </c>
      <c r="AU395" s="234" t="s">
        <v>83</v>
      </c>
      <c r="AV395" s="13" t="s">
        <v>81</v>
      </c>
      <c r="AW395" s="13" t="s">
        <v>35</v>
      </c>
      <c r="AX395" s="13" t="s">
        <v>73</v>
      </c>
      <c r="AY395" s="234" t="s">
        <v>135</v>
      </c>
    </row>
    <row r="396" s="13" customFormat="1">
      <c r="A396" s="13"/>
      <c r="B396" s="224"/>
      <c r="C396" s="225"/>
      <c r="D396" s="226" t="s">
        <v>146</v>
      </c>
      <c r="E396" s="227" t="s">
        <v>19</v>
      </c>
      <c r="F396" s="228" t="s">
        <v>530</v>
      </c>
      <c r="G396" s="225"/>
      <c r="H396" s="227" t="s">
        <v>19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146</v>
      </c>
      <c r="AU396" s="234" t="s">
        <v>83</v>
      </c>
      <c r="AV396" s="13" t="s">
        <v>81</v>
      </c>
      <c r="AW396" s="13" t="s">
        <v>35</v>
      </c>
      <c r="AX396" s="13" t="s">
        <v>73</v>
      </c>
      <c r="AY396" s="234" t="s">
        <v>135</v>
      </c>
    </row>
    <row r="397" s="14" customFormat="1">
      <c r="A397" s="14"/>
      <c r="B397" s="235"/>
      <c r="C397" s="236"/>
      <c r="D397" s="226" t="s">
        <v>146</v>
      </c>
      <c r="E397" s="237" t="s">
        <v>19</v>
      </c>
      <c r="F397" s="238" t="s">
        <v>823</v>
      </c>
      <c r="G397" s="236"/>
      <c r="H397" s="239">
        <v>1741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146</v>
      </c>
      <c r="AU397" s="245" t="s">
        <v>83</v>
      </c>
      <c r="AV397" s="14" t="s">
        <v>83</v>
      </c>
      <c r="AW397" s="14" t="s">
        <v>35</v>
      </c>
      <c r="AX397" s="14" t="s">
        <v>81</v>
      </c>
      <c r="AY397" s="245" t="s">
        <v>135</v>
      </c>
    </row>
    <row r="398" s="2" customFormat="1" ht="16.5" customHeight="1">
      <c r="A398" s="40"/>
      <c r="B398" s="41"/>
      <c r="C398" s="257" t="s">
        <v>492</v>
      </c>
      <c r="D398" s="257" t="s">
        <v>458</v>
      </c>
      <c r="E398" s="258" t="s">
        <v>532</v>
      </c>
      <c r="F398" s="259" t="s">
        <v>533</v>
      </c>
      <c r="G398" s="260" t="s">
        <v>534</v>
      </c>
      <c r="H398" s="261">
        <v>1</v>
      </c>
      <c r="I398" s="262"/>
      <c r="J398" s="263">
        <f>ROUND(I398*H398,2)</f>
        <v>0</v>
      </c>
      <c r="K398" s="259" t="s">
        <v>141</v>
      </c>
      <c r="L398" s="264"/>
      <c r="M398" s="265" t="s">
        <v>19</v>
      </c>
      <c r="N398" s="266" t="s">
        <v>44</v>
      </c>
      <c r="O398" s="86"/>
      <c r="P398" s="215">
        <f>O398*H398</f>
        <v>0</v>
      </c>
      <c r="Q398" s="215">
        <v>0.001</v>
      </c>
      <c r="R398" s="215">
        <f>Q398*H398</f>
        <v>0.001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191</v>
      </c>
      <c r="AT398" s="217" t="s">
        <v>458</v>
      </c>
      <c r="AU398" s="217" t="s">
        <v>83</v>
      </c>
      <c r="AY398" s="19" t="s">
        <v>135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81</v>
      </c>
      <c r="BK398" s="218">
        <f>ROUND(I398*H398,2)</f>
        <v>0</v>
      </c>
      <c r="BL398" s="19" t="s">
        <v>142</v>
      </c>
      <c r="BM398" s="217" t="s">
        <v>919</v>
      </c>
    </row>
    <row r="399" s="13" customFormat="1">
      <c r="A399" s="13"/>
      <c r="B399" s="224"/>
      <c r="C399" s="225"/>
      <c r="D399" s="226" t="s">
        <v>146</v>
      </c>
      <c r="E399" s="227" t="s">
        <v>19</v>
      </c>
      <c r="F399" s="228" t="s">
        <v>820</v>
      </c>
      <c r="G399" s="225"/>
      <c r="H399" s="227" t="s">
        <v>19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146</v>
      </c>
      <c r="AU399" s="234" t="s">
        <v>83</v>
      </c>
      <c r="AV399" s="13" t="s">
        <v>81</v>
      </c>
      <c r="AW399" s="13" t="s">
        <v>35</v>
      </c>
      <c r="AX399" s="13" t="s">
        <v>73</v>
      </c>
      <c r="AY399" s="234" t="s">
        <v>135</v>
      </c>
    </row>
    <row r="400" s="14" customFormat="1">
      <c r="A400" s="14"/>
      <c r="B400" s="235"/>
      <c r="C400" s="236"/>
      <c r="D400" s="226" t="s">
        <v>146</v>
      </c>
      <c r="E400" s="237" t="s">
        <v>19</v>
      </c>
      <c r="F400" s="238" t="s">
        <v>920</v>
      </c>
      <c r="G400" s="236"/>
      <c r="H400" s="239">
        <v>0.871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146</v>
      </c>
      <c r="AU400" s="245" t="s">
        <v>83</v>
      </c>
      <c r="AV400" s="14" t="s">
        <v>83</v>
      </c>
      <c r="AW400" s="14" t="s">
        <v>35</v>
      </c>
      <c r="AX400" s="14" t="s">
        <v>73</v>
      </c>
      <c r="AY400" s="245" t="s">
        <v>135</v>
      </c>
    </row>
    <row r="401" s="13" customFormat="1">
      <c r="A401" s="13"/>
      <c r="B401" s="224"/>
      <c r="C401" s="225"/>
      <c r="D401" s="226" t="s">
        <v>146</v>
      </c>
      <c r="E401" s="227" t="s">
        <v>19</v>
      </c>
      <c r="F401" s="228" t="s">
        <v>537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146</v>
      </c>
      <c r="AU401" s="234" t="s">
        <v>83</v>
      </c>
      <c r="AV401" s="13" t="s">
        <v>81</v>
      </c>
      <c r="AW401" s="13" t="s">
        <v>35</v>
      </c>
      <c r="AX401" s="13" t="s">
        <v>73</v>
      </c>
      <c r="AY401" s="234" t="s">
        <v>135</v>
      </c>
    </row>
    <row r="402" s="14" customFormat="1">
      <c r="A402" s="14"/>
      <c r="B402" s="235"/>
      <c r="C402" s="236"/>
      <c r="D402" s="226" t="s">
        <v>146</v>
      </c>
      <c r="E402" s="237" t="s">
        <v>19</v>
      </c>
      <c r="F402" s="238" t="s">
        <v>921</v>
      </c>
      <c r="G402" s="236"/>
      <c r="H402" s="239">
        <v>0.129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146</v>
      </c>
      <c r="AU402" s="245" t="s">
        <v>83</v>
      </c>
      <c r="AV402" s="14" t="s">
        <v>83</v>
      </c>
      <c r="AW402" s="14" t="s">
        <v>35</v>
      </c>
      <c r="AX402" s="14" t="s">
        <v>73</v>
      </c>
      <c r="AY402" s="245" t="s">
        <v>135</v>
      </c>
    </row>
    <row r="403" s="15" customFormat="1">
      <c r="A403" s="15"/>
      <c r="B403" s="246"/>
      <c r="C403" s="247"/>
      <c r="D403" s="226" t="s">
        <v>146</v>
      </c>
      <c r="E403" s="248" t="s">
        <v>19</v>
      </c>
      <c r="F403" s="249" t="s">
        <v>161</v>
      </c>
      <c r="G403" s="247"/>
      <c r="H403" s="250">
        <v>1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146</v>
      </c>
      <c r="AU403" s="256" t="s">
        <v>83</v>
      </c>
      <c r="AV403" s="15" t="s">
        <v>142</v>
      </c>
      <c r="AW403" s="15" t="s">
        <v>35</v>
      </c>
      <c r="AX403" s="15" t="s">
        <v>81</v>
      </c>
      <c r="AY403" s="256" t="s">
        <v>135</v>
      </c>
    </row>
    <row r="404" s="12" customFormat="1" ht="22.8" customHeight="1">
      <c r="A404" s="12"/>
      <c r="B404" s="190"/>
      <c r="C404" s="191"/>
      <c r="D404" s="192" t="s">
        <v>72</v>
      </c>
      <c r="E404" s="204" t="s">
        <v>83</v>
      </c>
      <c r="F404" s="204" t="s">
        <v>539</v>
      </c>
      <c r="G404" s="191"/>
      <c r="H404" s="191"/>
      <c r="I404" s="194"/>
      <c r="J404" s="205">
        <f>BK404</f>
        <v>0</v>
      </c>
      <c r="K404" s="191"/>
      <c r="L404" s="196"/>
      <c r="M404" s="197"/>
      <c r="N404" s="198"/>
      <c r="O404" s="198"/>
      <c r="P404" s="199">
        <f>SUM(P405:P415)</f>
        <v>0</v>
      </c>
      <c r="Q404" s="198"/>
      <c r="R404" s="199">
        <f>SUM(R405:R415)</f>
        <v>123.1135987</v>
      </c>
      <c r="S404" s="198"/>
      <c r="T404" s="200">
        <f>SUM(T405:T415)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1" t="s">
        <v>81</v>
      </c>
      <c r="AT404" s="202" t="s">
        <v>72</v>
      </c>
      <c r="AU404" s="202" t="s">
        <v>81</v>
      </c>
      <c r="AY404" s="201" t="s">
        <v>135</v>
      </c>
      <c r="BK404" s="203">
        <f>SUM(BK405:BK415)</f>
        <v>0</v>
      </c>
    </row>
    <row r="405" s="2" customFormat="1" ht="16.5" customHeight="1">
      <c r="A405" s="40"/>
      <c r="B405" s="41"/>
      <c r="C405" s="206" t="s">
        <v>703</v>
      </c>
      <c r="D405" s="206" t="s">
        <v>137</v>
      </c>
      <c r="E405" s="207" t="s">
        <v>541</v>
      </c>
      <c r="F405" s="208" t="s">
        <v>542</v>
      </c>
      <c r="G405" s="209" t="s">
        <v>495</v>
      </c>
      <c r="H405" s="210">
        <v>221.63</v>
      </c>
      <c r="I405" s="211"/>
      <c r="J405" s="212">
        <f>ROUND(I405*H405,2)</f>
        <v>0</v>
      </c>
      <c r="K405" s="208" t="s">
        <v>141</v>
      </c>
      <c r="L405" s="46"/>
      <c r="M405" s="213" t="s">
        <v>19</v>
      </c>
      <c r="N405" s="214" t="s">
        <v>44</v>
      </c>
      <c r="O405" s="86"/>
      <c r="P405" s="215">
        <f>O405*H405</f>
        <v>0</v>
      </c>
      <c r="Q405" s="215">
        <v>0.00048999999999999998</v>
      </c>
      <c r="R405" s="215">
        <f>Q405*H405</f>
        <v>0.10859869999999999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142</v>
      </c>
      <c r="AT405" s="217" t="s">
        <v>137</v>
      </c>
      <c r="AU405" s="217" t="s">
        <v>83</v>
      </c>
      <c r="AY405" s="19" t="s">
        <v>135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81</v>
      </c>
      <c r="BK405" s="218">
        <f>ROUND(I405*H405,2)</f>
        <v>0</v>
      </c>
      <c r="BL405" s="19" t="s">
        <v>142</v>
      </c>
      <c r="BM405" s="217" t="s">
        <v>922</v>
      </c>
    </row>
    <row r="406" s="2" customFormat="1">
      <c r="A406" s="40"/>
      <c r="B406" s="41"/>
      <c r="C406" s="42"/>
      <c r="D406" s="219" t="s">
        <v>144</v>
      </c>
      <c r="E406" s="42"/>
      <c r="F406" s="220" t="s">
        <v>544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144</v>
      </c>
      <c r="AU406" s="19" t="s">
        <v>83</v>
      </c>
    </row>
    <row r="407" s="13" customFormat="1">
      <c r="A407" s="13"/>
      <c r="B407" s="224"/>
      <c r="C407" s="225"/>
      <c r="D407" s="226" t="s">
        <v>146</v>
      </c>
      <c r="E407" s="227" t="s">
        <v>19</v>
      </c>
      <c r="F407" s="228" t="s">
        <v>851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146</v>
      </c>
      <c r="AU407" s="234" t="s">
        <v>83</v>
      </c>
      <c r="AV407" s="13" t="s">
        <v>81</v>
      </c>
      <c r="AW407" s="13" t="s">
        <v>35</v>
      </c>
      <c r="AX407" s="13" t="s">
        <v>73</v>
      </c>
      <c r="AY407" s="234" t="s">
        <v>135</v>
      </c>
    </row>
    <row r="408" s="14" customFormat="1">
      <c r="A408" s="14"/>
      <c r="B408" s="235"/>
      <c r="C408" s="236"/>
      <c r="D408" s="226" t="s">
        <v>146</v>
      </c>
      <c r="E408" s="237" t="s">
        <v>19</v>
      </c>
      <c r="F408" s="238" t="s">
        <v>923</v>
      </c>
      <c r="G408" s="236"/>
      <c r="H408" s="239">
        <v>221.63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146</v>
      </c>
      <c r="AU408" s="245" t="s">
        <v>83</v>
      </c>
      <c r="AV408" s="14" t="s">
        <v>83</v>
      </c>
      <c r="AW408" s="14" t="s">
        <v>35</v>
      </c>
      <c r="AX408" s="14" t="s">
        <v>81</v>
      </c>
      <c r="AY408" s="245" t="s">
        <v>135</v>
      </c>
    </row>
    <row r="409" s="2" customFormat="1" ht="24.15" customHeight="1">
      <c r="A409" s="40"/>
      <c r="B409" s="41"/>
      <c r="C409" s="206" t="s">
        <v>711</v>
      </c>
      <c r="D409" s="206" t="s">
        <v>137</v>
      </c>
      <c r="E409" s="207" t="s">
        <v>548</v>
      </c>
      <c r="F409" s="208" t="s">
        <v>549</v>
      </c>
      <c r="G409" s="209" t="s">
        <v>495</v>
      </c>
      <c r="H409" s="210">
        <v>221.63</v>
      </c>
      <c r="I409" s="211"/>
      <c r="J409" s="212">
        <f>ROUND(I409*H409,2)</f>
        <v>0</v>
      </c>
      <c r="K409" s="208" t="s">
        <v>141</v>
      </c>
      <c r="L409" s="46"/>
      <c r="M409" s="213" t="s">
        <v>19</v>
      </c>
      <c r="N409" s="214" t="s">
        <v>44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142</v>
      </c>
      <c r="AT409" s="217" t="s">
        <v>137</v>
      </c>
      <c r="AU409" s="217" t="s">
        <v>83</v>
      </c>
      <c r="AY409" s="19" t="s">
        <v>135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81</v>
      </c>
      <c r="BK409" s="218">
        <f>ROUND(I409*H409,2)</f>
        <v>0</v>
      </c>
      <c r="BL409" s="19" t="s">
        <v>142</v>
      </c>
      <c r="BM409" s="217" t="s">
        <v>924</v>
      </c>
    </row>
    <row r="410" s="2" customFormat="1">
      <c r="A410" s="40"/>
      <c r="B410" s="41"/>
      <c r="C410" s="42"/>
      <c r="D410" s="219" t="s">
        <v>144</v>
      </c>
      <c r="E410" s="42"/>
      <c r="F410" s="220" t="s">
        <v>551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144</v>
      </c>
      <c r="AU410" s="19" t="s">
        <v>83</v>
      </c>
    </row>
    <row r="411" s="13" customFormat="1">
      <c r="A411" s="13"/>
      <c r="B411" s="224"/>
      <c r="C411" s="225"/>
      <c r="D411" s="226" t="s">
        <v>146</v>
      </c>
      <c r="E411" s="227" t="s">
        <v>19</v>
      </c>
      <c r="F411" s="228" t="s">
        <v>851</v>
      </c>
      <c r="G411" s="225"/>
      <c r="H411" s="227" t="s">
        <v>19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4" t="s">
        <v>146</v>
      </c>
      <c r="AU411" s="234" t="s">
        <v>83</v>
      </c>
      <c r="AV411" s="13" t="s">
        <v>81</v>
      </c>
      <c r="AW411" s="13" t="s">
        <v>35</v>
      </c>
      <c r="AX411" s="13" t="s">
        <v>73</v>
      </c>
      <c r="AY411" s="234" t="s">
        <v>135</v>
      </c>
    </row>
    <row r="412" s="14" customFormat="1">
      <c r="A412" s="14"/>
      <c r="B412" s="235"/>
      <c r="C412" s="236"/>
      <c r="D412" s="226" t="s">
        <v>146</v>
      </c>
      <c r="E412" s="237" t="s">
        <v>19</v>
      </c>
      <c r="F412" s="238" t="s">
        <v>923</v>
      </c>
      <c r="G412" s="236"/>
      <c r="H412" s="239">
        <v>221.63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146</v>
      </c>
      <c r="AU412" s="245" t="s">
        <v>83</v>
      </c>
      <c r="AV412" s="14" t="s">
        <v>83</v>
      </c>
      <c r="AW412" s="14" t="s">
        <v>35</v>
      </c>
      <c r="AX412" s="14" t="s">
        <v>81</v>
      </c>
      <c r="AY412" s="245" t="s">
        <v>135</v>
      </c>
    </row>
    <row r="413" s="2" customFormat="1" ht="16.5" customHeight="1">
      <c r="A413" s="40"/>
      <c r="B413" s="41"/>
      <c r="C413" s="257" t="s">
        <v>718</v>
      </c>
      <c r="D413" s="257" t="s">
        <v>458</v>
      </c>
      <c r="E413" s="258" t="s">
        <v>553</v>
      </c>
      <c r="F413" s="259" t="s">
        <v>554</v>
      </c>
      <c r="G413" s="260" t="s">
        <v>413</v>
      </c>
      <c r="H413" s="261">
        <v>123.005</v>
      </c>
      <c r="I413" s="262"/>
      <c r="J413" s="263">
        <f>ROUND(I413*H413,2)</f>
        <v>0</v>
      </c>
      <c r="K413" s="259" t="s">
        <v>141</v>
      </c>
      <c r="L413" s="264"/>
      <c r="M413" s="265" t="s">
        <v>19</v>
      </c>
      <c r="N413" s="266" t="s">
        <v>44</v>
      </c>
      <c r="O413" s="86"/>
      <c r="P413" s="215">
        <f>O413*H413</f>
        <v>0</v>
      </c>
      <c r="Q413" s="215">
        <v>1</v>
      </c>
      <c r="R413" s="215">
        <f>Q413*H413</f>
        <v>123.005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191</v>
      </c>
      <c r="AT413" s="217" t="s">
        <v>458</v>
      </c>
      <c r="AU413" s="217" t="s">
        <v>83</v>
      </c>
      <c r="AY413" s="19" t="s">
        <v>135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81</v>
      </c>
      <c r="BK413" s="218">
        <f>ROUND(I413*H413,2)</f>
        <v>0</v>
      </c>
      <c r="BL413" s="19" t="s">
        <v>142</v>
      </c>
      <c r="BM413" s="217" t="s">
        <v>925</v>
      </c>
    </row>
    <row r="414" s="13" customFormat="1">
      <c r="A414" s="13"/>
      <c r="B414" s="224"/>
      <c r="C414" s="225"/>
      <c r="D414" s="226" t="s">
        <v>146</v>
      </c>
      <c r="E414" s="227" t="s">
        <v>19</v>
      </c>
      <c r="F414" s="228" t="s">
        <v>851</v>
      </c>
      <c r="G414" s="225"/>
      <c r="H414" s="227" t="s">
        <v>19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146</v>
      </c>
      <c r="AU414" s="234" t="s">
        <v>83</v>
      </c>
      <c r="AV414" s="13" t="s">
        <v>81</v>
      </c>
      <c r="AW414" s="13" t="s">
        <v>35</v>
      </c>
      <c r="AX414" s="13" t="s">
        <v>73</v>
      </c>
      <c r="AY414" s="234" t="s">
        <v>135</v>
      </c>
    </row>
    <row r="415" s="14" customFormat="1">
      <c r="A415" s="14"/>
      <c r="B415" s="235"/>
      <c r="C415" s="236"/>
      <c r="D415" s="226" t="s">
        <v>146</v>
      </c>
      <c r="E415" s="237" t="s">
        <v>19</v>
      </c>
      <c r="F415" s="238" t="s">
        <v>926</v>
      </c>
      <c r="G415" s="236"/>
      <c r="H415" s="239">
        <v>123.005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146</v>
      </c>
      <c r="AU415" s="245" t="s">
        <v>83</v>
      </c>
      <c r="AV415" s="14" t="s">
        <v>83</v>
      </c>
      <c r="AW415" s="14" t="s">
        <v>35</v>
      </c>
      <c r="AX415" s="14" t="s">
        <v>81</v>
      </c>
      <c r="AY415" s="245" t="s">
        <v>135</v>
      </c>
    </row>
    <row r="416" s="12" customFormat="1" ht="22.8" customHeight="1">
      <c r="A416" s="12"/>
      <c r="B416" s="190"/>
      <c r="C416" s="191"/>
      <c r="D416" s="192" t="s">
        <v>72</v>
      </c>
      <c r="E416" s="204" t="s">
        <v>142</v>
      </c>
      <c r="F416" s="204" t="s">
        <v>575</v>
      </c>
      <c r="G416" s="191"/>
      <c r="H416" s="191"/>
      <c r="I416" s="194"/>
      <c r="J416" s="205">
        <f>BK416</f>
        <v>0</v>
      </c>
      <c r="K416" s="191"/>
      <c r="L416" s="196"/>
      <c r="M416" s="197"/>
      <c r="N416" s="198"/>
      <c r="O416" s="198"/>
      <c r="P416" s="199">
        <f>SUM(P417:P420)</f>
        <v>0</v>
      </c>
      <c r="Q416" s="198"/>
      <c r="R416" s="199">
        <f>SUM(R417:R420)</f>
        <v>22.68</v>
      </c>
      <c r="S416" s="198"/>
      <c r="T416" s="200">
        <f>SUM(T417:T420)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1" t="s">
        <v>81</v>
      </c>
      <c r="AT416" s="202" t="s">
        <v>72</v>
      </c>
      <c r="AU416" s="202" t="s">
        <v>81</v>
      </c>
      <c r="AY416" s="201" t="s">
        <v>135</v>
      </c>
      <c r="BK416" s="203">
        <f>SUM(BK417:BK420)</f>
        <v>0</v>
      </c>
    </row>
    <row r="417" s="2" customFormat="1" ht="24.15" customHeight="1">
      <c r="A417" s="40"/>
      <c r="B417" s="41"/>
      <c r="C417" s="206" t="s">
        <v>724</v>
      </c>
      <c r="D417" s="206" t="s">
        <v>137</v>
      </c>
      <c r="E417" s="207" t="s">
        <v>583</v>
      </c>
      <c r="F417" s="208" t="s">
        <v>584</v>
      </c>
      <c r="G417" s="209" t="s">
        <v>256</v>
      </c>
      <c r="H417" s="210">
        <v>12</v>
      </c>
      <c r="I417" s="211"/>
      <c r="J417" s="212">
        <f>ROUND(I417*H417,2)</f>
        <v>0</v>
      </c>
      <c r="K417" s="208" t="s">
        <v>141</v>
      </c>
      <c r="L417" s="46"/>
      <c r="M417" s="213" t="s">
        <v>19</v>
      </c>
      <c r="N417" s="214" t="s">
        <v>44</v>
      </c>
      <c r="O417" s="86"/>
      <c r="P417" s="215">
        <f>O417*H417</f>
        <v>0</v>
      </c>
      <c r="Q417" s="215">
        <v>1.8899999999999999</v>
      </c>
      <c r="R417" s="215">
        <f>Q417*H417</f>
        <v>22.68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142</v>
      </c>
      <c r="AT417" s="217" t="s">
        <v>137</v>
      </c>
      <c r="AU417" s="217" t="s">
        <v>83</v>
      </c>
      <c r="AY417" s="19" t="s">
        <v>135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81</v>
      </c>
      <c r="BK417" s="218">
        <f>ROUND(I417*H417,2)</f>
        <v>0</v>
      </c>
      <c r="BL417" s="19" t="s">
        <v>142</v>
      </c>
      <c r="BM417" s="217" t="s">
        <v>927</v>
      </c>
    </row>
    <row r="418" s="2" customFormat="1">
      <c r="A418" s="40"/>
      <c r="B418" s="41"/>
      <c r="C418" s="42"/>
      <c r="D418" s="219" t="s">
        <v>144</v>
      </c>
      <c r="E418" s="42"/>
      <c r="F418" s="220" t="s">
        <v>586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144</v>
      </c>
      <c r="AU418" s="19" t="s">
        <v>83</v>
      </c>
    </row>
    <row r="419" s="13" customFormat="1">
      <c r="A419" s="13"/>
      <c r="B419" s="224"/>
      <c r="C419" s="225"/>
      <c r="D419" s="226" t="s">
        <v>146</v>
      </c>
      <c r="E419" s="227" t="s">
        <v>19</v>
      </c>
      <c r="F419" s="228" t="s">
        <v>854</v>
      </c>
      <c r="G419" s="225"/>
      <c r="H419" s="227" t="s">
        <v>19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146</v>
      </c>
      <c r="AU419" s="234" t="s">
        <v>83</v>
      </c>
      <c r="AV419" s="13" t="s">
        <v>81</v>
      </c>
      <c r="AW419" s="13" t="s">
        <v>35</v>
      </c>
      <c r="AX419" s="13" t="s">
        <v>73</v>
      </c>
      <c r="AY419" s="234" t="s">
        <v>135</v>
      </c>
    </row>
    <row r="420" s="14" customFormat="1">
      <c r="A420" s="14"/>
      <c r="B420" s="235"/>
      <c r="C420" s="236"/>
      <c r="D420" s="226" t="s">
        <v>146</v>
      </c>
      <c r="E420" s="237" t="s">
        <v>19</v>
      </c>
      <c r="F420" s="238" t="s">
        <v>587</v>
      </c>
      <c r="G420" s="236"/>
      <c r="H420" s="239">
        <v>12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5" t="s">
        <v>146</v>
      </c>
      <c r="AU420" s="245" t="s">
        <v>83</v>
      </c>
      <c r="AV420" s="14" t="s">
        <v>83</v>
      </c>
      <c r="AW420" s="14" t="s">
        <v>35</v>
      </c>
      <c r="AX420" s="14" t="s">
        <v>81</v>
      </c>
      <c r="AY420" s="245" t="s">
        <v>135</v>
      </c>
    </row>
    <row r="421" s="12" customFormat="1" ht="22.8" customHeight="1">
      <c r="A421" s="12"/>
      <c r="B421" s="190"/>
      <c r="C421" s="191"/>
      <c r="D421" s="192" t="s">
        <v>72</v>
      </c>
      <c r="E421" s="204" t="s">
        <v>175</v>
      </c>
      <c r="F421" s="204" t="s">
        <v>593</v>
      </c>
      <c r="G421" s="191"/>
      <c r="H421" s="191"/>
      <c r="I421" s="194"/>
      <c r="J421" s="205">
        <f>BK421</f>
        <v>0</v>
      </c>
      <c r="K421" s="191"/>
      <c r="L421" s="196"/>
      <c r="M421" s="197"/>
      <c r="N421" s="198"/>
      <c r="O421" s="198"/>
      <c r="P421" s="199">
        <f>SUM(P422:P447)</f>
        <v>0</v>
      </c>
      <c r="Q421" s="198"/>
      <c r="R421" s="199">
        <f>SUM(R422:R447)</f>
        <v>602.39840000000004</v>
      </c>
      <c r="S421" s="198"/>
      <c r="T421" s="200">
        <f>SUM(T422:T447)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1" t="s">
        <v>81</v>
      </c>
      <c r="AT421" s="202" t="s">
        <v>72</v>
      </c>
      <c r="AU421" s="202" t="s">
        <v>81</v>
      </c>
      <c r="AY421" s="201" t="s">
        <v>135</v>
      </c>
      <c r="BK421" s="203">
        <f>SUM(BK422:BK447)</f>
        <v>0</v>
      </c>
    </row>
    <row r="422" s="2" customFormat="1" ht="37.8" customHeight="1">
      <c r="A422" s="40"/>
      <c r="B422" s="41"/>
      <c r="C422" s="206" t="s">
        <v>508</v>
      </c>
      <c r="D422" s="206" t="s">
        <v>137</v>
      </c>
      <c r="E422" s="207" t="s">
        <v>928</v>
      </c>
      <c r="F422" s="208" t="s">
        <v>929</v>
      </c>
      <c r="G422" s="209" t="s">
        <v>140</v>
      </c>
      <c r="H422" s="210">
        <v>704.18499999999995</v>
      </c>
      <c r="I422" s="211"/>
      <c r="J422" s="212">
        <f>ROUND(I422*H422,2)</f>
        <v>0</v>
      </c>
      <c r="K422" s="208" t="s">
        <v>141</v>
      </c>
      <c r="L422" s="46"/>
      <c r="M422" s="213" t="s">
        <v>19</v>
      </c>
      <c r="N422" s="214" t="s">
        <v>44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142</v>
      </c>
      <c r="AT422" s="217" t="s">
        <v>137</v>
      </c>
      <c r="AU422" s="217" t="s">
        <v>83</v>
      </c>
      <c r="AY422" s="19" t="s">
        <v>135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81</v>
      </c>
      <c r="BK422" s="218">
        <f>ROUND(I422*H422,2)</f>
        <v>0</v>
      </c>
      <c r="BL422" s="19" t="s">
        <v>142</v>
      </c>
      <c r="BM422" s="217" t="s">
        <v>930</v>
      </c>
    </row>
    <row r="423" s="2" customFormat="1">
      <c r="A423" s="40"/>
      <c r="B423" s="41"/>
      <c r="C423" s="42"/>
      <c r="D423" s="219" t="s">
        <v>144</v>
      </c>
      <c r="E423" s="42"/>
      <c r="F423" s="220" t="s">
        <v>931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144</v>
      </c>
      <c r="AU423" s="19" t="s">
        <v>83</v>
      </c>
    </row>
    <row r="424" s="13" customFormat="1">
      <c r="A424" s="13"/>
      <c r="B424" s="224"/>
      <c r="C424" s="225"/>
      <c r="D424" s="226" t="s">
        <v>146</v>
      </c>
      <c r="E424" s="227" t="s">
        <v>19</v>
      </c>
      <c r="F424" s="228" t="s">
        <v>820</v>
      </c>
      <c r="G424" s="225"/>
      <c r="H424" s="227" t="s">
        <v>19</v>
      </c>
      <c r="I424" s="229"/>
      <c r="J424" s="225"/>
      <c r="K424" s="225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146</v>
      </c>
      <c r="AU424" s="234" t="s">
        <v>83</v>
      </c>
      <c r="AV424" s="13" t="s">
        <v>81</v>
      </c>
      <c r="AW424" s="13" t="s">
        <v>35</v>
      </c>
      <c r="AX424" s="13" t="s">
        <v>73</v>
      </c>
      <c r="AY424" s="234" t="s">
        <v>135</v>
      </c>
    </row>
    <row r="425" s="13" customFormat="1">
      <c r="A425" s="13"/>
      <c r="B425" s="224"/>
      <c r="C425" s="225"/>
      <c r="D425" s="226" t="s">
        <v>146</v>
      </c>
      <c r="E425" s="227" t="s">
        <v>19</v>
      </c>
      <c r="F425" s="228" t="s">
        <v>599</v>
      </c>
      <c r="G425" s="225"/>
      <c r="H425" s="227" t="s">
        <v>19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146</v>
      </c>
      <c r="AU425" s="234" t="s">
        <v>83</v>
      </c>
      <c r="AV425" s="13" t="s">
        <v>81</v>
      </c>
      <c r="AW425" s="13" t="s">
        <v>35</v>
      </c>
      <c r="AX425" s="13" t="s">
        <v>73</v>
      </c>
      <c r="AY425" s="234" t="s">
        <v>135</v>
      </c>
    </row>
    <row r="426" s="13" customFormat="1">
      <c r="A426" s="13"/>
      <c r="B426" s="224"/>
      <c r="C426" s="225"/>
      <c r="D426" s="226" t="s">
        <v>146</v>
      </c>
      <c r="E426" s="227" t="s">
        <v>19</v>
      </c>
      <c r="F426" s="228" t="s">
        <v>932</v>
      </c>
      <c r="G426" s="225"/>
      <c r="H426" s="227" t="s">
        <v>19</v>
      </c>
      <c r="I426" s="229"/>
      <c r="J426" s="225"/>
      <c r="K426" s="225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146</v>
      </c>
      <c r="AU426" s="234" t="s">
        <v>83</v>
      </c>
      <c r="AV426" s="13" t="s">
        <v>81</v>
      </c>
      <c r="AW426" s="13" t="s">
        <v>35</v>
      </c>
      <c r="AX426" s="13" t="s">
        <v>73</v>
      </c>
      <c r="AY426" s="234" t="s">
        <v>135</v>
      </c>
    </row>
    <row r="427" s="14" customFormat="1">
      <c r="A427" s="14"/>
      <c r="B427" s="235"/>
      <c r="C427" s="236"/>
      <c r="D427" s="226" t="s">
        <v>146</v>
      </c>
      <c r="E427" s="237" t="s">
        <v>19</v>
      </c>
      <c r="F427" s="238" t="s">
        <v>844</v>
      </c>
      <c r="G427" s="236"/>
      <c r="H427" s="239">
        <v>815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146</v>
      </c>
      <c r="AU427" s="245" t="s">
        <v>83</v>
      </c>
      <c r="AV427" s="14" t="s">
        <v>83</v>
      </c>
      <c r="AW427" s="14" t="s">
        <v>35</v>
      </c>
      <c r="AX427" s="14" t="s">
        <v>73</v>
      </c>
      <c r="AY427" s="245" t="s">
        <v>135</v>
      </c>
    </row>
    <row r="428" s="13" customFormat="1">
      <c r="A428" s="13"/>
      <c r="B428" s="224"/>
      <c r="C428" s="225"/>
      <c r="D428" s="226" t="s">
        <v>146</v>
      </c>
      <c r="E428" s="227" t="s">
        <v>19</v>
      </c>
      <c r="F428" s="228" t="s">
        <v>601</v>
      </c>
      <c r="G428" s="225"/>
      <c r="H428" s="227" t="s">
        <v>19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146</v>
      </c>
      <c r="AU428" s="234" t="s">
        <v>83</v>
      </c>
      <c r="AV428" s="13" t="s">
        <v>81</v>
      </c>
      <c r="AW428" s="13" t="s">
        <v>35</v>
      </c>
      <c r="AX428" s="13" t="s">
        <v>73</v>
      </c>
      <c r="AY428" s="234" t="s">
        <v>135</v>
      </c>
    </row>
    <row r="429" s="14" customFormat="1">
      <c r="A429" s="14"/>
      <c r="B429" s="235"/>
      <c r="C429" s="236"/>
      <c r="D429" s="226" t="s">
        <v>146</v>
      </c>
      <c r="E429" s="237" t="s">
        <v>19</v>
      </c>
      <c r="F429" s="238" t="s">
        <v>933</v>
      </c>
      <c r="G429" s="236"/>
      <c r="H429" s="239">
        <v>-110.815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146</v>
      </c>
      <c r="AU429" s="245" t="s">
        <v>83</v>
      </c>
      <c r="AV429" s="14" t="s">
        <v>83</v>
      </c>
      <c r="AW429" s="14" t="s">
        <v>35</v>
      </c>
      <c r="AX429" s="14" t="s">
        <v>73</v>
      </c>
      <c r="AY429" s="245" t="s">
        <v>135</v>
      </c>
    </row>
    <row r="430" s="15" customFormat="1">
      <c r="A430" s="15"/>
      <c r="B430" s="246"/>
      <c r="C430" s="247"/>
      <c r="D430" s="226" t="s">
        <v>146</v>
      </c>
      <c r="E430" s="248" t="s">
        <v>19</v>
      </c>
      <c r="F430" s="249" t="s">
        <v>161</v>
      </c>
      <c r="G430" s="247"/>
      <c r="H430" s="250">
        <v>704.18499999999995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146</v>
      </c>
      <c r="AU430" s="256" t="s">
        <v>83</v>
      </c>
      <c r="AV430" s="15" t="s">
        <v>142</v>
      </c>
      <c r="AW430" s="15" t="s">
        <v>35</v>
      </c>
      <c r="AX430" s="15" t="s">
        <v>81</v>
      </c>
      <c r="AY430" s="256" t="s">
        <v>135</v>
      </c>
    </row>
    <row r="431" s="2" customFormat="1" ht="16.5" customHeight="1">
      <c r="A431" s="40"/>
      <c r="B431" s="41"/>
      <c r="C431" s="257" t="s">
        <v>513</v>
      </c>
      <c r="D431" s="257" t="s">
        <v>458</v>
      </c>
      <c r="E431" s="258" t="s">
        <v>604</v>
      </c>
      <c r="F431" s="259" t="s">
        <v>605</v>
      </c>
      <c r="G431" s="260" t="s">
        <v>413</v>
      </c>
      <c r="H431" s="261">
        <v>18.670999999999999</v>
      </c>
      <c r="I431" s="262"/>
      <c r="J431" s="263">
        <f>ROUND(I431*H431,2)</f>
        <v>0</v>
      </c>
      <c r="K431" s="259" t="s">
        <v>141</v>
      </c>
      <c r="L431" s="264"/>
      <c r="M431" s="265" t="s">
        <v>19</v>
      </c>
      <c r="N431" s="266" t="s">
        <v>44</v>
      </c>
      <c r="O431" s="86"/>
      <c r="P431" s="215">
        <f>O431*H431</f>
        <v>0</v>
      </c>
      <c r="Q431" s="215">
        <v>1</v>
      </c>
      <c r="R431" s="215">
        <f>Q431*H431</f>
        <v>18.670999999999999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191</v>
      </c>
      <c r="AT431" s="217" t="s">
        <v>458</v>
      </c>
      <c r="AU431" s="217" t="s">
        <v>83</v>
      </c>
      <c r="AY431" s="19" t="s">
        <v>135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81</v>
      </c>
      <c r="BK431" s="218">
        <f>ROUND(I431*H431,2)</f>
        <v>0</v>
      </c>
      <c r="BL431" s="19" t="s">
        <v>142</v>
      </c>
      <c r="BM431" s="217" t="s">
        <v>934</v>
      </c>
    </row>
    <row r="432" s="13" customFormat="1">
      <c r="A432" s="13"/>
      <c r="B432" s="224"/>
      <c r="C432" s="225"/>
      <c r="D432" s="226" t="s">
        <v>146</v>
      </c>
      <c r="E432" s="227" t="s">
        <v>19</v>
      </c>
      <c r="F432" s="228" t="s">
        <v>820</v>
      </c>
      <c r="G432" s="225"/>
      <c r="H432" s="227" t="s">
        <v>19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146</v>
      </c>
      <c r="AU432" s="234" t="s">
        <v>83</v>
      </c>
      <c r="AV432" s="13" t="s">
        <v>81</v>
      </c>
      <c r="AW432" s="13" t="s">
        <v>35</v>
      </c>
      <c r="AX432" s="13" t="s">
        <v>73</v>
      </c>
      <c r="AY432" s="234" t="s">
        <v>135</v>
      </c>
    </row>
    <row r="433" s="13" customFormat="1">
      <c r="A433" s="13"/>
      <c r="B433" s="224"/>
      <c r="C433" s="225"/>
      <c r="D433" s="226" t="s">
        <v>146</v>
      </c>
      <c r="E433" s="227" t="s">
        <v>19</v>
      </c>
      <c r="F433" s="228" t="s">
        <v>607</v>
      </c>
      <c r="G433" s="225"/>
      <c r="H433" s="227" t="s">
        <v>19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146</v>
      </c>
      <c r="AU433" s="234" t="s">
        <v>83</v>
      </c>
      <c r="AV433" s="13" t="s">
        <v>81</v>
      </c>
      <c r="AW433" s="13" t="s">
        <v>35</v>
      </c>
      <c r="AX433" s="13" t="s">
        <v>73</v>
      </c>
      <c r="AY433" s="234" t="s">
        <v>135</v>
      </c>
    </row>
    <row r="434" s="13" customFormat="1">
      <c r="A434" s="13"/>
      <c r="B434" s="224"/>
      <c r="C434" s="225"/>
      <c r="D434" s="226" t="s">
        <v>146</v>
      </c>
      <c r="E434" s="227" t="s">
        <v>19</v>
      </c>
      <c r="F434" s="228" t="s">
        <v>608</v>
      </c>
      <c r="G434" s="225"/>
      <c r="H434" s="227" t="s">
        <v>19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146</v>
      </c>
      <c r="AU434" s="234" t="s">
        <v>83</v>
      </c>
      <c r="AV434" s="13" t="s">
        <v>81</v>
      </c>
      <c r="AW434" s="13" t="s">
        <v>35</v>
      </c>
      <c r="AX434" s="13" t="s">
        <v>73</v>
      </c>
      <c r="AY434" s="234" t="s">
        <v>135</v>
      </c>
    </row>
    <row r="435" s="13" customFormat="1">
      <c r="A435" s="13"/>
      <c r="B435" s="224"/>
      <c r="C435" s="225"/>
      <c r="D435" s="226" t="s">
        <v>146</v>
      </c>
      <c r="E435" s="227" t="s">
        <v>19</v>
      </c>
      <c r="F435" s="228" t="s">
        <v>935</v>
      </c>
      <c r="G435" s="225"/>
      <c r="H435" s="227" t="s">
        <v>19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146</v>
      </c>
      <c r="AU435" s="234" t="s">
        <v>83</v>
      </c>
      <c r="AV435" s="13" t="s">
        <v>81</v>
      </c>
      <c r="AW435" s="13" t="s">
        <v>35</v>
      </c>
      <c r="AX435" s="13" t="s">
        <v>73</v>
      </c>
      <c r="AY435" s="234" t="s">
        <v>135</v>
      </c>
    </row>
    <row r="436" s="13" customFormat="1">
      <c r="A436" s="13"/>
      <c r="B436" s="224"/>
      <c r="C436" s="225"/>
      <c r="D436" s="226" t="s">
        <v>146</v>
      </c>
      <c r="E436" s="227" t="s">
        <v>19</v>
      </c>
      <c r="F436" s="228" t="s">
        <v>936</v>
      </c>
      <c r="G436" s="225"/>
      <c r="H436" s="227" t="s">
        <v>19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4" t="s">
        <v>146</v>
      </c>
      <c r="AU436" s="234" t="s">
        <v>83</v>
      </c>
      <c r="AV436" s="13" t="s">
        <v>81</v>
      </c>
      <c r="AW436" s="13" t="s">
        <v>35</v>
      </c>
      <c r="AX436" s="13" t="s">
        <v>73</v>
      </c>
      <c r="AY436" s="234" t="s">
        <v>135</v>
      </c>
    </row>
    <row r="437" s="14" customFormat="1">
      <c r="A437" s="14"/>
      <c r="B437" s="235"/>
      <c r="C437" s="236"/>
      <c r="D437" s="226" t="s">
        <v>146</v>
      </c>
      <c r="E437" s="237" t="s">
        <v>19</v>
      </c>
      <c r="F437" s="238" t="s">
        <v>937</v>
      </c>
      <c r="G437" s="236"/>
      <c r="H437" s="239">
        <v>18.670999999999999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146</v>
      </c>
      <c r="AU437" s="245" t="s">
        <v>83</v>
      </c>
      <c r="AV437" s="14" t="s">
        <v>83</v>
      </c>
      <c r="AW437" s="14" t="s">
        <v>35</v>
      </c>
      <c r="AX437" s="14" t="s">
        <v>81</v>
      </c>
      <c r="AY437" s="245" t="s">
        <v>135</v>
      </c>
    </row>
    <row r="438" s="2" customFormat="1" ht="21.75" customHeight="1">
      <c r="A438" s="40"/>
      <c r="B438" s="41"/>
      <c r="C438" s="206" t="s">
        <v>518</v>
      </c>
      <c r="D438" s="206" t="s">
        <v>137</v>
      </c>
      <c r="E438" s="207" t="s">
        <v>613</v>
      </c>
      <c r="F438" s="208" t="s">
        <v>614</v>
      </c>
      <c r="G438" s="209" t="s">
        <v>140</v>
      </c>
      <c r="H438" s="210">
        <v>780</v>
      </c>
      <c r="I438" s="211"/>
      <c r="J438" s="212">
        <f>ROUND(I438*H438,2)</f>
        <v>0</v>
      </c>
      <c r="K438" s="208" t="s">
        <v>141</v>
      </c>
      <c r="L438" s="46"/>
      <c r="M438" s="213" t="s">
        <v>19</v>
      </c>
      <c r="N438" s="214" t="s">
        <v>44</v>
      </c>
      <c r="O438" s="86"/>
      <c r="P438" s="215">
        <f>O438*H438</f>
        <v>0</v>
      </c>
      <c r="Q438" s="215">
        <v>0.34499999999999997</v>
      </c>
      <c r="R438" s="215">
        <f>Q438*H438</f>
        <v>269.09999999999997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142</v>
      </c>
      <c r="AT438" s="217" t="s">
        <v>137</v>
      </c>
      <c r="AU438" s="217" t="s">
        <v>83</v>
      </c>
      <c r="AY438" s="19" t="s">
        <v>135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81</v>
      </c>
      <c r="BK438" s="218">
        <f>ROUND(I438*H438,2)</f>
        <v>0</v>
      </c>
      <c r="BL438" s="19" t="s">
        <v>142</v>
      </c>
      <c r="BM438" s="217" t="s">
        <v>938</v>
      </c>
    </row>
    <row r="439" s="2" customFormat="1">
      <c r="A439" s="40"/>
      <c r="B439" s="41"/>
      <c r="C439" s="42"/>
      <c r="D439" s="219" t="s">
        <v>144</v>
      </c>
      <c r="E439" s="42"/>
      <c r="F439" s="220" t="s">
        <v>616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144</v>
      </c>
      <c r="AU439" s="19" t="s">
        <v>83</v>
      </c>
    </row>
    <row r="440" s="13" customFormat="1">
      <c r="A440" s="13"/>
      <c r="B440" s="224"/>
      <c r="C440" s="225"/>
      <c r="D440" s="226" t="s">
        <v>146</v>
      </c>
      <c r="E440" s="227" t="s">
        <v>19</v>
      </c>
      <c r="F440" s="228" t="s">
        <v>820</v>
      </c>
      <c r="G440" s="225"/>
      <c r="H440" s="227" t="s">
        <v>19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146</v>
      </c>
      <c r="AU440" s="234" t="s">
        <v>83</v>
      </c>
      <c r="AV440" s="13" t="s">
        <v>81</v>
      </c>
      <c r="AW440" s="13" t="s">
        <v>35</v>
      </c>
      <c r="AX440" s="13" t="s">
        <v>73</v>
      </c>
      <c r="AY440" s="234" t="s">
        <v>135</v>
      </c>
    </row>
    <row r="441" s="13" customFormat="1">
      <c r="A441" s="13"/>
      <c r="B441" s="224"/>
      <c r="C441" s="225"/>
      <c r="D441" s="226" t="s">
        <v>146</v>
      </c>
      <c r="E441" s="227" t="s">
        <v>19</v>
      </c>
      <c r="F441" s="228" t="s">
        <v>939</v>
      </c>
      <c r="G441" s="225"/>
      <c r="H441" s="227" t="s">
        <v>19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146</v>
      </c>
      <c r="AU441" s="234" t="s">
        <v>83</v>
      </c>
      <c r="AV441" s="13" t="s">
        <v>81</v>
      </c>
      <c r="AW441" s="13" t="s">
        <v>35</v>
      </c>
      <c r="AX441" s="13" t="s">
        <v>73</v>
      </c>
      <c r="AY441" s="234" t="s">
        <v>135</v>
      </c>
    </row>
    <row r="442" s="14" customFormat="1">
      <c r="A442" s="14"/>
      <c r="B442" s="235"/>
      <c r="C442" s="236"/>
      <c r="D442" s="226" t="s">
        <v>146</v>
      </c>
      <c r="E442" s="237" t="s">
        <v>19</v>
      </c>
      <c r="F442" s="238" t="s">
        <v>940</v>
      </c>
      <c r="G442" s="236"/>
      <c r="H442" s="239">
        <v>780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146</v>
      </c>
      <c r="AU442" s="245" t="s">
        <v>83</v>
      </c>
      <c r="AV442" s="14" t="s">
        <v>83</v>
      </c>
      <c r="AW442" s="14" t="s">
        <v>35</v>
      </c>
      <c r="AX442" s="14" t="s">
        <v>81</v>
      </c>
      <c r="AY442" s="245" t="s">
        <v>135</v>
      </c>
    </row>
    <row r="443" s="2" customFormat="1" ht="24.15" customHeight="1">
      <c r="A443" s="40"/>
      <c r="B443" s="41"/>
      <c r="C443" s="206" t="s">
        <v>525</v>
      </c>
      <c r="D443" s="206" t="s">
        <v>137</v>
      </c>
      <c r="E443" s="207" t="s">
        <v>625</v>
      </c>
      <c r="F443" s="208" t="s">
        <v>626</v>
      </c>
      <c r="G443" s="209" t="s">
        <v>140</v>
      </c>
      <c r="H443" s="210">
        <v>705</v>
      </c>
      <c r="I443" s="211"/>
      <c r="J443" s="212">
        <f>ROUND(I443*H443,2)</f>
        <v>0</v>
      </c>
      <c r="K443" s="208" t="s">
        <v>141</v>
      </c>
      <c r="L443" s="46"/>
      <c r="M443" s="213" t="s">
        <v>19</v>
      </c>
      <c r="N443" s="214" t="s">
        <v>44</v>
      </c>
      <c r="O443" s="86"/>
      <c r="P443" s="215">
        <f>O443*H443</f>
        <v>0</v>
      </c>
      <c r="Q443" s="215">
        <v>0.44628000000000001</v>
      </c>
      <c r="R443" s="215">
        <f>Q443*H443</f>
        <v>314.62740000000002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142</v>
      </c>
      <c r="AT443" s="217" t="s">
        <v>137</v>
      </c>
      <c r="AU443" s="217" t="s">
        <v>83</v>
      </c>
      <c r="AY443" s="19" t="s">
        <v>135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81</v>
      </c>
      <c r="BK443" s="218">
        <f>ROUND(I443*H443,2)</f>
        <v>0</v>
      </c>
      <c r="BL443" s="19" t="s">
        <v>142</v>
      </c>
      <c r="BM443" s="217" t="s">
        <v>941</v>
      </c>
    </row>
    <row r="444" s="2" customFormat="1">
      <c r="A444" s="40"/>
      <c r="B444" s="41"/>
      <c r="C444" s="42"/>
      <c r="D444" s="219" t="s">
        <v>144</v>
      </c>
      <c r="E444" s="42"/>
      <c r="F444" s="220" t="s">
        <v>628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144</v>
      </c>
      <c r="AU444" s="19" t="s">
        <v>83</v>
      </c>
    </row>
    <row r="445" s="13" customFormat="1">
      <c r="A445" s="13"/>
      <c r="B445" s="224"/>
      <c r="C445" s="225"/>
      <c r="D445" s="226" t="s">
        <v>146</v>
      </c>
      <c r="E445" s="227" t="s">
        <v>19</v>
      </c>
      <c r="F445" s="228" t="s">
        <v>820</v>
      </c>
      <c r="G445" s="225"/>
      <c r="H445" s="227" t="s">
        <v>19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146</v>
      </c>
      <c r="AU445" s="234" t="s">
        <v>83</v>
      </c>
      <c r="AV445" s="13" t="s">
        <v>81</v>
      </c>
      <c r="AW445" s="13" t="s">
        <v>35</v>
      </c>
      <c r="AX445" s="13" t="s">
        <v>73</v>
      </c>
      <c r="AY445" s="234" t="s">
        <v>135</v>
      </c>
    </row>
    <row r="446" s="13" customFormat="1">
      <c r="A446" s="13"/>
      <c r="B446" s="224"/>
      <c r="C446" s="225"/>
      <c r="D446" s="226" t="s">
        <v>146</v>
      </c>
      <c r="E446" s="227" t="s">
        <v>19</v>
      </c>
      <c r="F446" s="228" t="s">
        <v>942</v>
      </c>
      <c r="G446" s="225"/>
      <c r="H446" s="227" t="s">
        <v>19</v>
      </c>
      <c r="I446" s="229"/>
      <c r="J446" s="225"/>
      <c r="K446" s="225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146</v>
      </c>
      <c r="AU446" s="234" t="s">
        <v>83</v>
      </c>
      <c r="AV446" s="13" t="s">
        <v>81</v>
      </c>
      <c r="AW446" s="13" t="s">
        <v>35</v>
      </c>
      <c r="AX446" s="13" t="s">
        <v>73</v>
      </c>
      <c r="AY446" s="234" t="s">
        <v>135</v>
      </c>
    </row>
    <row r="447" s="14" customFormat="1">
      <c r="A447" s="14"/>
      <c r="B447" s="235"/>
      <c r="C447" s="236"/>
      <c r="D447" s="226" t="s">
        <v>146</v>
      </c>
      <c r="E447" s="237" t="s">
        <v>19</v>
      </c>
      <c r="F447" s="238" t="s">
        <v>943</v>
      </c>
      <c r="G447" s="236"/>
      <c r="H447" s="239">
        <v>705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5" t="s">
        <v>146</v>
      </c>
      <c r="AU447" s="245" t="s">
        <v>83</v>
      </c>
      <c r="AV447" s="14" t="s">
        <v>83</v>
      </c>
      <c r="AW447" s="14" t="s">
        <v>35</v>
      </c>
      <c r="AX447" s="14" t="s">
        <v>81</v>
      </c>
      <c r="AY447" s="245" t="s">
        <v>135</v>
      </c>
    </row>
    <row r="448" s="12" customFormat="1" ht="22.8" customHeight="1">
      <c r="A448" s="12"/>
      <c r="B448" s="190"/>
      <c r="C448" s="191"/>
      <c r="D448" s="192" t="s">
        <v>72</v>
      </c>
      <c r="E448" s="204" t="s">
        <v>196</v>
      </c>
      <c r="F448" s="204" t="s">
        <v>638</v>
      </c>
      <c r="G448" s="191"/>
      <c r="H448" s="191"/>
      <c r="I448" s="194"/>
      <c r="J448" s="205">
        <f>BK448</f>
        <v>0</v>
      </c>
      <c r="K448" s="191"/>
      <c r="L448" s="196"/>
      <c r="M448" s="197"/>
      <c r="N448" s="198"/>
      <c r="O448" s="198"/>
      <c r="P448" s="199">
        <f>SUM(P449:P460)</f>
        <v>0</v>
      </c>
      <c r="Q448" s="198"/>
      <c r="R448" s="199">
        <f>SUM(R449:R460)</f>
        <v>0.011520000000000001</v>
      </c>
      <c r="S448" s="198"/>
      <c r="T448" s="200">
        <f>SUM(T449:T460)</f>
        <v>9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1" t="s">
        <v>81</v>
      </c>
      <c r="AT448" s="202" t="s">
        <v>72</v>
      </c>
      <c r="AU448" s="202" t="s">
        <v>81</v>
      </c>
      <c r="AY448" s="201" t="s">
        <v>135</v>
      </c>
      <c r="BK448" s="203">
        <f>SUM(BK449:BK460)</f>
        <v>0</v>
      </c>
    </row>
    <row r="449" s="2" customFormat="1" ht="16.5" customHeight="1">
      <c r="A449" s="40"/>
      <c r="B449" s="41"/>
      <c r="C449" s="206" t="s">
        <v>730</v>
      </c>
      <c r="D449" s="206" t="s">
        <v>137</v>
      </c>
      <c r="E449" s="207" t="s">
        <v>640</v>
      </c>
      <c r="F449" s="208" t="s">
        <v>641</v>
      </c>
      <c r="G449" s="209" t="s">
        <v>140</v>
      </c>
      <c r="H449" s="210">
        <v>32</v>
      </c>
      <c r="I449" s="211"/>
      <c r="J449" s="212">
        <f>ROUND(I449*H449,2)</f>
        <v>0</v>
      </c>
      <c r="K449" s="208" t="s">
        <v>141</v>
      </c>
      <c r="L449" s="46"/>
      <c r="M449" s="213" t="s">
        <v>19</v>
      </c>
      <c r="N449" s="214" t="s">
        <v>44</v>
      </c>
      <c r="O449" s="86"/>
      <c r="P449" s="215">
        <f>O449*H449</f>
        <v>0</v>
      </c>
      <c r="Q449" s="215">
        <v>0.00036000000000000002</v>
      </c>
      <c r="R449" s="215">
        <f>Q449*H449</f>
        <v>0.011520000000000001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142</v>
      </c>
      <c r="AT449" s="217" t="s">
        <v>137</v>
      </c>
      <c r="AU449" s="217" t="s">
        <v>83</v>
      </c>
      <c r="AY449" s="19" t="s">
        <v>135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81</v>
      </c>
      <c r="BK449" s="218">
        <f>ROUND(I449*H449,2)</f>
        <v>0</v>
      </c>
      <c r="BL449" s="19" t="s">
        <v>142</v>
      </c>
      <c r="BM449" s="217" t="s">
        <v>944</v>
      </c>
    </row>
    <row r="450" s="2" customFormat="1">
      <c r="A450" s="40"/>
      <c r="B450" s="41"/>
      <c r="C450" s="42"/>
      <c r="D450" s="219" t="s">
        <v>144</v>
      </c>
      <c r="E450" s="42"/>
      <c r="F450" s="220" t="s">
        <v>643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144</v>
      </c>
      <c r="AU450" s="19" t="s">
        <v>83</v>
      </c>
    </row>
    <row r="451" s="13" customFormat="1">
      <c r="A451" s="13"/>
      <c r="B451" s="224"/>
      <c r="C451" s="225"/>
      <c r="D451" s="226" t="s">
        <v>146</v>
      </c>
      <c r="E451" s="227" t="s">
        <v>19</v>
      </c>
      <c r="F451" s="228" t="s">
        <v>854</v>
      </c>
      <c r="G451" s="225"/>
      <c r="H451" s="227" t="s">
        <v>19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146</v>
      </c>
      <c r="AU451" s="234" t="s">
        <v>83</v>
      </c>
      <c r="AV451" s="13" t="s">
        <v>81</v>
      </c>
      <c r="AW451" s="13" t="s">
        <v>35</v>
      </c>
      <c r="AX451" s="13" t="s">
        <v>73</v>
      </c>
      <c r="AY451" s="234" t="s">
        <v>135</v>
      </c>
    </row>
    <row r="452" s="14" customFormat="1">
      <c r="A452" s="14"/>
      <c r="B452" s="235"/>
      <c r="C452" s="236"/>
      <c r="D452" s="226" t="s">
        <v>146</v>
      </c>
      <c r="E452" s="237" t="s">
        <v>19</v>
      </c>
      <c r="F452" s="238" t="s">
        <v>644</v>
      </c>
      <c r="G452" s="236"/>
      <c r="H452" s="239">
        <v>32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146</v>
      </c>
      <c r="AU452" s="245" t="s">
        <v>83</v>
      </c>
      <c r="AV452" s="14" t="s">
        <v>83</v>
      </c>
      <c r="AW452" s="14" t="s">
        <v>35</v>
      </c>
      <c r="AX452" s="14" t="s">
        <v>81</v>
      </c>
      <c r="AY452" s="245" t="s">
        <v>135</v>
      </c>
    </row>
    <row r="453" s="2" customFormat="1" ht="21.75" customHeight="1">
      <c r="A453" s="40"/>
      <c r="B453" s="41"/>
      <c r="C453" s="206" t="s">
        <v>531</v>
      </c>
      <c r="D453" s="206" t="s">
        <v>137</v>
      </c>
      <c r="E453" s="207" t="s">
        <v>653</v>
      </c>
      <c r="F453" s="208" t="s">
        <v>654</v>
      </c>
      <c r="G453" s="209" t="s">
        <v>140</v>
      </c>
      <c r="H453" s="210">
        <v>300</v>
      </c>
      <c r="I453" s="211"/>
      <c r="J453" s="212">
        <f>ROUND(I453*H453,2)</f>
        <v>0</v>
      </c>
      <c r="K453" s="208" t="s">
        <v>141</v>
      </c>
      <c r="L453" s="46"/>
      <c r="M453" s="213" t="s">
        <v>19</v>
      </c>
      <c r="N453" s="214" t="s">
        <v>44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0.01</v>
      </c>
      <c r="T453" s="216">
        <f>S453*H453</f>
        <v>3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142</v>
      </c>
      <c r="AT453" s="217" t="s">
        <v>137</v>
      </c>
      <c r="AU453" s="217" t="s">
        <v>83</v>
      </c>
      <c r="AY453" s="19" t="s">
        <v>135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81</v>
      </c>
      <c r="BK453" s="218">
        <f>ROUND(I453*H453,2)</f>
        <v>0</v>
      </c>
      <c r="BL453" s="19" t="s">
        <v>142</v>
      </c>
      <c r="BM453" s="217" t="s">
        <v>945</v>
      </c>
    </row>
    <row r="454" s="2" customFormat="1">
      <c r="A454" s="40"/>
      <c r="B454" s="41"/>
      <c r="C454" s="42"/>
      <c r="D454" s="219" t="s">
        <v>144</v>
      </c>
      <c r="E454" s="42"/>
      <c r="F454" s="220" t="s">
        <v>656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144</v>
      </c>
      <c r="AU454" s="19" t="s">
        <v>83</v>
      </c>
    </row>
    <row r="455" s="13" customFormat="1">
      <c r="A455" s="13"/>
      <c r="B455" s="224"/>
      <c r="C455" s="225"/>
      <c r="D455" s="226" t="s">
        <v>146</v>
      </c>
      <c r="E455" s="227" t="s">
        <v>19</v>
      </c>
      <c r="F455" s="228" t="s">
        <v>946</v>
      </c>
      <c r="G455" s="225"/>
      <c r="H455" s="227" t="s">
        <v>19</v>
      </c>
      <c r="I455" s="229"/>
      <c r="J455" s="225"/>
      <c r="K455" s="225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146</v>
      </c>
      <c r="AU455" s="234" t="s">
        <v>83</v>
      </c>
      <c r="AV455" s="13" t="s">
        <v>81</v>
      </c>
      <c r="AW455" s="13" t="s">
        <v>35</v>
      </c>
      <c r="AX455" s="13" t="s">
        <v>73</v>
      </c>
      <c r="AY455" s="234" t="s">
        <v>135</v>
      </c>
    </row>
    <row r="456" s="14" customFormat="1">
      <c r="A456" s="14"/>
      <c r="B456" s="235"/>
      <c r="C456" s="236"/>
      <c r="D456" s="226" t="s">
        <v>146</v>
      </c>
      <c r="E456" s="237" t="s">
        <v>19</v>
      </c>
      <c r="F456" s="238" t="s">
        <v>658</v>
      </c>
      <c r="G456" s="236"/>
      <c r="H456" s="239">
        <v>300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146</v>
      </c>
      <c r="AU456" s="245" t="s">
        <v>83</v>
      </c>
      <c r="AV456" s="14" t="s">
        <v>83</v>
      </c>
      <c r="AW456" s="14" t="s">
        <v>35</v>
      </c>
      <c r="AX456" s="14" t="s">
        <v>81</v>
      </c>
      <c r="AY456" s="245" t="s">
        <v>135</v>
      </c>
    </row>
    <row r="457" s="2" customFormat="1" ht="33" customHeight="1">
      <c r="A457" s="40"/>
      <c r="B457" s="41"/>
      <c r="C457" s="206" t="s">
        <v>559</v>
      </c>
      <c r="D457" s="206" t="s">
        <v>137</v>
      </c>
      <c r="E457" s="207" t="s">
        <v>660</v>
      </c>
      <c r="F457" s="208" t="s">
        <v>661</v>
      </c>
      <c r="G457" s="209" t="s">
        <v>140</v>
      </c>
      <c r="H457" s="210">
        <v>300</v>
      </c>
      <c r="I457" s="211"/>
      <c r="J457" s="212">
        <f>ROUND(I457*H457,2)</f>
        <v>0</v>
      </c>
      <c r="K457" s="208" t="s">
        <v>141</v>
      </c>
      <c r="L457" s="46"/>
      <c r="M457" s="213" t="s">
        <v>19</v>
      </c>
      <c r="N457" s="214" t="s">
        <v>44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0.02</v>
      </c>
      <c r="T457" s="216">
        <f>S457*H457</f>
        <v>6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142</v>
      </c>
      <c r="AT457" s="217" t="s">
        <v>137</v>
      </c>
      <c r="AU457" s="217" t="s">
        <v>83</v>
      </c>
      <c r="AY457" s="19" t="s">
        <v>135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81</v>
      </c>
      <c r="BK457" s="218">
        <f>ROUND(I457*H457,2)</f>
        <v>0</v>
      </c>
      <c r="BL457" s="19" t="s">
        <v>142</v>
      </c>
      <c r="BM457" s="217" t="s">
        <v>947</v>
      </c>
    </row>
    <row r="458" s="2" customFormat="1">
      <c r="A458" s="40"/>
      <c r="B458" s="41"/>
      <c r="C458" s="42"/>
      <c r="D458" s="219" t="s">
        <v>144</v>
      </c>
      <c r="E458" s="42"/>
      <c r="F458" s="220" t="s">
        <v>663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144</v>
      </c>
      <c r="AU458" s="19" t="s">
        <v>83</v>
      </c>
    </row>
    <row r="459" s="13" customFormat="1">
      <c r="A459" s="13"/>
      <c r="B459" s="224"/>
      <c r="C459" s="225"/>
      <c r="D459" s="226" t="s">
        <v>146</v>
      </c>
      <c r="E459" s="227" t="s">
        <v>19</v>
      </c>
      <c r="F459" s="228" t="s">
        <v>946</v>
      </c>
      <c r="G459" s="225"/>
      <c r="H459" s="227" t="s">
        <v>19</v>
      </c>
      <c r="I459" s="229"/>
      <c r="J459" s="225"/>
      <c r="K459" s="225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146</v>
      </c>
      <c r="AU459" s="234" t="s">
        <v>83</v>
      </c>
      <c r="AV459" s="13" t="s">
        <v>81</v>
      </c>
      <c r="AW459" s="13" t="s">
        <v>35</v>
      </c>
      <c r="AX459" s="13" t="s">
        <v>73</v>
      </c>
      <c r="AY459" s="234" t="s">
        <v>135</v>
      </c>
    </row>
    <row r="460" s="14" customFormat="1">
      <c r="A460" s="14"/>
      <c r="B460" s="235"/>
      <c r="C460" s="236"/>
      <c r="D460" s="226" t="s">
        <v>146</v>
      </c>
      <c r="E460" s="237" t="s">
        <v>19</v>
      </c>
      <c r="F460" s="238" t="s">
        <v>658</v>
      </c>
      <c r="G460" s="236"/>
      <c r="H460" s="239">
        <v>300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146</v>
      </c>
      <c r="AU460" s="245" t="s">
        <v>83</v>
      </c>
      <c r="AV460" s="14" t="s">
        <v>83</v>
      </c>
      <c r="AW460" s="14" t="s">
        <v>35</v>
      </c>
      <c r="AX460" s="14" t="s">
        <v>81</v>
      </c>
      <c r="AY460" s="245" t="s">
        <v>135</v>
      </c>
    </row>
    <row r="461" s="12" customFormat="1" ht="22.8" customHeight="1">
      <c r="A461" s="12"/>
      <c r="B461" s="190"/>
      <c r="C461" s="191"/>
      <c r="D461" s="192" t="s">
        <v>72</v>
      </c>
      <c r="E461" s="204" t="s">
        <v>687</v>
      </c>
      <c r="F461" s="204" t="s">
        <v>688</v>
      </c>
      <c r="G461" s="191"/>
      <c r="H461" s="191"/>
      <c r="I461" s="194"/>
      <c r="J461" s="205">
        <f>BK461</f>
        <v>0</v>
      </c>
      <c r="K461" s="191"/>
      <c r="L461" s="196"/>
      <c r="M461" s="197"/>
      <c r="N461" s="198"/>
      <c r="O461" s="198"/>
      <c r="P461" s="199">
        <f>SUM(P462:P465)</f>
        <v>0</v>
      </c>
      <c r="Q461" s="198"/>
      <c r="R461" s="199">
        <f>SUM(R462:R465)</f>
        <v>0</v>
      </c>
      <c r="S461" s="198"/>
      <c r="T461" s="200">
        <f>SUM(T462:T465)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1" t="s">
        <v>81</v>
      </c>
      <c r="AT461" s="202" t="s">
        <v>72</v>
      </c>
      <c r="AU461" s="202" t="s">
        <v>81</v>
      </c>
      <c r="AY461" s="201" t="s">
        <v>135</v>
      </c>
      <c r="BK461" s="203">
        <f>SUM(BK462:BK465)</f>
        <v>0</v>
      </c>
    </row>
    <row r="462" s="2" customFormat="1" ht="24.15" customHeight="1">
      <c r="A462" s="40"/>
      <c r="B462" s="41"/>
      <c r="C462" s="206" t="s">
        <v>565</v>
      </c>
      <c r="D462" s="206" t="s">
        <v>137</v>
      </c>
      <c r="E462" s="207" t="s">
        <v>690</v>
      </c>
      <c r="F462" s="208" t="s">
        <v>691</v>
      </c>
      <c r="G462" s="209" t="s">
        <v>413</v>
      </c>
      <c r="H462" s="210">
        <v>748.22400000000005</v>
      </c>
      <c r="I462" s="211"/>
      <c r="J462" s="212">
        <f>ROUND(I462*H462,2)</f>
        <v>0</v>
      </c>
      <c r="K462" s="208" t="s">
        <v>141</v>
      </c>
      <c r="L462" s="46"/>
      <c r="M462" s="213" t="s">
        <v>19</v>
      </c>
      <c r="N462" s="214" t="s">
        <v>44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142</v>
      </c>
      <c r="AT462" s="217" t="s">
        <v>137</v>
      </c>
      <c r="AU462" s="217" t="s">
        <v>83</v>
      </c>
      <c r="AY462" s="19" t="s">
        <v>135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81</v>
      </c>
      <c r="BK462" s="218">
        <f>ROUND(I462*H462,2)</f>
        <v>0</v>
      </c>
      <c r="BL462" s="19" t="s">
        <v>142</v>
      </c>
      <c r="BM462" s="217" t="s">
        <v>948</v>
      </c>
    </row>
    <row r="463" s="2" customFormat="1">
      <c r="A463" s="40"/>
      <c r="B463" s="41"/>
      <c r="C463" s="42"/>
      <c r="D463" s="219" t="s">
        <v>144</v>
      </c>
      <c r="E463" s="42"/>
      <c r="F463" s="220" t="s">
        <v>693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144</v>
      </c>
      <c r="AU463" s="19" t="s">
        <v>83</v>
      </c>
    </row>
    <row r="464" s="2" customFormat="1" ht="24.15" customHeight="1">
      <c r="A464" s="40"/>
      <c r="B464" s="41"/>
      <c r="C464" s="206" t="s">
        <v>400</v>
      </c>
      <c r="D464" s="206" t="s">
        <v>137</v>
      </c>
      <c r="E464" s="207" t="s">
        <v>695</v>
      </c>
      <c r="F464" s="208" t="s">
        <v>696</v>
      </c>
      <c r="G464" s="209" t="s">
        <v>413</v>
      </c>
      <c r="H464" s="210">
        <v>748.22400000000005</v>
      </c>
      <c r="I464" s="211"/>
      <c r="J464" s="212">
        <f>ROUND(I464*H464,2)</f>
        <v>0</v>
      </c>
      <c r="K464" s="208" t="s">
        <v>141</v>
      </c>
      <c r="L464" s="46"/>
      <c r="M464" s="213" t="s">
        <v>19</v>
      </c>
      <c r="N464" s="214" t="s">
        <v>44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142</v>
      </c>
      <c r="AT464" s="217" t="s">
        <v>137</v>
      </c>
      <c r="AU464" s="217" t="s">
        <v>83</v>
      </c>
      <c r="AY464" s="19" t="s">
        <v>135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81</v>
      </c>
      <c r="BK464" s="218">
        <f>ROUND(I464*H464,2)</f>
        <v>0</v>
      </c>
      <c r="BL464" s="19" t="s">
        <v>142</v>
      </c>
      <c r="BM464" s="217" t="s">
        <v>949</v>
      </c>
    </row>
    <row r="465" s="2" customFormat="1">
      <c r="A465" s="40"/>
      <c r="B465" s="41"/>
      <c r="C465" s="42"/>
      <c r="D465" s="219" t="s">
        <v>144</v>
      </c>
      <c r="E465" s="42"/>
      <c r="F465" s="220" t="s">
        <v>698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144</v>
      </c>
      <c r="AU465" s="19" t="s">
        <v>83</v>
      </c>
    </row>
    <row r="466" s="12" customFormat="1" ht="25.92" customHeight="1">
      <c r="A466" s="12"/>
      <c r="B466" s="190"/>
      <c r="C466" s="191"/>
      <c r="D466" s="192" t="s">
        <v>72</v>
      </c>
      <c r="E466" s="193" t="s">
        <v>699</v>
      </c>
      <c r="F466" s="193" t="s">
        <v>700</v>
      </c>
      <c r="G466" s="191"/>
      <c r="H466" s="191"/>
      <c r="I466" s="194"/>
      <c r="J466" s="195">
        <f>BK466</f>
        <v>0</v>
      </c>
      <c r="K466" s="191"/>
      <c r="L466" s="196"/>
      <c r="M466" s="197"/>
      <c r="N466" s="198"/>
      <c r="O466" s="198"/>
      <c r="P466" s="199">
        <f>P467+P493+P503+P525</f>
        <v>0</v>
      </c>
      <c r="Q466" s="198"/>
      <c r="R466" s="199">
        <f>R467+R493+R503+R525</f>
        <v>0</v>
      </c>
      <c r="S466" s="198"/>
      <c r="T466" s="200">
        <f>T467+T493+T503+T525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1" t="s">
        <v>175</v>
      </c>
      <c r="AT466" s="202" t="s">
        <v>72</v>
      </c>
      <c r="AU466" s="202" t="s">
        <v>73</v>
      </c>
      <c r="AY466" s="201" t="s">
        <v>135</v>
      </c>
      <c r="BK466" s="203">
        <f>BK467+BK493+BK503+BK525</f>
        <v>0</v>
      </c>
    </row>
    <row r="467" s="12" customFormat="1" ht="22.8" customHeight="1">
      <c r="A467" s="12"/>
      <c r="B467" s="190"/>
      <c r="C467" s="191"/>
      <c r="D467" s="192" t="s">
        <v>72</v>
      </c>
      <c r="E467" s="204" t="s">
        <v>701</v>
      </c>
      <c r="F467" s="204" t="s">
        <v>702</v>
      </c>
      <c r="G467" s="191"/>
      <c r="H467" s="191"/>
      <c r="I467" s="194"/>
      <c r="J467" s="205">
        <f>BK467</f>
        <v>0</v>
      </c>
      <c r="K467" s="191"/>
      <c r="L467" s="196"/>
      <c r="M467" s="197"/>
      <c r="N467" s="198"/>
      <c r="O467" s="198"/>
      <c r="P467" s="199">
        <f>SUM(P468:P492)</f>
        <v>0</v>
      </c>
      <c r="Q467" s="198"/>
      <c r="R467" s="199">
        <f>SUM(R468:R492)</f>
        <v>0</v>
      </c>
      <c r="S467" s="198"/>
      <c r="T467" s="200">
        <f>SUM(T468:T492)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1" t="s">
        <v>175</v>
      </c>
      <c r="AT467" s="202" t="s">
        <v>72</v>
      </c>
      <c r="AU467" s="202" t="s">
        <v>81</v>
      </c>
      <c r="AY467" s="201" t="s">
        <v>135</v>
      </c>
      <c r="BK467" s="203">
        <f>SUM(BK468:BK492)</f>
        <v>0</v>
      </c>
    </row>
    <row r="468" s="2" customFormat="1" ht="16.5" customHeight="1">
      <c r="A468" s="40"/>
      <c r="B468" s="41"/>
      <c r="C468" s="206" t="s">
        <v>576</v>
      </c>
      <c r="D468" s="206" t="s">
        <v>137</v>
      </c>
      <c r="E468" s="207" t="s">
        <v>704</v>
      </c>
      <c r="F468" s="208" t="s">
        <v>705</v>
      </c>
      <c r="G468" s="209" t="s">
        <v>706</v>
      </c>
      <c r="H468" s="210">
        <v>1</v>
      </c>
      <c r="I468" s="211"/>
      <c r="J468" s="212">
        <f>ROUND(I468*H468,2)</f>
        <v>0</v>
      </c>
      <c r="K468" s="208" t="s">
        <v>141</v>
      </c>
      <c r="L468" s="46"/>
      <c r="M468" s="213" t="s">
        <v>19</v>
      </c>
      <c r="N468" s="214" t="s">
        <v>44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707</v>
      </c>
      <c r="AT468" s="217" t="s">
        <v>137</v>
      </c>
      <c r="AU468" s="217" t="s">
        <v>83</v>
      </c>
      <c r="AY468" s="19" t="s">
        <v>135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81</v>
      </c>
      <c r="BK468" s="218">
        <f>ROUND(I468*H468,2)</f>
        <v>0</v>
      </c>
      <c r="BL468" s="19" t="s">
        <v>707</v>
      </c>
      <c r="BM468" s="217" t="s">
        <v>950</v>
      </c>
    </row>
    <row r="469" s="2" customFormat="1">
      <c r="A469" s="40"/>
      <c r="B469" s="41"/>
      <c r="C469" s="42"/>
      <c r="D469" s="219" t="s">
        <v>144</v>
      </c>
      <c r="E469" s="42"/>
      <c r="F469" s="220" t="s">
        <v>709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144</v>
      </c>
      <c r="AU469" s="19" t="s">
        <v>83</v>
      </c>
    </row>
    <row r="470" s="13" customFormat="1">
      <c r="A470" s="13"/>
      <c r="B470" s="224"/>
      <c r="C470" s="225"/>
      <c r="D470" s="226" t="s">
        <v>146</v>
      </c>
      <c r="E470" s="227" t="s">
        <v>19</v>
      </c>
      <c r="F470" s="228" t="s">
        <v>710</v>
      </c>
      <c r="G470" s="225"/>
      <c r="H470" s="227" t="s">
        <v>19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146</v>
      </c>
      <c r="AU470" s="234" t="s">
        <v>83</v>
      </c>
      <c r="AV470" s="13" t="s">
        <v>81</v>
      </c>
      <c r="AW470" s="13" t="s">
        <v>35</v>
      </c>
      <c r="AX470" s="13" t="s">
        <v>73</v>
      </c>
      <c r="AY470" s="234" t="s">
        <v>135</v>
      </c>
    </row>
    <row r="471" s="14" customFormat="1">
      <c r="A471" s="14"/>
      <c r="B471" s="235"/>
      <c r="C471" s="236"/>
      <c r="D471" s="226" t="s">
        <v>146</v>
      </c>
      <c r="E471" s="237" t="s">
        <v>19</v>
      </c>
      <c r="F471" s="238" t="s">
        <v>81</v>
      </c>
      <c r="G471" s="236"/>
      <c r="H471" s="239">
        <v>1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146</v>
      </c>
      <c r="AU471" s="245" t="s">
        <v>83</v>
      </c>
      <c r="AV471" s="14" t="s">
        <v>83</v>
      </c>
      <c r="AW471" s="14" t="s">
        <v>35</v>
      </c>
      <c r="AX471" s="14" t="s">
        <v>81</v>
      </c>
      <c r="AY471" s="245" t="s">
        <v>135</v>
      </c>
    </row>
    <row r="472" s="2" customFormat="1" ht="16.5" customHeight="1">
      <c r="A472" s="40"/>
      <c r="B472" s="41"/>
      <c r="C472" s="206" t="s">
        <v>588</v>
      </c>
      <c r="D472" s="206" t="s">
        <v>137</v>
      </c>
      <c r="E472" s="207" t="s">
        <v>712</v>
      </c>
      <c r="F472" s="208" t="s">
        <v>713</v>
      </c>
      <c r="G472" s="209" t="s">
        <v>714</v>
      </c>
      <c r="H472" s="210">
        <v>1</v>
      </c>
      <c r="I472" s="211"/>
      <c r="J472" s="212">
        <f>ROUND(I472*H472,2)</f>
        <v>0</v>
      </c>
      <c r="K472" s="208" t="s">
        <v>141</v>
      </c>
      <c r="L472" s="46"/>
      <c r="M472" s="213" t="s">
        <v>19</v>
      </c>
      <c r="N472" s="214" t="s">
        <v>44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707</v>
      </c>
      <c r="AT472" s="217" t="s">
        <v>137</v>
      </c>
      <c r="AU472" s="217" t="s">
        <v>83</v>
      </c>
      <c r="AY472" s="19" t="s">
        <v>135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81</v>
      </c>
      <c r="BK472" s="218">
        <f>ROUND(I472*H472,2)</f>
        <v>0</v>
      </c>
      <c r="BL472" s="19" t="s">
        <v>707</v>
      </c>
      <c r="BM472" s="217" t="s">
        <v>951</v>
      </c>
    </row>
    <row r="473" s="2" customFormat="1">
      <c r="A473" s="40"/>
      <c r="B473" s="41"/>
      <c r="C473" s="42"/>
      <c r="D473" s="219" t="s">
        <v>144</v>
      </c>
      <c r="E473" s="42"/>
      <c r="F473" s="220" t="s">
        <v>716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144</v>
      </c>
      <c r="AU473" s="19" t="s">
        <v>83</v>
      </c>
    </row>
    <row r="474" s="13" customFormat="1">
      <c r="A474" s="13"/>
      <c r="B474" s="224"/>
      <c r="C474" s="225"/>
      <c r="D474" s="226" t="s">
        <v>146</v>
      </c>
      <c r="E474" s="227" t="s">
        <v>19</v>
      </c>
      <c r="F474" s="228" t="s">
        <v>717</v>
      </c>
      <c r="G474" s="225"/>
      <c r="H474" s="227" t="s">
        <v>19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146</v>
      </c>
      <c r="AU474" s="234" t="s">
        <v>83</v>
      </c>
      <c r="AV474" s="13" t="s">
        <v>81</v>
      </c>
      <c r="AW474" s="13" t="s">
        <v>35</v>
      </c>
      <c r="AX474" s="13" t="s">
        <v>73</v>
      </c>
      <c r="AY474" s="234" t="s">
        <v>135</v>
      </c>
    </row>
    <row r="475" s="14" customFormat="1">
      <c r="A475" s="14"/>
      <c r="B475" s="235"/>
      <c r="C475" s="236"/>
      <c r="D475" s="226" t="s">
        <v>146</v>
      </c>
      <c r="E475" s="237" t="s">
        <v>19</v>
      </c>
      <c r="F475" s="238" t="s">
        <v>81</v>
      </c>
      <c r="G475" s="236"/>
      <c r="H475" s="239">
        <v>1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146</v>
      </c>
      <c r="AU475" s="245" t="s">
        <v>83</v>
      </c>
      <c r="AV475" s="14" t="s">
        <v>83</v>
      </c>
      <c r="AW475" s="14" t="s">
        <v>35</v>
      </c>
      <c r="AX475" s="14" t="s">
        <v>81</v>
      </c>
      <c r="AY475" s="245" t="s">
        <v>135</v>
      </c>
    </row>
    <row r="476" s="2" customFormat="1" ht="16.5" customHeight="1">
      <c r="A476" s="40"/>
      <c r="B476" s="41"/>
      <c r="C476" s="206" t="s">
        <v>594</v>
      </c>
      <c r="D476" s="206" t="s">
        <v>137</v>
      </c>
      <c r="E476" s="207" t="s">
        <v>719</v>
      </c>
      <c r="F476" s="208" t="s">
        <v>720</v>
      </c>
      <c r="G476" s="209" t="s">
        <v>714</v>
      </c>
      <c r="H476" s="210">
        <v>1</v>
      </c>
      <c r="I476" s="211"/>
      <c r="J476" s="212">
        <f>ROUND(I476*H476,2)</f>
        <v>0</v>
      </c>
      <c r="K476" s="208" t="s">
        <v>141</v>
      </c>
      <c r="L476" s="46"/>
      <c r="M476" s="213" t="s">
        <v>19</v>
      </c>
      <c r="N476" s="214" t="s">
        <v>44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707</v>
      </c>
      <c r="AT476" s="217" t="s">
        <v>137</v>
      </c>
      <c r="AU476" s="217" t="s">
        <v>83</v>
      </c>
      <c r="AY476" s="19" t="s">
        <v>135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81</v>
      </c>
      <c r="BK476" s="218">
        <f>ROUND(I476*H476,2)</f>
        <v>0</v>
      </c>
      <c r="BL476" s="19" t="s">
        <v>707</v>
      </c>
      <c r="BM476" s="217" t="s">
        <v>952</v>
      </c>
    </row>
    <row r="477" s="2" customFormat="1">
      <c r="A477" s="40"/>
      <c r="B477" s="41"/>
      <c r="C477" s="42"/>
      <c r="D477" s="219" t="s">
        <v>144</v>
      </c>
      <c r="E477" s="42"/>
      <c r="F477" s="220" t="s">
        <v>722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144</v>
      </c>
      <c r="AU477" s="19" t="s">
        <v>83</v>
      </c>
    </row>
    <row r="478" s="13" customFormat="1">
      <c r="A478" s="13"/>
      <c r="B478" s="224"/>
      <c r="C478" s="225"/>
      <c r="D478" s="226" t="s">
        <v>146</v>
      </c>
      <c r="E478" s="227" t="s">
        <v>19</v>
      </c>
      <c r="F478" s="228" t="s">
        <v>723</v>
      </c>
      <c r="G478" s="225"/>
      <c r="H478" s="227" t="s">
        <v>19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146</v>
      </c>
      <c r="AU478" s="234" t="s">
        <v>83</v>
      </c>
      <c r="AV478" s="13" t="s">
        <v>81</v>
      </c>
      <c r="AW478" s="13" t="s">
        <v>35</v>
      </c>
      <c r="AX478" s="13" t="s">
        <v>73</v>
      </c>
      <c r="AY478" s="234" t="s">
        <v>135</v>
      </c>
    </row>
    <row r="479" s="14" customFormat="1">
      <c r="A479" s="14"/>
      <c r="B479" s="235"/>
      <c r="C479" s="236"/>
      <c r="D479" s="226" t="s">
        <v>146</v>
      </c>
      <c r="E479" s="237" t="s">
        <v>19</v>
      </c>
      <c r="F479" s="238" t="s">
        <v>81</v>
      </c>
      <c r="G479" s="236"/>
      <c r="H479" s="239">
        <v>1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146</v>
      </c>
      <c r="AU479" s="245" t="s">
        <v>83</v>
      </c>
      <c r="AV479" s="14" t="s">
        <v>83</v>
      </c>
      <c r="AW479" s="14" t="s">
        <v>35</v>
      </c>
      <c r="AX479" s="14" t="s">
        <v>81</v>
      </c>
      <c r="AY479" s="245" t="s">
        <v>135</v>
      </c>
    </row>
    <row r="480" s="2" customFormat="1" ht="16.5" customHeight="1">
      <c r="A480" s="40"/>
      <c r="B480" s="41"/>
      <c r="C480" s="206" t="s">
        <v>603</v>
      </c>
      <c r="D480" s="206" t="s">
        <v>137</v>
      </c>
      <c r="E480" s="207" t="s">
        <v>725</v>
      </c>
      <c r="F480" s="208" t="s">
        <v>726</v>
      </c>
      <c r="G480" s="209" t="s">
        <v>714</v>
      </c>
      <c r="H480" s="210">
        <v>1</v>
      </c>
      <c r="I480" s="211"/>
      <c r="J480" s="212">
        <f>ROUND(I480*H480,2)</f>
        <v>0</v>
      </c>
      <c r="K480" s="208" t="s">
        <v>141</v>
      </c>
      <c r="L480" s="46"/>
      <c r="M480" s="213" t="s">
        <v>19</v>
      </c>
      <c r="N480" s="214" t="s">
        <v>44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707</v>
      </c>
      <c r="AT480" s="217" t="s">
        <v>137</v>
      </c>
      <c r="AU480" s="217" t="s">
        <v>83</v>
      </c>
      <c r="AY480" s="19" t="s">
        <v>135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81</v>
      </c>
      <c r="BK480" s="218">
        <f>ROUND(I480*H480,2)</f>
        <v>0</v>
      </c>
      <c r="BL480" s="19" t="s">
        <v>707</v>
      </c>
      <c r="BM480" s="217" t="s">
        <v>953</v>
      </c>
    </row>
    <row r="481" s="2" customFormat="1">
      <c r="A481" s="40"/>
      <c r="B481" s="41"/>
      <c r="C481" s="42"/>
      <c r="D481" s="219" t="s">
        <v>144</v>
      </c>
      <c r="E481" s="42"/>
      <c r="F481" s="220" t="s">
        <v>728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144</v>
      </c>
      <c r="AU481" s="19" t="s">
        <v>83</v>
      </c>
    </row>
    <row r="482" s="13" customFormat="1">
      <c r="A482" s="13"/>
      <c r="B482" s="224"/>
      <c r="C482" s="225"/>
      <c r="D482" s="226" t="s">
        <v>146</v>
      </c>
      <c r="E482" s="227" t="s">
        <v>19</v>
      </c>
      <c r="F482" s="228" t="s">
        <v>729</v>
      </c>
      <c r="G482" s="225"/>
      <c r="H482" s="227" t="s">
        <v>19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146</v>
      </c>
      <c r="AU482" s="234" t="s">
        <v>83</v>
      </c>
      <c r="AV482" s="13" t="s">
        <v>81</v>
      </c>
      <c r="AW482" s="13" t="s">
        <v>35</v>
      </c>
      <c r="AX482" s="13" t="s">
        <v>73</v>
      </c>
      <c r="AY482" s="234" t="s">
        <v>135</v>
      </c>
    </row>
    <row r="483" s="14" customFormat="1">
      <c r="A483" s="14"/>
      <c r="B483" s="235"/>
      <c r="C483" s="236"/>
      <c r="D483" s="226" t="s">
        <v>146</v>
      </c>
      <c r="E483" s="237" t="s">
        <v>19</v>
      </c>
      <c r="F483" s="238" t="s">
        <v>81</v>
      </c>
      <c r="G483" s="236"/>
      <c r="H483" s="239">
        <v>1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5" t="s">
        <v>146</v>
      </c>
      <c r="AU483" s="245" t="s">
        <v>83</v>
      </c>
      <c r="AV483" s="14" t="s">
        <v>83</v>
      </c>
      <c r="AW483" s="14" t="s">
        <v>35</v>
      </c>
      <c r="AX483" s="14" t="s">
        <v>81</v>
      </c>
      <c r="AY483" s="245" t="s">
        <v>135</v>
      </c>
    </row>
    <row r="484" s="2" customFormat="1" ht="16.5" customHeight="1">
      <c r="A484" s="40"/>
      <c r="B484" s="41"/>
      <c r="C484" s="206" t="s">
        <v>612</v>
      </c>
      <c r="D484" s="206" t="s">
        <v>137</v>
      </c>
      <c r="E484" s="207" t="s">
        <v>731</v>
      </c>
      <c r="F484" s="208" t="s">
        <v>732</v>
      </c>
      <c r="G484" s="209" t="s">
        <v>714</v>
      </c>
      <c r="H484" s="210">
        <v>1</v>
      </c>
      <c r="I484" s="211"/>
      <c r="J484" s="212">
        <f>ROUND(I484*H484,2)</f>
        <v>0</v>
      </c>
      <c r="K484" s="208" t="s">
        <v>141</v>
      </c>
      <c r="L484" s="46"/>
      <c r="M484" s="213" t="s">
        <v>19</v>
      </c>
      <c r="N484" s="214" t="s">
        <v>44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707</v>
      </c>
      <c r="AT484" s="217" t="s">
        <v>137</v>
      </c>
      <c r="AU484" s="217" t="s">
        <v>83</v>
      </c>
      <c r="AY484" s="19" t="s">
        <v>135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81</v>
      </c>
      <c r="BK484" s="218">
        <f>ROUND(I484*H484,2)</f>
        <v>0</v>
      </c>
      <c r="BL484" s="19" t="s">
        <v>707</v>
      </c>
      <c r="BM484" s="217" t="s">
        <v>954</v>
      </c>
    </row>
    <row r="485" s="2" customFormat="1">
      <c r="A485" s="40"/>
      <c r="B485" s="41"/>
      <c r="C485" s="42"/>
      <c r="D485" s="219" t="s">
        <v>144</v>
      </c>
      <c r="E485" s="42"/>
      <c r="F485" s="220" t="s">
        <v>734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144</v>
      </c>
      <c r="AU485" s="19" t="s">
        <v>83</v>
      </c>
    </row>
    <row r="486" s="13" customFormat="1">
      <c r="A486" s="13"/>
      <c r="B486" s="224"/>
      <c r="C486" s="225"/>
      <c r="D486" s="226" t="s">
        <v>146</v>
      </c>
      <c r="E486" s="227" t="s">
        <v>19</v>
      </c>
      <c r="F486" s="228" t="s">
        <v>735</v>
      </c>
      <c r="G486" s="225"/>
      <c r="H486" s="227" t="s">
        <v>19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146</v>
      </c>
      <c r="AU486" s="234" t="s">
        <v>83</v>
      </c>
      <c r="AV486" s="13" t="s">
        <v>81</v>
      </c>
      <c r="AW486" s="13" t="s">
        <v>35</v>
      </c>
      <c r="AX486" s="13" t="s">
        <v>73</v>
      </c>
      <c r="AY486" s="234" t="s">
        <v>135</v>
      </c>
    </row>
    <row r="487" s="14" customFormat="1">
      <c r="A487" s="14"/>
      <c r="B487" s="235"/>
      <c r="C487" s="236"/>
      <c r="D487" s="226" t="s">
        <v>146</v>
      </c>
      <c r="E487" s="237" t="s">
        <v>19</v>
      </c>
      <c r="F487" s="238" t="s">
        <v>81</v>
      </c>
      <c r="G487" s="236"/>
      <c r="H487" s="239">
        <v>1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5" t="s">
        <v>146</v>
      </c>
      <c r="AU487" s="245" t="s">
        <v>83</v>
      </c>
      <c r="AV487" s="14" t="s">
        <v>83</v>
      </c>
      <c r="AW487" s="14" t="s">
        <v>35</v>
      </c>
      <c r="AX487" s="14" t="s">
        <v>81</v>
      </c>
      <c r="AY487" s="245" t="s">
        <v>135</v>
      </c>
    </row>
    <row r="488" s="2" customFormat="1" ht="16.5" customHeight="1">
      <c r="A488" s="40"/>
      <c r="B488" s="41"/>
      <c r="C488" s="206" t="s">
        <v>624</v>
      </c>
      <c r="D488" s="206" t="s">
        <v>137</v>
      </c>
      <c r="E488" s="207" t="s">
        <v>737</v>
      </c>
      <c r="F488" s="208" t="s">
        <v>738</v>
      </c>
      <c r="G488" s="209" t="s">
        <v>714</v>
      </c>
      <c r="H488" s="210">
        <v>1</v>
      </c>
      <c r="I488" s="211"/>
      <c r="J488" s="212">
        <f>ROUND(I488*H488,2)</f>
        <v>0</v>
      </c>
      <c r="K488" s="208" t="s">
        <v>141</v>
      </c>
      <c r="L488" s="46"/>
      <c r="M488" s="213" t="s">
        <v>19</v>
      </c>
      <c r="N488" s="214" t="s">
        <v>44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707</v>
      </c>
      <c r="AT488" s="217" t="s">
        <v>137</v>
      </c>
      <c r="AU488" s="217" t="s">
        <v>83</v>
      </c>
      <c r="AY488" s="19" t="s">
        <v>135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81</v>
      </c>
      <c r="BK488" s="218">
        <f>ROUND(I488*H488,2)</f>
        <v>0</v>
      </c>
      <c r="BL488" s="19" t="s">
        <v>707</v>
      </c>
      <c r="BM488" s="217" t="s">
        <v>955</v>
      </c>
    </row>
    <row r="489" s="2" customFormat="1">
      <c r="A489" s="40"/>
      <c r="B489" s="41"/>
      <c r="C489" s="42"/>
      <c r="D489" s="219" t="s">
        <v>144</v>
      </c>
      <c r="E489" s="42"/>
      <c r="F489" s="220" t="s">
        <v>740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144</v>
      </c>
      <c r="AU489" s="19" t="s">
        <v>83</v>
      </c>
    </row>
    <row r="490" s="13" customFormat="1">
      <c r="A490" s="13"/>
      <c r="B490" s="224"/>
      <c r="C490" s="225"/>
      <c r="D490" s="226" t="s">
        <v>146</v>
      </c>
      <c r="E490" s="227" t="s">
        <v>19</v>
      </c>
      <c r="F490" s="228" t="s">
        <v>741</v>
      </c>
      <c r="G490" s="225"/>
      <c r="H490" s="227" t="s">
        <v>19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146</v>
      </c>
      <c r="AU490" s="234" t="s">
        <v>83</v>
      </c>
      <c r="AV490" s="13" t="s">
        <v>81</v>
      </c>
      <c r="AW490" s="13" t="s">
        <v>35</v>
      </c>
      <c r="AX490" s="13" t="s">
        <v>73</v>
      </c>
      <c r="AY490" s="234" t="s">
        <v>135</v>
      </c>
    </row>
    <row r="491" s="13" customFormat="1">
      <c r="A491" s="13"/>
      <c r="B491" s="224"/>
      <c r="C491" s="225"/>
      <c r="D491" s="226" t="s">
        <v>146</v>
      </c>
      <c r="E491" s="227" t="s">
        <v>19</v>
      </c>
      <c r="F491" s="228" t="s">
        <v>738</v>
      </c>
      <c r="G491" s="225"/>
      <c r="H491" s="227" t="s">
        <v>19</v>
      </c>
      <c r="I491" s="229"/>
      <c r="J491" s="225"/>
      <c r="K491" s="225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146</v>
      </c>
      <c r="AU491" s="234" t="s">
        <v>83</v>
      </c>
      <c r="AV491" s="13" t="s">
        <v>81</v>
      </c>
      <c r="AW491" s="13" t="s">
        <v>35</v>
      </c>
      <c r="AX491" s="13" t="s">
        <v>73</v>
      </c>
      <c r="AY491" s="234" t="s">
        <v>135</v>
      </c>
    </row>
    <row r="492" s="14" customFormat="1">
      <c r="A492" s="14"/>
      <c r="B492" s="235"/>
      <c r="C492" s="236"/>
      <c r="D492" s="226" t="s">
        <v>146</v>
      </c>
      <c r="E492" s="237" t="s">
        <v>19</v>
      </c>
      <c r="F492" s="238" t="s">
        <v>81</v>
      </c>
      <c r="G492" s="236"/>
      <c r="H492" s="239">
        <v>1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146</v>
      </c>
      <c r="AU492" s="245" t="s">
        <v>83</v>
      </c>
      <c r="AV492" s="14" t="s">
        <v>83</v>
      </c>
      <c r="AW492" s="14" t="s">
        <v>35</v>
      </c>
      <c r="AX492" s="14" t="s">
        <v>81</v>
      </c>
      <c r="AY492" s="245" t="s">
        <v>135</v>
      </c>
    </row>
    <row r="493" s="12" customFormat="1" ht="22.8" customHeight="1">
      <c r="A493" s="12"/>
      <c r="B493" s="190"/>
      <c r="C493" s="191"/>
      <c r="D493" s="192" t="s">
        <v>72</v>
      </c>
      <c r="E493" s="204" t="s">
        <v>742</v>
      </c>
      <c r="F493" s="204" t="s">
        <v>743</v>
      </c>
      <c r="G493" s="191"/>
      <c r="H493" s="191"/>
      <c r="I493" s="194"/>
      <c r="J493" s="205">
        <f>BK493</f>
        <v>0</v>
      </c>
      <c r="K493" s="191"/>
      <c r="L493" s="196"/>
      <c r="M493" s="197"/>
      <c r="N493" s="198"/>
      <c r="O493" s="198"/>
      <c r="P493" s="199">
        <f>SUM(P494:P502)</f>
        <v>0</v>
      </c>
      <c r="Q493" s="198"/>
      <c r="R493" s="199">
        <f>SUM(R494:R502)</f>
        <v>0</v>
      </c>
      <c r="S493" s="198"/>
      <c r="T493" s="200">
        <f>SUM(T494:T502)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1" t="s">
        <v>175</v>
      </c>
      <c r="AT493" s="202" t="s">
        <v>72</v>
      </c>
      <c r="AU493" s="202" t="s">
        <v>81</v>
      </c>
      <c r="AY493" s="201" t="s">
        <v>135</v>
      </c>
      <c r="BK493" s="203">
        <f>SUM(BK494:BK502)</f>
        <v>0</v>
      </c>
    </row>
    <row r="494" s="2" customFormat="1" ht="16.5" customHeight="1">
      <c r="A494" s="40"/>
      <c r="B494" s="41"/>
      <c r="C494" s="206" t="s">
        <v>632</v>
      </c>
      <c r="D494" s="206" t="s">
        <v>137</v>
      </c>
      <c r="E494" s="207" t="s">
        <v>745</v>
      </c>
      <c r="F494" s="208" t="s">
        <v>743</v>
      </c>
      <c r="G494" s="209" t="s">
        <v>714</v>
      </c>
      <c r="H494" s="210">
        <v>1</v>
      </c>
      <c r="I494" s="211"/>
      <c r="J494" s="212">
        <f>ROUND(I494*H494,2)</f>
        <v>0</v>
      </c>
      <c r="K494" s="208" t="s">
        <v>141</v>
      </c>
      <c r="L494" s="46"/>
      <c r="M494" s="213" t="s">
        <v>19</v>
      </c>
      <c r="N494" s="214" t="s">
        <v>44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707</v>
      </c>
      <c r="AT494" s="217" t="s">
        <v>137</v>
      </c>
      <c r="AU494" s="217" t="s">
        <v>83</v>
      </c>
      <c r="AY494" s="19" t="s">
        <v>135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81</v>
      </c>
      <c r="BK494" s="218">
        <f>ROUND(I494*H494,2)</f>
        <v>0</v>
      </c>
      <c r="BL494" s="19" t="s">
        <v>707</v>
      </c>
      <c r="BM494" s="217" t="s">
        <v>956</v>
      </c>
    </row>
    <row r="495" s="2" customFormat="1">
      <c r="A495" s="40"/>
      <c r="B495" s="41"/>
      <c r="C495" s="42"/>
      <c r="D495" s="219" t="s">
        <v>144</v>
      </c>
      <c r="E495" s="42"/>
      <c r="F495" s="220" t="s">
        <v>747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144</v>
      </c>
      <c r="AU495" s="19" t="s">
        <v>83</v>
      </c>
    </row>
    <row r="496" s="13" customFormat="1">
      <c r="A496" s="13"/>
      <c r="B496" s="224"/>
      <c r="C496" s="225"/>
      <c r="D496" s="226" t="s">
        <v>146</v>
      </c>
      <c r="E496" s="227" t="s">
        <v>19</v>
      </c>
      <c r="F496" s="228" t="s">
        <v>748</v>
      </c>
      <c r="G496" s="225"/>
      <c r="H496" s="227" t="s">
        <v>19</v>
      </c>
      <c r="I496" s="229"/>
      <c r="J496" s="225"/>
      <c r="K496" s="225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146</v>
      </c>
      <c r="AU496" s="234" t="s">
        <v>83</v>
      </c>
      <c r="AV496" s="13" t="s">
        <v>81</v>
      </c>
      <c r="AW496" s="13" t="s">
        <v>35</v>
      </c>
      <c r="AX496" s="13" t="s">
        <v>73</v>
      </c>
      <c r="AY496" s="234" t="s">
        <v>135</v>
      </c>
    </row>
    <row r="497" s="13" customFormat="1">
      <c r="A497" s="13"/>
      <c r="B497" s="224"/>
      <c r="C497" s="225"/>
      <c r="D497" s="226" t="s">
        <v>146</v>
      </c>
      <c r="E497" s="227" t="s">
        <v>19</v>
      </c>
      <c r="F497" s="228" t="s">
        <v>743</v>
      </c>
      <c r="G497" s="225"/>
      <c r="H497" s="227" t="s">
        <v>19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146</v>
      </c>
      <c r="AU497" s="234" t="s">
        <v>83</v>
      </c>
      <c r="AV497" s="13" t="s">
        <v>81</v>
      </c>
      <c r="AW497" s="13" t="s">
        <v>35</v>
      </c>
      <c r="AX497" s="13" t="s">
        <v>73</v>
      </c>
      <c r="AY497" s="234" t="s">
        <v>135</v>
      </c>
    </row>
    <row r="498" s="14" customFormat="1">
      <c r="A498" s="14"/>
      <c r="B498" s="235"/>
      <c r="C498" s="236"/>
      <c r="D498" s="226" t="s">
        <v>146</v>
      </c>
      <c r="E498" s="237" t="s">
        <v>19</v>
      </c>
      <c r="F498" s="238" t="s">
        <v>81</v>
      </c>
      <c r="G498" s="236"/>
      <c r="H498" s="239">
        <v>1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146</v>
      </c>
      <c r="AU498" s="245" t="s">
        <v>83</v>
      </c>
      <c r="AV498" s="14" t="s">
        <v>83</v>
      </c>
      <c r="AW498" s="14" t="s">
        <v>35</v>
      </c>
      <c r="AX498" s="14" t="s">
        <v>81</v>
      </c>
      <c r="AY498" s="245" t="s">
        <v>135</v>
      </c>
    </row>
    <row r="499" s="2" customFormat="1" ht="16.5" customHeight="1">
      <c r="A499" s="40"/>
      <c r="B499" s="41"/>
      <c r="C499" s="206" t="s">
        <v>645</v>
      </c>
      <c r="D499" s="206" t="s">
        <v>137</v>
      </c>
      <c r="E499" s="207" t="s">
        <v>750</v>
      </c>
      <c r="F499" s="208" t="s">
        <v>751</v>
      </c>
      <c r="G499" s="209" t="s">
        <v>714</v>
      </c>
      <c r="H499" s="210">
        <v>1</v>
      </c>
      <c r="I499" s="211"/>
      <c r="J499" s="212">
        <f>ROUND(I499*H499,2)</f>
        <v>0</v>
      </c>
      <c r="K499" s="208" t="s">
        <v>141</v>
      </c>
      <c r="L499" s="46"/>
      <c r="M499" s="213" t="s">
        <v>19</v>
      </c>
      <c r="N499" s="214" t="s">
        <v>44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707</v>
      </c>
      <c r="AT499" s="217" t="s">
        <v>137</v>
      </c>
      <c r="AU499" s="217" t="s">
        <v>83</v>
      </c>
      <c r="AY499" s="19" t="s">
        <v>135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81</v>
      </c>
      <c r="BK499" s="218">
        <f>ROUND(I499*H499,2)</f>
        <v>0</v>
      </c>
      <c r="BL499" s="19" t="s">
        <v>707</v>
      </c>
      <c r="BM499" s="217" t="s">
        <v>957</v>
      </c>
    </row>
    <row r="500" s="2" customFormat="1">
      <c r="A500" s="40"/>
      <c r="B500" s="41"/>
      <c r="C500" s="42"/>
      <c r="D500" s="219" t="s">
        <v>144</v>
      </c>
      <c r="E500" s="42"/>
      <c r="F500" s="220" t="s">
        <v>753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144</v>
      </c>
      <c r="AU500" s="19" t="s">
        <v>83</v>
      </c>
    </row>
    <row r="501" s="13" customFormat="1">
      <c r="A501" s="13"/>
      <c r="B501" s="224"/>
      <c r="C501" s="225"/>
      <c r="D501" s="226" t="s">
        <v>146</v>
      </c>
      <c r="E501" s="227" t="s">
        <v>19</v>
      </c>
      <c r="F501" s="228" t="s">
        <v>754</v>
      </c>
      <c r="G501" s="225"/>
      <c r="H501" s="227" t="s">
        <v>19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146</v>
      </c>
      <c r="AU501" s="234" t="s">
        <v>83</v>
      </c>
      <c r="AV501" s="13" t="s">
        <v>81</v>
      </c>
      <c r="AW501" s="13" t="s">
        <v>35</v>
      </c>
      <c r="AX501" s="13" t="s">
        <v>73</v>
      </c>
      <c r="AY501" s="234" t="s">
        <v>135</v>
      </c>
    </row>
    <row r="502" s="14" customFormat="1">
      <c r="A502" s="14"/>
      <c r="B502" s="235"/>
      <c r="C502" s="236"/>
      <c r="D502" s="226" t="s">
        <v>146</v>
      </c>
      <c r="E502" s="237" t="s">
        <v>19</v>
      </c>
      <c r="F502" s="238" t="s">
        <v>81</v>
      </c>
      <c r="G502" s="236"/>
      <c r="H502" s="239">
        <v>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5" t="s">
        <v>146</v>
      </c>
      <c r="AU502" s="245" t="s">
        <v>83</v>
      </c>
      <c r="AV502" s="14" t="s">
        <v>83</v>
      </c>
      <c r="AW502" s="14" t="s">
        <v>35</v>
      </c>
      <c r="AX502" s="14" t="s">
        <v>81</v>
      </c>
      <c r="AY502" s="245" t="s">
        <v>135</v>
      </c>
    </row>
    <row r="503" s="12" customFormat="1" ht="22.8" customHeight="1">
      <c r="A503" s="12"/>
      <c r="B503" s="190"/>
      <c r="C503" s="191"/>
      <c r="D503" s="192" t="s">
        <v>72</v>
      </c>
      <c r="E503" s="204" t="s">
        <v>762</v>
      </c>
      <c r="F503" s="204" t="s">
        <v>763</v>
      </c>
      <c r="G503" s="191"/>
      <c r="H503" s="191"/>
      <c r="I503" s="194"/>
      <c r="J503" s="205">
        <f>BK503</f>
        <v>0</v>
      </c>
      <c r="K503" s="191"/>
      <c r="L503" s="196"/>
      <c r="M503" s="197"/>
      <c r="N503" s="198"/>
      <c r="O503" s="198"/>
      <c r="P503" s="199">
        <f>SUM(P504:P524)</f>
        <v>0</v>
      </c>
      <c r="Q503" s="198"/>
      <c r="R503" s="199">
        <f>SUM(R504:R524)</f>
        <v>0</v>
      </c>
      <c r="S503" s="198"/>
      <c r="T503" s="200">
        <f>SUM(T504:T524)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1" t="s">
        <v>175</v>
      </c>
      <c r="AT503" s="202" t="s">
        <v>72</v>
      </c>
      <c r="AU503" s="202" t="s">
        <v>81</v>
      </c>
      <c r="AY503" s="201" t="s">
        <v>135</v>
      </c>
      <c r="BK503" s="203">
        <f>SUM(BK504:BK524)</f>
        <v>0</v>
      </c>
    </row>
    <row r="504" s="2" customFormat="1" ht="16.5" customHeight="1">
      <c r="A504" s="40"/>
      <c r="B504" s="41"/>
      <c r="C504" s="206" t="s">
        <v>652</v>
      </c>
      <c r="D504" s="206" t="s">
        <v>137</v>
      </c>
      <c r="E504" s="207" t="s">
        <v>765</v>
      </c>
      <c r="F504" s="208" t="s">
        <v>766</v>
      </c>
      <c r="G504" s="209" t="s">
        <v>706</v>
      </c>
      <c r="H504" s="210">
        <v>6</v>
      </c>
      <c r="I504" s="211"/>
      <c r="J504" s="212">
        <f>ROUND(I504*H504,2)</f>
        <v>0</v>
      </c>
      <c r="K504" s="208" t="s">
        <v>141</v>
      </c>
      <c r="L504" s="46"/>
      <c r="M504" s="213" t="s">
        <v>19</v>
      </c>
      <c r="N504" s="214" t="s">
        <v>44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707</v>
      </c>
      <c r="AT504" s="217" t="s">
        <v>137</v>
      </c>
      <c r="AU504" s="217" t="s">
        <v>83</v>
      </c>
      <c r="AY504" s="19" t="s">
        <v>135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81</v>
      </c>
      <c r="BK504" s="218">
        <f>ROUND(I504*H504,2)</f>
        <v>0</v>
      </c>
      <c r="BL504" s="19" t="s">
        <v>707</v>
      </c>
      <c r="BM504" s="217" t="s">
        <v>958</v>
      </c>
    </row>
    <row r="505" s="2" customFormat="1">
      <c r="A505" s="40"/>
      <c r="B505" s="41"/>
      <c r="C505" s="42"/>
      <c r="D505" s="219" t="s">
        <v>144</v>
      </c>
      <c r="E505" s="42"/>
      <c r="F505" s="220" t="s">
        <v>768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144</v>
      </c>
      <c r="AU505" s="19" t="s">
        <v>83</v>
      </c>
    </row>
    <row r="506" s="13" customFormat="1">
      <c r="A506" s="13"/>
      <c r="B506" s="224"/>
      <c r="C506" s="225"/>
      <c r="D506" s="226" t="s">
        <v>146</v>
      </c>
      <c r="E506" s="227" t="s">
        <v>19</v>
      </c>
      <c r="F506" s="228" t="s">
        <v>769</v>
      </c>
      <c r="G506" s="225"/>
      <c r="H506" s="227" t="s">
        <v>19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146</v>
      </c>
      <c r="AU506" s="234" t="s">
        <v>83</v>
      </c>
      <c r="AV506" s="13" t="s">
        <v>81</v>
      </c>
      <c r="AW506" s="13" t="s">
        <v>35</v>
      </c>
      <c r="AX506" s="13" t="s">
        <v>73</v>
      </c>
      <c r="AY506" s="234" t="s">
        <v>135</v>
      </c>
    </row>
    <row r="507" s="14" customFormat="1">
      <c r="A507" s="14"/>
      <c r="B507" s="235"/>
      <c r="C507" s="236"/>
      <c r="D507" s="226" t="s">
        <v>146</v>
      </c>
      <c r="E507" s="237" t="s">
        <v>19</v>
      </c>
      <c r="F507" s="238" t="s">
        <v>162</v>
      </c>
      <c r="G507" s="236"/>
      <c r="H507" s="239">
        <v>3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146</v>
      </c>
      <c r="AU507" s="245" t="s">
        <v>83</v>
      </c>
      <c r="AV507" s="14" t="s">
        <v>83</v>
      </c>
      <c r="AW507" s="14" t="s">
        <v>35</v>
      </c>
      <c r="AX507" s="14" t="s">
        <v>73</v>
      </c>
      <c r="AY507" s="245" t="s">
        <v>135</v>
      </c>
    </row>
    <row r="508" s="13" customFormat="1">
      <c r="A508" s="13"/>
      <c r="B508" s="224"/>
      <c r="C508" s="225"/>
      <c r="D508" s="226" t="s">
        <v>146</v>
      </c>
      <c r="E508" s="227" t="s">
        <v>19</v>
      </c>
      <c r="F508" s="228" t="s">
        <v>770</v>
      </c>
      <c r="G508" s="225"/>
      <c r="H508" s="227" t="s">
        <v>19</v>
      </c>
      <c r="I508" s="229"/>
      <c r="J508" s="225"/>
      <c r="K508" s="225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146</v>
      </c>
      <c r="AU508" s="234" t="s">
        <v>83</v>
      </c>
      <c r="AV508" s="13" t="s">
        <v>81</v>
      </c>
      <c r="AW508" s="13" t="s">
        <v>35</v>
      </c>
      <c r="AX508" s="13" t="s">
        <v>73</v>
      </c>
      <c r="AY508" s="234" t="s">
        <v>135</v>
      </c>
    </row>
    <row r="509" s="14" customFormat="1">
      <c r="A509" s="14"/>
      <c r="B509" s="235"/>
      <c r="C509" s="236"/>
      <c r="D509" s="226" t="s">
        <v>146</v>
      </c>
      <c r="E509" s="237" t="s">
        <v>19</v>
      </c>
      <c r="F509" s="238" t="s">
        <v>83</v>
      </c>
      <c r="G509" s="236"/>
      <c r="H509" s="239">
        <v>2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146</v>
      </c>
      <c r="AU509" s="245" t="s">
        <v>83</v>
      </c>
      <c r="AV509" s="14" t="s">
        <v>83</v>
      </c>
      <c r="AW509" s="14" t="s">
        <v>35</v>
      </c>
      <c r="AX509" s="14" t="s">
        <v>73</v>
      </c>
      <c r="AY509" s="245" t="s">
        <v>135</v>
      </c>
    </row>
    <row r="510" s="13" customFormat="1">
      <c r="A510" s="13"/>
      <c r="B510" s="224"/>
      <c r="C510" s="225"/>
      <c r="D510" s="226" t="s">
        <v>146</v>
      </c>
      <c r="E510" s="227" t="s">
        <v>19</v>
      </c>
      <c r="F510" s="228" t="s">
        <v>771</v>
      </c>
      <c r="G510" s="225"/>
      <c r="H510" s="227" t="s">
        <v>19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146</v>
      </c>
      <c r="AU510" s="234" t="s">
        <v>83</v>
      </c>
      <c r="AV510" s="13" t="s">
        <v>81</v>
      </c>
      <c r="AW510" s="13" t="s">
        <v>35</v>
      </c>
      <c r="AX510" s="13" t="s">
        <v>73</v>
      </c>
      <c r="AY510" s="234" t="s">
        <v>135</v>
      </c>
    </row>
    <row r="511" s="14" customFormat="1">
      <c r="A511" s="14"/>
      <c r="B511" s="235"/>
      <c r="C511" s="236"/>
      <c r="D511" s="226" t="s">
        <v>146</v>
      </c>
      <c r="E511" s="237" t="s">
        <v>19</v>
      </c>
      <c r="F511" s="238" t="s">
        <v>81</v>
      </c>
      <c r="G511" s="236"/>
      <c r="H511" s="239">
        <v>1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5" t="s">
        <v>146</v>
      </c>
      <c r="AU511" s="245" t="s">
        <v>83</v>
      </c>
      <c r="AV511" s="14" t="s">
        <v>83</v>
      </c>
      <c r="AW511" s="14" t="s">
        <v>35</v>
      </c>
      <c r="AX511" s="14" t="s">
        <v>73</v>
      </c>
      <c r="AY511" s="245" t="s">
        <v>135</v>
      </c>
    </row>
    <row r="512" s="15" customFormat="1">
      <c r="A512" s="15"/>
      <c r="B512" s="246"/>
      <c r="C512" s="247"/>
      <c r="D512" s="226" t="s">
        <v>146</v>
      </c>
      <c r="E512" s="248" t="s">
        <v>19</v>
      </c>
      <c r="F512" s="249" t="s">
        <v>161</v>
      </c>
      <c r="G512" s="247"/>
      <c r="H512" s="250">
        <v>6</v>
      </c>
      <c r="I512" s="251"/>
      <c r="J512" s="247"/>
      <c r="K512" s="247"/>
      <c r="L512" s="252"/>
      <c r="M512" s="253"/>
      <c r="N512" s="254"/>
      <c r="O512" s="254"/>
      <c r="P512" s="254"/>
      <c r="Q512" s="254"/>
      <c r="R512" s="254"/>
      <c r="S512" s="254"/>
      <c r="T512" s="25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6" t="s">
        <v>146</v>
      </c>
      <c r="AU512" s="256" t="s">
        <v>83</v>
      </c>
      <c r="AV512" s="15" t="s">
        <v>142</v>
      </c>
      <c r="AW512" s="15" t="s">
        <v>35</v>
      </c>
      <c r="AX512" s="15" t="s">
        <v>81</v>
      </c>
      <c r="AY512" s="256" t="s">
        <v>135</v>
      </c>
    </row>
    <row r="513" s="2" customFormat="1" ht="16.5" customHeight="1">
      <c r="A513" s="40"/>
      <c r="B513" s="41"/>
      <c r="C513" s="206" t="s">
        <v>659</v>
      </c>
      <c r="D513" s="206" t="s">
        <v>137</v>
      </c>
      <c r="E513" s="207" t="s">
        <v>773</v>
      </c>
      <c r="F513" s="208" t="s">
        <v>774</v>
      </c>
      <c r="G513" s="209" t="s">
        <v>706</v>
      </c>
      <c r="H513" s="210">
        <v>2</v>
      </c>
      <c r="I513" s="211"/>
      <c r="J513" s="212">
        <f>ROUND(I513*H513,2)</f>
        <v>0</v>
      </c>
      <c r="K513" s="208" t="s">
        <v>141</v>
      </c>
      <c r="L513" s="46"/>
      <c r="M513" s="213" t="s">
        <v>19</v>
      </c>
      <c r="N513" s="214" t="s">
        <v>44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707</v>
      </c>
      <c r="AT513" s="217" t="s">
        <v>137</v>
      </c>
      <c r="AU513" s="217" t="s">
        <v>83</v>
      </c>
      <c r="AY513" s="19" t="s">
        <v>135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81</v>
      </c>
      <c r="BK513" s="218">
        <f>ROUND(I513*H513,2)</f>
        <v>0</v>
      </c>
      <c r="BL513" s="19" t="s">
        <v>707</v>
      </c>
      <c r="BM513" s="217" t="s">
        <v>959</v>
      </c>
    </row>
    <row r="514" s="2" customFormat="1">
      <c r="A514" s="40"/>
      <c r="B514" s="41"/>
      <c r="C514" s="42"/>
      <c r="D514" s="219" t="s">
        <v>144</v>
      </c>
      <c r="E514" s="42"/>
      <c r="F514" s="220" t="s">
        <v>776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144</v>
      </c>
      <c r="AU514" s="19" t="s">
        <v>83</v>
      </c>
    </row>
    <row r="515" s="13" customFormat="1">
      <c r="A515" s="13"/>
      <c r="B515" s="224"/>
      <c r="C515" s="225"/>
      <c r="D515" s="226" t="s">
        <v>146</v>
      </c>
      <c r="E515" s="227" t="s">
        <v>19</v>
      </c>
      <c r="F515" s="228" t="s">
        <v>777</v>
      </c>
      <c r="G515" s="225"/>
      <c r="H515" s="227" t="s">
        <v>19</v>
      </c>
      <c r="I515" s="229"/>
      <c r="J515" s="225"/>
      <c r="K515" s="225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146</v>
      </c>
      <c r="AU515" s="234" t="s">
        <v>83</v>
      </c>
      <c r="AV515" s="13" t="s">
        <v>81</v>
      </c>
      <c r="AW515" s="13" t="s">
        <v>35</v>
      </c>
      <c r="AX515" s="13" t="s">
        <v>73</v>
      </c>
      <c r="AY515" s="234" t="s">
        <v>135</v>
      </c>
    </row>
    <row r="516" s="14" customFormat="1">
      <c r="A516" s="14"/>
      <c r="B516" s="235"/>
      <c r="C516" s="236"/>
      <c r="D516" s="226" t="s">
        <v>146</v>
      </c>
      <c r="E516" s="237" t="s">
        <v>19</v>
      </c>
      <c r="F516" s="238" t="s">
        <v>83</v>
      </c>
      <c r="G516" s="236"/>
      <c r="H516" s="239">
        <v>2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146</v>
      </c>
      <c r="AU516" s="245" t="s">
        <v>83</v>
      </c>
      <c r="AV516" s="14" t="s">
        <v>83</v>
      </c>
      <c r="AW516" s="14" t="s">
        <v>35</v>
      </c>
      <c r="AX516" s="14" t="s">
        <v>81</v>
      </c>
      <c r="AY516" s="245" t="s">
        <v>135</v>
      </c>
    </row>
    <row r="517" s="2" customFormat="1" ht="16.5" customHeight="1">
      <c r="A517" s="40"/>
      <c r="B517" s="41"/>
      <c r="C517" s="206" t="s">
        <v>666</v>
      </c>
      <c r="D517" s="206" t="s">
        <v>137</v>
      </c>
      <c r="E517" s="207" t="s">
        <v>779</v>
      </c>
      <c r="F517" s="208" t="s">
        <v>780</v>
      </c>
      <c r="G517" s="209" t="s">
        <v>714</v>
      </c>
      <c r="H517" s="210">
        <v>1</v>
      </c>
      <c r="I517" s="211"/>
      <c r="J517" s="212">
        <f>ROUND(I517*H517,2)</f>
        <v>0</v>
      </c>
      <c r="K517" s="208" t="s">
        <v>141</v>
      </c>
      <c r="L517" s="46"/>
      <c r="M517" s="213" t="s">
        <v>19</v>
      </c>
      <c r="N517" s="214" t="s">
        <v>44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707</v>
      </c>
      <c r="AT517" s="217" t="s">
        <v>137</v>
      </c>
      <c r="AU517" s="217" t="s">
        <v>83</v>
      </c>
      <c r="AY517" s="19" t="s">
        <v>135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81</v>
      </c>
      <c r="BK517" s="218">
        <f>ROUND(I517*H517,2)</f>
        <v>0</v>
      </c>
      <c r="BL517" s="19" t="s">
        <v>707</v>
      </c>
      <c r="BM517" s="217" t="s">
        <v>960</v>
      </c>
    </row>
    <row r="518" s="2" customFormat="1">
      <c r="A518" s="40"/>
      <c r="B518" s="41"/>
      <c r="C518" s="42"/>
      <c r="D518" s="219" t="s">
        <v>144</v>
      </c>
      <c r="E518" s="42"/>
      <c r="F518" s="220" t="s">
        <v>782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144</v>
      </c>
      <c r="AU518" s="19" t="s">
        <v>83</v>
      </c>
    </row>
    <row r="519" s="13" customFormat="1">
      <c r="A519" s="13"/>
      <c r="B519" s="224"/>
      <c r="C519" s="225"/>
      <c r="D519" s="226" t="s">
        <v>146</v>
      </c>
      <c r="E519" s="227" t="s">
        <v>19</v>
      </c>
      <c r="F519" s="228" t="s">
        <v>783</v>
      </c>
      <c r="G519" s="225"/>
      <c r="H519" s="227" t="s">
        <v>19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146</v>
      </c>
      <c r="AU519" s="234" t="s">
        <v>83</v>
      </c>
      <c r="AV519" s="13" t="s">
        <v>81</v>
      </c>
      <c r="AW519" s="13" t="s">
        <v>35</v>
      </c>
      <c r="AX519" s="13" t="s">
        <v>73</v>
      </c>
      <c r="AY519" s="234" t="s">
        <v>135</v>
      </c>
    </row>
    <row r="520" s="14" customFormat="1">
      <c r="A520" s="14"/>
      <c r="B520" s="235"/>
      <c r="C520" s="236"/>
      <c r="D520" s="226" t="s">
        <v>146</v>
      </c>
      <c r="E520" s="237" t="s">
        <v>19</v>
      </c>
      <c r="F520" s="238" t="s">
        <v>81</v>
      </c>
      <c r="G520" s="236"/>
      <c r="H520" s="239">
        <v>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146</v>
      </c>
      <c r="AU520" s="245" t="s">
        <v>83</v>
      </c>
      <c r="AV520" s="14" t="s">
        <v>83</v>
      </c>
      <c r="AW520" s="14" t="s">
        <v>35</v>
      </c>
      <c r="AX520" s="14" t="s">
        <v>81</v>
      </c>
      <c r="AY520" s="245" t="s">
        <v>135</v>
      </c>
    </row>
    <row r="521" s="2" customFormat="1" ht="16.5" customHeight="1">
      <c r="A521" s="40"/>
      <c r="B521" s="41"/>
      <c r="C521" s="206" t="s">
        <v>674</v>
      </c>
      <c r="D521" s="206" t="s">
        <v>137</v>
      </c>
      <c r="E521" s="207" t="s">
        <v>785</v>
      </c>
      <c r="F521" s="208" t="s">
        <v>786</v>
      </c>
      <c r="G521" s="209" t="s">
        <v>714</v>
      </c>
      <c r="H521" s="210">
        <v>1</v>
      </c>
      <c r="I521" s="211"/>
      <c r="J521" s="212">
        <f>ROUND(I521*H521,2)</f>
        <v>0</v>
      </c>
      <c r="K521" s="208" t="s">
        <v>141</v>
      </c>
      <c r="L521" s="46"/>
      <c r="M521" s="213" t="s">
        <v>19</v>
      </c>
      <c r="N521" s="214" t="s">
        <v>44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707</v>
      </c>
      <c r="AT521" s="217" t="s">
        <v>137</v>
      </c>
      <c r="AU521" s="217" t="s">
        <v>83</v>
      </c>
      <c r="AY521" s="19" t="s">
        <v>135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81</v>
      </c>
      <c r="BK521" s="218">
        <f>ROUND(I521*H521,2)</f>
        <v>0</v>
      </c>
      <c r="BL521" s="19" t="s">
        <v>707</v>
      </c>
      <c r="BM521" s="217" t="s">
        <v>961</v>
      </c>
    </row>
    <row r="522" s="2" customFormat="1">
      <c r="A522" s="40"/>
      <c r="B522" s="41"/>
      <c r="C522" s="42"/>
      <c r="D522" s="219" t="s">
        <v>144</v>
      </c>
      <c r="E522" s="42"/>
      <c r="F522" s="220" t="s">
        <v>788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144</v>
      </c>
      <c r="AU522" s="19" t="s">
        <v>83</v>
      </c>
    </row>
    <row r="523" s="13" customFormat="1">
      <c r="A523" s="13"/>
      <c r="B523" s="224"/>
      <c r="C523" s="225"/>
      <c r="D523" s="226" t="s">
        <v>146</v>
      </c>
      <c r="E523" s="227" t="s">
        <v>19</v>
      </c>
      <c r="F523" s="228" t="s">
        <v>789</v>
      </c>
      <c r="G523" s="225"/>
      <c r="H523" s="227" t="s">
        <v>19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146</v>
      </c>
      <c r="AU523" s="234" t="s">
        <v>83</v>
      </c>
      <c r="AV523" s="13" t="s">
        <v>81</v>
      </c>
      <c r="AW523" s="13" t="s">
        <v>35</v>
      </c>
      <c r="AX523" s="13" t="s">
        <v>73</v>
      </c>
      <c r="AY523" s="234" t="s">
        <v>135</v>
      </c>
    </row>
    <row r="524" s="14" customFormat="1">
      <c r="A524" s="14"/>
      <c r="B524" s="235"/>
      <c r="C524" s="236"/>
      <c r="D524" s="226" t="s">
        <v>146</v>
      </c>
      <c r="E524" s="237" t="s">
        <v>19</v>
      </c>
      <c r="F524" s="238" t="s">
        <v>81</v>
      </c>
      <c r="G524" s="236"/>
      <c r="H524" s="239">
        <v>1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146</v>
      </c>
      <c r="AU524" s="245" t="s">
        <v>83</v>
      </c>
      <c r="AV524" s="14" t="s">
        <v>83</v>
      </c>
      <c r="AW524" s="14" t="s">
        <v>35</v>
      </c>
      <c r="AX524" s="14" t="s">
        <v>81</v>
      </c>
      <c r="AY524" s="245" t="s">
        <v>135</v>
      </c>
    </row>
    <row r="525" s="12" customFormat="1" ht="22.8" customHeight="1">
      <c r="A525" s="12"/>
      <c r="B525" s="190"/>
      <c r="C525" s="191"/>
      <c r="D525" s="192" t="s">
        <v>72</v>
      </c>
      <c r="E525" s="204" t="s">
        <v>790</v>
      </c>
      <c r="F525" s="204" t="s">
        <v>791</v>
      </c>
      <c r="G525" s="191"/>
      <c r="H525" s="191"/>
      <c r="I525" s="194"/>
      <c r="J525" s="205">
        <f>BK525</f>
        <v>0</v>
      </c>
      <c r="K525" s="191"/>
      <c r="L525" s="196"/>
      <c r="M525" s="197"/>
      <c r="N525" s="198"/>
      <c r="O525" s="198"/>
      <c r="P525" s="199">
        <f>SUM(P526:P532)</f>
        <v>0</v>
      </c>
      <c r="Q525" s="198"/>
      <c r="R525" s="199">
        <f>SUM(R526:R532)</f>
        <v>0</v>
      </c>
      <c r="S525" s="198"/>
      <c r="T525" s="200">
        <f>SUM(T526:T532)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1" t="s">
        <v>175</v>
      </c>
      <c r="AT525" s="202" t="s">
        <v>72</v>
      </c>
      <c r="AU525" s="202" t="s">
        <v>81</v>
      </c>
      <c r="AY525" s="201" t="s">
        <v>135</v>
      </c>
      <c r="BK525" s="203">
        <f>SUM(BK526:BK532)</f>
        <v>0</v>
      </c>
    </row>
    <row r="526" s="2" customFormat="1" ht="16.5" customHeight="1">
      <c r="A526" s="40"/>
      <c r="B526" s="41"/>
      <c r="C526" s="206" t="s">
        <v>680</v>
      </c>
      <c r="D526" s="206" t="s">
        <v>137</v>
      </c>
      <c r="E526" s="207" t="s">
        <v>793</v>
      </c>
      <c r="F526" s="208" t="s">
        <v>794</v>
      </c>
      <c r="G526" s="209" t="s">
        <v>714</v>
      </c>
      <c r="H526" s="210">
        <v>2</v>
      </c>
      <c r="I526" s="211"/>
      <c r="J526" s="212">
        <f>ROUND(I526*H526,2)</f>
        <v>0</v>
      </c>
      <c r="K526" s="208" t="s">
        <v>141</v>
      </c>
      <c r="L526" s="46"/>
      <c r="M526" s="213" t="s">
        <v>19</v>
      </c>
      <c r="N526" s="214" t="s">
        <v>44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707</v>
      </c>
      <c r="AT526" s="217" t="s">
        <v>137</v>
      </c>
      <c r="AU526" s="217" t="s">
        <v>83</v>
      </c>
      <c r="AY526" s="19" t="s">
        <v>135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81</v>
      </c>
      <c r="BK526" s="218">
        <f>ROUND(I526*H526,2)</f>
        <v>0</v>
      </c>
      <c r="BL526" s="19" t="s">
        <v>707</v>
      </c>
      <c r="BM526" s="217" t="s">
        <v>962</v>
      </c>
    </row>
    <row r="527" s="2" customFormat="1">
      <c r="A527" s="40"/>
      <c r="B527" s="41"/>
      <c r="C527" s="42"/>
      <c r="D527" s="219" t="s">
        <v>144</v>
      </c>
      <c r="E527" s="42"/>
      <c r="F527" s="220" t="s">
        <v>796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144</v>
      </c>
      <c r="AU527" s="19" t="s">
        <v>83</v>
      </c>
    </row>
    <row r="528" s="13" customFormat="1">
      <c r="A528" s="13"/>
      <c r="B528" s="224"/>
      <c r="C528" s="225"/>
      <c r="D528" s="226" t="s">
        <v>146</v>
      </c>
      <c r="E528" s="227" t="s">
        <v>19</v>
      </c>
      <c r="F528" s="228" t="s">
        <v>797</v>
      </c>
      <c r="G528" s="225"/>
      <c r="H528" s="227" t="s">
        <v>19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146</v>
      </c>
      <c r="AU528" s="234" t="s">
        <v>83</v>
      </c>
      <c r="AV528" s="13" t="s">
        <v>81</v>
      </c>
      <c r="AW528" s="13" t="s">
        <v>35</v>
      </c>
      <c r="AX528" s="13" t="s">
        <v>73</v>
      </c>
      <c r="AY528" s="234" t="s">
        <v>135</v>
      </c>
    </row>
    <row r="529" s="14" customFormat="1">
      <c r="A529" s="14"/>
      <c r="B529" s="235"/>
      <c r="C529" s="236"/>
      <c r="D529" s="226" t="s">
        <v>146</v>
      </c>
      <c r="E529" s="237" t="s">
        <v>19</v>
      </c>
      <c r="F529" s="238" t="s">
        <v>81</v>
      </c>
      <c r="G529" s="236"/>
      <c r="H529" s="239">
        <v>1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146</v>
      </c>
      <c r="AU529" s="245" t="s">
        <v>83</v>
      </c>
      <c r="AV529" s="14" t="s">
        <v>83</v>
      </c>
      <c r="AW529" s="14" t="s">
        <v>35</v>
      </c>
      <c r="AX529" s="14" t="s">
        <v>73</v>
      </c>
      <c r="AY529" s="245" t="s">
        <v>135</v>
      </c>
    </row>
    <row r="530" s="13" customFormat="1">
      <c r="A530" s="13"/>
      <c r="B530" s="224"/>
      <c r="C530" s="225"/>
      <c r="D530" s="226" t="s">
        <v>146</v>
      </c>
      <c r="E530" s="227" t="s">
        <v>19</v>
      </c>
      <c r="F530" s="228" t="s">
        <v>798</v>
      </c>
      <c r="G530" s="225"/>
      <c r="H530" s="227" t="s">
        <v>19</v>
      </c>
      <c r="I530" s="229"/>
      <c r="J530" s="225"/>
      <c r="K530" s="225"/>
      <c r="L530" s="230"/>
      <c r="M530" s="231"/>
      <c r="N530" s="232"/>
      <c r="O530" s="232"/>
      <c r="P530" s="232"/>
      <c r="Q530" s="232"/>
      <c r="R530" s="232"/>
      <c r="S530" s="232"/>
      <c r="T530" s="23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4" t="s">
        <v>146</v>
      </c>
      <c r="AU530" s="234" t="s">
        <v>83</v>
      </c>
      <c r="AV530" s="13" t="s">
        <v>81</v>
      </c>
      <c r="AW530" s="13" t="s">
        <v>35</v>
      </c>
      <c r="AX530" s="13" t="s">
        <v>73</v>
      </c>
      <c r="AY530" s="234" t="s">
        <v>135</v>
      </c>
    </row>
    <row r="531" s="14" customFormat="1">
      <c r="A531" s="14"/>
      <c r="B531" s="235"/>
      <c r="C531" s="236"/>
      <c r="D531" s="226" t="s">
        <v>146</v>
      </c>
      <c r="E531" s="237" t="s">
        <v>19</v>
      </c>
      <c r="F531" s="238" t="s">
        <v>81</v>
      </c>
      <c r="G531" s="236"/>
      <c r="H531" s="239">
        <v>1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146</v>
      </c>
      <c r="AU531" s="245" t="s">
        <v>83</v>
      </c>
      <c r="AV531" s="14" t="s">
        <v>83</v>
      </c>
      <c r="AW531" s="14" t="s">
        <v>35</v>
      </c>
      <c r="AX531" s="14" t="s">
        <v>73</v>
      </c>
      <c r="AY531" s="245" t="s">
        <v>135</v>
      </c>
    </row>
    <row r="532" s="15" customFormat="1">
      <c r="A532" s="15"/>
      <c r="B532" s="246"/>
      <c r="C532" s="247"/>
      <c r="D532" s="226" t="s">
        <v>146</v>
      </c>
      <c r="E532" s="248" t="s">
        <v>19</v>
      </c>
      <c r="F532" s="249" t="s">
        <v>161</v>
      </c>
      <c r="G532" s="247"/>
      <c r="H532" s="250">
        <v>2</v>
      </c>
      <c r="I532" s="251"/>
      <c r="J532" s="247"/>
      <c r="K532" s="247"/>
      <c r="L532" s="252"/>
      <c r="M532" s="270"/>
      <c r="N532" s="271"/>
      <c r="O532" s="271"/>
      <c r="P532" s="271"/>
      <c r="Q532" s="271"/>
      <c r="R532" s="271"/>
      <c r="S532" s="271"/>
      <c r="T532" s="27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146</v>
      </c>
      <c r="AU532" s="256" t="s">
        <v>83</v>
      </c>
      <c r="AV532" s="15" t="s">
        <v>142</v>
      </c>
      <c r="AW532" s="15" t="s">
        <v>35</v>
      </c>
      <c r="AX532" s="15" t="s">
        <v>81</v>
      </c>
      <c r="AY532" s="256" t="s">
        <v>135</v>
      </c>
    </row>
    <row r="533" s="2" customFormat="1" ht="6.96" customHeight="1">
      <c r="A533" s="40"/>
      <c r="B533" s="61"/>
      <c r="C533" s="62"/>
      <c r="D533" s="62"/>
      <c r="E533" s="62"/>
      <c r="F533" s="62"/>
      <c r="G533" s="62"/>
      <c r="H533" s="62"/>
      <c r="I533" s="62"/>
      <c r="J533" s="62"/>
      <c r="K533" s="62"/>
      <c r="L533" s="46"/>
      <c r="M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</sheetData>
  <sheetProtection sheet="1" autoFilter="0" formatColumns="0" formatRows="0" objects="1" scenarios="1" spinCount="100000" saltValue="ounTiUpw38tfDFPsq2kH7HNtVp1kmvq9mzqcO9PFBGpc2hezakqctHY7A1fTSMYQcL4/H3RZPAkVkS7Y68Pvzw==" hashValue="HyBykOsHxAJH1ztZxBquev5TzDgk8czoQRLraAAn3P2pKxDOvCcvmsqCpA0uZ0LME1JMo3PU4uG32rTrWg783A==" algorithmName="SHA-512" password="CC35"/>
  <autoFilter ref="C90:K53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11151133"/>
    <hyperlink ref="F101" r:id="rId2" display="https://podminky.urs.cz/item/CS_URS_2024_01/111151231"/>
    <hyperlink ref="F113" r:id="rId3" display="https://podminky.urs.cz/item/CS_URS_2024_01/111251102"/>
    <hyperlink ref="F117" r:id="rId4" display="https://podminky.urs.cz/item/CS_URS_2024_01/112151012"/>
    <hyperlink ref="F121" r:id="rId5" display="https://podminky.urs.cz/item/CS_URS_2024_01/112151014"/>
    <hyperlink ref="F125" r:id="rId6" display="https://podminky.urs.cz/item/CS_URS_2024_01/112151016"/>
    <hyperlink ref="F129" r:id="rId7" display="https://podminky.urs.cz/item/CS_URS_2024_01/112155115"/>
    <hyperlink ref="F133" r:id="rId8" display="https://podminky.urs.cz/item/CS_URS_2024_01/112155121"/>
    <hyperlink ref="F137" r:id="rId9" display="https://podminky.urs.cz/item/CS_URS_2024_01/112155125"/>
    <hyperlink ref="F141" r:id="rId10" display="https://podminky.urs.cz/item/CS_URS_2024_01/112155311"/>
    <hyperlink ref="F145" r:id="rId11" display="https://podminky.urs.cz/item/CS_URS_2024_01/112201112"/>
    <hyperlink ref="F149" r:id="rId12" display="https://podminky.urs.cz/item/CS_URS_2024_01/112201114"/>
    <hyperlink ref="F153" r:id="rId13" display="https://podminky.urs.cz/item/CS_URS_2024_01/112201116"/>
    <hyperlink ref="F157" r:id="rId14" display="https://podminky.urs.cz/item/CS_URS_2024_01/112211111"/>
    <hyperlink ref="F161" r:id="rId15" display="https://podminky.urs.cz/item/CS_URS_2024_01/112211112"/>
    <hyperlink ref="F165" r:id="rId16" display="https://podminky.urs.cz/item/CS_URS_2024_01/112211113"/>
    <hyperlink ref="F169" r:id="rId17" display="https://podminky.urs.cz/item/CS_URS_2024_01/121151123"/>
    <hyperlink ref="F174" r:id="rId18" display="https://podminky.urs.cz/item/CS_URS_2024_01/122252204"/>
    <hyperlink ref="F179" r:id="rId19" display="https://podminky.urs.cz/item/CS_URS_2024_01/132251103"/>
    <hyperlink ref="F184" r:id="rId20" display="https://podminky.urs.cz/item/CS_URS_2024_01/132251251"/>
    <hyperlink ref="F188" r:id="rId21" display="https://podminky.urs.cz/item/CS_URS_2024_01/162201411"/>
    <hyperlink ref="F192" r:id="rId22" display="https://podminky.urs.cz/item/CS_URS_2024_01/162201412"/>
    <hyperlink ref="F196" r:id="rId23" display="https://podminky.urs.cz/item/CS_URS_2024_01/162201413"/>
    <hyperlink ref="F200" r:id="rId24" display="https://podminky.urs.cz/item/CS_URS_2024_01/162201421"/>
    <hyperlink ref="F204" r:id="rId25" display="https://podminky.urs.cz/item/CS_URS_2024_01/162201422"/>
    <hyperlink ref="F208" r:id="rId26" display="https://podminky.urs.cz/item/CS_URS_2024_01/162201423"/>
    <hyperlink ref="F212" r:id="rId27" display="https://podminky.urs.cz/item/CS_URS_2024_01/162301951"/>
    <hyperlink ref="F216" r:id="rId28" display="https://podminky.urs.cz/item/CS_URS_2024_01/162301952"/>
    <hyperlink ref="F220" r:id="rId29" display="https://podminky.urs.cz/item/CS_URS_2024_01/162301953"/>
    <hyperlink ref="F224" r:id="rId30" display="https://podminky.urs.cz/item/CS_URS_2024_01/162301971"/>
    <hyperlink ref="F228" r:id="rId31" display="https://podminky.urs.cz/item/CS_URS_2024_01/162301972"/>
    <hyperlink ref="F232" r:id="rId32" display="https://podminky.urs.cz/item/CS_URS_2024_01/162301973"/>
    <hyperlink ref="F236" r:id="rId33" display="https://podminky.urs.cz/item/CS_URS_2024_01/162451106"/>
    <hyperlink ref="F252" r:id="rId34" display="https://podminky.urs.cz/item/CS_URS_2024_01/162551108"/>
    <hyperlink ref="F258" r:id="rId35" display="https://podminky.urs.cz/item/CS_URS_2024_01/162751117"/>
    <hyperlink ref="F271" r:id="rId36" display="https://podminky.urs.cz/item/CS_URS_2024_01/162751119"/>
    <hyperlink ref="F284" r:id="rId37" display="https://podminky.urs.cz/item/CS_URS_2024_01/167151111"/>
    <hyperlink ref="F297" r:id="rId38" display="https://podminky.urs.cz/item/CS_URS_2024_01/171201221"/>
    <hyperlink ref="F310" r:id="rId39" display="https://podminky.urs.cz/item/CS_URS_2024_01/171251201"/>
    <hyperlink ref="F330" r:id="rId40" display="https://podminky.urs.cz/item/CS_URS_2024_01/174101101"/>
    <hyperlink ref="F335" r:id="rId41" display="https://podminky.urs.cz/item/CS_URS_2024_01/181151311"/>
    <hyperlink ref="F341" r:id="rId42" display="https://podminky.urs.cz/item/CS_URS_2024_01/181152302"/>
    <hyperlink ref="F346" r:id="rId43" display="https://podminky.urs.cz/item/CS_URS_2024_01/181451121"/>
    <hyperlink ref="F353" r:id="rId44" display="https://podminky.urs.cz/item/CS_URS_2024_01/181411123"/>
    <hyperlink ref="F360" r:id="rId45" display="https://podminky.urs.cz/item/CS_URS_2024_01/182151111"/>
    <hyperlink ref="F365" r:id="rId46" display="https://podminky.urs.cz/item/CS_URS_2024_01/182251101"/>
    <hyperlink ref="F370" r:id="rId47" display="https://podminky.urs.cz/item/CS_URS_2024_01/182351023"/>
    <hyperlink ref="F376" r:id="rId48" display="https://podminky.urs.cz/item/CS_URS_2024_01/183403115"/>
    <hyperlink ref="F382" r:id="rId49" display="https://podminky.urs.cz/item/CS_URS_2024_01/183403161"/>
    <hyperlink ref="F388" r:id="rId50" display="https://podminky.urs.cz/item/CS_URS_2024_01/183551513"/>
    <hyperlink ref="F394" r:id="rId51" display="https://podminky.urs.cz/item/CS_URS_2024_01/184853511"/>
    <hyperlink ref="F406" r:id="rId52" display="https://podminky.urs.cz/item/CS_URS_2024_01/212755214"/>
    <hyperlink ref="F410" r:id="rId53" display="https://podminky.urs.cz/item/CS_URS_2024_01/214500311"/>
    <hyperlink ref="F418" r:id="rId54" display="https://podminky.urs.cz/item/CS_URS_2024_01/457531112"/>
    <hyperlink ref="F423" r:id="rId55" display="https://podminky.urs.cz/item/CS_URS_2024_01/561081111"/>
    <hyperlink ref="F439" r:id="rId56" display="https://podminky.urs.cz/item/CS_URS_2024_01/564851111"/>
    <hyperlink ref="F444" r:id="rId57" display="https://podminky.urs.cz/item/CS_URS_2024_01/564952114"/>
    <hyperlink ref="F450" r:id="rId58" display="https://podminky.urs.cz/item/CS_URS_2024_01/919726121"/>
    <hyperlink ref="F454" r:id="rId59" display="https://podminky.urs.cz/item/CS_URS_2024_01/938908411"/>
    <hyperlink ref="F458" r:id="rId60" display="https://podminky.urs.cz/item/CS_URS_2024_01/938909311.1"/>
    <hyperlink ref="F463" r:id="rId61" display="https://podminky.urs.cz/item/CS_URS_2024_01/998225111"/>
    <hyperlink ref="F465" r:id="rId62" display="https://podminky.urs.cz/item/CS_URS_2024_01/998225191"/>
    <hyperlink ref="F469" r:id="rId63" display="https://podminky.urs.cz/item/CS_URS_2024_01/011103000"/>
    <hyperlink ref="F473" r:id="rId64" display="https://podminky.urs.cz/item/CS_URS_2024_01/011314000.1"/>
    <hyperlink ref="F477" r:id="rId65" display="https://podminky.urs.cz/item/CS_URS_2024_01/012103000"/>
    <hyperlink ref="F481" r:id="rId66" display="https://podminky.urs.cz/item/CS_URS_2024_01/012203000"/>
    <hyperlink ref="F485" r:id="rId67" display="https://podminky.urs.cz/item/CS_URS_2024_01/012303000"/>
    <hyperlink ref="F489" r:id="rId68" display="https://podminky.urs.cz/item/CS_URS_2024_01/013254000"/>
    <hyperlink ref="F495" r:id="rId69" display="https://podminky.urs.cz/item/CS_URS_2024_01/030001000.1"/>
    <hyperlink ref="F500" r:id="rId70" display="https://podminky.urs.cz/item/CS_URS_2024_01/032803000"/>
    <hyperlink ref="F505" r:id="rId71" display="https://podminky.urs.cz/item/CS_URS_2024_01/043103000"/>
    <hyperlink ref="F514" r:id="rId72" display="https://podminky.urs.cz/item/CS_URS_2024_01/043203000"/>
    <hyperlink ref="F518" r:id="rId73" display="https://podminky.urs.cz/item/CS_URS_2024_01/049103000"/>
    <hyperlink ref="F522" r:id="rId74" display="https://podminky.urs.cz/item/CS_URS_2024_01/049303000"/>
    <hyperlink ref="F527" r:id="rId75" display="https://podminky.urs.cz/item/CS_URS_2024_01/075002000.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společných zařízení v k. ú. Stará Ves n. O. - 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963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6. 2. 2024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ROUND((SUM(BE82:BE207)),  2)</f>
        <v>0</v>
      </c>
      <c r="G33" s="40"/>
      <c r="H33" s="40"/>
      <c r="I33" s="150">
        <v>0.20999999999999999</v>
      </c>
      <c r="J33" s="149">
        <f>ROUND(((SUM(BE82:BE207))*I33),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ROUND((SUM(BF82:BF207)),  2)</f>
        <v>0</v>
      </c>
      <c r="G34" s="40"/>
      <c r="H34" s="40"/>
      <c r="I34" s="150">
        <v>0.14999999999999999</v>
      </c>
      <c r="J34" s="149">
        <f>ROUND(((SUM(BF82:BF207))*I34),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ROUND((SUM(BG82:BG207)),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ROUND((SUM(BH82:BH207)),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ROUND((SUM(BI82:BI207)),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společných zařízení v k. ú. Stará Ves n. O. - 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05_2 - Výsadba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 ú. Stará Ves nad Ondřejnicí</v>
      </c>
      <c r="G52" s="42"/>
      <c r="H52" s="42"/>
      <c r="I52" s="34" t="s">
        <v>23</v>
      </c>
      <c r="J52" s="74" t="str">
        <f>IF(J12="","",J12)</f>
        <v>6. 2. 2024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4.45" customHeight="1">
      <c r="A54" s="40"/>
      <c r="B54" s="41"/>
      <c r="C54" s="34" t="s">
        <v>25</v>
      </c>
      <c r="D54" s="42"/>
      <c r="E54" s="42"/>
      <c r="F54" s="29" t="str">
        <f>E15</f>
        <v>ČR - SPÚ, KPÚ pro Moravskoslezský kraj</v>
      </c>
      <c r="G54" s="42"/>
      <c r="H54" s="42"/>
      <c r="I54" s="34" t="s">
        <v>32</v>
      </c>
      <c r="J54" s="38" t="str">
        <f>E21</f>
        <v>Hanousek s.r.o.,Barákova 2745/41, 796 01 Prostějov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Jan Krč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</v>
      </c>
      <c r="E62" s="176"/>
      <c r="F62" s="176"/>
      <c r="G62" s="176"/>
      <c r="H62" s="176"/>
      <c r="I62" s="176"/>
      <c r="J62" s="177">
        <f>J205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společných zařízení v k. ú. Stará Ves n. O. - I. etapa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97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05_2 - Výsadba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k. ú. Stará Ves nad Ondřejnicí</v>
      </c>
      <c r="G76" s="42"/>
      <c r="H76" s="42"/>
      <c r="I76" s="34" t="s">
        <v>23</v>
      </c>
      <c r="J76" s="74" t="str">
        <f>IF(J12="","",J12)</f>
        <v>6. 2. 2024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54.45" customHeight="1">
      <c r="A78" s="40"/>
      <c r="B78" s="41"/>
      <c r="C78" s="34" t="s">
        <v>25</v>
      </c>
      <c r="D78" s="42"/>
      <c r="E78" s="42"/>
      <c r="F78" s="29" t="str">
        <f>E15</f>
        <v>ČR - SPÚ, KPÚ pro Moravskoslezský kraj</v>
      </c>
      <c r="G78" s="42"/>
      <c r="H78" s="42"/>
      <c r="I78" s="34" t="s">
        <v>32</v>
      </c>
      <c r="J78" s="38" t="str">
        <f>E21</f>
        <v>Hanousek s.r.o.,Barákova 2745/41, 796 01 Prostějov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Ing. Jan Krč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121</v>
      </c>
      <c r="D81" s="182" t="s">
        <v>58</v>
      </c>
      <c r="E81" s="182" t="s">
        <v>54</v>
      </c>
      <c r="F81" s="182" t="s">
        <v>55</v>
      </c>
      <c r="G81" s="182" t="s">
        <v>122</v>
      </c>
      <c r="H81" s="182" t="s">
        <v>123</v>
      </c>
      <c r="I81" s="182" t="s">
        <v>124</v>
      </c>
      <c r="J81" s="182" t="s">
        <v>102</v>
      </c>
      <c r="K81" s="183" t="s">
        <v>125</v>
      </c>
      <c r="L81" s="184"/>
      <c r="M81" s="94" t="s">
        <v>19</v>
      </c>
      <c r="N81" s="95" t="s">
        <v>43</v>
      </c>
      <c r="O81" s="95" t="s">
        <v>126</v>
      </c>
      <c r="P81" s="95" t="s">
        <v>127</v>
      </c>
      <c r="Q81" s="95" t="s">
        <v>128</v>
      </c>
      <c r="R81" s="95" t="s">
        <v>129</v>
      </c>
      <c r="S81" s="95" t="s">
        <v>130</v>
      </c>
      <c r="T81" s="96" t="s">
        <v>131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132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0.76846000000000003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72</v>
      </c>
      <c r="AU82" s="19" t="s">
        <v>103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72</v>
      </c>
      <c r="E83" s="193" t="s">
        <v>133</v>
      </c>
      <c r="F83" s="193" t="s">
        <v>134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P84+P205</f>
        <v>0</v>
      </c>
      <c r="Q83" s="198"/>
      <c r="R83" s="199">
        <f>R84+R205</f>
        <v>0.76846000000000003</v>
      </c>
      <c r="S83" s="198"/>
      <c r="T83" s="200">
        <f>T84+T205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81</v>
      </c>
      <c r="AT83" s="202" t="s">
        <v>72</v>
      </c>
      <c r="AU83" s="202" t="s">
        <v>73</v>
      </c>
      <c r="AY83" s="201" t="s">
        <v>135</v>
      </c>
      <c r="BK83" s="203">
        <f>BK84+BK205</f>
        <v>0</v>
      </c>
    </row>
    <row r="84" s="12" customFormat="1" ht="22.8" customHeight="1">
      <c r="A84" s="12"/>
      <c r="B84" s="190"/>
      <c r="C84" s="191"/>
      <c r="D84" s="192" t="s">
        <v>72</v>
      </c>
      <c r="E84" s="204" t="s">
        <v>81</v>
      </c>
      <c r="F84" s="204" t="s">
        <v>136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SUM(P85:P204)</f>
        <v>0</v>
      </c>
      <c r="Q84" s="198"/>
      <c r="R84" s="199">
        <f>SUM(R85:R204)</f>
        <v>0.76846000000000003</v>
      </c>
      <c r="S84" s="198"/>
      <c r="T84" s="200">
        <f>SUM(T85:T204)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81</v>
      </c>
      <c r="AY84" s="201" t="s">
        <v>135</v>
      </c>
      <c r="BK84" s="203">
        <f>SUM(BK85:BK204)</f>
        <v>0</v>
      </c>
    </row>
    <row r="85" s="2" customFormat="1" ht="24.15" customHeight="1">
      <c r="A85" s="40"/>
      <c r="B85" s="41"/>
      <c r="C85" s="206" t="s">
        <v>81</v>
      </c>
      <c r="D85" s="206" t="s">
        <v>137</v>
      </c>
      <c r="E85" s="207" t="s">
        <v>964</v>
      </c>
      <c r="F85" s="208" t="s">
        <v>965</v>
      </c>
      <c r="G85" s="209" t="s">
        <v>171</v>
      </c>
      <c r="H85" s="210">
        <v>15</v>
      </c>
      <c r="I85" s="211"/>
      <c r="J85" s="212">
        <f>ROUND(I85*H85,2)</f>
        <v>0</v>
      </c>
      <c r="K85" s="208" t="s">
        <v>141</v>
      </c>
      <c r="L85" s="46"/>
      <c r="M85" s="213" t="s">
        <v>19</v>
      </c>
      <c r="N85" s="214" t="s">
        <v>44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142</v>
      </c>
      <c r="AT85" s="217" t="s">
        <v>137</v>
      </c>
      <c r="AU85" s="217" t="s">
        <v>83</v>
      </c>
      <c r="AY85" s="19" t="s">
        <v>135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81</v>
      </c>
      <c r="BK85" s="218">
        <f>ROUND(I85*H85,2)</f>
        <v>0</v>
      </c>
      <c r="BL85" s="19" t="s">
        <v>142</v>
      </c>
      <c r="BM85" s="217" t="s">
        <v>966</v>
      </c>
    </row>
    <row r="86" s="2" customFormat="1">
      <c r="A86" s="40"/>
      <c r="B86" s="41"/>
      <c r="C86" s="42"/>
      <c r="D86" s="219" t="s">
        <v>144</v>
      </c>
      <c r="E86" s="42"/>
      <c r="F86" s="220" t="s">
        <v>967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144</v>
      </c>
      <c r="AU86" s="19" t="s">
        <v>83</v>
      </c>
    </row>
    <row r="87" s="13" customFormat="1">
      <c r="A87" s="13"/>
      <c r="B87" s="224"/>
      <c r="C87" s="225"/>
      <c r="D87" s="226" t="s">
        <v>146</v>
      </c>
      <c r="E87" s="227" t="s">
        <v>19</v>
      </c>
      <c r="F87" s="228" t="s">
        <v>968</v>
      </c>
      <c r="G87" s="225"/>
      <c r="H87" s="227" t="s">
        <v>19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146</v>
      </c>
      <c r="AU87" s="234" t="s">
        <v>83</v>
      </c>
      <c r="AV87" s="13" t="s">
        <v>81</v>
      </c>
      <c r="AW87" s="13" t="s">
        <v>35</v>
      </c>
      <c r="AX87" s="13" t="s">
        <v>73</v>
      </c>
      <c r="AY87" s="234" t="s">
        <v>135</v>
      </c>
    </row>
    <row r="88" s="13" customFormat="1">
      <c r="A88" s="13"/>
      <c r="B88" s="224"/>
      <c r="C88" s="225"/>
      <c r="D88" s="226" t="s">
        <v>146</v>
      </c>
      <c r="E88" s="227" t="s">
        <v>19</v>
      </c>
      <c r="F88" s="228" t="s">
        <v>969</v>
      </c>
      <c r="G88" s="225"/>
      <c r="H88" s="227" t="s">
        <v>19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146</v>
      </c>
      <c r="AU88" s="234" t="s">
        <v>83</v>
      </c>
      <c r="AV88" s="13" t="s">
        <v>81</v>
      </c>
      <c r="AW88" s="13" t="s">
        <v>35</v>
      </c>
      <c r="AX88" s="13" t="s">
        <v>73</v>
      </c>
      <c r="AY88" s="234" t="s">
        <v>135</v>
      </c>
    </row>
    <row r="89" s="13" customFormat="1">
      <c r="A89" s="13"/>
      <c r="B89" s="224"/>
      <c r="C89" s="225"/>
      <c r="D89" s="226" t="s">
        <v>146</v>
      </c>
      <c r="E89" s="227" t="s">
        <v>19</v>
      </c>
      <c r="F89" s="228" t="s">
        <v>970</v>
      </c>
      <c r="G89" s="225"/>
      <c r="H89" s="227" t="s">
        <v>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146</v>
      </c>
      <c r="AU89" s="234" t="s">
        <v>83</v>
      </c>
      <c r="AV89" s="13" t="s">
        <v>81</v>
      </c>
      <c r="AW89" s="13" t="s">
        <v>35</v>
      </c>
      <c r="AX89" s="13" t="s">
        <v>73</v>
      </c>
      <c r="AY89" s="234" t="s">
        <v>135</v>
      </c>
    </row>
    <row r="90" s="14" customFormat="1">
      <c r="A90" s="14"/>
      <c r="B90" s="235"/>
      <c r="C90" s="236"/>
      <c r="D90" s="226" t="s">
        <v>146</v>
      </c>
      <c r="E90" s="237" t="s">
        <v>19</v>
      </c>
      <c r="F90" s="238" t="s">
        <v>142</v>
      </c>
      <c r="G90" s="236"/>
      <c r="H90" s="239">
        <v>4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146</v>
      </c>
      <c r="AU90" s="245" t="s">
        <v>83</v>
      </c>
      <c r="AV90" s="14" t="s">
        <v>83</v>
      </c>
      <c r="AW90" s="14" t="s">
        <v>35</v>
      </c>
      <c r="AX90" s="14" t="s">
        <v>73</v>
      </c>
      <c r="AY90" s="245" t="s">
        <v>135</v>
      </c>
    </row>
    <row r="91" s="13" customFormat="1">
      <c r="A91" s="13"/>
      <c r="B91" s="224"/>
      <c r="C91" s="225"/>
      <c r="D91" s="226" t="s">
        <v>146</v>
      </c>
      <c r="E91" s="227" t="s">
        <v>19</v>
      </c>
      <c r="F91" s="228" t="s">
        <v>971</v>
      </c>
      <c r="G91" s="225"/>
      <c r="H91" s="227" t="s">
        <v>19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146</v>
      </c>
      <c r="AU91" s="234" t="s">
        <v>83</v>
      </c>
      <c r="AV91" s="13" t="s">
        <v>81</v>
      </c>
      <c r="AW91" s="13" t="s">
        <v>35</v>
      </c>
      <c r="AX91" s="13" t="s">
        <v>73</v>
      </c>
      <c r="AY91" s="234" t="s">
        <v>135</v>
      </c>
    </row>
    <row r="92" s="14" customFormat="1">
      <c r="A92" s="14"/>
      <c r="B92" s="235"/>
      <c r="C92" s="236"/>
      <c r="D92" s="226" t="s">
        <v>146</v>
      </c>
      <c r="E92" s="237" t="s">
        <v>19</v>
      </c>
      <c r="F92" s="238" t="s">
        <v>142</v>
      </c>
      <c r="G92" s="236"/>
      <c r="H92" s="239">
        <v>4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146</v>
      </c>
      <c r="AU92" s="245" t="s">
        <v>83</v>
      </c>
      <c r="AV92" s="14" t="s">
        <v>83</v>
      </c>
      <c r="AW92" s="14" t="s">
        <v>35</v>
      </c>
      <c r="AX92" s="14" t="s">
        <v>73</v>
      </c>
      <c r="AY92" s="245" t="s">
        <v>135</v>
      </c>
    </row>
    <row r="93" s="13" customFormat="1">
      <c r="A93" s="13"/>
      <c r="B93" s="224"/>
      <c r="C93" s="225"/>
      <c r="D93" s="226" t="s">
        <v>146</v>
      </c>
      <c r="E93" s="227" t="s">
        <v>19</v>
      </c>
      <c r="F93" s="228" t="s">
        <v>972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146</v>
      </c>
      <c r="AU93" s="234" t="s">
        <v>83</v>
      </c>
      <c r="AV93" s="13" t="s">
        <v>81</v>
      </c>
      <c r="AW93" s="13" t="s">
        <v>35</v>
      </c>
      <c r="AX93" s="13" t="s">
        <v>73</v>
      </c>
      <c r="AY93" s="234" t="s">
        <v>135</v>
      </c>
    </row>
    <row r="94" s="14" customFormat="1">
      <c r="A94" s="14"/>
      <c r="B94" s="235"/>
      <c r="C94" s="236"/>
      <c r="D94" s="226" t="s">
        <v>146</v>
      </c>
      <c r="E94" s="237" t="s">
        <v>19</v>
      </c>
      <c r="F94" s="238" t="s">
        <v>142</v>
      </c>
      <c r="G94" s="236"/>
      <c r="H94" s="239">
        <v>4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146</v>
      </c>
      <c r="AU94" s="245" t="s">
        <v>83</v>
      </c>
      <c r="AV94" s="14" t="s">
        <v>83</v>
      </c>
      <c r="AW94" s="14" t="s">
        <v>35</v>
      </c>
      <c r="AX94" s="14" t="s">
        <v>73</v>
      </c>
      <c r="AY94" s="245" t="s">
        <v>135</v>
      </c>
    </row>
    <row r="95" s="13" customFormat="1">
      <c r="A95" s="13"/>
      <c r="B95" s="224"/>
      <c r="C95" s="225"/>
      <c r="D95" s="226" t="s">
        <v>146</v>
      </c>
      <c r="E95" s="227" t="s">
        <v>19</v>
      </c>
      <c r="F95" s="228" t="s">
        <v>973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146</v>
      </c>
      <c r="AU95" s="234" t="s">
        <v>83</v>
      </c>
      <c r="AV95" s="13" t="s">
        <v>81</v>
      </c>
      <c r="AW95" s="13" t="s">
        <v>35</v>
      </c>
      <c r="AX95" s="13" t="s">
        <v>73</v>
      </c>
      <c r="AY95" s="234" t="s">
        <v>135</v>
      </c>
    </row>
    <row r="96" s="14" customFormat="1">
      <c r="A96" s="14"/>
      <c r="B96" s="235"/>
      <c r="C96" s="236"/>
      <c r="D96" s="226" t="s">
        <v>146</v>
      </c>
      <c r="E96" s="237" t="s">
        <v>19</v>
      </c>
      <c r="F96" s="238" t="s">
        <v>162</v>
      </c>
      <c r="G96" s="236"/>
      <c r="H96" s="239">
        <v>3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146</v>
      </c>
      <c r="AU96" s="245" t="s">
        <v>83</v>
      </c>
      <c r="AV96" s="14" t="s">
        <v>83</v>
      </c>
      <c r="AW96" s="14" t="s">
        <v>35</v>
      </c>
      <c r="AX96" s="14" t="s">
        <v>73</v>
      </c>
      <c r="AY96" s="245" t="s">
        <v>135</v>
      </c>
    </row>
    <row r="97" s="15" customFormat="1">
      <c r="A97" s="15"/>
      <c r="B97" s="246"/>
      <c r="C97" s="247"/>
      <c r="D97" s="226" t="s">
        <v>146</v>
      </c>
      <c r="E97" s="248" t="s">
        <v>19</v>
      </c>
      <c r="F97" s="249" t="s">
        <v>161</v>
      </c>
      <c r="G97" s="247"/>
      <c r="H97" s="250">
        <v>15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146</v>
      </c>
      <c r="AU97" s="256" t="s">
        <v>83</v>
      </c>
      <c r="AV97" s="15" t="s">
        <v>142</v>
      </c>
      <c r="AW97" s="15" t="s">
        <v>35</v>
      </c>
      <c r="AX97" s="15" t="s">
        <v>81</v>
      </c>
      <c r="AY97" s="256" t="s">
        <v>135</v>
      </c>
    </row>
    <row r="98" s="2" customFormat="1" ht="24.15" customHeight="1">
      <c r="A98" s="40"/>
      <c r="B98" s="41"/>
      <c r="C98" s="206" t="s">
        <v>83</v>
      </c>
      <c r="D98" s="206" t="s">
        <v>137</v>
      </c>
      <c r="E98" s="207" t="s">
        <v>974</v>
      </c>
      <c r="F98" s="208" t="s">
        <v>975</v>
      </c>
      <c r="G98" s="209" t="s">
        <v>171</v>
      </c>
      <c r="H98" s="210">
        <v>15</v>
      </c>
      <c r="I98" s="211"/>
      <c r="J98" s="212">
        <f>ROUND(I98*H98,2)</f>
        <v>0</v>
      </c>
      <c r="K98" s="208" t="s">
        <v>141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142</v>
      </c>
      <c r="AT98" s="217" t="s">
        <v>137</v>
      </c>
      <c r="AU98" s="217" t="s">
        <v>83</v>
      </c>
      <c r="AY98" s="19" t="s">
        <v>135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142</v>
      </c>
      <c r="BM98" s="217" t="s">
        <v>976</v>
      </c>
    </row>
    <row r="99" s="2" customFormat="1">
      <c r="A99" s="40"/>
      <c r="B99" s="41"/>
      <c r="C99" s="42"/>
      <c r="D99" s="219" t="s">
        <v>144</v>
      </c>
      <c r="E99" s="42"/>
      <c r="F99" s="220" t="s">
        <v>977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144</v>
      </c>
      <c r="AU99" s="19" t="s">
        <v>83</v>
      </c>
    </row>
    <row r="100" s="13" customFormat="1">
      <c r="A100" s="13"/>
      <c r="B100" s="224"/>
      <c r="C100" s="225"/>
      <c r="D100" s="226" t="s">
        <v>146</v>
      </c>
      <c r="E100" s="227" t="s">
        <v>19</v>
      </c>
      <c r="F100" s="228" t="s">
        <v>968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146</v>
      </c>
      <c r="AU100" s="234" t="s">
        <v>83</v>
      </c>
      <c r="AV100" s="13" t="s">
        <v>81</v>
      </c>
      <c r="AW100" s="13" t="s">
        <v>35</v>
      </c>
      <c r="AX100" s="13" t="s">
        <v>73</v>
      </c>
      <c r="AY100" s="234" t="s">
        <v>135</v>
      </c>
    </row>
    <row r="101" s="13" customFormat="1">
      <c r="A101" s="13"/>
      <c r="B101" s="224"/>
      <c r="C101" s="225"/>
      <c r="D101" s="226" t="s">
        <v>146</v>
      </c>
      <c r="E101" s="227" t="s">
        <v>19</v>
      </c>
      <c r="F101" s="228" t="s">
        <v>969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146</v>
      </c>
      <c r="AU101" s="234" t="s">
        <v>83</v>
      </c>
      <c r="AV101" s="13" t="s">
        <v>81</v>
      </c>
      <c r="AW101" s="13" t="s">
        <v>35</v>
      </c>
      <c r="AX101" s="13" t="s">
        <v>73</v>
      </c>
      <c r="AY101" s="234" t="s">
        <v>135</v>
      </c>
    </row>
    <row r="102" s="13" customFormat="1">
      <c r="A102" s="13"/>
      <c r="B102" s="224"/>
      <c r="C102" s="225"/>
      <c r="D102" s="226" t="s">
        <v>146</v>
      </c>
      <c r="E102" s="227" t="s">
        <v>19</v>
      </c>
      <c r="F102" s="228" t="s">
        <v>970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146</v>
      </c>
      <c r="AU102" s="234" t="s">
        <v>83</v>
      </c>
      <c r="AV102" s="13" t="s">
        <v>81</v>
      </c>
      <c r="AW102" s="13" t="s">
        <v>35</v>
      </c>
      <c r="AX102" s="13" t="s">
        <v>73</v>
      </c>
      <c r="AY102" s="234" t="s">
        <v>135</v>
      </c>
    </row>
    <row r="103" s="14" customFormat="1">
      <c r="A103" s="14"/>
      <c r="B103" s="235"/>
      <c r="C103" s="236"/>
      <c r="D103" s="226" t="s">
        <v>146</v>
      </c>
      <c r="E103" s="237" t="s">
        <v>19</v>
      </c>
      <c r="F103" s="238" t="s">
        <v>142</v>
      </c>
      <c r="G103" s="236"/>
      <c r="H103" s="239">
        <v>4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146</v>
      </c>
      <c r="AU103" s="245" t="s">
        <v>83</v>
      </c>
      <c r="AV103" s="14" t="s">
        <v>83</v>
      </c>
      <c r="AW103" s="14" t="s">
        <v>35</v>
      </c>
      <c r="AX103" s="14" t="s">
        <v>73</v>
      </c>
      <c r="AY103" s="245" t="s">
        <v>135</v>
      </c>
    </row>
    <row r="104" s="13" customFormat="1">
      <c r="A104" s="13"/>
      <c r="B104" s="224"/>
      <c r="C104" s="225"/>
      <c r="D104" s="226" t="s">
        <v>146</v>
      </c>
      <c r="E104" s="227" t="s">
        <v>19</v>
      </c>
      <c r="F104" s="228" t="s">
        <v>971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146</v>
      </c>
      <c r="AU104" s="234" t="s">
        <v>83</v>
      </c>
      <c r="AV104" s="13" t="s">
        <v>81</v>
      </c>
      <c r="AW104" s="13" t="s">
        <v>35</v>
      </c>
      <c r="AX104" s="13" t="s">
        <v>73</v>
      </c>
      <c r="AY104" s="234" t="s">
        <v>135</v>
      </c>
    </row>
    <row r="105" s="14" customFormat="1">
      <c r="A105" s="14"/>
      <c r="B105" s="235"/>
      <c r="C105" s="236"/>
      <c r="D105" s="226" t="s">
        <v>146</v>
      </c>
      <c r="E105" s="237" t="s">
        <v>19</v>
      </c>
      <c r="F105" s="238" t="s">
        <v>142</v>
      </c>
      <c r="G105" s="236"/>
      <c r="H105" s="239">
        <v>4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146</v>
      </c>
      <c r="AU105" s="245" t="s">
        <v>83</v>
      </c>
      <c r="AV105" s="14" t="s">
        <v>83</v>
      </c>
      <c r="AW105" s="14" t="s">
        <v>35</v>
      </c>
      <c r="AX105" s="14" t="s">
        <v>73</v>
      </c>
      <c r="AY105" s="245" t="s">
        <v>135</v>
      </c>
    </row>
    <row r="106" s="13" customFormat="1">
      <c r="A106" s="13"/>
      <c r="B106" s="224"/>
      <c r="C106" s="225"/>
      <c r="D106" s="226" t="s">
        <v>146</v>
      </c>
      <c r="E106" s="227" t="s">
        <v>19</v>
      </c>
      <c r="F106" s="228" t="s">
        <v>972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146</v>
      </c>
      <c r="AU106" s="234" t="s">
        <v>83</v>
      </c>
      <c r="AV106" s="13" t="s">
        <v>81</v>
      </c>
      <c r="AW106" s="13" t="s">
        <v>35</v>
      </c>
      <c r="AX106" s="13" t="s">
        <v>73</v>
      </c>
      <c r="AY106" s="234" t="s">
        <v>135</v>
      </c>
    </row>
    <row r="107" s="14" customFormat="1">
      <c r="A107" s="14"/>
      <c r="B107" s="235"/>
      <c r="C107" s="236"/>
      <c r="D107" s="226" t="s">
        <v>146</v>
      </c>
      <c r="E107" s="237" t="s">
        <v>19</v>
      </c>
      <c r="F107" s="238" t="s">
        <v>142</v>
      </c>
      <c r="G107" s="236"/>
      <c r="H107" s="239">
        <v>4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146</v>
      </c>
      <c r="AU107" s="245" t="s">
        <v>83</v>
      </c>
      <c r="AV107" s="14" t="s">
        <v>83</v>
      </c>
      <c r="AW107" s="14" t="s">
        <v>35</v>
      </c>
      <c r="AX107" s="14" t="s">
        <v>73</v>
      </c>
      <c r="AY107" s="245" t="s">
        <v>135</v>
      </c>
    </row>
    <row r="108" s="13" customFormat="1">
      <c r="A108" s="13"/>
      <c r="B108" s="224"/>
      <c r="C108" s="225"/>
      <c r="D108" s="226" t="s">
        <v>146</v>
      </c>
      <c r="E108" s="227" t="s">
        <v>19</v>
      </c>
      <c r="F108" s="228" t="s">
        <v>973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146</v>
      </c>
      <c r="AU108" s="234" t="s">
        <v>83</v>
      </c>
      <c r="AV108" s="13" t="s">
        <v>81</v>
      </c>
      <c r="AW108" s="13" t="s">
        <v>35</v>
      </c>
      <c r="AX108" s="13" t="s">
        <v>73</v>
      </c>
      <c r="AY108" s="234" t="s">
        <v>135</v>
      </c>
    </row>
    <row r="109" s="14" customFormat="1">
      <c r="A109" s="14"/>
      <c r="B109" s="235"/>
      <c r="C109" s="236"/>
      <c r="D109" s="226" t="s">
        <v>146</v>
      </c>
      <c r="E109" s="237" t="s">
        <v>19</v>
      </c>
      <c r="F109" s="238" t="s">
        <v>162</v>
      </c>
      <c r="G109" s="236"/>
      <c r="H109" s="239">
        <v>3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146</v>
      </c>
      <c r="AU109" s="245" t="s">
        <v>83</v>
      </c>
      <c r="AV109" s="14" t="s">
        <v>83</v>
      </c>
      <c r="AW109" s="14" t="s">
        <v>35</v>
      </c>
      <c r="AX109" s="14" t="s">
        <v>73</v>
      </c>
      <c r="AY109" s="245" t="s">
        <v>135</v>
      </c>
    </row>
    <row r="110" s="15" customFormat="1">
      <c r="A110" s="15"/>
      <c r="B110" s="246"/>
      <c r="C110" s="247"/>
      <c r="D110" s="226" t="s">
        <v>146</v>
      </c>
      <c r="E110" s="248" t="s">
        <v>19</v>
      </c>
      <c r="F110" s="249" t="s">
        <v>161</v>
      </c>
      <c r="G110" s="247"/>
      <c r="H110" s="250">
        <v>15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146</v>
      </c>
      <c r="AU110" s="256" t="s">
        <v>83</v>
      </c>
      <c r="AV110" s="15" t="s">
        <v>142</v>
      </c>
      <c r="AW110" s="15" t="s">
        <v>35</v>
      </c>
      <c r="AX110" s="15" t="s">
        <v>81</v>
      </c>
      <c r="AY110" s="256" t="s">
        <v>135</v>
      </c>
    </row>
    <row r="111" s="2" customFormat="1" ht="16.5" customHeight="1">
      <c r="A111" s="40"/>
      <c r="B111" s="41"/>
      <c r="C111" s="257" t="s">
        <v>162</v>
      </c>
      <c r="D111" s="257" t="s">
        <v>458</v>
      </c>
      <c r="E111" s="258" t="s">
        <v>978</v>
      </c>
      <c r="F111" s="259" t="s">
        <v>979</v>
      </c>
      <c r="G111" s="260" t="s">
        <v>171</v>
      </c>
      <c r="H111" s="261">
        <v>4</v>
      </c>
      <c r="I111" s="262"/>
      <c r="J111" s="263">
        <f>ROUND(I111*H111,2)</f>
        <v>0</v>
      </c>
      <c r="K111" s="259" t="s">
        <v>141</v>
      </c>
      <c r="L111" s="264"/>
      <c r="M111" s="265" t="s">
        <v>19</v>
      </c>
      <c r="N111" s="266" t="s">
        <v>44</v>
      </c>
      <c r="O111" s="86"/>
      <c r="P111" s="215">
        <f>O111*H111</f>
        <v>0</v>
      </c>
      <c r="Q111" s="215">
        <v>0.027</v>
      </c>
      <c r="R111" s="215">
        <f>Q111*H111</f>
        <v>0.108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191</v>
      </c>
      <c r="AT111" s="217" t="s">
        <v>458</v>
      </c>
      <c r="AU111" s="217" t="s">
        <v>83</v>
      </c>
      <c r="AY111" s="19" t="s">
        <v>135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142</v>
      </c>
      <c r="BM111" s="217" t="s">
        <v>980</v>
      </c>
    </row>
    <row r="112" s="13" customFormat="1">
      <c r="A112" s="13"/>
      <c r="B112" s="224"/>
      <c r="C112" s="225"/>
      <c r="D112" s="226" t="s">
        <v>146</v>
      </c>
      <c r="E112" s="227" t="s">
        <v>19</v>
      </c>
      <c r="F112" s="228" t="s">
        <v>968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146</v>
      </c>
      <c r="AU112" s="234" t="s">
        <v>83</v>
      </c>
      <c r="AV112" s="13" t="s">
        <v>81</v>
      </c>
      <c r="AW112" s="13" t="s">
        <v>35</v>
      </c>
      <c r="AX112" s="13" t="s">
        <v>73</v>
      </c>
      <c r="AY112" s="234" t="s">
        <v>135</v>
      </c>
    </row>
    <row r="113" s="13" customFormat="1">
      <c r="A113" s="13"/>
      <c r="B113" s="224"/>
      <c r="C113" s="225"/>
      <c r="D113" s="226" t="s">
        <v>146</v>
      </c>
      <c r="E113" s="227" t="s">
        <v>19</v>
      </c>
      <c r="F113" s="228" t="s">
        <v>981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146</v>
      </c>
      <c r="AU113" s="234" t="s">
        <v>83</v>
      </c>
      <c r="AV113" s="13" t="s">
        <v>81</v>
      </c>
      <c r="AW113" s="13" t="s">
        <v>35</v>
      </c>
      <c r="AX113" s="13" t="s">
        <v>73</v>
      </c>
      <c r="AY113" s="234" t="s">
        <v>135</v>
      </c>
    </row>
    <row r="114" s="13" customFormat="1">
      <c r="A114" s="13"/>
      <c r="B114" s="224"/>
      <c r="C114" s="225"/>
      <c r="D114" s="226" t="s">
        <v>146</v>
      </c>
      <c r="E114" s="227" t="s">
        <v>19</v>
      </c>
      <c r="F114" s="228" t="s">
        <v>970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146</v>
      </c>
      <c r="AU114" s="234" t="s">
        <v>83</v>
      </c>
      <c r="AV114" s="13" t="s">
        <v>81</v>
      </c>
      <c r="AW114" s="13" t="s">
        <v>35</v>
      </c>
      <c r="AX114" s="13" t="s">
        <v>73</v>
      </c>
      <c r="AY114" s="234" t="s">
        <v>135</v>
      </c>
    </row>
    <row r="115" s="14" customFormat="1">
      <c r="A115" s="14"/>
      <c r="B115" s="235"/>
      <c r="C115" s="236"/>
      <c r="D115" s="226" t="s">
        <v>146</v>
      </c>
      <c r="E115" s="237" t="s">
        <v>19</v>
      </c>
      <c r="F115" s="238" t="s">
        <v>142</v>
      </c>
      <c r="G115" s="236"/>
      <c r="H115" s="239">
        <v>4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146</v>
      </c>
      <c r="AU115" s="245" t="s">
        <v>83</v>
      </c>
      <c r="AV115" s="14" t="s">
        <v>83</v>
      </c>
      <c r="AW115" s="14" t="s">
        <v>35</v>
      </c>
      <c r="AX115" s="14" t="s">
        <v>81</v>
      </c>
      <c r="AY115" s="245" t="s">
        <v>135</v>
      </c>
    </row>
    <row r="116" s="2" customFormat="1" ht="16.5" customHeight="1">
      <c r="A116" s="40"/>
      <c r="B116" s="41"/>
      <c r="C116" s="257" t="s">
        <v>142</v>
      </c>
      <c r="D116" s="257" t="s">
        <v>458</v>
      </c>
      <c r="E116" s="258" t="s">
        <v>982</v>
      </c>
      <c r="F116" s="259" t="s">
        <v>983</v>
      </c>
      <c r="G116" s="260" t="s">
        <v>171</v>
      </c>
      <c r="H116" s="261">
        <v>4</v>
      </c>
      <c r="I116" s="262"/>
      <c r="J116" s="263">
        <f>ROUND(I116*H116,2)</f>
        <v>0</v>
      </c>
      <c r="K116" s="259" t="s">
        <v>141</v>
      </c>
      <c r="L116" s="264"/>
      <c r="M116" s="265" t="s">
        <v>19</v>
      </c>
      <c r="N116" s="266" t="s">
        <v>44</v>
      </c>
      <c r="O116" s="86"/>
      <c r="P116" s="215">
        <f>O116*H116</f>
        <v>0</v>
      </c>
      <c r="Q116" s="215">
        <v>0.040000000000000001</v>
      </c>
      <c r="R116" s="215">
        <f>Q116*H116</f>
        <v>0.16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191</v>
      </c>
      <c r="AT116" s="217" t="s">
        <v>458</v>
      </c>
      <c r="AU116" s="217" t="s">
        <v>83</v>
      </c>
      <c r="AY116" s="19" t="s">
        <v>135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142</v>
      </c>
      <c r="BM116" s="217" t="s">
        <v>984</v>
      </c>
    </row>
    <row r="117" s="13" customFormat="1">
      <c r="A117" s="13"/>
      <c r="B117" s="224"/>
      <c r="C117" s="225"/>
      <c r="D117" s="226" t="s">
        <v>146</v>
      </c>
      <c r="E117" s="227" t="s">
        <v>19</v>
      </c>
      <c r="F117" s="228" t="s">
        <v>968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146</v>
      </c>
      <c r="AU117" s="234" t="s">
        <v>83</v>
      </c>
      <c r="AV117" s="13" t="s">
        <v>81</v>
      </c>
      <c r="AW117" s="13" t="s">
        <v>35</v>
      </c>
      <c r="AX117" s="13" t="s">
        <v>73</v>
      </c>
      <c r="AY117" s="234" t="s">
        <v>135</v>
      </c>
    </row>
    <row r="118" s="13" customFormat="1">
      <c r="A118" s="13"/>
      <c r="B118" s="224"/>
      <c r="C118" s="225"/>
      <c r="D118" s="226" t="s">
        <v>146</v>
      </c>
      <c r="E118" s="227" t="s">
        <v>19</v>
      </c>
      <c r="F118" s="228" t="s">
        <v>981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146</v>
      </c>
      <c r="AU118" s="234" t="s">
        <v>83</v>
      </c>
      <c r="AV118" s="13" t="s">
        <v>81</v>
      </c>
      <c r="AW118" s="13" t="s">
        <v>35</v>
      </c>
      <c r="AX118" s="13" t="s">
        <v>73</v>
      </c>
      <c r="AY118" s="234" t="s">
        <v>135</v>
      </c>
    </row>
    <row r="119" s="13" customFormat="1">
      <c r="A119" s="13"/>
      <c r="B119" s="224"/>
      <c r="C119" s="225"/>
      <c r="D119" s="226" t="s">
        <v>146</v>
      </c>
      <c r="E119" s="227" t="s">
        <v>19</v>
      </c>
      <c r="F119" s="228" t="s">
        <v>972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146</v>
      </c>
      <c r="AU119" s="234" t="s">
        <v>83</v>
      </c>
      <c r="AV119" s="13" t="s">
        <v>81</v>
      </c>
      <c r="AW119" s="13" t="s">
        <v>35</v>
      </c>
      <c r="AX119" s="13" t="s">
        <v>73</v>
      </c>
      <c r="AY119" s="234" t="s">
        <v>135</v>
      </c>
    </row>
    <row r="120" s="14" customFormat="1">
      <c r="A120" s="14"/>
      <c r="B120" s="235"/>
      <c r="C120" s="236"/>
      <c r="D120" s="226" t="s">
        <v>146</v>
      </c>
      <c r="E120" s="237" t="s">
        <v>19</v>
      </c>
      <c r="F120" s="238" t="s">
        <v>142</v>
      </c>
      <c r="G120" s="236"/>
      <c r="H120" s="239">
        <v>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146</v>
      </c>
      <c r="AU120" s="245" t="s">
        <v>83</v>
      </c>
      <c r="AV120" s="14" t="s">
        <v>83</v>
      </c>
      <c r="AW120" s="14" t="s">
        <v>35</v>
      </c>
      <c r="AX120" s="14" t="s">
        <v>81</v>
      </c>
      <c r="AY120" s="245" t="s">
        <v>135</v>
      </c>
    </row>
    <row r="121" s="2" customFormat="1" ht="16.5" customHeight="1">
      <c r="A121" s="40"/>
      <c r="B121" s="41"/>
      <c r="C121" s="257" t="s">
        <v>175</v>
      </c>
      <c r="D121" s="257" t="s">
        <v>458</v>
      </c>
      <c r="E121" s="258" t="s">
        <v>985</v>
      </c>
      <c r="F121" s="259" t="s">
        <v>986</v>
      </c>
      <c r="G121" s="260" t="s">
        <v>171</v>
      </c>
      <c r="H121" s="261">
        <v>4</v>
      </c>
      <c r="I121" s="262"/>
      <c r="J121" s="263">
        <f>ROUND(I121*H121,2)</f>
        <v>0</v>
      </c>
      <c r="K121" s="259" t="s">
        <v>19</v>
      </c>
      <c r="L121" s="264"/>
      <c r="M121" s="265" t="s">
        <v>19</v>
      </c>
      <c r="N121" s="266" t="s">
        <v>44</v>
      </c>
      <c r="O121" s="86"/>
      <c r="P121" s="215">
        <f>O121*H121</f>
        <v>0</v>
      </c>
      <c r="Q121" s="215">
        <v>0.0035000000000000001</v>
      </c>
      <c r="R121" s="215">
        <f>Q121*H121</f>
        <v>0.014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191</v>
      </c>
      <c r="AT121" s="217" t="s">
        <v>458</v>
      </c>
      <c r="AU121" s="217" t="s">
        <v>83</v>
      </c>
      <c r="AY121" s="19" t="s">
        <v>135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142</v>
      </c>
      <c r="BM121" s="217" t="s">
        <v>987</v>
      </c>
    </row>
    <row r="122" s="13" customFormat="1">
      <c r="A122" s="13"/>
      <c r="B122" s="224"/>
      <c r="C122" s="225"/>
      <c r="D122" s="226" t="s">
        <v>146</v>
      </c>
      <c r="E122" s="227" t="s">
        <v>19</v>
      </c>
      <c r="F122" s="228" t="s">
        <v>968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146</v>
      </c>
      <c r="AU122" s="234" t="s">
        <v>83</v>
      </c>
      <c r="AV122" s="13" t="s">
        <v>81</v>
      </c>
      <c r="AW122" s="13" t="s">
        <v>35</v>
      </c>
      <c r="AX122" s="13" t="s">
        <v>73</v>
      </c>
      <c r="AY122" s="234" t="s">
        <v>135</v>
      </c>
    </row>
    <row r="123" s="13" customFormat="1">
      <c r="A123" s="13"/>
      <c r="B123" s="224"/>
      <c r="C123" s="225"/>
      <c r="D123" s="226" t="s">
        <v>146</v>
      </c>
      <c r="E123" s="227" t="s">
        <v>19</v>
      </c>
      <c r="F123" s="228" t="s">
        <v>988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146</v>
      </c>
      <c r="AU123" s="234" t="s">
        <v>83</v>
      </c>
      <c r="AV123" s="13" t="s">
        <v>81</v>
      </c>
      <c r="AW123" s="13" t="s">
        <v>35</v>
      </c>
      <c r="AX123" s="13" t="s">
        <v>73</v>
      </c>
      <c r="AY123" s="234" t="s">
        <v>135</v>
      </c>
    </row>
    <row r="124" s="13" customFormat="1">
      <c r="A124" s="13"/>
      <c r="B124" s="224"/>
      <c r="C124" s="225"/>
      <c r="D124" s="226" t="s">
        <v>146</v>
      </c>
      <c r="E124" s="227" t="s">
        <v>19</v>
      </c>
      <c r="F124" s="228" t="s">
        <v>971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146</v>
      </c>
      <c r="AU124" s="234" t="s">
        <v>83</v>
      </c>
      <c r="AV124" s="13" t="s">
        <v>81</v>
      </c>
      <c r="AW124" s="13" t="s">
        <v>35</v>
      </c>
      <c r="AX124" s="13" t="s">
        <v>73</v>
      </c>
      <c r="AY124" s="234" t="s">
        <v>135</v>
      </c>
    </row>
    <row r="125" s="14" customFormat="1">
      <c r="A125" s="14"/>
      <c r="B125" s="235"/>
      <c r="C125" s="236"/>
      <c r="D125" s="226" t="s">
        <v>146</v>
      </c>
      <c r="E125" s="237" t="s">
        <v>19</v>
      </c>
      <c r="F125" s="238" t="s">
        <v>142</v>
      </c>
      <c r="G125" s="236"/>
      <c r="H125" s="239">
        <v>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146</v>
      </c>
      <c r="AU125" s="245" t="s">
        <v>83</v>
      </c>
      <c r="AV125" s="14" t="s">
        <v>83</v>
      </c>
      <c r="AW125" s="14" t="s">
        <v>35</v>
      </c>
      <c r="AX125" s="14" t="s">
        <v>81</v>
      </c>
      <c r="AY125" s="245" t="s">
        <v>135</v>
      </c>
    </row>
    <row r="126" s="2" customFormat="1" ht="16.5" customHeight="1">
      <c r="A126" s="40"/>
      <c r="B126" s="41"/>
      <c r="C126" s="257" t="s">
        <v>180</v>
      </c>
      <c r="D126" s="257" t="s">
        <v>458</v>
      </c>
      <c r="E126" s="258" t="s">
        <v>989</v>
      </c>
      <c r="F126" s="259" t="s">
        <v>990</v>
      </c>
      <c r="G126" s="260" t="s">
        <v>171</v>
      </c>
      <c r="H126" s="261">
        <v>3</v>
      </c>
      <c r="I126" s="262"/>
      <c r="J126" s="263">
        <f>ROUND(I126*H126,2)</f>
        <v>0</v>
      </c>
      <c r="K126" s="259" t="s">
        <v>19</v>
      </c>
      <c r="L126" s="264"/>
      <c r="M126" s="265" t="s">
        <v>19</v>
      </c>
      <c r="N126" s="266" t="s">
        <v>44</v>
      </c>
      <c r="O126" s="86"/>
      <c r="P126" s="215">
        <f>O126*H126</f>
        <v>0</v>
      </c>
      <c r="Q126" s="215">
        <v>0.0035000000000000001</v>
      </c>
      <c r="R126" s="215">
        <f>Q126*H126</f>
        <v>0.010500000000000001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191</v>
      </c>
      <c r="AT126" s="217" t="s">
        <v>458</v>
      </c>
      <c r="AU126" s="217" t="s">
        <v>83</v>
      </c>
      <c r="AY126" s="19" t="s">
        <v>135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142</v>
      </c>
      <c r="BM126" s="217" t="s">
        <v>991</v>
      </c>
    </row>
    <row r="127" s="13" customFormat="1">
      <c r="A127" s="13"/>
      <c r="B127" s="224"/>
      <c r="C127" s="225"/>
      <c r="D127" s="226" t="s">
        <v>146</v>
      </c>
      <c r="E127" s="227" t="s">
        <v>19</v>
      </c>
      <c r="F127" s="228" t="s">
        <v>968</v>
      </c>
      <c r="G127" s="225"/>
      <c r="H127" s="227" t="s">
        <v>19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146</v>
      </c>
      <c r="AU127" s="234" t="s">
        <v>83</v>
      </c>
      <c r="AV127" s="13" t="s">
        <v>81</v>
      </c>
      <c r="AW127" s="13" t="s">
        <v>35</v>
      </c>
      <c r="AX127" s="13" t="s">
        <v>73</v>
      </c>
      <c r="AY127" s="234" t="s">
        <v>135</v>
      </c>
    </row>
    <row r="128" s="13" customFormat="1">
      <c r="A128" s="13"/>
      <c r="B128" s="224"/>
      <c r="C128" s="225"/>
      <c r="D128" s="226" t="s">
        <v>146</v>
      </c>
      <c r="E128" s="227" t="s">
        <v>19</v>
      </c>
      <c r="F128" s="228" t="s">
        <v>988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146</v>
      </c>
      <c r="AU128" s="234" t="s">
        <v>83</v>
      </c>
      <c r="AV128" s="13" t="s">
        <v>81</v>
      </c>
      <c r="AW128" s="13" t="s">
        <v>35</v>
      </c>
      <c r="AX128" s="13" t="s">
        <v>73</v>
      </c>
      <c r="AY128" s="234" t="s">
        <v>135</v>
      </c>
    </row>
    <row r="129" s="13" customFormat="1">
      <c r="A129" s="13"/>
      <c r="B129" s="224"/>
      <c r="C129" s="225"/>
      <c r="D129" s="226" t="s">
        <v>146</v>
      </c>
      <c r="E129" s="227" t="s">
        <v>19</v>
      </c>
      <c r="F129" s="228" t="s">
        <v>973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146</v>
      </c>
      <c r="AU129" s="234" t="s">
        <v>83</v>
      </c>
      <c r="AV129" s="13" t="s">
        <v>81</v>
      </c>
      <c r="AW129" s="13" t="s">
        <v>35</v>
      </c>
      <c r="AX129" s="13" t="s">
        <v>73</v>
      </c>
      <c r="AY129" s="234" t="s">
        <v>135</v>
      </c>
    </row>
    <row r="130" s="14" customFormat="1">
      <c r="A130" s="14"/>
      <c r="B130" s="235"/>
      <c r="C130" s="236"/>
      <c r="D130" s="226" t="s">
        <v>146</v>
      </c>
      <c r="E130" s="237" t="s">
        <v>19</v>
      </c>
      <c r="F130" s="238" t="s">
        <v>162</v>
      </c>
      <c r="G130" s="236"/>
      <c r="H130" s="239">
        <v>3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146</v>
      </c>
      <c r="AU130" s="245" t="s">
        <v>83</v>
      </c>
      <c r="AV130" s="14" t="s">
        <v>83</v>
      </c>
      <c r="AW130" s="14" t="s">
        <v>35</v>
      </c>
      <c r="AX130" s="14" t="s">
        <v>81</v>
      </c>
      <c r="AY130" s="245" t="s">
        <v>135</v>
      </c>
    </row>
    <row r="131" s="2" customFormat="1" ht="16.5" customHeight="1">
      <c r="A131" s="40"/>
      <c r="B131" s="41"/>
      <c r="C131" s="206" t="s">
        <v>185</v>
      </c>
      <c r="D131" s="206" t="s">
        <v>137</v>
      </c>
      <c r="E131" s="207" t="s">
        <v>992</v>
      </c>
      <c r="F131" s="208" t="s">
        <v>993</v>
      </c>
      <c r="G131" s="209" t="s">
        <v>171</v>
      </c>
      <c r="H131" s="210">
        <v>15</v>
      </c>
      <c r="I131" s="211"/>
      <c r="J131" s="212">
        <f>ROUND(I131*H131,2)</f>
        <v>0</v>
      </c>
      <c r="K131" s="208" t="s">
        <v>141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6.0000000000000002E-05</v>
      </c>
      <c r="R131" s="215">
        <f>Q131*H131</f>
        <v>0.00089999999999999998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142</v>
      </c>
      <c r="AT131" s="217" t="s">
        <v>137</v>
      </c>
      <c r="AU131" s="217" t="s">
        <v>83</v>
      </c>
      <c r="AY131" s="19" t="s">
        <v>135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142</v>
      </c>
      <c r="BM131" s="217" t="s">
        <v>994</v>
      </c>
    </row>
    <row r="132" s="2" customFormat="1">
      <c r="A132" s="40"/>
      <c r="B132" s="41"/>
      <c r="C132" s="42"/>
      <c r="D132" s="219" t="s">
        <v>144</v>
      </c>
      <c r="E132" s="42"/>
      <c r="F132" s="220" t="s">
        <v>995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144</v>
      </c>
      <c r="AU132" s="19" t="s">
        <v>83</v>
      </c>
    </row>
    <row r="133" s="13" customFormat="1">
      <c r="A133" s="13"/>
      <c r="B133" s="224"/>
      <c r="C133" s="225"/>
      <c r="D133" s="226" t="s">
        <v>146</v>
      </c>
      <c r="E133" s="227" t="s">
        <v>19</v>
      </c>
      <c r="F133" s="228" t="s">
        <v>968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146</v>
      </c>
      <c r="AU133" s="234" t="s">
        <v>83</v>
      </c>
      <c r="AV133" s="13" t="s">
        <v>81</v>
      </c>
      <c r="AW133" s="13" t="s">
        <v>35</v>
      </c>
      <c r="AX133" s="13" t="s">
        <v>73</v>
      </c>
      <c r="AY133" s="234" t="s">
        <v>135</v>
      </c>
    </row>
    <row r="134" s="13" customFormat="1">
      <c r="A134" s="13"/>
      <c r="B134" s="224"/>
      <c r="C134" s="225"/>
      <c r="D134" s="226" t="s">
        <v>146</v>
      </c>
      <c r="E134" s="227" t="s">
        <v>19</v>
      </c>
      <c r="F134" s="228" t="s">
        <v>996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146</v>
      </c>
      <c r="AU134" s="234" t="s">
        <v>83</v>
      </c>
      <c r="AV134" s="13" t="s">
        <v>81</v>
      </c>
      <c r="AW134" s="13" t="s">
        <v>35</v>
      </c>
      <c r="AX134" s="13" t="s">
        <v>73</v>
      </c>
      <c r="AY134" s="234" t="s">
        <v>135</v>
      </c>
    </row>
    <row r="135" s="13" customFormat="1">
      <c r="A135" s="13"/>
      <c r="B135" s="224"/>
      <c r="C135" s="225"/>
      <c r="D135" s="226" t="s">
        <v>146</v>
      </c>
      <c r="E135" s="227" t="s">
        <v>19</v>
      </c>
      <c r="F135" s="228" t="s">
        <v>970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146</v>
      </c>
      <c r="AU135" s="234" t="s">
        <v>83</v>
      </c>
      <c r="AV135" s="13" t="s">
        <v>81</v>
      </c>
      <c r="AW135" s="13" t="s">
        <v>35</v>
      </c>
      <c r="AX135" s="13" t="s">
        <v>73</v>
      </c>
      <c r="AY135" s="234" t="s">
        <v>135</v>
      </c>
    </row>
    <row r="136" s="14" customFormat="1">
      <c r="A136" s="14"/>
      <c r="B136" s="235"/>
      <c r="C136" s="236"/>
      <c r="D136" s="226" t="s">
        <v>146</v>
      </c>
      <c r="E136" s="237" t="s">
        <v>19</v>
      </c>
      <c r="F136" s="238" t="s">
        <v>142</v>
      </c>
      <c r="G136" s="236"/>
      <c r="H136" s="239">
        <v>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146</v>
      </c>
      <c r="AU136" s="245" t="s">
        <v>83</v>
      </c>
      <c r="AV136" s="14" t="s">
        <v>83</v>
      </c>
      <c r="AW136" s="14" t="s">
        <v>35</v>
      </c>
      <c r="AX136" s="14" t="s">
        <v>73</v>
      </c>
      <c r="AY136" s="245" t="s">
        <v>135</v>
      </c>
    </row>
    <row r="137" s="13" customFormat="1">
      <c r="A137" s="13"/>
      <c r="B137" s="224"/>
      <c r="C137" s="225"/>
      <c r="D137" s="226" t="s">
        <v>146</v>
      </c>
      <c r="E137" s="227" t="s">
        <v>19</v>
      </c>
      <c r="F137" s="228" t="s">
        <v>971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146</v>
      </c>
      <c r="AU137" s="234" t="s">
        <v>83</v>
      </c>
      <c r="AV137" s="13" t="s">
        <v>81</v>
      </c>
      <c r="AW137" s="13" t="s">
        <v>35</v>
      </c>
      <c r="AX137" s="13" t="s">
        <v>73</v>
      </c>
      <c r="AY137" s="234" t="s">
        <v>135</v>
      </c>
    </row>
    <row r="138" s="14" customFormat="1">
      <c r="A138" s="14"/>
      <c r="B138" s="235"/>
      <c r="C138" s="236"/>
      <c r="D138" s="226" t="s">
        <v>146</v>
      </c>
      <c r="E138" s="237" t="s">
        <v>19</v>
      </c>
      <c r="F138" s="238" t="s">
        <v>142</v>
      </c>
      <c r="G138" s="236"/>
      <c r="H138" s="239">
        <v>4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146</v>
      </c>
      <c r="AU138" s="245" t="s">
        <v>83</v>
      </c>
      <c r="AV138" s="14" t="s">
        <v>83</v>
      </c>
      <c r="AW138" s="14" t="s">
        <v>35</v>
      </c>
      <c r="AX138" s="14" t="s">
        <v>73</v>
      </c>
      <c r="AY138" s="245" t="s">
        <v>135</v>
      </c>
    </row>
    <row r="139" s="13" customFormat="1">
      <c r="A139" s="13"/>
      <c r="B139" s="224"/>
      <c r="C139" s="225"/>
      <c r="D139" s="226" t="s">
        <v>146</v>
      </c>
      <c r="E139" s="227" t="s">
        <v>19</v>
      </c>
      <c r="F139" s="228" t="s">
        <v>972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146</v>
      </c>
      <c r="AU139" s="234" t="s">
        <v>83</v>
      </c>
      <c r="AV139" s="13" t="s">
        <v>81</v>
      </c>
      <c r="AW139" s="13" t="s">
        <v>35</v>
      </c>
      <c r="AX139" s="13" t="s">
        <v>73</v>
      </c>
      <c r="AY139" s="234" t="s">
        <v>135</v>
      </c>
    </row>
    <row r="140" s="14" customFormat="1">
      <c r="A140" s="14"/>
      <c r="B140" s="235"/>
      <c r="C140" s="236"/>
      <c r="D140" s="226" t="s">
        <v>146</v>
      </c>
      <c r="E140" s="237" t="s">
        <v>19</v>
      </c>
      <c r="F140" s="238" t="s">
        <v>142</v>
      </c>
      <c r="G140" s="236"/>
      <c r="H140" s="239">
        <v>4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146</v>
      </c>
      <c r="AU140" s="245" t="s">
        <v>83</v>
      </c>
      <c r="AV140" s="14" t="s">
        <v>83</v>
      </c>
      <c r="AW140" s="14" t="s">
        <v>35</v>
      </c>
      <c r="AX140" s="14" t="s">
        <v>73</v>
      </c>
      <c r="AY140" s="245" t="s">
        <v>135</v>
      </c>
    </row>
    <row r="141" s="13" customFormat="1">
      <c r="A141" s="13"/>
      <c r="B141" s="224"/>
      <c r="C141" s="225"/>
      <c r="D141" s="226" t="s">
        <v>146</v>
      </c>
      <c r="E141" s="227" t="s">
        <v>19</v>
      </c>
      <c r="F141" s="228" t="s">
        <v>973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146</v>
      </c>
      <c r="AU141" s="234" t="s">
        <v>83</v>
      </c>
      <c r="AV141" s="13" t="s">
        <v>81</v>
      </c>
      <c r="AW141" s="13" t="s">
        <v>35</v>
      </c>
      <c r="AX141" s="13" t="s">
        <v>73</v>
      </c>
      <c r="AY141" s="234" t="s">
        <v>135</v>
      </c>
    </row>
    <row r="142" s="14" customFormat="1">
      <c r="A142" s="14"/>
      <c r="B142" s="235"/>
      <c r="C142" s="236"/>
      <c r="D142" s="226" t="s">
        <v>146</v>
      </c>
      <c r="E142" s="237" t="s">
        <v>19</v>
      </c>
      <c r="F142" s="238" t="s">
        <v>162</v>
      </c>
      <c r="G142" s="236"/>
      <c r="H142" s="239">
        <v>3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146</v>
      </c>
      <c r="AU142" s="245" t="s">
        <v>83</v>
      </c>
      <c r="AV142" s="14" t="s">
        <v>83</v>
      </c>
      <c r="AW142" s="14" t="s">
        <v>35</v>
      </c>
      <c r="AX142" s="14" t="s">
        <v>73</v>
      </c>
      <c r="AY142" s="245" t="s">
        <v>135</v>
      </c>
    </row>
    <row r="143" s="15" customFormat="1">
      <c r="A143" s="15"/>
      <c r="B143" s="246"/>
      <c r="C143" s="247"/>
      <c r="D143" s="226" t="s">
        <v>146</v>
      </c>
      <c r="E143" s="248" t="s">
        <v>19</v>
      </c>
      <c r="F143" s="249" t="s">
        <v>161</v>
      </c>
      <c r="G143" s="247"/>
      <c r="H143" s="250">
        <v>15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146</v>
      </c>
      <c r="AU143" s="256" t="s">
        <v>83</v>
      </c>
      <c r="AV143" s="15" t="s">
        <v>142</v>
      </c>
      <c r="AW143" s="15" t="s">
        <v>35</v>
      </c>
      <c r="AX143" s="15" t="s">
        <v>81</v>
      </c>
      <c r="AY143" s="256" t="s">
        <v>135</v>
      </c>
    </row>
    <row r="144" s="2" customFormat="1" ht="16.5" customHeight="1">
      <c r="A144" s="40"/>
      <c r="B144" s="41"/>
      <c r="C144" s="257" t="s">
        <v>191</v>
      </c>
      <c r="D144" s="257" t="s">
        <v>458</v>
      </c>
      <c r="E144" s="258" t="s">
        <v>997</v>
      </c>
      <c r="F144" s="259" t="s">
        <v>998</v>
      </c>
      <c r="G144" s="260" t="s">
        <v>256</v>
      </c>
      <c r="H144" s="261">
        <v>0.56599999999999995</v>
      </c>
      <c r="I144" s="262"/>
      <c r="J144" s="263">
        <f>ROUND(I144*H144,2)</f>
        <v>0</v>
      </c>
      <c r="K144" s="259" t="s">
        <v>141</v>
      </c>
      <c r="L144" s="264"/>
      <c r="M144" s="265" t="s">
        <v>19</v>
      </c>
      <c r="N144" s="266" t="s">
        <v>44</v>
      </c>
      <c r="O144" s="86"/>
      <c r="P144" s="215">
        <f>O144*H144</f>
        <v>0</v>
      </c>
      <c r="Q144" s="215">
        <v>0.65000000000000002</v>
      </c>
      <c r="R144" s="215">
        <f>Q144*H144</f>
        <v>0.3679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191</v>
      </c>
      <c r="AT144" s="217" t="s">
        <v>458</v>
      </c>
      <c r="AU144" s="217" t="s">
        <v>83</v>
      </c>
      <c r="AY144" s="19" t="s">
        <v>135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142</v>
      </c>
      <c r="BM144" s="217" t="s">
        <v>999</v>
      </c>
    </row>
    <row r="145" s="13" customFormat="1">
      <c r="A145" s="13"/>
      <c r="B145" s="224"/>
      <c r="C145" s="225"/>
      <c r="D145" s="226" t="s">
        <v>146</v>
      </c>
      <c r="E145" s="227" t="s">
        <v>19</v>
      </c>
      <c r="F145" s="228" t="s">
        <v>968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146</v>
      </c>
      <c r="AU145" s="234" t="s">
        <v>83</v>
      </c>
      <c r="AV145" s="13" t="s">
        <v>81</v>
      </c>
      <c r="AW145" s="13" t="s">
        <v>35</v>
      </c>
      <c r="AX145" s="13" t="s">
        <v>73</v>
      </c>
      <c r="AY145" s="234" t="s">
        <v>135</v>
      </c>
    </row>
    <row r="146" s="13" customFormat="1">
      <c r="A146" s="13"/>
      <c r="B146" s="224"/>
      <c r="C146" s="225"/>
      <c r="D146" s="226" t="s">
        <v>146</v>
      </c>
      <c r="E146" s="227" t="s">
        <v>19</v>
      </c>
      <c r="F146" s="228" t="s">
        <v>996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146</v>
      </c>
      <c r="AU146" s="234" t="s">
        <v>83</v>
      </c>
      <c r="AV146" s="13" t="s">
        <v>81</v>
      </c>
      <c r="AW146" s="13" t="s">
        <v>35</v>
      </c>
      <c r="AX146" s="13" t="s">
        <v>73</v>
      </c>
      <c r="AY146" s="234" t="s">
        <v>135</v>
      </c>
    </row>
    <row r="147" s="13" customFormat="1">
      <c r="A147" s="13"/>
      <c r="B147" s="224"/>
      <c r="C147" s="225"/>
      <c r="D147" s="226" t="s">
        <v>146</v>
      </c>
      <c r="E147" s="227" t="s">
        <v>19</v>
      </c>
      <c r="F147" s="228" t="s">
        <v>970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146</v>
      </c>
      <c r="AU147" s="234" t="s">
        <v>83</v>
      </c>
      <c r="AV147" s="13" t="s">
        <v>81</v>
      </c>
      <c r="AW147" s="13" t="s">
        <v>35</v>
      </c>
      <c r="AX147" s="13" t="s">
        <v>73</v>
      </c>
      <c r="AY147" s="234" t="s">
        <v>135</v>
      </c>
    </row>
    <row r="148" s="14" customFormat="1">
      <c r="A148" s="14"/>
      <c r="B148" s="235"/>
      <c r="C148" s="236"/>
      <c r="D148" s="226" t="s">
        <v>146</v>
      </c>
      <c r="E148" s="237" t="s">
        <v>19</v>
      </c>
      <c r="F148" s="238" t="s">
        <v>1000</v>
      </c>
      <c r="G148" s="236"/>
      <c r="H148" s="239">
        <v>0.151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146</v>
      </c>
      <c r="AU148" s="245" t="s">
        <v>83</v>
      </c>
      <c r="AV148" s="14" t="s">
        <v>83</v>
      </c>
      <c r="AW148" s="14" t="s">
        <v>35</v>
      </c>
      <c r="AX148" s="14" t="s">
        <v>73</v>
      </c>
      <c r="AY148" s="245" t="s">
        <v>135</v>
      </c>
    </row>
    <row r="149" s="13" customFormat="1">
      <c r="A149" s="13"/>
      <c r="B149" s="224"/>
      <c r="C149" s="225"/>
      <c r="D149" s="226" t="s">
        <v>146</v>
      </c>
      <c r="E149" s="227" t="s">
        <v>19</v>
      </c>
      <c r="F149" s="228" t="s">
        <v>971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146</v>
      </c>
      <c r="AU149" s="234" t="s">
        <v>83</v>
      </c>
      <c r="AV149" s="13" t="s">
        <v>81</v>
      </c>
      <c r="AW149" s="13" t="s">
        <v>35</v>
      </c>
      <c r="AX149" s="13" t="s">
        <v>73</v>
      </c>
      <c r="AY149" s="234" t="s">
        <v>135</v>
      </c>
    </row>
    <row r="150" s="14" customFormat="1">
      <c r="A150" s="14"/>
      <c r="B150" s="235"/>
      <c r="C150" s="236"/>
      <c r="D150" s="226" t="s">
        <v>146</v>
      </c>
      <c r="E150" s="237" t="s">
        <v>19</v>
      </c>
      <c r="F150" s="238" t="s">
        <v>1000</v>
      </c>
      <c r="G150" s="236"/>
      <c r="H150" s="239">
        <v>0.151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146</v>
      </c>
      <c r="AU150" s="245" t="s">
        <v>83</v>
      </c>
      <c r="AV150" s="14" t="s">
        <v>83</v>
      </c>
      <c r="AW150" s="14" t="s">
        <v>35</v>
      </c>
      <c r="AX150" s="14" t="s">
        <v>73</v>
      </c>
      <c r="AY150" s="245" t="s">
        <v>135</v>
      </c>
    </row>
    <row r="151" s="13" customFormat="1">
      <c r="A151" s="13"/>
      <c r="B151" s="224"/>
      <c r="C151" s="225"/>
      <c r="D151" s="226" t="s">
        <v>146</v>
      </c>
      <c r="E151" s="227" t="s">
        <v>19</v>
      </c>
      <c r="F151" s="228" t="s">
        <v>972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146</v>
      </c>
      <c r="AU151" s="234" t="s">
        <v>83</v>
      </c>
      <c r="AV151" s="13" t="s">
        <v>81</v>
      </c>
      <c r="AW151" s="13" t="s">
        <v>35</v>
      </c>
      <c r="AX151" s="13" t="s">
        <v>73</v>
      </c>
      <c r="AY151" s="234" t="s">
        <v>135</v>
      </c>
    </row>
    <row r="152" s="14" customFormat="1">
      <c r="A152" s="14"/>
      <c r="B152" s="235"/>
      <c r="C152" s="236"/>
      <c r="D152" s="226" t="s">
        <v>146</v>
      </c>
      <c r="E152" s="237" t="s">
        <v>19</v>
      </c>
      <c r="F152" s="238" t="s">
        <v>1000</v>
      </c>
      <c r="G152" s="236"/>
      <c r="H152" s="239">
        <v>0.151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146</v>
      </c>
      <c r="AU152" s="245" t="s">
        <v>83</v>
      </c>
      <c r="AV152" s="14" t="s">
        <v>83</v>
      </c>
      <c r="AW152" s="14" t="s">
        <v>35</v>
      </c>
      <c r="AX152" s="14" t="s">
        <v>73</v>
      </c>
      <c r="AY152" s="245" t="s">
        <v>135</v>
      </c>
    </row>
    <row r="153" s="13" customFormat="1">
      <c r="A153" s="13"/>
      <c r="B153" s="224"/>
      <c r="C153" s="225"/>
      <c r="D153" s="226" t="s">
        <v>146</v>
      </c>
      <c r="E153" s="227" t="s">
        <v>19</v>
      </c>
      <c r="F153" s="228" t="s">
        <v>973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146</v>
      </c>
      <c r="AU153" s="234" t="s">
        <v>83</v>
      </c>
      <c r="AV153" s="13" t="s">
        <v>81</v>
      </c>
      <c r="AW153" s="13" t="s">
        <v>35</v>
      </c>
      <c r="AX153" s="13" t="s">
        <v>73</v>
      </c>
      <c r="AY153" s="234" t="s">
        <v>135</v>
      </c>
    </row>
    <row r="154" s="14" customFormat="1">
      <c r="A154" s="14"/>
      <c r="B154" s="235"/>
      <c r="C154" s="236"/>
      <c r="D154" s="226" t="s">
        <v>146</v>
      </c>
      <c r="E154" s="237" t="s">
        <v>19</v>
      </c>
      <c r="F154" s="238" t="s">
        <v>1001</v>
      </c>
      <c r="G154" s="236"/>
      <c r="H154" s="239">
        <v>0.113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146</v>
      </c>
      <c r="AU154" s="245" t="s">
        <v>83</v>
      </c>
      <c r="AV154" s="14" t="s">
        <v>83</v>
      </c>
      <c r="AW154" s="14" t="s">
        <v>35</v>
      </c>
      <c r="AX154" s="14" t="s">
        <v>73</v>
      </c>
      <c r="AY154" s="245" t="s">
        <v>135</v>
      </c>
    </row>
    <row r="155" s="15" customFormat="1">
      <c r="A155" s="15"/>
      <c r="B155" s="246"/>
      <c r="C155" s="247"/>
      <c r="D155" s="226" t="s">
        <v>146</v>
      </c>
      <c r="E155" s="248" t="s">
        <v>19</v>
      </c>
      <c r="F155" s="249" t="s">
        <v>161</v>
      </c>
      <c r="G155" s="247"/>
      <c r="H155" s="250">
        <v>0.56599999999999995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146</v>
      </c>
      <c r="AU155" s="256" t="s">
        <v>83</v>
      </c>
      <c r="AV155" s="15" t="s">
        <v>142</v>
      </c>
      <c r="AW155" s="15" t="s">
        <v>35</v>
      </c>
      <c r="AX155" s="15" t="s">
        <v>81</v>
      </c>
      <c r="AY155" s="256" t="s">
        <v>135</v>
      </c>
    </row>
    <row r="156" s="2" customFormat="1" ht="16.5" customHeight="1">
      <c r="A156" s="40"/>
      <c r="B156" s="41"/>
      <c r="C156" s="206" t="s">
        <v>196</v>
      </c>
      <c r="D156" s="206" t="s">
        <v>137</v>
      </c>
      <c r="E156" s="207" t="s">
        <v>1002</v>
      </c>
      <c r="F156" s="208" t="s">
        <v>1003</v>
      </c>
      <c r="G156" s="209" t="s">
        <v>171</v>
      </c>
      <c r="H156" s="210">
        <v>15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0.0020799999999999998</v>
      </c>
      <c r="R156" s="215">
        <f>Q156*H156</f>
        <v>0.031199999999999999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142</v>
      </c>
      <c r="AT156" s="217" t="s">
        <v>137</v>
      </c>
      <c r="AU156" s="217" t="s">
        <v>83</v>
      </c>
      <c r="AY156" s="19" t="s">
        <v>135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142</v>
      </c>
      <c r="BM156" s="217" t="s">
        <v>1004</v>
      </c>
    </row>
    <row r="157" s="13" customFormat="1">
      <c r="A157" s="13"/>
      <c r="B157" s="224"/>
      <c r="C157" s="225"/>
      <c r="D157" s="226" t="s">
        <v>146</v>
      </c>
      <c r="E157" s="227" t="s">
        <v>19</v>
      </c>
      <c r="F157" s="228" t="s">
        <v>968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146</v>
      </c>
      <c r="AU157" s="234" t="s">
        <v>83</v>
      </c>
      <c r="AV157" s="13" t="s">
        <v>81</v>
      </c>
      <c r="AW157" s="13" t="s">
        <v>35</v>
      </c>
      <c r="AX157" s="13" t="s">
        <v>73</v>
      </c>
      <c r="AY157" s="234" t="s">
        <v>135</v>
      </c>
    </row>
    <row r="158" s="13" customFormat="1">
      <c r="A158" s="13"/>
      <c r="B158" s="224"/>
      <c r="C158" s="225"/>
      <c r="D158" s="226" t="s">
        <v>146</v>
      </c>
      <c r="E158" s="227" t="s">
        <v>19</v>
      </c>
      <c r="F158" s="228" t="s">
        <v>1005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146</v>
      </c>
      <c r="AU158" s="234" t="s">
        <v>83</v>
      </c>
      <c r="AV158" s="13" t="s">
        <v>81</v>
      </c>
      <c r="AW158" s="13" t="s">
        <v>35</v>
      </c>
      <c r="AX158" s="13" t="s">
        <v>73</v>
      </c>
      <c r="AY158" s="234" t="s">
        <v>135</v>
      </c>
    </row>
    <row r="159" s="13" customFormat="1">
      <c r="A159" s="13"/>
      <c r="B159" s="224"/>
      <c r="C159" s="225"/>
      <c r="D159" s="226" t="s">
        <v>146</v>
      </c>
      <c r="E159" s="227" t="s">
        <v>19</v>
      </c>
      <c r="F159" s="228" t="s">
        <v>970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146</v>
      </c>
      <c r="AU159" s="234" t="s">
        <v>83</v>
      </c>
      <c r="AV159" s="13" t="s">
        <v>81</v>
      </c>
      <c r="AW159" s="13" t="s">
        <v>35</v>
      </c>
      <c r="AX159" s="13" t="s">
        <v>73</v>
      </c>
      <c r="AY159" s="234" t="s">
        <v>135</v>
      </c>
    </row>
    <row r="160" s="14" customFormat="1">
      <c r="A160" s="14"/>
      <c r="B160" s="235"/>
      <c r="C160" s="236"/>
      <c r="D160" s="226" t="s">
        <v>146</v>
      </c>
      <c r="E160" s="237" t="s">
        <v>19</v>
      </c>
      <c r="F160" s="238" t="s">
        <v>142</v>
      </c>
      <c r="G160" s="236"/>
      <c r="H160" s="239">
        <v>4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146</v>
      </c>
      <c r="AU160" s="245" t="s">
        <v>83</v>
      </c>
      <c r="AV160" s="14" t="s">
        <v>83</v>
      </c>
      <c r="AW160" s="14" t="s">
        <v>35</v>
      </c>
      <c r="AX160" s="14" t="s">
        <v>73</v>
      </c>
      <c r="AY160" s="245" t="s">
        <v>135</v>
      </c>
    </row>
    <row r="161" s="13" customFormat="1">
      <c r="A161" s="13"/>
      <c r="B161" s="224"/>
      <c r="C161" s="225"/>
      <c r="D161" s="226" t="s">
        <v>146</v>
      </c>
      <c r="E161" s="227" t="s">
        <v>19</v>
      </c>
      <c r="F161" s="228" t="s">
        <v>971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146</v>
      </c>
      <c r="AU161" s="234" t="s">
        <v>83</v>
      </c>
      <c r="AV161" s="13" t="s">
        <v>81</v>
      </c>
      <c r="AW161" s="13" t="s">
        <v>35</v>
      </c>
      <c r="AX161" s="13" t="s">
        <v>73</v>
      </c>
      <c r="AY161" s="234" t="s">
        <v>135</v>
      </c>
    </row>
    <row r="162" s="14" customFormat="1">
      <c r="A162" s="14"/>
      <c r="B162" s="235"/>
      <c r="C162" s="236"/>
      <c r="D162" s="226" t="s">
        <v>146</v>
      </c>
      <c r="E162" s="237" t="s">
        <v>19</v>
      </c>
      <c r="F162" s="238" t="s">
        <v>142</v>
      </c>
      <c r="G162" s="236"/>
      <c r="H162" s="239">
        <v>4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146</v>
      </c>
      <c r="AU162" s="245" t="s">
        <v>83</v>
      </c>
      <c r="AV162" s="14" t="s">
        <v>83</v>
      </c>
      <c r="AW162" s="14" t="s">
        <v>35</v>
      </c>
      <c r="AX162" s="14" t="s">
        <v>73</v>
      </c>
      <c r="AY162" s="245" t="s">
        <v>135</v>
      </c>
    </row>
    <row r="163" s="13" customFormat="1">
      <c r="A163" s="13"/>
      <c r="B163" s="224"/>
      <c r="C163" s="225"/>
      <c r="D163" s="226" t="s">
        <v>146</v>
      </c>
      <c r="E163" s="227" t="s">
        <v>19</v>
      </c>
      <c r="F163" s="228" t="s">
        <v>972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146</v>
      </c>
      <c r="AU163" s="234" t="s">
        <v>83</v>
      </c>
      <c r="AV163" s="13" t="s">
        <v>81</v>
      </c>
      <c r="AW163" s="13" t="s">
        <v>35</v>
      </c>
      <c r="AX163" s="13" t="s">
        <v>73</v>
      </c>
      <c r="AY163" s="234" t="s">
        <v>135</v>
      </c>
    </row>
    <row r="164" s="14" customFormat="1">
      <c r="A164" s="14"/>
      <c r="B164" s="235"/>
      <c r="C164" s="236"/>
      <c r="D164" s="226" t="s">
        <v>146</v>
      </c>
      <c r="E164" s="237" t="s">
        <v>19</v>
      </c>
      <c r="F164" s="238" t="s">
        <v>142</v>
      </c>
      <c r="G164" s="236"/>
      <c r="H164" s="239">
        <v>4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146</v>
      </c>
      <c r="AU164" s="245" t="s">
        <v>83</v>
      </c>
      <c r="AV164" s="14" t="s">
        <v>83</v>
      </c>
      <c r="AW164" s="14" t="s">
        <v>35</v>
      </c>
      <c r="AX164" s="14" t="s">
        <v>73</v>
      </c>
      <c r="AY164" s="245" t="s">
        <v>135</v>
      </c>
    </row>
    <row r="165" s="13" customFormat="1">
      <c r="A165" s="13"/>
      <c r="B165" s="224"/>
      <c r="C165" s="225"/>
      <c r="D165" s="226" t="s">
        <v>146</v>
      </c>
      <c r="E165" s="227" t="s">
        <v>19</v>
      </c>
      <c r="F165" s="228" t="s">
        <v>973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146</v>
      </c>
      <c r="AU165" s="234" t="s">
        <v>83</v>
      </c>
      <c r="AV165" s="13" t="s">
        <v>81</v>
      </c>
      <c r="AW165" s="13" t="s">
        <v>35</v>
      </c>
      <c r="AX165" s="13" t="s">
        <v>73</v>
      </c>
      <c r="AY165" s="234" t="s">
        <v>135</v>
      </c>
    </row>
    <row r="166" s="14" customFormat="1">
      <c r="A166" s="14"/>
      <c r="B166" s="235"/>
      <c r="C166" s="236"/>
      <c r="D166" s="226" t="s">
        <v>146</v>
      </c>
      <c r="E166" s="237" t="s">
        <v>19</v>
      </c>
      <c r="F166" s="238" t="s">
        <v>162</v>
      </c>
      <c r="G166" s="236"/>
      <c r="H166" s="239">
        <v>3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146</v>
      </c>
      <c r="AU166" s="245" t="s">
        <v>83</v>
      </c>
      <c r="AV166" s="14" t="s">
        <v>83</v>
      </c>
      <c r="AW166" s="14" t="s">
        <v>35</v>
      </c>
      <c r="AX166" s="14" t="s">
        <v>73</v>
      </c>
      <c r="AY166" s="245" t="s">
        <v>135</v>
      </c>
    </row>
    <row r="167" s="15" customFormat="1">
      <c r="A167" s="15"/>
      <c r="B167" s="246"/>
      <c r="C167" s="247"/>
      <c r="D167" s="226" t="s">
        <v>146</v>
      </c>
      <c r="E167" s="248" t="s">
        <v>19</v>
      </c>
      <c r="F167" s="249" t="s">
        <v>161</v>
      </c>
      <c r="G167" s="247"/>
      <c r="H167" s="250">
        <v>15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146</v>
      </c>
      <c r="AU167" s="256" t="s">
        <v>83</v>
      </c>
      <c r="AV167" s="15" t="s">
        <v>142</v>
      </c>
      <c r="AW167" s="15" t="s">
        <v>35</v>
      </c>
      <c r="AX167" s="15" t="s">
        <v>81</v>
      </c>
      <c r="AY167" s="256" t="s">
        <v>135</v>
      </c>
    </row>
    <row r="168" s="2" customFormat="1" ht="24.15" customHeight="1">
      <c r="A168" s="40"/>
      <c r="B168" s="41"/>
      <c r="C168" s="206" t="s">
        <v>201</v>
      </c>
      <c r="D168" s="206" t="s">
        <v>137</v>
      </c>
      <c r="E168" s="207" t="s">
        <v>1006</v>
      </c>
      <c r="F168" s="208" t="s">
        <v>1007</v>
      </c>
      <c r="G168" s="209" t="s">
        <v>1008</v>
      </c>
      <c r="H168" s="210">
        <v>0.14999999999999999</v>
      </c>
      <c r="I168" s="211"/>
      <c r="J168" s="212">
        <f>ROUND(I168*H168,2)</f>
        <v>0</v>
      </c>
      <c r="K168" s="208" t="s">
        <v>141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142</v>
      </c>
      <c r="AT168" s="217" t="s">
        <v>137</v>
      </c>
      <c r="AU168" s="217" t="s">
        <v>83</v>
      </c>
      <c r="AY168" s="19" t="s">
        <v>135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142</v>
      </c>
      <c r="BM168" s="217" t="s">
        <v>1009</v>
      </c>
    </row>
    <row r="169" s="2" customFormat="1">
      <c r="A169" s="40"/>
      <c r="B169" s="41"/>
      <c r="C169" s="42"/>
      <c r="D169" s="219" t="s">
        <v>144</v>
      </c>
      <c r="E169" s="42"/>
      <c r="F169" s="220" t="s">
        <v>1010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144</v>
      </c>
      <c r="AU169" s="19" t="s">
        <v>83</v>
      </c>
    </row>
    <row r="170" s="13" customFormat="1">
      <c r="A170" s="13"/>
      <c r="B170" s="224"/>
      <c r="C170" s="225"/>
      <c r="D170" s="226" t="s">
        <v>146</v>
      </c>
      <c r="E170" s="227" t="s">
        <v>19</v>
      </c>
      <c r="F170" s="228" t="s">
        <v>968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146</v>
      </c>
      <c r="AU170" s="234" t="s">
        <v>83</v>
      </c>
      <c r="AV170" s="13" t="s">
        <v>81</v>
      </c>
      <c r="AW170" s="13" t="s">
        <v>35</v>
      </c>
      <c r="AX170" s="13" t="s">
        <v>73</v>
      </c>
      <c r="AY170" s="234" t="s">
        <v>135</v>
      </c>
    </row>
    <row r="171" s="13" customFormat="1">
      <c r="A171" s="13"/>
      <c r="B171" s="224"/>
      <c r="C171" s="225"/>
      <c r="D171" s="226" t="s">
        <v>146</v>
      </c>
      <c r="E171" s="227" t="s">
        <v>19</v>
      </c>
      <c r="F171" s="228" t="s">
        <v>1011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146</v>
      </c>
      <c r="AU171" s="234" t="s">
        <v>83</v>
      </c>
      <c r="AV171" s="13" t="s">
        <v>81</v>
      </c>
      <c r="AW171" s="13" t="s">
        <v>35</v>
      </c>
      <c r="AX171" s="13" t="s">
        <v>73</v>
      </c>
      <c r="AY171" s="234" t="s">
        <v>135</v>
      </c>
    </row>
    <row r="172" s="13" customFormat="1">
      <c r="A172" s="13"/>
      <c r="B172" s="224"/>
      <c r="C172" s="225"/>
      <c r="D172" s="226" t="s">
        <v>146</v>
      </c>
      <c r="E172" s="227" t="s">
        <v>19</v>
      </c>
      <c r="F172" s="228" t="s">
        <v>970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146</v>
      </c>
      <c r="AU172" s="234" t="s">
        <v>83</v>
      </c>
      <c r="AV172" s="13" t="s">
        <v>81</v>
      </c>
      <c r="AW172" s="13" t="s">
        <v>35</v>
      </c>
      <c r="AX172" s="13" t="s">
        <v>73</v>
      </c>
      <c r="AY172" s="234" t="s">
        <v>135</v>
      </c>
    </row>
    <row r="173" s="14" customFormat="1">
      <c r="A173" s="14"/>
      <c r="B173" s="235"/>
      <c r="C173" s="236"/>
      <c r="D173" s="226" t="s">
        <v>146</v>
      </c>
      <c r="E173" s="237" t="s">
        <v>19</v>
      </c>
      <c r="F173" s="238" t="s">
        <v>1012</v>
      </c>
      <c r="G173" s="236"/>
      <c r="H173" s="239">
        <v>0.040000000000000001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146</v>
      </c>
      <c r="AU173" s="245" t="s">
        <v>83</v>
      </c>
      <c r="AV173" s="14" t="s">
        <v>83</v>
      </c>
      <c r="AW173" s="14" t="s">
        <v>35</v>
      </c>
      <c r="AX173" s="14" t="s">
        <v>73</v>
      </c>
      <c r="AY173" s="245" t="s">
        <v>135</v>
      </c>
    </row>
    <row r="174" s="13" customFormat="1">
      <c r="A174" s="13"/>
      <c r="B174" s="224"/>
      <c r="C174" s="225"/>
      <c r="D174" s="226" t="s">
        <v>146</v>
      </c>
      <c r="E174" s="227" t="s">
        <v>19</v>
      </c>
      <c r="F174" s="228" t="s">
        <v>971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146</v>
      </c>
      <c r="AU174" s="234" t="s">
        <v>83</v>
      </c>
      <c r="AV174" s="13" t="s">
        <v>81</v>
      </c>
      <c r="AW174" s="13" t="s">
        <v>35</v>
      </c>
      <c r="AX174" s="13" t="s">
        <v>73</v>
      </c>
      <c r="AY174" s="234" t="s">
        <v>135</v>
      </c>
    </row>
    <row r="175" s="14" customFormat="1">
      <c r="A175" s="14"/>
      <c r="B175" s="235"/>
      <c r="C175" s="236"/>
      <c r="D175" s="226" t="s">
        <v>146</v>
      </c>
      <c r="E175" s="237" t="s">
        <v>19</v>
      </c>
      <c r="F175" s="238" t="s">
        <v>1012</v>
      </c>
      <c r="G175" s="236"/>
      <c r="H175" s="239">
        <v>0.040000000000000001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146</v>
      </c>
      <c r="AU175" s="245" t="s">
        <v>83</v>
      </c>
      <c r="AV175" s="14" t="s">
        <v>83</v>
      </c>
      <c r="AW175" s="14" t="s">
        <v>35</v>
      </c>
      <c r="AX175" s="14" t="s">
        <v>73</v>
      </c>
      <c r="AY175" s="245" t="s">
        <v>135</v>
      </c>
    </row>
    <row r="176" s="13" customFormat="1">
      <c r="A176" s="13"/>
      <c r="B176" s="224"/>
      <c r="C176" s="225"/>
      <c r="D176" s="226" t="s">
        <v>146</v>
      </c>
      <c r="E176" s="227" t="s">
        <v>19</v>
      </c>
      <c r="F176" s="228" t="s">
        <v>972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146</v>
      </c>
      <c r="AU176" s="234" t="s">
        <v>83</v>
      </c>
      <c r="AV176" s="13" t="s">
        <v>81</v>
      </c>
      <c r="AW176" s="13" t="s">
        <v>35</v>
      </c>
      <c r="AX176" s="13" t="s">
        <v>73</v>
      </c>
      <c r="AY176" s="234" t="s">
        <v>135</v>
      </c>
    </row>
    <row r="177" s="14" customFormat="1">
      <c r="A177" s="14"/>
      <c r="B177" s="235"/>
      <c r="C177" s="236"/>
      <c r="D177" s="226" t="s">
        <v>146</v>
      </c>
      <c r="E177" s="237" t="s">
        <v>19</v>
      </c>
      <c r="F177" s="238" t="s">
        <v>1012</v>
      </c>
      <c r="G177" s="236"/>
      <c r="H177" s="239">
        <v>0.040000000000000001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146</v>
      </c>
      <c r="AU177" s="245" t="s">
        <v>83</v>
      </c>
      <c r="AV177" s="14" t="s">
        <v>83</v>
      </c>
      <c r="AW177" s="14" t="s">
        <v>35</v>
      </c>
      <c r="AX177" s="14" t="s">
        <v>73</v>
      </c>
      <c r="AY177" s="245" t="s">
        <v>135</v>
      </c>
    </row>
    <row r="178" s="13" customFormat="1">
      <c r="A178" s="13"/>
      <c r="B178" s="224"/>
      <c r="C178" s="225"/>
      <c r="D178" s="226" t="s">
        <v>146</v>
      </c>
      <c r="E178" s="227" t="s">
        <v>19</v>
      </c>
      <c r="F178" s="228" t="s">
        <v>973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146</v>
      </c>
      <c r="AU178" s="234" t="s">
        <v>83</v>
      </c>
      <c r="AV178" s="13" t="s">
        <v>81</v>
      </c>
      <c r="AW178" s="13" t="s">
        <v>35</v>
      </c>
      <c r="AX178" s="13" t="s">
        <v>73</v>
      </c>
      <c r="AY178" s="234" t="s">
        <v>135</v>
      </c>
    </row>
    <row r="179" s="14" customFormat="1">
      <c r="A179" s="14"/>
      <c r="B179" s="235"/>
      <c r="C179" s="236"/>
      <c r="D179" s="226" t="s">
        <v>146</v>
      </c>
      <c r="E179" s="237" t="s">
        <v>19</v>
      </c>
      <c r="F179" s="238" t="s">
        <v>1013</v>
      </c>
      <c r="G179" s="236"/>
      <c r="H179" s="239">
        <v>0.029999999999999999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146</v>
      </c>
      <c r="AU179" s="245" t="s">
        <v>83</v>
      </c>
      <c r="AV179" s="14" t="s">
        <v>83</v>
      </c>
      <c r="AW179" s="14" t="s">
        <v>35</v>
      </c>
      <c r="AX179" s="14" t="s">
        <v>73</v>
      </c>
      <c r="AY179" s="245" t="s">
        <v>135</v>
      </c>
    </row>
    <row r="180" s="15" customFormat="1">
      <c r="A180" s="15"/>
      <c r="B180" s="246"/>
      <c r="C180" s="247"/>
      <c r="D180" s="226" t="s">
        <v>146</v>
      </c>
      <c r="E180" s="248" t="s">
        <v>19</v>
      </c>
      <c r="F180" s="249" t="s">
        <v>161</v>
      </c>
      <c r="G180" s="247"/>
      <c r="H180" s="250">
        <v>0.14999999999999999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146</v>
      </c>
      <c r="AU180" s="256" t="s">
        <v>83</v>
      </c>
      <c r="AV180" s="15" t="s">
        <v>142</v>
      </c>
      <c r="AW180" s="15" t="s">
        <v>35</v>
      </c>
      <c r="AX180" s="15" t="s">
        <v>81</v>
      </c>
      <c r="AY180" s="256" t="s">
        <v>135</v>
      </c>
    </row>
    <row r="181" s="2" customFormat="1" ht="16.5" customHeight="1">
      <c r="A181" s="40"/>
      <c r="B181" s="41"/>
      <c r="C181" s="257" t="s">
        <v>206</v>
      </c>
      <c r="D181" s="257" t="s">
        <v>458</v>
      </c>
      <c r="E181" s="258" t="s">
        <v>1014</v>
      </c>
      <c r="F181" s="259" t="s">
        <v>1015</v>
      </c>
      <c r="G181" s="260" t="s">
        <v>461</v>
      </c>
      <c r="H181" s="261">
        <v>0.059999999999999998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44</v>
      </c>
      <c r="O181" s="86"/>
      <c r="P181" s="215">
        <f>O181*H181</f>
        <v>0</v>
      </c>
      <c r="Q181" s="215">
        <v>0.001</v>
      </c>
      <c r="R181" s="215">
        <f>Q181*H181</f>
        <v>6.0000000000000002E-05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191</v>
      </c>
      <c r="AT181" s="217" t="s">
        <v>458</v>
      </c>
      <c r="AU181" s="217" t="s">
        <v>83</v>
      </c>
      <c r="AY181" s="19" t="s">
        <v>135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142</v>
      </c>
      <c r="BM181" s="217" t="s">
        <v>1016</v>
      </c>
    </row>
    <row r="182" s="13" customFormat="1">
      <c r="A182" s="13"/>
      <c r="B182" s="224"/>
      <c r="C182" s="225"/>
      <c r="D182" s="226" t="s">
        <v>146</v>
      </c>
      <c r="E182" s="227" t="s">
        <v>19</v>
      </c>
      <c r="F182" s="228" t="s">
        <v>968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146</v>
      </c>
      <c r="AU182" s="234" t="s">
        <v>83</v>
      </c>
      <c r="AV182" s="13" t="s">
        <v>81</v>
      </c>
      <c r="AW182" s="13" t="s">
        <v>35</v>
      </c>
      <c r="AX182" s="13" t="s">
        <v>73</v>
      </c>
      <c r="AY182" s="234" t="s">
        <v>135</v>
      </c>
    </row>
    <row r="183" s="13" customFormat="1">
      <c r="A183" s="13"/>
      <c r="B183" s="224"/>
      <c r="C183" s="225"/>
      <c r="D183" s="226" t="s">
        <v>146</v>
      </c>
      <c r="E183" s="227" t="s">
        <v>19</v>
      </c>
      <c r="F183" s="228" t="s">
        <v>1017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146</v>
      </c>
      <c r="AU183" s="234" t="s">
        <v>83</v>
      </c>
      <c r="AV183" s="13" t="s">
        <v>81</v>
      </c>
      <c r="AW183" s="13" t="s">
        <v>35</v>
      </c>
      <c r="AX183" s="13" t="s">
        <v>73</v>
      </c>
      <c r="AY183" s="234" t="s">
        <v>135</v>
      </c>
    </row>
    <row r="184" s="14" customFormat="1">
      <c r="A184" s="14"/>
      <c r="B184" s="235"/>
      <c r="C184" s="236"/>
      <c r="D184" s="226" t="s">
        <v>146</v>
      </c>
      <c r="E184" s="237" t="s">
        <v>19</v>
      </c>
      <c r="F184" s="238" t="s">
        <v>1018</v>
      </c>
      <c r="G184" s="236"/>
      <c r="H184" s="239">
        <v>0.059999999999999998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146</v>
      </c>
      <c r="AU184" s="245" t="s">
        <v>83</v>
      </c>
      <c r="AV184" s="14" t="s">
        <v>83</v>
      </c>
      <c r="AW184" s="14" t="s">
        <v>35</v>
      </c>
      <c r="AX184" s="14" t="s">
        <v>73</v>
      </c>
      <c r="AY184" s="245" t="s">
        <v>135</v>
      </c>
    </row>
    <row r="185" s="15" customFormat="1">
      <c r="A185" s="15"/>
      <c r="B185" s="246"/>
      <c r="C185" s="247"/>
      <c r="D185" s="226" t="s">
        <v>146</v>
      </c>
      <c r="E185" s="248" t="s">
        <v>19</v>
      </c>
      <c r="F185" s="249" t="s">
        <v>161</v>
      </c>
      <c r="G185" s="247"/>
      <c r="H185" s="250">
        <v>0.059999999999999998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146</v>
      </c>
      <c r="AU185" s="256" t="s">
        <v>83</v>
      </c>
      <c r="AV185" s="15" t="s">
        <v>142</v>
      </c>
      <c r="AW185" s="15" t="s">
        <v>35</v>
      </c>
      <c r="AX185" s="15" t="s">
        <v>81</v>
      </c>
      <c r="AY185" s="256" t="s">
        <v>135</v>
      </c>
    </row>
    <row r="186" s="2" customFormat="1" ht="16.5" customHeight="1">
      <c r="A186" s="40"/>
      <c r="B186" s="41"/>
      <c r="C186" s="206" t="s">
        <v>212</v>
      </c>
      <c r="D186" s="206" t="s">
        <v>137</v>
      </c>
      <c r="E186" s="207" t="s">
        <v>1019</v>
      </c>
      <c r="F186" s="208" t="s">
        <v>1020</v>
      </c>
      <c r="G186" s="209" t="s">
        <v>140</v>
      </c>
      <c r="H186" s="210">
        <v>3.75</v>
      </c>
      <c r="I186" s="211"/>
      <c r="J186" s="212">
        <f>ROUND(I186*H186,2)</f>
        <v>0</v>
      </c>
      <c r="K186" s="208" t="s">
        <v>141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142</v>
      </c>
      <c r="AT186" s="217" t="s">
        <v>137</v>
      </c>
      <c r="AU186" s="217" t="s">
        <v>83</v>
      </c>
      <c r="AY186" s="19" t="s">
        <v>135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ROUND(I186*H186,2)</f>
        <v>0</v>
      </c>
      <c r="BL186" s="19" t="s">
        <v>142</v>
      </c>
      <c r="BM186" s="217" t="s">
        <v>1021</v>
      </c>
    </row>
    <row r="187" s="2" customFormat="1">
      <c r="A187" s="40"/>
      <c r="B187" s="41"/>
      <c r="C187" s="42"/>
      <c r="D187" s="219" t="s">
        <v>144</v>
      </c>
      <c r="E187" s="42"/>
      <c r="F187" s="220" t="s">
        <v>1022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144</v>
      </c>
      <c r="AU187" s="19" t="s">
        <v>83</v>
      </c>
    </row>
    <row r="188" s="13" customFormat="1">
      <c r="A188" s="13"/>
      <c r="B188" s="224"/>
      <c r="C188" s="225"/>
      <c r="D188" s="226" t="s">
        <v>146</v>
      </c>
      <c r="E188" s="227" t="s">
        <v>19</v>
      </c>
      <c r="F188" s="228" t="s">
        <v>968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146</v>
      </c>
      <c r="AU188" s="234" t="s">
        <v>83</v>
      </c>
      <c r="AV188" s="13" t="s">
        <v>81</v>
      </c>
      <c r="AW188" s="13" t="s">
        <v>35</v>
      </c>
      <c r="AX188" s="13" t="s">
        <v>73</v>
      </c>
      <c r="AY188" s="234" t="s">
        <v>135</v>
      </c>
    </row>
    <row r="189" s="13" customFormat="1">
      <c r="A189" s="13"/>
      <c r="B189" s="224"/>
      <c r="C189" s="225"/>
      <c r="D189" s="226" t="s">
        <v>146</v>
      </c>
      <c r="E189" s="227" t="s">
        <v>19</v>
      </c>
      <c r="F189" s="228" t="s">
        <v>1023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146</v>
      </c>
      <c r="AU189" s="234" t="s">
        <v>83</v>
      </c>
      <c r="AV189" s="13" t="s">
        <v>81</v>
      </c>
      <c r="AW189" s="13" t="s">
        <v>35</v>
      </c>
      <c r="AX189" s="13" t="s">
        <v>73</v>
      </c>
      <c r="AY189" s="234" t="s">
        <v>135</v>
      </c>
    </row>
    <row r="190" s="14" customFormat="1">
      <c r="A190" s="14"/>
      <c r="B190" s="235"/>
      <c r="C190" s="236"/>
      <c r="D190" s="226" t="s">
        <v>146</v>
      </c>
      <c r="E190" s="237" t="s">
        <v>19</v>
      </c>
      <c r="F190" s="238" t="s">
        <v>1024</v>
      </c>
      <c r="G190" s="236"/>
      <c r="H190" s="239">
        <v>3.75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146</v>
      </c>
      <c r="AU190" s="245" t="s">
        <v>83</v>
      </c>
      <c r="AV190" s="14" t="s">
        <v>83</v>
      </c>
      <c r="AW190" s="14" t="s">
        <v>35</v>
      </c>
      <c r="AX190" s="14" t="s">
        <v>81</v>
      </c>
      <c r="AY190" s="245" t="s">
        <v>135</v>
      </c>
    </row>
    <row r="191" s="2" customFormat="1" ht="16.5" customHeight="1">
      <c r="A191" s="40"/>
      <c r="B191" s="41"/>
      <c r="C191" s="257" t="s">
        <v>217</v>
      </c>
      <c r="D191" s="257" t="s">
        <v>458</v>
      </c>
      <c r="E191" s="258" t="s">
        <v>1025</v>
      </c>
      <c r="F191" s="259" t="s">
        <v>1026</v>
      </c>
      <c r="G191" s="260" t="s">
        <v>256</v>
      </c>
      <c r="H191" s="261">
        <v>0.375</v>
      </c>
      <c r="I191" s="262"/>
      <c r="J191" s="263">
        <f>ROUND(I191*H191,2)</f>
        <v>0</v>
      </c>
      <c r="K191" s="259" t="s">
        <v>141</v>
      </c>
      <c r="L191" s="264"/>
      <c r="M191" s="265" t="s">
        <v>19</v>
      </c>
      <c r="N191" s="266" t="s">
        <v>44</v>
      </c>
      <c r="O191" s="86"/>
      <c r="P191" s="215">
        <f>O191*H191</f>
        <v>0</v>
      </c>
      <c r="Q191" s="215">
        <v>0.20000000000000001</v>
      </c>
      <c r="R191" s="215">
        <f>Q191*H191</f>
        <v>0.075000000000000011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191</v>
      </c>
      <c r="AT191" s="217" t="s">
        <v>458</v>
      </c>
      <c r="AU191" s="217" t="s">
        <v>83</v>
      </c>
      <c r="AY191" s="19" t="s">
        <v>135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142</v>
      </c>
      <c r="BM191" s="217" t="s">
        <v>1027</v>
      </c>
    </row>
    <row r="192" s="13" customFormat="1">
      <c r="A192" s="13"/>
      <c r="B192" s="224"/>
      <c r="C192" s="225"/>
      <c r="D192" s="226" t="s">
        <v>146</v>
      </c>
      <c r="E192" s="227" t="s">
        <v>19</v>
      </c>
      <c r="F192" s="228" t="s">
        <v>968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146</v>
      </c>
      <c r="AU192" s="234" t="s">
        <v>83</v>
      </c>
      <c r="AV192" s="13" t="s">
        <v>81</v>
      </c>
      <c r="AW192" s="13" t="s">
        <v>35</v>
      </c>
      <c r="AX192" s="13" t="s">
        <v>73</v>
      </c>
      <c r="AY192" s="234" t="s">
        <v>135</v>
      </c>
    </row>
    <row r="193" s="13" customFormat="1">
      <c r="A193" s="13"/>
      <c r="B193" s="224"/>
      <c r="C193" s="225"/>
      <c r="D193" s="226" t="s">
        <v>146</v>
      </c>
      <c r="E193" s="227" t="s">
        <v>19</v>
      </c>
      <c r="F193" s="228" t="s">
        <v>1023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146</v>
      </c>
      <c r="AU193" s="234" t="s">
        <v>83</v>
      </c>
      <c r="AV193" s="13" t="s">
        <v>81</v>
      </c>
      <c r="AW193" s="13" t="s">
        <v>35</v>
      </c>
      <c r="AX193" s="13" t="s">
        <v>73</v>
      </c>
      <c r="AY193" s="234" t="s">
        <v>135</v>
      </c>
    </row>
    <row r="194" s="14" customFormat="1">
      <c r="A194" s="14"/>
      <c r="B194" s="235"/>
      <c r="C194" s="236"/>
      <c r="D194" s="226" t="s">
        <v>146</v>
      </c>
      <c r="E194" s="237" t="s">
        <v>19</v>
      </c>
      <c r="F194" s="238" t="s">
        <v>1028</v>
      </c>
      <c r="G194" s="236"/>
      <c r="H194" s="239">
        <v>0.375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146</v>
      </c>
      <c r="AU194" s="245" t="s">
        <v>83</v>
      </c>
      <c r="AV194" s="14" t="s">
        <v>83</v>
      </c>
      <c r="AW194" s="14" t="s">
        <v>35</v>
      </c>
      <c r="AX194" s="14" t="s">
        <v>81</v>
      </c>
      <c r="AY194" s="245" t="s">
        <v>135</v>
      </c>
    </row>
    <row r="195" s="2" customFormat="1" ht="16.5" customHeight="1">
      <c r="A195" s="40"/>
      <c r="B195" s="41"/>
      <c r="C195" s="206" t="s">
        <v>222</v>
      </c>
      <c r="D195" s="206" t="s">
        <v>137</v>
      </c>
      <c r="E195" s="207" t="s">
        <v>1029</v>
      </c>
      <c r="F195" s="208" t="s">
        <v>1030</v>
      </c>
      <c r="G195" s="209" t="s">
        <v>256</v>
      </c>
      <c r="H195" s="210">
        <v>0.45000000000000001</v>
      </c>
      <c r="I195" s="211"/>
      <c r="J195" s="212">
        <f>ROUND(I195*H195,2)</f>
        <v>0</v>
      </c>
      <c r="K195" s="208" t="s">
        <v>141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142</v>
      </c>
      <c r="AT195" s="217" t="s">
        <v>137</v>
      </c>
      <c r="AU195" s="217" t="s">
        <v>83</v>
      </c>
      <c r="AY195" s="19" t="s">
        <v>135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142</v>
      </c>
      <c r="BM195" s="217" t="s">
        <v>1031</v>
      </c>
    </row>
    <row r="196" s="2" customFormat="1">
      <c r="A196" s="40"/>
      <c r="B196" s="41"/>
      <c r="C196" s="42"/>
      <c r="D196" s="219" t="s">
        <v>144</v>
      </c>
      <c r="E196" s="42"/>
      <c r="F196" s="220" t="s">
        <v>1032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144</v>
      </c>
      <c r="AU196" s="19" t="s">
        <v>83</v>
      </c>
    </row>
    <row r="197" s="13" customFormat="1">
      <c r="A197" s="13"/>
      <c r="B197" s="224"/>
      <c r="C197" s="225"/>
      <c r="D197" s="226" t="s">
        <v>146</v>
      </c>
      <c r="E197" s="227" t="s">
        <v>19</v>
      </c>
      <c r="F197" s="228" t="s">
        <v>968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146</v>
      </c>
      <c r="AU197" s="234" t="s">
        <v>83</v>
      </c>
      <c r="AV197" s="13" t="s">
        <v>81</v>
      </c>
      <c r="AW197" s="13" t="s">
        <v>35</v>
      </c>
      <c r="AX197" s="13" t="s">
        <v>73</v>
      </c>
      <c r="AY197" s="234" t="s">
        <v>135</v>
      </c>
    </row>
    <row r="198" s="13" customFormat="1">
      <c r="A198" s="13"/>
      <c r="B198" s="224"/>
      <c r="C198" s="225"/>
      <c r="D198" s="226" t="s">
        <v>146</v>
      </c>
      <c r="E198" s="227" t="s">
        <v>19</v>
      </c>
      <c r="F198" s="228" t="s">
        <v>1033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146</v>
      </c>
      <c r="AU198" s="234" t="s">
        <v>83</v>
      </c>
      <c r="AV198" s="13" t="s">
        <v>81</v>
      </c>
      <c r="AW198" s="13" t="s">
        <v>35</v>
      </c>
      <c r="AX198" s="13" t="s">
        <v>73</v>
      </c>
      <c r="AY198" s="234" t="s">
        <v>135</v>
      </c>
    </row>
    <row r="199" s="13" customFormat="1">
      <c r="A199" s="13"/>
      <c r="B199" s="224"/>
      <c r="C199" s="225"/>
      <c r="D199" s="226" t="s">
        <v>146</v>
      </c>
      <c r="E199" s="227" t="s">
        <v>19</v>
      </c>
      <c r="F199" s="228" t="s">
        <v>1034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146</v>
      </c>
      <c r="AU199" s="234" t="s">
        <v>83</v>
      </c>
      <c r="AV199" s="13" t="s">
        <v>81</v>
      </c>
      <c r="AW199" s="13" t="s">
        <v>35</v>
      </c>
      <c r="AX199" s="13" t="s">
        <v>73</v>
      </c>
      <c r="AY199" s="234" t="s">
        <v>135</v>
      </c>
    </row>
    <row r="200" s="14" customFormat="1">
      <c r="A200" s="14"/>
      <c r="B200" s="235"/>
      <c r="C200" s="236"/>
      <c r="D200" s="226" t="s">
        <v>146</v>
      </c>
      <c r="E200" s="237" t="s">
        <v>19</v>
      </c>
      <c r="F200" s="238" t="s">
        <v>1035</v>
      </c>
      <c r="G200" s="236"/>
      <c r="H200" s="239">
        <v>0.45000000000000001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146</v>
      </c>
      <c r="AU200" s="245" t="s">
        <v>83</v>
      </c>
      <c r="AV200" s="14" t="s">
        <v>83</v>
      </c>
      <c r="AW200" s="14" t="s">
        <v>35</v>
      </c>
      <c r="AX200" s="14" t="s">
        <v>73</v>
      </c>
      <c r="AY200" s="245" t="s">
        <v>135</v>
      </c>
    </row>
    <row r="201" s="15" customFormat="1">
      <c r="A201" s="15"/>
      <c r="B201" s="246"/>
      <c r="C201" s="247"/>
      <c r="D201" s="226" t="s">
        <v>146</v>
      </c>
      <c r="E201" s="248" t="s">
        <v>19</v>
      </c>
      <c r="F201" s="249" t="s">
        <v>161</v>
      </c>
      <c r="G201" s="247"/>
      <c r="H201" s="250">
        <v>0.45000000000000001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146</v>
      </c>
      <c r="AU201" s="256" t="s">
        <v>83</v>
      </c>
      <c r="AV201" s="15" t="s">
        <v>142</v>
      </c>
      <c r="AW201" s="15" t="s">
        <v>35</v>
      </c>
      <c r="AX201" s="15" t="s">
        <v>81</v>
      </c>
      <c r="AY201" s="256" t="s">
        <v>135</v>
      </c>
    </row>
    <row r="202" s="2" customFormat="1" ht="16.5" customHeight="1">
      <c r="A202" s="40"/>
      <c r="B202" s="41"/>
      <c r="C202" s="257" t="s">
        <v>8</v>
      </c>
      <c r="D202" s="257" t="s">
        <v>458</v>
      </c>
      <c r="E202" s="258" t="s">
        <v>1036</v>
      </c>
      <c r="F202" s="259" t="s">
        <v>1037</v>
      </c>
      <c r="G202" s="260" t="s">
        <v>461</v>
      </c>
      <c r="H202" s="261">
        <v>0.90000000000000002</v>
      </c>
      <c r="I202" s="262"/>
      <c r="J202" s="263">
        <f>ROUND(I202*H202,2)</f>
        <v>0</v>
      </c>
      <c r="K202" s="259" t="s">
        <v>19</v>
      </c>
      <c r="L202" s="264"/>
      <c r="M202" s="265" t="s">
        <v>19</v>
      </c>
      <c r="N202" s="266" t="s">
        <v>44</v>
      </c>
      <c r="O202" s="86"/>
      <c r="P202" s="215">
        <f>O202*H202</f>
        <v>0</v>
      </c>
      <c r="Q202" s="215">
        <v>0.001</v>
      </c>
      <c r="R202" s="215">
        <f>Q202*H202</f>
        <v>0.00090000000000000008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191</v>
      </c>
      <c r="AT202" s="217" t="s">
        <v>458</v>
      </c>
      <c r="AU202" s="217" t="s">
        <v>83</v>
      </c>
      <c r="AY202" s="19" t="s">
        <v>135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81</v>
      </c>
      <c r="BK202" s="218">
        <f>ROUND(I202*H202,2)</f>
        <v>0</v>
      </c>
      <c r="BL202" s="19" t="s">
        <v>142</v>
      </c>
      <c r="BM202" s="217" t="s">
        <v>1038</v>
      </c>
    </row>
    <row r="203" s="13" customFormat="1">
      <c r="A203" s="13"/>
      <c r="B203" s="224"/>
      <c r="C203" s="225"/>
      <c r="D203" s="226" t="s">
        <v>146</v>
      </c>
      <c r="E203" s="227" t="s">
        <v>19</v>
      </c>
      <c r="F203" s="228" t="s">
        <v>1039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146</v>
      </c>
      <c r="AU203" s="234" t="s">
        <v>83</v>
      </c>
      <c r="AV203" s="13" t="s">
        <v>81</v>
      </c>
      <c r="AW203" s="13" t="s">
        <v>35</v>
      </c>
      <c r="AX203" s="13" t="s">
        <v>73</v>
      </c>
      <c r="AY203" s="234" t="s">
        <v>135</v>
      </c>
    </row>
    <row r="204" s="14" customFormat="1">
      <c r="A204" s="14"/>
      <c r="B204" s="235"/>
      <c r="C204" s="236"/>
      <c r="D204" s="226" t="s">
        <v>146</v>
      </c>
      <c r="E204" s="237" t="s">
        <v>19</v>
      </c>
      <c r="F204" s="238" t="s">
        <v>1040</v>
      </c>
      <c r="G204" s="236"/>
      <c r="H204" s="239">
        <v>0.90000000000000002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146</v>
      </c>
      <c r="AU204" s="245" t="s">
        <v>83</v>
      </c>
      <c r="AV204" s="14" t="s">
        <v>83</v>
      </c>
      <c r="AW204" s="14" t="s">
        <v>35</v>
      </c>
      <c r="AX204" s="14" t="s">
        <v>81</v>
      </c>
      <c r="AY204" s="245" t="s">
        <v>135</v>
      </c>
    </row>
    <row r="205" s="12" customFormat="1" ht="22.8" customHeight="1">
      <c r="A205" s="12"/>
      <c r="B205" s="190"/>
      <c r="C205" s="191"/>
      <c r="D205" s="192" t="s">
        <v>72</v>
      </c>
      <c r="E205" s="204" t="s">
        <v>687</v>
      </c>
      <c r="F205" s="204" t="s">
        <v>688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SUM(P206:P207)</f>
        <v>0</v>
      </c>
      <c r="Q205" s="198"/>
      <c r="R205" s="199">
        <f>SUM(R206:R207)</f>
        <v>0</v>
      </c>
      <c r="S205" s="198"/>
      <c r="T205" s="200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81</v>
      </c>
      <c r="AT205" s="202" t="s">
        <v>72</v>
      </c>
      <c r="AU205" s="202" t="s">
        <v>81</v>
      </c>
      <c r="AY205" s="201" t="s">
        <v>135</v>
      </c>
      <c r="BK205" s="203">
        <f>SUM(BK206:BK207)</f>
        <v>0</v>
      </c>
    </row>
    <row r="206" s="2" customFormat="1" ht="16.5" customHeight="1">
      <c r="A206" s="40"/>
      <c r="B206" s="41"/>
      <c r="C206" s="206" t="s">
        <v>231</v>
      </c>
      <c r="D206" s="206" t="s">
        <v>137</v>
      </c>
      <c r="E206" s="207" t="s">
        <v>1041</v>
      </c>
      <c r="F206" s="208" t="s">
        <v>1042</v>
      </c>
      <c r="G206" s="209" t="s">
        <v>413</v>
      </c>
      <c r="H206" s="210">
        <v>0.76800000000000002</v>
      </c>
      <c r="I206" s="211"/>
      <c r="J206" s="212">
        <f>ROUND(I206*H206,2)</f>
        <v>0</v>
      </c>
      <c r="K206" s="208" t="s">
        <v>141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142</v>
      </c>
      <c r="AT206" s="217" t="s">
        <v>137</v>
      </c>
      <c r="AU206" s="217" t="s">
        <v>83</v>
      </c>
      <c r="AY206" s="19" t="s">
        <v>135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81</v>
      </c>
      <c r="BK206" s="218">
        <f>ROUND(I206*H206,2)</f>
        <v>0</v>
      </c>
      <c r="BL206" s="19" t="s">
        <v>142</v>
      </c>
      <c r="BM206" s="217" t="s">
        <v>1043</v>
      </c>
    </row>
    <row r="207" s="2" customFormat="1">
      <c r="A207" s="40"/>
      <c r="B207" s="41"/>
      <c r="C207" s="42"/>
      <c r="D207" s="219" t="s">
        <v>144</v>
      </c>
      <c r="E207" s="42"/>
      <c r="F207" s="220" t="s">
        <v>1044</v>
      </c>
      <c r="G207" s="42"/>
      <c r="H207" s="42"/>
      <c r="I207" s="221"/>
      <c r="J207" s="42"/>
      <c r="K207" s="42"/>
      <c r="L207" s="46"/>
      <c r="M207" s="273"/>
      <c r="N207" s="274"/>
      <c r="O207" s="275"/>
      <c r="P207" s="275"/>
      <c r="Q207" s="275"/>
      <c r="R207" s="275"/>
      <c r="S207" s="275"/>
      <c r="T207" s="276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144</v>
      </c>
      <c r="AU207" s="19" t="s">
        <v>83</v>
      </c>
    </row>
    <row r="208" s="2" customFormat="1" ht="6.96" customHeight="1">
      <c r="A208" s="40"/>
      <c r="B208" s="61"/>
      <c r="C208" s="62"/>
      <c r="D208" s="62"/>
      <c r="E208" s="62"/>
      <c r="F208" s="62"/>
      <c r="G208" s="62"/>
      <c r="H208" s="62"/>
      <c r="I208" s="62"/>
      <c r="J208" s="62"/>
      <c r="K208" s="62"/>
      <c r="L208" s="46"/>
      <c r="M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</sheetData>
  <sheetProtection sheet="1" autoFilter="0" formatColumns="0" formatRows="0" objects="1" scenarios="1" spinCount="100000" saltValue="fcfuX6GPGODNxvARumIwyLLq5UxeeqrGPcVmldZgKbesSmYVyyemiBf8cdCnuV64o6Eytwk1glMjuhc1Gu21tg==" hashValue="keRFYLb4gNWqsMPDxUZowVu2pqeMnOFpQ52Yd+XsCglPIPc7kCTD0ZohbHEKUN9rpm7XtufD1KutpM5S9rb1lg==" algorithmName="SHA-512" password="CC35"/>
  <autoFilter ref="C81:K20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183101114"/>
    <hyperlink ref="F99" r:id="rId2" display="https://podminky.urs.cz/item/CS_URS_2024_01/184102112"/>
    <hyperlink ref="F132" r:id="rId3" display="https://podminky.urs.cz/item/CS_URS_2024_01/184215133"/>
    <hyperlink ref="F169" r:id="rId4" display="https://podminky.urs.cz/item/CS_URS_2024_01/184813134"/>
    <hyperlink ref="F187" r:id="rId5" display="https://podminky.urs.cz/item/CS_URS_2024_01/184911421"/>
    <hyperlink ref="F196" r:id="rId6" display="https://podminky.urs.cz/item/CS_URS_2024_01/185804311"/>
    <hyperlink ref="F207" r:id="rId7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společných zařízení v k. ú. Stará Ves n. O. - 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1045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6. 2. 2024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ROUND((SUM(BE93:BE474)),  2)</f>
        <v>0</v>
      </c>
      <c r="G33" s="40"/>
      <c r="H33" s="40"/>
      <c r="I33" s="150">
        <v>0.20999999999999999</v>
      </c>
      <c r="J33" s="149">
        <f>ROUND(((SUM(BE93:BE474))*I33),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ROUND((SUM(BF93:BF474)),  2)</f>
        <v>0</v>
      </c>
      <c r="G34" s="40"/>
      <c r="H34" s="40"/>
      <c r="I34" s="150">
        <v>0.14999999999999999</v>
      </c>
      <c r="J34" s="149">
        <f>ROUND(((SUM(BF93:BF474))*I34),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ROUND((SUM(BG93:BG474)),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ROUND((SUM(BH93:BH474)),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ROUND((SUM(BI93:BI474)),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společných zařízení v k. ú. Stará Ves n. O. - 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06 - Akumulační prostor AP3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 ú. Stará Ves nad Ondřejnicí</v>
      </c>
      <c r="G52" s="42"/>
      <c r="H52" s="42"/>
      <c r="I52" s="34" t="s">
        <v>23</v>
      </c>
      <c r="J52" s="74" t="str">
        <f>IF(J12="","",J12)</f>
        <v>6. 2. 2024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4.45" customHeight="1">
      <c r="A54" s="40"/>
      <c r="B54" s="41"/>
      <c r="C54" s="34" t="s">
        <v>25</v>
      </c>
      <c r="D54" s="42"/>
      <c r="E54" s="42"/>
      <c r="F54" s="29" t="str">
        <f>E15</f>
        <v>ČR - SPÚ, KPÚ pro Moravskoslezský kraj</v>
      </c>
      <c r="G54" s="42"/>
      <c r="H54" s="42"/>
      <c r="I54" s="34" t="s">
        <v>32</v>
      </c>
      <c r="J54" s="38" t="str">
        <f>E21</f>
        <v>Hanousek s.r.o.,Barákova 2745/41, 796 01 Prostějov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Jan Krč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J223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J248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109</v>
      </c>
      <c r="E64" s="176"/>
      <c r="F64" s="176"/>
      <c r="G64" s="176"/>
      <c r="H64" s="176"/>
      <c r="I64" s="176"/>
      <c r="J64" s="177">
        <f>J272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111</v>
      </c>
      <c r="E65" s="176"/>
      <c r="F65" s="176"/>
      <c r="G65" s="176"/>
      <c r="H65" s="176"/>
      <c r="I65" s="176"/>
      <c r="J65" s="177">
        <f>J305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113</v>
      </c>
      <c r="E66" s="176"/>
      <c r="F66" s="176"/>
      <c r="G66" s="176"/>
      <c r="H66" s="176"/>
      <c r="I66" s="176"/>
      <c r="J66" s="177">
        <f>J359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1046</v>
      </c>
      <c r="E67" s="170"/>
      <c r="F67" s="170"/>
      <c r="G67" s="170"/>
      <c r="H67" s="170"/>
      <c r="I67" s="170"/>
      <c r="J67" s="171">
        <f>J362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1047</v>
      </c>
      <c r="E68" s="176"/>
      <c r="F68" s="176"/>
      <c r="G68" s="176"/>
      <c r="H68" s="176"/>
      <c r="I68" s="176"/>
      <c r="J68" s="177">
        <f>J363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1048</v>
      </c>
      <c r="E69" s="176"/>
      <c r="F69" s="176"/>
      <c r="G69" s="176"/>
      <c r="H69" s="176"/>
      <c r="I69" s="176"/>
      <c r="J69" s="177">
        <f>J403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114</v>
      </c>
      <c r="E70" s="170"/>
      <c r="F70" s="170"/>
      <c r="G70" s="170"/>
      <c r="H70" s="170"/>
      <c r="I70" s="170"/>
      <c r="J70" s="171">
        <f>J416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115</v>
      </c>
      <c r="E71" s="176"/>
      <c r="F71" s="176"/>
      <c r="G71" s="176"/>
      <c r="H71" s="176"/>
      <c r="I71" s="176"/>
      <c r="J71" s="177">
        <f>J417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116</v>
      </c>
      <c r="E72" s="176"/>
      <c r="F72" s="176"/>
      <c r="G72" s="176"/>
      <c r="H72" s="176"/>
      <c r="I72" s="176"/>
      <c r="J72" s="177">
        <f>J447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117</v>
      </c>
      <c r="E73" s="176"/>
      <c r="F73" s="176"/>
      <c r="G73" s="176"/>
      <c r="H73" s="176"/>
      <c r="I73" s="176"/>
      <c r="J73" s="177">
        <f>J457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120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Realizace společných zařízení v k. ú. Stará Ves n. O. - I. etapa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97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06 - Akumulační prostor AP3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k. ú. Stará Ves nad Ondřejnicí</v>
      </c>
      <c r="G87" s="42"/>
      <c r="H87" s="42"/>
      <c r="I87" s="34" t="s">
        <v>23</v>
      </c>
      <c r="J87" s="74" t="str">
        <f>IF(J12="","",J12)</f>
        <v>6. 2. 2024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54.45" customHeight="1">
      <c r="A89" s="40"/>
      <c r="B89" s="41"/>
      <c r="C89" s="34" t="s">
        <v>25</v>
      </c>
      <c r="D89" s="42"/>
      <c r="E89" s="42"/>
      <c r="F89" s="29" t="str">
        <f>E15</f>
        <v>ČR - SPÚ, KPÚ pro Moravskoslezský kraj</v>
      </c>
      <c r="G89" s="42"/>
      <c r="H89" s="42"/>
      <c r="I89" s="34" t="s">
        <v>32</v>
      </c>
      <c r="J89" s="38" t="str">
        <f>E21</f>
        <v>Hanousek s.r.o.,Barákova 2745/41, 796 01 Prostějov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IF(E18="","",E18)</f>
        <v>Vyplň údaj</v>
      </c>
      <c r="G90" s="42"/>
      <c r="H90" s="42"/>
      <c r="I90" s="34" t="s">
        <v>36</v>
      </c>
      <c r="J90" s="38" t="str">
        <f>E24</f>
        <v>Ing. Jan Krč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121</v>
      </c>
      <c r="D92" s="182" t="s">
        <v>58</v>
      </c>
      <c r="E92" s="182" t="s">
        <v>54</v>
      </c>
      <c r="F92" s="182" t="s">
        <v>55</v>
      </c>
      <c r="G92" s="182" t="s">
        <v>122</v>
      </c>
      <c r="H92" s="182" t="s">
        <v>123</v>
      </c>
      <c r="I92" s="182" t="s">
        <v>124</v>
      </c>
      <c r="J92" s="182" t="s">
        <v>102</v>
      </c>
      <c r="K92" s="183" t="s">
        <v>125</v>
      </c>
      <c r="L92" s="184"/>
      <c r="M92" s="94" t="s">
        <v>19</v>
      </c>
      <c r="N92" s="95" t="s">
        <v>43</v>
      </c>
      <c r="O92" s="95" t="s">
        <v>126</v>
      </c>
      <c r="P92" s="95" t="s">
        <v>127</v>
      </c>
      <c r="Q92" s="95" t="s">
        <v>128</v>
      </c>
      <c r="R92" s="95" t="s">
        <v>129</v>
      </c>
      <c r="S92" s="95" t="s">
        <v>130</v>
      </c>
      <c r="T92" s="96" t="s">
        <v>131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132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P94+P362+P416</f>
        <v>0</v>
      </c>
      <c r="Q93" s="98"/>
      <c r="R93" s="187">
        <f>R94+R362+R416</f>
        <v>679.16968492000001</v>
      </c>
      <c r="S93" s="98"/>
      <c r="T93" s="188">
        <f>T94+T362+T416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103</v>
      </c>
      <c r="BK93" s="189">
        <f>BK94+BK362+BK416</f>
        <v>0</v>
      </c>
    </row>
    <row r="94" s="12" customFormat="1" ht="25.92" customHeight="1">
      <c r="A94" s="12"/>
      <c r="B94" s="190"/>
      <c r="C94" s="191"/>
      <c r="D94" s="192" t="s">
        <v>72</v>
      </c>
      <c r="E94" s="193" t="s">
        <v>133</v>
      </c>
      <c r="F94" s="193" t="s">
        <v>134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P95+P223+P248+P272+P305+P359</f>
        <v>0</v>
      </c>
      <c r="Q94" s="198"/>
      <c r="R94" s="199">
        <f>R95+R223+R248+R272+R305+R359</f>
        <v>679.09777998000004</v>
      </c>
      <c r="S94" s="198"/>
      <c r="T94" s="200">
        <f>T95+T223+T248+T272+T305+T359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81</v>
      </c>
      <c r="AT94" s="202" t="s">
        <v>72</v>
      </c>
      <c r="AU94" s="202" t="s">
        <v>73</v>
      </c>
      <c r="AY94" s="201" t="s">
        <v>135</v>
      </c>
      <c r="BK94" s="203">
        <f>BK95+BK223+BK248+BK272+BK305+BK359</f>
        <v>0</v>
      </c>
    </row>
    <row r="95" s="12" customFormat="1" ht="22.8" customHeight="1">
      <c r="A95" s="12"/>
      <c r="B95" s="190"/>
      <c r="C95" s="191"/>
      <c r="D95" s="192" t="s">
        <v>72</v>
      </c>
      <c r="E95" s="204" t="s">
        <v>81</v>
      </c>
      <c r="F95" s="204" t="s">
        <v>136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SUM(P96:P222)</f>
        <v>0</v>
      </c>
      <c r="Q95" s="198"/>
      <c r="R95" s="199">
        <f>SUM(R96:R222)</f>
        <v>0.37176000000000003</v>
      </c>
      <c r="S95" s="198"/>
      <c r="T95" s="200">
        <f>SUM(T96:T222)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81</v>
      </c>
      <c r="AT95" s="202" t="s">
        <v>72</v>
      </c>
      <c r="AU95" s="202" t="s">
        <v>81</v>
      </c>
      <c r="AY95" s="201" t="s">
        <v>135</v>
      </c>
      <c r="BK95" s="203">
        <f>SUM(BK96:BK222)</f>
        <v>0</v>
      </c>
    </row>
    <row r="96" s="2" customFormat="1" ht="16.5" customHeight="1">
      <c r="A96" s="40"/>
      <c r="B96" s="41"/>
      <c r="C96" s="206" t="s">
        <v>81</v>
      </c>
      <c r="D96" s="206" t="s">
        <v>137</v>
      </c>
      <c r="E96" s="207" t="s">
        <v>1049</v>
      </c>
      <c r="F96" s="208" t="s">
        <v>1050</v>
      </c>
      <c r="G96" s="209" t="s">
        <v>140</v>
      </c>
      <c r="H96" s="210">
        <v>511</v>
      </c>
      <c r="I96" s="211"/>
      <c r="J96" s="212">
        <f>ROUND(I96*H96,2)</f>
        <v>0</v>
      </c>
      <c r="K96" s="208" t="s">
        <v>141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142</v>
      </c>
      <c r="AT96" s="217" t="s">
        <v>137</v>
      </c>
      <c r="AU96" s="217" t="s">
        <v>83</v>
      </c>
      <c r="AY96" s="19" t="s">
        <v>135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142</v>
      </c>
      <c r="BM96" s="217" t="s">
        <v>1051</v>
      </c>
    </row>
    <row r="97" s="2" customFormat="1">
      <c r="A97" s="40"/>
      <c r="B97" s="41"/>
      <c r="C97" s="42"/>
      <c r="D97" s="219" t="s">
        <v>144</v>
      </c>
      <c r="E97" s="42"/>
      <c r="F97" s="220" t="s">
        <v>1052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144</v>
      </c>
      <c r="AU97" s="19" t="s">
        <v>83</v>
      </c>
    </row>
    <row r="98" s="13" customFormat="1">
      <c r="A98" s="13"/>
      <c r="B98" s="224"/>
      <c r="C98" s="225"/>
      <c r="D98" s="226" t="s">
        <v>146</v>
      </c>
      <c r="E98" s="227" t="s">
        <v>19</v>
      </c>
      <c r="F98" s="228" t="s">
        <v>1053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146</v>
      </c>
      <c r="AU98" s="234" t="s">
        <v>83</v>
      </c>
      <c r="AV98" s="13" t="s">
        <v>81</v>
      </c>
      <c r="AW98" s="13" t="s">
        <v>35</v>
      </c>
      <c r="AX98" s="13" t="s">
        <v>73</v>
      </c>
      <c r="AY98" s="234" t="s">
        <v>135</v>
      </c>
    </row>
    <row r="99" s="13" customFormat="1">
      <c r="A99" s="13"/>
      <c r="B99" s="224"/>
      <c r="C99" s="225"/>
      <c r="D99" s="226" t="s">
        <v>146</v>
      </c>
      <c r="E99" s="227" t="s">
        <v>19</v>
      </c>
      <c r="F99" s="228" t="s">
        <v>1054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146</v>
      </c>
      <c r="AU99" s="234" t="s">
        <v>83</v>
      </c>
      <c r="AV99" s="13" t="s">
        <v>81</v>
      </c>
      <c r="AW99" s="13" t="s">
        <v>35</v>
      </c>
      <c r="AX99" s="13" t="s">
        <v>73</v>
      </c>
      <c r="AY99" s="234" t="s">
        <v>135</v>
      </c>
    </row>
    <row r="100" s="14" customFormat="1">
      <c r="A100" s="14"/>
      <c r="B100" s="235"/>
      <c r="C100" s="236"/>
      <c r="D100" s="226" t="s">
        <v>146</v>
      </c>
      <c r="E100" s="237" t="s">
        <v>19</v>
      </c>
      <c r="F100" s="238" t="s">
        <v>1055</v>
      </c>
      <c r="G100" s="236"/>
      <c r="H100" s="239">
        <v>431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146</v>
      </c>
      <c r="AU100" s="245" t="s">
        <v>83</v>
      </c>
      <c r="AV100" s="14" t="s">
        <v>83</v>
      </c>
      <c r="AW100" s="14" t="s">
        <v>35</v>
      </c>
      <c r="AX100" s="14" t="s">
        <v>73</v>
      </c>
      <c r="AY100" s="245" t="s">
        <v>135</v>
      </c>
    </row>
    <row r="101" s="13" customFormat="1">
      <c r="A101" s="13"/>
      <c r="B101" s="224"/>
      <c r="C101" s="225"/>
      <c r="D101" s="226" t="s">
        <v>146</v>
      </c>
      <c r="E101" s="227" t="s">
        <v>19</v>
      </c>
      <c r="F101" s="228" t="s">
        <v>157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146</v>
      </c>
      <c r="AU101" s="234" t="s">
        <v>83</v>
      </c>
      <c r="AV101" s="13" t="s">
        <v>81</v>
      </c>
      <c r="AW101" s="13" t="s">
        <v>35</v>
      </c>
      <c r="AX101" s="13" t="s">
        <v>73</v>
      </c>
      <c r="AY101" s="234" t="s">
        <v>135</v>
      </c>
    </row>
    <row r="102" s="14" customFormat="1">
      <c r="A102" s="14"/>
      <c r="B102" s="235"/>
      <c r="C102" s="236"/>
      <c r="D102" s="226" t="s">
        <v>146</v>
      </c>
      <c r="E102" s="237" t="s">
        <v>19</v>
      </c>
      <c r="F102" s="238" t="s">
        <v>410</v>
      </c>
      <c r="G102" s="236"/>
      <c r="H102" s="239">
        <v>40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146</v>
      </c>
      <c r="AU102" s="245" t="s">
        <v>83</v>
      </c>
      <c r="AV102" s="14" t="s">
        <v>83</v>
      </c>
      <c r="AW102" s="14" t="s">
        <v>35</v>
      </c>
      <c r="AX102" s="14" t="s">
        <v>73</v>
      </c>
      <c r="AY102" s="245" t="s">
        <v>135</v>
      </c>
    </row>
    <row r="103" s="13" customFormat="1">
      <c r="A103" s="13"/>
      <c r="B103" s="224"/>
      <c r="C103" s="225"/>
      <c r="D103" s="226" t="s">
        <v>146</v>
      </c>
      <c r="E103" s="227" t="s">
        <v>19</v>
      </c>
      <c r="F103" s="228" t="s">
        <v>160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146</v>
      </c>
      <c r="AU103" s="234" t="s">
        <v>83</v>
      </c>
      <c r="AV103" s="13" t="s">
        <v>81</v>
      </c>
      <c r="AW103" s="13" t="s">
        <v>35</v>
      </c>
      <c r="AX103" s="13" t="s">
        <v>73</v>
      </c>
      <c r="AY103" s="234" t="s">
        <v>135</v>
      </c>
    </row>
    <row r="104" s="14" customFormat="1">
      <c r="A104" s="14"/>
      <c r="B104" s="235"/>
      <c r="C104" s="236"/>
      <c r="D104" s="226" t="s">
        <v>146</v>
      </c>
      <c r="E104" s="237" t="s">
        <v>19</v>
      </c>
      <c r="F104" s="238" t="s">
        <v>410</v>
      </c>
      <c r="G104" s="236"/>
      <c r="H104" s="239">
        <v>40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146</v>
      </c>
      <c r="AU104" s="245" t="s">
        <v>83</v>
      </c>
      <c r="AV104" s="14" t="s">
        <v>83</v>
      </c>
      <c r="AW104" s="14" t="s">
        <v>35</v>
      </c>
      <c r="AX104" s="14" t="s">
        <v>73</v>
      </c>
      <c r="AY104" s="245" t="s">
        <v>135</v>
      </c>
    </row>
    <row r="105" s="15" customFormat="1">
      <c r="A105" s="15"/>
      <c r="B105" s="246"/>
      <c r="C105" s="247"/>
      <c r="D105" s="226" t="s">
        <v>146</v>
      </c>
      <c r="E105" s="248" t="s">
        <v>19</v>
      </c>
      <c r="F105" s="249" t="s">
        <v>161</v>
      </c>
      <c r="G105" s="247"/>
      <c r="H105" s="250">
        <v>511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146</v>
      </c>
      <c r="AU105" s="256" t="s">
        <v>83</v>
      </c>
      <c r="AV105" s="15" t="s">
        <v>142</v>
      </c>
      <c r="AW105" s="15" t="s">
        <v>35</v>
      </c>
      <c r="AX105" s="15" t="s">
        <v>81</v>
      </c>
      <c r="AY105" s="256" t="s">
        <v>135</v>
      </c>
    </row>
    <row r="106" s="2" customFormat="1" ht="16.5" customHeight="1">
      <c r="A106" s="40"/>
      <c r="B106" s="41"/>
      <c r="C106" s="206" t="s">
        <v>83</v>
      </c>
      <c r="D106" s="206" t="s">
        <v>137</v>
      </c>
      <c r="E106" s="207" t="s">
        <v>1056</v>
      </c>
      <c r="F106" s="208" t="s">
        <v>1057</v>
      </c>
      <c r="G106" s="209" t="s">
        <v>495</v>
      </c>
      <c r="H106" s="210">
        <v>20</v>
      </c>
      <c r="I106" s="211"/>
      <c r="J106" s="212">
        <f>ROUND(I106*H106,2)</f>
        <v>0</v>
      </c>
      <c r="K106" s="208" t="s">
        <v>141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0.017500000000000002</v>
      </c>
      <c r="R106" s="215">
        <f>Q106*H106</f>
        <v>0.35000000000000003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142</v>
      </c>
      <c r="AT106" s="217" t="s">
        <v>137</v>
      </c>
      <c r="AU106" s="217" t="s">
        <v>83</v>
      </c>
      <c r="AY106" s="19" t="s">
        <v>135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142</v>
      </c>
      <c r="BM106" s="217" t="s">
        <v>1058</v>
      </c>
    </row>
    <row r="107" s="2" customFormat="1">
      <c r="A107" s="40"/>
      <c r="B107" s="41"/>
      <c r="C107" s="42"/>
      <c r="D107" s="219" t="s">
        <v>144</v>
      </c>
      <c r="E107" s="42"/>
      <c r="F107" s="220" t="s">
        <v>1059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144</v>
      </c>
      <c r="AU107" s="19" t="s">
        <v>83</v>
      </c>
    </row>
    <row r="108" s="13" customFormat="1">
      <c r="A108" s="13"/>
      <c r="B108" s="224"/>
      <c r="C108" s="225"/>
      <c r="D108" s="226" t="s">
        <v>146</v>
      </c>
      <c r="E108" s="227" t="s">
        <v>19</v>
      </c>
      <c r="F108" s="228" t="s">
        <v>1060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146</v>
      </c>
      <c r="AU108" s="234" t="s">
        <v>83</v>
      </c>
      <c r="AV108" s="13" t="s">
        <v>81</v>
      </c>
      <c r="AW108" s="13" t="s">
        <v>35</v>
      </c>
      <c r="AX108" s="13" t="s">
        <v>73</v>
      </c>
      <c r="AY108" s="234" t="s">
        <v>135</v>
      </c>
    </row>
    <row r="109" s="13" customFormat="1">
      <c r="A109" s="13"/>
      <c r="B109" s="224"/>
      <c r="C109" s="225"/>
      <c r="D109" s="226" t="s">
        <v>146</v>
      </c>
      <c r="E109" s="227" t="s">
        <v>19</v>
      </c>
      <c r="F109" s="228" t="s">
        <v>1061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146</v>
      </c>
      <c r="AU109" s="234" t="s">
        <v>83</v>
      </c>
      <c r="AV109" s="13" t="s">
        <v>81</v>
      </c>
      <c r="AW109" s="13" t="s">
        <v>35</v>
      </c>
      <c r="AX109" s="13" t="s">
        <v>73</v>
      </c>
      <c r="AY109" s="234" t="s">
        <v>135</v>
      </c>
    </row>
    <row r="110" s="14" customFormat="1">
      <c r="A110" s="14"/>
      <c r="B110" s="235"/>
      <c r="C110" s="236"/>
      <c r="D110" s="226" t="s">
        <v>146</v>
      </c>
      <c r="E110" s="237" t="s">
        <v>19</v>
      </c>
      <c r="F110" s="238" t="s">
        <v>253</v>
      </c>
      <c r="G110" s="236"/>
      <c r="H110" s="239">
        <v>20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146</v>
      </c>
      <c r="AU110" s="245" t="s">
        <v>83</v>
      </c>
      <c r="AV110" s="14" t="s">
        <v>83</v>
      </c>
      <c r="AW110" s="14" t="s">
        <v>35</v>
      </c>
      <c r="AX110" s="14" t="s">
        <v>81</v>
      </c>
      <c r="AY110" s="245" t="s">
        <v>135</v>
      </c>
    </row>
    <row r="111" s="2" customFormat="1" ht="16.5" customHeight="1">
      <c r="A111" s="40"/>
      <c r="B111" s="41"/>
      <c r="C111" s="206" t="s">
        <v>162</v>
      </c>
      <c r="D111" s="206" t="s">
        <v>137</v>
      </c>
      <c r="E111" s="207" t="s">
        <v>1062</v>
      </c>
      <c r="F111" s="208" t="s">
        <v>1063</v>
      </c>
      <c r="G111" s="209" t="s">
        <v>1064</v>
      </c>
      <c r="H111" s="210">
        <v>672</v>
      </c>
      <c r="I111" s="211"/>
      <c r="J111" s="212">
        <f>ROUND(I111*H111,2)</f>
        <v>0</v>
      </c>
      <c r="K111" s="208" t="s">
        <v>141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3.0000000000000001E-05</v>
      </c>
      <c r="R111" s="215">
        <f>Q111*H111</f>
        <v>0.020160000000000001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142</v>
      </c>
      <c r="AT111" s="217" t="s">
        <v>137</v>
      </c>
      <c r="AU111" s="217" t="s">
        <v>83</v>
      </c>
      <c r="AY111" s="19" t="s">
        <v>135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142</v>
      </c>
      <c r="BM111" s="217" t="s">
        <v>1065</v>
      </c>
    </row>
    <row r="112" s="2" customFormat="1">
      <c r="A112" s="40"/>
      <c r="B112" s="41"/>
      <c r="C112" s="42"/>
      <c r="D112" s="219" t="s">
        <v>144</v>
      </c>
      <c r="E112" s="42"/>
      <c r="F112" s="220" t="s">
        <v>1066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144</v>
      </c>
      <c r="AU112" s="19" t="s">
        <v>83</v>
      </c>
    </row>
    <row r="113" s="13" customFormat="1">
      <c r="A113" s="13"/>
      <c r="B113" s="224"/>
      <c r="C113" s="225"/>
      <c r="D113" s="226" t="s">
        <v>146</v>
      </c>
      <c r="E113" s="227" t="s">
        <v>19</v>
      </c>
      <c r="F113" s="228" t="s">
        <v>1053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146</v>
      </c>
      <c r="AU113" s="234" t="s">
        <v>83</v>
      </c>
      <c r="AV113" s="13" t="s">
        <v>81</v>
      </c>
      <c r="AW113" s="13" t="s">
        <v>35</v>
      </c>
      <c r="AX113" s="13" t="s">
        <v>73</v>
      </c>
      <c r="AY113" s="234" t="s">
        <v>135</v>
      </c>
    </row>
    <row r="114" s="13" customFormat="1">
      <c r="A114" s="13"/>
      <c r="B114" s="224"/>
      <c r="C114" s="225"/>
      <c r="D114" s="226" t="s">
        <v>146</v>
      </c>
      <c r="E114" s="227" t="s">
        <v>19</v>
      </c>
      <c r="F114" s="228" t="s">
        <v>1067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146</v>
      </c>
      <c r="AU114" s="234" t="s">
        <v>83</v>
      </c>
      <c r="AV114" s="13" t="s">
        <v>81</v>
      </c>
      <c r="AW114" s="13" t="s">
        <v>35</v>
      </c>
      <c r="AX114" s="13" t="s">
        <v>73</v>
      </c>
      <c r="AY114" s="234" t="s">
        <v>135</v>
      </c>
    </row>
    <row r="115" s="14" customFormat="1">
      <c r="A115" s="14"/>
      <c r="B115" s="235"/>
      <c r="C115" s="236"/>
      <c r="D115" s="226" t="s">
        <v>146</v>
      </c>
      <c r="E115" s="237" t="s">
        <v>19</v>
      </c>
      <c r="F115" s="238" t="s">
        <v>1068</v>
      </c>
      <c r="G115" s="236"/>
      <c r="H115" s="239">
        <v>672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146</v>
      </c>
      <c r="AU115" s="245" t="s">
        <v>83</v>
      </c>
      <c r="AV115" s="14" t="s">
        <v>83</v>
      </c>
      <c r="AW115" s="14" t="s">
        <v>35</v>
      </c>
      <c r="AX115" s="14" t="s">
        <v>81</v>
      </c>
      <c r="AY115" s="245" t="s">
        <v>135</v>
      </c>
    </row>
    <row r="116" s="2" customFormat="1" ht="24.15" customHeight="1">
      <c r="A116" s="40"/>
      <c r="B116" s="41"/>
      <c r="C116" s="206" t="s">
        <v>142</v>
      </c>
      <c r="D116" s="206" t="s">
        <v>137</v>
      </c>
      <c r="E116" s="207" t="s">
        <v>1069</v>
      </c>
      <c r="F116" s="208" t="s">
        <v>1070</v>
      </c>
      <c r="G116" s="209" t="s">
        <v>1071</v>
      </c>
      <c r="H116" s="210">
        <v>28</v>
      </c>
      <c r="I116" s="211"/>
      <c r="J116" s="212">
        <f>ROUND(I116*H116,2)</f>
        <v>0</v>
      </c>
      <c r="K116" s="208" t="s">
        <v>141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142</v>
      </c>
      <c r="AT116" s="217" t="s">
        <v>137</v>
      </c>
      <c r="AU116" s="217" t="s">
        <v>83</v>
      </c>
      <c r="AY116" s="19" t="s">
        <v>135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142</v>
      </c>
      <c r="BM116" s="217" t="s">
        <v>1072</v>
      </c>
    </row>
    <row r="117" s="2" customFormat="1">
      <c r="A117" s="40"/>
      <c r="B117" s="41"/>
      <c r="C117" s="42"/>
      <c r="D117" s="219" t="s">
        <v>144</v>
      </c>
      <c r="E117" s="42"/>
      <c r="F117" s="220" t="s">
        <v>1073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144</v>
      </c>
      <c r="AU117" s="19" t="s">
        <v>83</v>
      </c>
    </row>
    <row r="118" s="13" customFormat="1">
      <c r="A118" s="13"/>
      <c r="B118" s="224"/>
      <c r="C118" s="225"/>
      <c r="D118" s="226" t="s">
        <v>146</v>
      </c>
      <c r="E118" s="227" t="s">
        <v>19</v>
      </c>
      <c r="F118" s="228" t="s">
        <v>1053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146</v>
      </c>
      <c r="AU118" s="234" t="s">
        <v>83</v>
      </c>
      <c r="AV118" s="13" t="s">
        <v>81</v>
      </c>
      <c r="AW118" s="13" t="s">
        <v>35</v>
      </c>
      <c r="AX118" s="13" t="s">
        <v>73</v>
      </c>
      <c r="AY118" s="234" t="s">
        <v>135</v>
      </c>
    </row>
    <row r="119" s="13" customFormat="1">
      <c r="A119" s="13"/>
      <c r="B119" s="224"/>
      <c r="C119" s="225"/>
      <c r="D119" s="226" t="s">
        <v>146</v>
      </c>
      <c r="E119" s="227" t="s">
        <v>19</v>
      </c>
      <c r="F119" s="228" t="s">
        <v>1074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146</v>
      </c>
      <c r="AU119" s="234" t="s">
        <v>83</v>
      </c>
      <c r="AV119" s="13" t="s">
        <v>81</v>
      </c>
      <c r="AW119" s="13" t="s">
        <v>35</v>
      </c>
      <c r="AX119" s="13" t="s">
        <v>73</v>
      </c>
      <c r="AY119" s="234" t="s">
        <v>135</v>
      </c>
    </row>
    <row r="120" s="14" customFormat="1">
      <c r="A120" s="14"/>
      <c r="B120" s="235"/>
      <c r="C120" s="236"/>
      <c r="D120" s="226" t="s">
        <v>146</v>
      </c>
      <c r="E120" s="237" t="s">
        <v>19</v>
      </c>
      <c r="F120" s="238" t="s">
        <v>1075</v>
      </c>
      <c r="G120" s="236"/>
      <c r="H120" s="239">
        <v>28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146</v>
      </c>
      <c r="AU120" s="245" t="s">
        <v>83</v>
      </c>
      <c r="AV120" s="14" t="s">
        <v>83</v>
      </c>
      <c r="AW120" s="14" t="s">
        <v>35</v>
      </c>
      <c r="AX120" s="14" t="s">
        <v>81</v>
      </c>
      <c r="AY120" s="245" t="s">
        <v>135</v>
      </c>
    </row>
    <row r="121" s="2" customFormat="1" ht="16.5" customHeight="1">
      <c r="A121" s="40"/>
      <c r="B121" s="41"/>
      <c r="C121" s="206" t="s">
        <v>175</v>
      </c>
      <c r="D121" s="206" t="s">
        <v>137</v>
      </c>
      <c r="E121" s="207" t="s">
        <v>1076</v>
      </c>
      <c r="F121" s="208" t="s">
        <v>1077</v>
      </c>
      <c r="G121" s="209" t="s">
        <v>140</v>
      </c>
      <c r="H121" s="210">
        <v>400</v>
      </c>
      <c r="I121" s="211"/>
      <c r="J121" s="212">
        <f>ROUND(I121*H121,2)</f>
        <v>0</v>
      </c>
      <c r="K121" s="208" t="s">
        <v>141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142</v>
      </c>
      <c r="AT121" s="217" t="s">
        <v>137</v>
      </c>
      <c r="AU121" s="217" t="s">
        <v>83</v>
      </c>
      <c r="AY121" s="19" t="s">
        <v>135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142</v>
      </c>
      <c r="BM121" s="217" t="s">
        <v>1078</v>
      </c>
    </row>
    <row r="122" s="2" customFormat="1">
      <c r="A122" s="40"/>
      <c r="B122" s="41"/>
      <c r="C122" s="42"/>
      <c r="D122" s="219" t="s">
        <v>144</v>
      </c>
      <c r="E122" s="42"/>
      <c r="F122" s="220" t="s">
        <v>1079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144</v>
      </c>
      <c r="AU122" s="19" t="s">
        <v>83</v>
      </c>
    </row>
    <row r="123" s="13" customFormat="1">
      <c r="A123" s="13"/>
      <c r="B123" s="224"/>
      <c r="C123" s="225"/>
      <c r="D123" s="226" t="s">
        <v>146</v>
      </c>
      <c r="E123" s="227" t="s">
        <v>19</v>
      </c>
      <c r="F123" s="228" t="s">
        <v>1060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146</v>
      </c>
      <c r="AU123" s="234" t="s">
        <v>83</v>
      </c>
      <c r="AV123" s="13" t="s">
        <v>81</v>
      </c>
      <c r="AW123" s="13" t="s">
        <v>35</v>
      </c>
      <c r="AX123" s="13" t="s">
        <v>73</v>
      </c>
      <c r="AY123" s="234" t="s">
        <v>135</v>
      </c>
    </row>
    <row r="124" s="13" customFormat="1">
      <c r="A124" s="13"/>
      <c r="B124" s="224"/>
      <c r="C124" s="225"/>
      <c r="D124" s="226" t="s">
        <v>146</v>
      </c>
      <c r="E124" s="227" t="s">
        <v>19</v>
      </c>
      <c r="F124" s="228" t="s">
        <v>1080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146</v>
      </c>
      <c r="AU124" s="234" t="s">
        <v>83</v>
      </c>
      <c r="AV124" s="13" t="s">
        <v>81</v>
      </c>
      <c r="AW124" s="13" t="s">
        <v>35</v>
      </c>
      <c r="AX124" s="13" t="s">
        <v>73</v>
      </c>
      <c r="AY124" s="234" t="s">
        <v>135</v>
      </c>
    </row>
    <row r="125" s="14" customFormat="1">
      <c r="A125" s="14"/>
      <c r="B125" s="235"/>
      <c r="C125" s="236"/>
      <c r="D125" s="226" t="s">
        <v>146</v>
      </c>
      <c r="E125" s="237" t="s">
        <v>19</v>
      </c>
      <c r="F125" s="238" t="s">
        <v>1081</v>
      </c>
      <c r="G125" s="236"/>
      <c r="H125" s="239">
        <v>400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146</v>
      </c>
      <c r="AU125" s="245" t="s">
        <v>83</v>
      </c>
      <c r="AV125" s="14" t="s">
        <v>83</v>
      </c>
      <c r="AW125" s="14" t="s">
        <v>35</v>
      </c>
      <c r="AX125" s="14" t="s">
        <v>81</v>
      </c>
      <c r="AY125" s="245" t="s">
        <v>135</v>
      </c>
    </row>
    <row r="126" s="2" customFormat="1" ht="21.75" customHeight="1">
      <c r="A126" s="40"/>
      <c r="B126" s="41"/>
      <c r="C126" s="206" t="s">
        <v>180</v>
      </c>
      <c r="D126" s="206" t="s">
        <v>137</v>
      </c>
      <c r="E126" s="207" t="s">
        <v>1082</v>
      </c>
      <c r="F126" s="208" t="s">
        <v>1083</v>
      </c>
      <c r="G126" s="209" t="s">
        <v>256</v>
      </c>
      <c r="H126" s="210">
        <v>41.975000000000001</v>
      </c>
      <c r="I126" s="211"/>
      <c r="J126" s="212">
        <f>ROUND(I126*H126,2)</f>
        <v>0</v>
      </c>
      <c r="K126" s="208" t="s">
        <v>141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142</v>
      </c>
      <c r="AT126" s="217" t="s">
        <v>137</v>
      </c>
      <c r="AU126" s="217" t="s">
        <v>83</v>
      </c>
      <c r="AY126" s="19" t="s">
        <v>135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142</v>
      </c>
      <c r="BM126" s="217" t="s">
        <v>1084</v>
      </c>
    </row>
    <row r="127" s="2" customFormat="1">
      <c r="A127" s="40"/>
      <c r="B127" s="41"/>
      <c r="C127" s="42"/>
      <c r="D127" s="219" t="s">
        <v>144</v>
      </c>
      <c r="E127" s="42"/>
      <c r="F127" s="220" t="s">
        <v>1085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144</v>
      </c>
      <c r="AU127" s="19" t="s">
        <v>83</v>
      </c>
    </row>
    <row r="128" s="13" customFormat="1">
      <c r="A128" s="13"/>
      <c r="B128" s="224"/>
      <c r="C128" s="225"/>
      <c r="D128" s="226" t="s">
        <v>146</v>
      </c>
      <c r="E128" s="227" t="s">
        <v>19</v>
      </c>
      <c r="F128" s="228" t="s">
        <v>1060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146</v>
      </c>
      <c r="AU128" s="234" t="s">
        <v>83</v>
      </c>
      <c r="AV128" s="13" t="s">
        <v>81</v>
      </c>
      <c r="AW128" s="13" t="s">
        <v>35</v>
      </c>
      <c r="AX128" s="13" t="s">
        <v>73</v>
      </c>
      <c r="AY128" s="234" t="s">
        <v>135</v>
      </c>
    </row>
    <row r="129" s="13" customFormat="1">
      <c r="A129" s="13"/>
      <c r="B129" s="224"/>
      <c r="C129" s="225"/>
      <c r="D129" s="226" t="s">
        <v>146</v>
      </c>
      <c r="E129" s="227" t="s">
        <v>19</v>
      </c>
      <c r="F129" s="228" t="s">
        <v>1086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146</v>
      </c>
      <c r="AU129" s="234" t="s">
        <v>83</v>
      </c>
      <c r="AV129" s="13" t="s">
        <v>81</v>
      </c>
      <c r="AW129" s="13" t="s">
        <v>35</v>
      </c>
      <c r="AX129" s="13" t="s">
        <v>73</v>
      </c>
      <c r="AY129" s="234" t="s">
        <v>135</v>
      </c>
    </row>
    <row r="130" s="14" customFormat="1">
      <c r="A130" s="14"/>
      <c r="B130" s="235"/>
      <c r="C130" s="236"/>
      <c r="D130" s="226" t="s">
        <v>146</v>
      </c>
      <c r="E130" s="237" t="s">
        <v>19</v>
      </c>
      <c r="F130" s="238" t="s">
        <v>1087</v>
      </c>
      <c r="G130" s="236"/>
      <c r="H130" s="239">
        <v>41.700000000000003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146</v>
      </c>
      <c r="AU130" s="245" t="s">
        <v>83</v>
      </c>
      <c r="AV130" s="14" t="s">
        <v>83</v>
      </c>
      <c r="AW130" s="14" t="s">
        <v>35</v>
      </c>
      <c r="AX130" s="14" t="s">
        <v>73</v>
      </c>
      <c r="AY130" s="245" t="s">
        <v>135</v>
      </c>
    </row>
    <row r="131" s="13" customFormat="1">
      <c r="A131" s="13"/>
      <c r="B131" s="224"/>
      <c r="C131" s="225"/>
      <c r="D131" s="226" t="s">
        <v>146</v>
      </c>
      <c r="E131" s="227" t="s">
        <v>19</v>
      </c>
      <c r="F131" s="228" t="s">
        <v>1088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146</v>
      </c>
      <c r="AU131" s="234" t="s">
        <v>83</v>
      </c>
      <c r="AV131" s="13" t="s">
        <v>81</v>
      </c>
      <c r="AW131" s="13" t="s">
        <v>35</v>
      </c>
      <c r="AX131" s="13" t="s">
        <v>73</v>
      </c>
      <c r="AY131" s="234" t="s">
        <v>135</v>
      </c>
    </row>
    <row r="132" s="14" customFormat="1">
      <c r="A132" s="14"/>
      <c r="B132" s="235"/>
      <c r="C132" s="236"/>
      <c r="D132" s="226" t="s">
        <v>146</v>
      </c>
      <c r="E132" s="237" t="s">
        <v>19</v>
      </c>
      <c r="F132" s="238" t="s">
        <v>1089</v>
      </c>
      <c r="G132" s="236"/>
      <c r="H132" s="239">
        <v>0.27500000000000002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146</v>
      </c>
      <c r="AU132" s="245" t="s">
        <v>83</v>
      </c>
      <c r="AV132" s="14" t="s">
        <v>83</v>
      </c>
      <c r="AW132" s="14" t="s">
        <v>35</v>
      </c>
      <c r="AX132" s="14" t="s">
        <v>73</v>
      </c>
      <c r="AY132" s="245" t="s">
        <v>135</v>
      </c>
    </row>
    <row r="133" s="15" customFormat="1">
      <c r="A133" s="15"/>
      <c r="B133" s="246"/>
      <c r="C133" s="247"/>
      <c r="D133" s="226" t="s">
        <v>146</v>
      </c>
      <c r="E133" s="248" t="s">
        <v>19</v>
      </c>
      <c r="F133" s="249" t="s">
        <v>161</v>
      </c>
      <c r="G133" s="247"/>
      <c r="H133" s="250">
        <v>41.975000000000001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146</v>
      </c>
      <c r="AU133" s="256" t="s">
        <v>83</v>
      </c>
      <c r="AV133" s="15" t="s">
        <v>142</v>
      </c>
      <c r="AW133" s="15" t="s">
        <v>35</v>
      </c>
      <c r="AX133" s="15" t="s">
        <v>81</v>
      </c>
      <c r="AY133" s="256" t="s">
        <v>135</v>
      </c>
    </row>
    <row r="134" s="2" customFormat="1" ht="24.15" customHeight="1">
      <c r="A134" s="40"/>
      <c r="B134" s="41"/>
      <c r="C134" s="206" t="s">
        <v>185</v>
      </c>
      <c r="D134" s="206" t="s">
        <v>137</v>
      </c>
      <c r="E134" s="207" t="s">
        <v>1090</v>
      </c>
      <c r="F134" s="208" t="s">
        <v>1091</v>
      </c>
      <c r="G134" s="209" t="s">
        <v>256</v>
      </c>
      <c r="H134" s="210">
        <v>2.25</v>
      </c>
      <c r="I134" s="211"/>
      <c r="J134" s="212">
        <f>ROUND(I134*H134,2)</f>
        <v>0</v>
      </c>
      <c r="K134" s="208" t="s">
        <v>141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142</v>
      </c>
      <c r="AT134" s="217" t="s">
        <v>137</v>
      </c>
      <c r="AU134" s="217" t="s">
        <v>83</v>
      </c>
      <c r="AY134" s="19" t="s">
        <v>135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142</v>
      </c>
      <c r="BM134" s="217" t="s">
        <v>1092</v>
      </c>
    </row>
    <row r="135" s="2" customFormat="1">
      <c r="A135" s="40"/>
      <c r="B135" s="41"/>
      <c r="C135" s="42"/>
      <c r="D135" s="219" t="s">
        <v>144</v>
      </c>
      <c r="E135" s="42"/>
      <c r="F135" s="220" t="s">
        <v>1093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144</v>
      </c>
      <c r="AU135" s="19" t="s">
        <v>83</v>
      </c>
    </row>
    <row r="136" s="13" customFormat="1">
      <c r="A136" s="13"/>
      <c r="B136" s="224"/>
      <c r="C136" s="225"/>
      <c r="D136" s="226" t="s">
        <v>146</v>
      </c>
      <c r="E136" s="227" t="s">
        <v>19</v>
      </c>
      <c r="F136" s="228" t="s">
        <v>1053</v>
      </c>
      <c r="G136" s="225"/>
      <c r="H136" s="227" t="s">
        <v>19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146</v>
      </c>
      <c r="AU136" s="234" t="s">
        <v>83</v>
      </c>
      <c r="AV136" s="13" t="s">
        <v>81</v>
      </c>
      <c r="AW136" s="13" t="s">
        <v>35</v>
      </c>
      <c r="AX136" s="13" t="s">
        <v>73</v>
      </c>
      <c r="AY136" s="234" t="s">
        <v>135</v>
      </c>
    </row>
    <row r="137" s="13" customFormat="1">
      <c r="A137" s="13"/>
      <c r="B137" s="224"/>
      <c r="C137" s="225"/>
      <c r="D137" s="226" t="s">
        <v>146</v>
      </c>
      <c r="E137" s="227" t="s">
        <v>19</v>
      </c>
      <c r="F137" s="228" t="s">
        <v>1094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146</v>
      </c>
      <c r="AU137" s="234" t="s">
        <v>83</v>
      </c>
      <c r="AV137" s="13" t="s">
        <v>81</v>
      </c>
      <c r="AW137" s="13" t="s">
        <v>35</v>
      </c>
      <c r="AX137" s="13" t="s">
        <v>73</v>
      </c>
      <c r="AY137" s="234" t="s">
        <v>135</v>
      </c>
    </row>
    <row r="138" s="14" customFormat="1">
      <c r="A138" s="14"/>
      <c r="B138" s="235"/>
      <c r="C138" s="236"/>
      <c r="D138" s="226" t="s">
        <v>146</v>
      </c>
      <c r="E138" s="237" t="s">
        <v>19</v>
      </c>
      <c r="F138" s="238" t="s">
        <v>1095</v>
      </c>
      <c r="G138" s="236"/>
      <c r="H138" s="239">
        <v>2.25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146</v>
      </c>
      <c r="AU138" s="245" t="s">
        <v>83</v>
      </c>
      <c r="AV138" s="14" t="s">
        <v>83</v>
      </c>
      <c r="AW138" s="14" t="s">
        <v>35</v>
      </c>
      <c r="AX138" s="14" t="s">
        <v>81</v>
      </c>
      <c r="AY138" s="245" t="s">
        <v>135</v>
      </c>
    </row>
    <row r="139" s="2" customFormat="1" ht="24.15" customHeight="1">
      <c r="A139" s="40"/>
      <c r="B139" s="41"/>
      <c r="C139" s="206" t="s">
        <v>191</v>
      </c>
      <c r="D139" s="206" t="s">
        <v>137</v>
      </c>
      <c r="E139" s="207" t="s">
        <v>270</v>
      </c>
      <c r="F139" s="208" t="s">
        <v>271</v>
      </c>
      <c r="G139" s="209" t="s">
        <v>256</v>
      </c>
      <c r="H139" s="210">
        <v>19.149999999999999</v>
      </c>
      <c r="I139" s="211"/>
      <c r="J139" s="212">
        <f>ROUND(I139*H139,2)</f>
        <v>0</v>
      </c>
      <c r="K139" s="208" t="s">
        <v>141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142</v>
      </c>
      <c r="AT139" s="217" t="s">
        <v>137</v>
      </c>
      <c r="AU139" s="217" t="s">
        <v>83</v>
      </c>
      <c r="AY139" s="19" t="s">
        <v>135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142</v>
      </c>
      <c r="BM139" s="217" t="s">
        <v>1096</v>
      </c>
    </row>
    <row r="140" s="2" customFormat="1">
      <c r="A140" s="40"/>
      <c r="B140" s="41"/>
      <c r="C140" s="42"/>
      <c r="D140" s="219" t="s">
        <v>144</v>
      </c>
      <c r="E140" s="42"/>
      <c r="F140" s="220" t="s">
        <v>273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144</v>
      </c>
      <c r="AU140" s="19" t="s">
        <v>83</v>
      </c>
    </row>
    <row r="141" s="13" customFormat="1">
      <c r="A141" s="13"/>
      <c r="B141" s="224"/>
      <c r="C141" s="225"/>
      <c r="D141" s="226" t="s">
        <v>146</v>
      </c>
      <c r="E141" s="227" t="s">
        <v>19</v>
      </c>
      <c r="F141" s="228" t="s">
        <v>1060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146</v>
      </c>
      <c r="AU141" s="234" t="s">
        <v>83</v>
      </c>
      <c r="AV141" s="13" t="s">
        <v>81</v>
      </c>
      <c r="AW141" s="13" t="s">
        <v>35</v>
      </c>
      <c r="AX141" s="13" t="s">
        <v>73</v>
      </c>
      <c r="AY141" s="234" t="s">
        <v>135</v>
      </c>
    </row>
    <row r="142" s="13" customFormat="1">
      <c r="A142" s="13"/>
      <c r="B142" s="224"/>
      <c r="C142" s="225"/>
      <c r="D142" s="226" t="s">
        <v>146</v>
      </c>
      <c r="E142" s="227" t="s">
        <v>19</v>
      </c>
      <c r="F142" s="228" t="s">
        <v>1097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146</v>
      </c>
      <c r="AU142" s="234" t="s">
        <v>83</v>
      </c>
      <c r="AV142" s="13" t="s">
        <v>81</v>
      </c>
      <c r="AW142" s="13" t="s">
        <v>35</v>
      </c>
      <c r="AX142" s="13" t="s">
        <v>73</v>
      </c>
      <c r="AY142" s="234" t="s">
        <v>135</v>
      </c>
    </row>
    <row r="143" s="14" customFormat="1">
      <c r="A143" s="14"/>
      <c r="B143" s="235"/>
      <c r="C143" s="236"/>
      <c r="D143" s="226" t="s">
        <v>146</v>
      </c>
      <c r="E143" s="237" t="s">
        <v>19</v>
      </c>
      <c r="F143" s="238" t="s">
        <v>1098</v>
      </c>
      <c r="G143" s="236"/>
      <c r="H143" s="239">
        <v>0.90000000000000002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146</v>
      </c>
      <c r="AU143" s="245" t="s">
        <v>83</v>
      </c>
      <c r="AV143" s="14" t="s">
        <v>83</v>
      </c>
      <c r="AW143" s="14" t="s">
        <v>35</v>
      </c>
      <c r="AX143" s="14" t="s">
        <v>73</v>
      </c>
      <c r="AY143" s="245" t="s">
        <v>135</v>
      </c>
    </row>
    <row r="144" s="13" customFormat="1">
      <c r="A144" s="13"/>
      <c r="B144" s="224"/>
      <c r="C144" s="225"/>
      <c r="D144" s="226" t="s">
        <v>146</v>
      </c>
      <c r="E144" s="227" t="s">
        <v>19</v>
      </c>
      <c r="F144" s="228" t="s">
        <v>1099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146</v>
      </c>
      <c r="AU144" s="234" t="s">
        <v>83</v>
      </c>
      <c r="AV144" s="13" t="s">
        <v>81</v>
      </c>
      <c r="AW144" s="13" t="s">
        <v>35</v>
      </c>
      <c r="AX144" s="13" t="s">
        <v>73</v>
      </c>
      <c r="AY144" s="234" t="s">
        <v>135</v>
      </c>
    </row>
    <row r="145" s="14" customFormat="1">
      <c r="A145" s="14"/>
      <c r="B145" s="235"/>
      <c r="C145" s="236"/>
      <c r="D145" s="226" t="s">
        <v>146</v>
      </c>
      <c r="E145" s="237" t="s">
        <v>19</v>
      </c>
      <c r="F145" s="238" t="s">
        <v>1100</v>
      </c>
      <c r="G145" s="236"/>
      <c r="H145" s="239">
        <v>14.25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146</v>
      </c>
      <c r="AU145" s="245" t="s">
        <v>83</v>
      </c>
      <c r="AV145" s="14" t="s">
        <v>83</v>
      </c>
      <c r="AW145" s="14" t="s">
        <v>35</v>
      </c>
      <c r="AX145" s="14" t="s">
        <v>73</v>
      </c>
      <c r="AY145" s="245" t="s">
        <v>135</v>
      </c>
    </row>
    <row r="146" s="13" customFormat="1">
      <c r="A146" s="13"/>
      <c r="B146" s="224"/>
      <c r="C146" s="225"/>
      <c r="D146" s="226" t="s">
        <v>146</v>
      </c>
      <c r="E146" s="227" t="s">
        <v>19</v>
      </c>
      <c r="F146" s="228" t="s">
        <v>1101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146</v>
      </c>
      <c r="AU146" s="234" t="s">
        <v>83</v>
      </c>
      <c r="AV146" s="13" t="s">
        <v>81</v>
      </c>
      <c r="AW146" s="13" t="s">
        <v>35</v>
      </c>
      <c r="AX146" s="13" t="s">
        <v>73</v>
      </c>
      <c r="AY146" s="234" t="s">
        <v>135</v>
      </c>
    </row>
    <row r="147" s="14" customFormat="1">
      <c r="A147" s="14"/>
      <c r="B147" s="235"/>
      <c r="C147" s="236"/>
      <c r="D147" s="226" t="s">
        <v>146</v>
      </c>
      <c r="E147" s="237" t="s">
        <v>19</v>
      </c>
      <c r="F147" s="238" t="s">
        <v>1102</v>
      </c>
      <c r="G147" s="236"/>
      <c r="H147" s="239">
        <v>4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146</v>
      </c>
      <c r="AU147" s="245" t="s">
        <v>83</v>
      </c>
      <c r="AV147" s="14" t="s">
        <v>83</v>
      </c>
      <c r="AW147" s="14" t="s">
        <v>35</v>
      </c>
      <c r="AX147" s="14" t="s">
        <v>73</v>
      </c>
      <c r="AY147" s="245" t="s">
        <v>135</v>
      </c>
    </row>
    <row r="148" s="15" customFormat="1">
      <c r="A148" s="15"/>
      <c r="B148" s="246"/>
      <c r="C148" s="247"/>
      <c r="D148" s="226" t="s">
        <v>146</v>
      </c>
      <c r="E148" s="248" t="s">
        <v>19</v>
      </c>
      <c r="F148" s="249" t="s">
        <v>161</v>
      </c>
      <c r="G148" s="247"/>
      <c r="H148" s="250">
        <v>19.149999999999999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146</v>
      </c>
      <c r="AU148" s="256" t="s">
        <v>83</v>
      </c>
      <c r="AV148" s="15" t="s">
        <v>142</v>
      </c>
      <c r="AW148" s="15" t="s">
        <v>35</v>
      </c>
      <c r="AX148" s="15" t="s">
        <v>81</v>
      </c>
      <c r="AY148" s="256" t="s">
        <v>135</v>
      </c>
    </row>
    <row r="149" s="2" customFormat="1" ht="37.8" customHeight="1">
      <c r="A149" s="40"/>
      <c r="B149" s="41"/>
      <c r="C149" s="206" t="s">
        <v>196</v>
      </c>
      <c r="D149" s="206" t="s">
        <v>137</v>
      </c>
      <c r="E149" s="207" t="s">
        <v>357</v>
      </c>
      <c r="F149" s="208" t="s">
        <v>358</v>
      </c>
      <c r="G149" s="209" t="s">
        <v>256</v>
      </c>
      <c r="H149" s="210">
        <v>246.75</v>
      </c>
      <c r="I149" s="211"/>
      <c r="J149" s="212">
        <f>ROUND(I149*H149,2)</f>
        <v>0</v>
      </c>
      <c r="K149" s="208" t="s">
        <v>141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142</v>
      </c>
      <c r="AT149" s="217" t="s">
        <v>137</v>
      </c>
      <c r="AU149" s="217" t="s">
        <v>83</v>
      </c>
      <c r="AY149" s="19" t="s">
        <v>135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142</v>
      </c>
      <c r="BM149" s="217" t="s">
        <v>1103</v>
      </c>
    </row>
    <row r="150" s="2" customFormat="1">
      <c r="A150" s="40"/>
      <c r="B150" s="41"/>
      <c r="C150" s="42"/>
      <c r="D150" s="219" t="s">
        <v>144</v>
      </c>
      <c r="E150" s="42"/>
      <c r="F150" s="220" t="s">
        <v>360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144</v>
      </c>
      <c r="AU150" s="19" t="s">
        <v>83</v>
      </c>
    </row>
    <row r="151" s="13" customFormat="1">
      <c r="A151" s="13"/>
      <c r="B151" s="224"/>
      <c r="C151" s="225"/>
      <c r="D151" s="226" t="s">
        <v>146</v>
      </c>
      <c r="E151" s="227" t="s">
        <v>19</v>
      </c>
      <c r="F151" s="228" t="s">
        <v>1060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146</v>
      </c>
      <c r="AU151" s="234" t="s">
        <v>83</v>
      </c>
      <c r="AV151" s="13" t="s">
        <v>81</v>
      </c>
      <c r="AW151" s="13" t="s">
        <v>35</v>
      </c>
      <c r="AX151" s="13" t="s">
        <v>73</v>
      </c>
      <c r="AY151" s="234" t="s">
        <v>135</v>
      </c>
    </row>
    <row r="152" s="13" customFormat="1">
      <c r="A152" s="13"/>
      <c r="B152" s="224"/>
      <c r="C152" s="225"/>
      <c r="D152" s="226" t="s">
        <v>146</v>
      </c>
      <c r="E152" s="227" t="s">
        <v>19</v>
      </c>
      <c r="F152" s="228" t="s">
        <v>361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146</v>
      </c>
      <c r="AU152" s="234" t="s">
        <v>83</v>
      </c>
      <c r="AV152" s="13" t="s">
        <v>81</v>
      </c>
      <c r="AW152" s="13" t="s">
        <v>35</v>
      </c>
      <c r="AX152" s="13" t="s">
        <v>73</v>
      </c>
      <c r="AY152" s="234" t="s">
        <v>135</v>
      </c>
    </row>
    <row r="153" s="13" customFormat="1">
      <c r="A153" s="13"/>
      <c r="B153" s="224"/>
      <c r="C153" s="225"/>
      <c r="D153" s="226" t="s">
        <v>146</v>
      </c>
      <c r="E153" s="227" t="s">
        <v>19</v>
      </c>
      <c r="F153" s="228" t="s">
        <v>362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146</v>
      </c>
      <c r="AU153" s="234" t="s">
        <v>83</v>
      </c>
      <c r="AV153" s="13" t="s">
        <v>81</v>
      </c>
      <c r="AW153" s="13" t="s">
        <v>35</v>
      </c>
      <c r="AX153" s="13" t="s">
        <v>73</v>
      </c>
      <c r="AY153" s="234" t="s">
        <v>135</v>
      </c>
    </row>
    <row r="154" s="14" customFormat="1">
      <c r="A154" s="14"/>
      <c r="B154" s="235"/>
      <c r="C154" s="236"/>
      <c r="D154" s="226" t="s">
        <v>146</v>
      </c>
      <c r="E154" s="237" t="s">
        <v>19</v>
      </c>
      <c r="F154" s="238" t="s">
        <v>1104</v>
      </c>
      <c r="G154" s="236"/>
      <c r="H154" s="239">
        <v>120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146</v>
      </c>
      <c r="AU154" s="245" t="s">
        <v>83</v>
      </c>
      <c r="AV154" s="14" t="s">
        <v>83</v>
      </c>
      <c r="AW154" s="14" t="s">
        <v>35</v>
      </c>
      <c r="AX154" s="14" t="s">
        <v>73</v>
      </c>
      <c r="AY154" s="245" t="s">
        <v>135</v>
      </c>
    </row>
    <row r="155" s="13" customFormat="1">
      <c r="A155" s="13"/>
      <c r="B155" s="224"/>
      <c r="C155" s="225"/>
      <c r="D155" s="226" t="s">
        <v>146</v>
      </c>
      <c r="E155" s="227" t="s">
        <v>19</v>
      </c>
      <c r="F155" s="228" t="s">
        <v>364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146</v>
      </c>
      <c r="AU155" s="234" t="s">
        <v>83</v>
      </c>
      <c r="AV155" s="13" t="s">
        <v>81</v>
      </c>
      <c r="AW155" s="13" t="s">
        <v>35</v>
      </c>
      <c r="AX155" s="13" t="s">
        <v>73</v>
      </c>
      <c r="AY155" s="234" t="s">
        <v>135</v>
      </c>
    </row>
    <row r="156" s="14" customFormat="1">
      <c r="A156" s="14"/>
      <c r="B156" s="235"/>
      <c r="C156" s="236"/>
      <c r="D156" s="226" t="s">
        <v>146</v>
      </c>
      <c r="E156" s="237" t="s">
        <v>19</v>
      </c>
      <c r="F156" s="238" t="s">
        <v>1105</v>
      </c>
      <c r="G156" s="236"/>
      <c r="H156" s="239">
        <v>12.5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146</v>
      </c>
      <c r="AU156" s="245" t="s">
        <v>83</v>
      </c>
      <c r="AV156" s="14" t="s">
        <v>83</v>
      </c>
      <c r="AW156" s="14" t="s">
        <v>35</v>
      </c>
      <c r="AX156" s="14" t="s">
        <v>73</v>
      </c>
      <c r="AY156" s="245" t="s">
        <v>135</v>
      </c>
    </row>
    <row r="157" s="13" customFormat="1">
      <c r="A157" s="13"/>
      <c r="B157" s="224"/>
      <c r="C157" s="225"/>
      <c r="D157" s="226" t="s">
        <v>146</v>
      </c>
      <c r="E157" s="227" t="s">
        <v>19</v>
      </c>
      <c r="F157" s="228" t="s">
        <v>1106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146</v>
      </c>
      <c r="AU157" s="234" t="s">
        <v>83</v>
      </c>
      <c r="AV157" s="13" t="s">
        <v>81</v>
      </c>
      <c r="AW157" s="13" t="s">
        <v>35</v>
      </c>
      <c r="AX157" s="13" t="s">
        <v>73</v>
      </c>
      <c r="AY157" s="234" t="s">
        <v>135</v>
      </c>
    </row>
    <row r="158" s="14" customFormat="1">
      <c r="A158" s="14"/>
      <c r="B158" s="235"/>
      <c r="C158" s="236"/>
      <c r="D158" s="226" t="s">
        <v>146</v>
      </c>
      <c r="E158" s="237" t="s">
        <v>19</v>
      </c>
      <c r="F158" s="238" t="s">
        <v>1107</v>
      </c>
      <c r="G158" s="236"/>
      <c r="H158" s="239">
        <v>114.25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146</v>
      </c>
      <c r="AU158" s="245" t="s">
        <v>83</v>
      </c>
      <c r="AV158" s="14" t="s">
        <v>83</v>
      </c>
      <c r="AW158" s="14" t="s">
        <v>35</v>
      </c>
      <c r="AX158" s="14" t="s">
        <v>73</v>
      </c>
      <c r="AY158" s="245" t="s">
        <v>135</v>
      </c>
    </row>
    <row r="159" s="15" customFormat="1">
      <c r="A159" s="15"/>
      <c r="B159" s="246"/>
      <c r="C159" s="247"/>
      <c r="D159" s="226" t="s">
        <v>146</v>
      </c>
      <c r="E159" s="248" t="s">
        <v>19</v>
      </c>
      <c r="F159" s="249" t="s">
        <v>161</v>
      </c>
      <c r="G159" s="247"/>
      <c r="H159" s="250">
        <v>246.75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146</v>
      </c>
      <c r="AU159" s="256" t="s">
        <v>83</v>
      </c>
      <c r="AV159" s="15" t="s">
        <v>142</v>
      </c>
      <c r="AW159" s="15" t="s">
        <v>35</v>
      </c>
      <c r="AX159" s="15" t="s">
        <v>81</v>
      </c>
      <c r="AY159" s="256" t="s">
        <v>135</v>
      </c>
    </row>
    <row r="160" s="2" customFormat="1" ht="24.15" customHeight="1">
      <c r="A160" s="40"/>
      <c r="B160" s="41"/>
      <c r="C160" s="206" t="s">
        <v>201</v>
      </c>
      <c r="D160" s="206" t="s">
        <v>137</v>
      </c>
      <c r="E160" s="207" t="s">
        <v>1108</v>
      </c>
      <c r="F160" s="208" t="s">
        <v>1109</v>
      </c>
      <c r="G160" s="209" t="s">
        <v>256</v>
      </c>
      <c r="H160" s="210">
        <v>48.225000000000001</v>
      </c>
      <c r="I160" s="211"/>
      <c r="J160" s="212">
        <f>ROUND(I160*H160,2)</f>
        <v>0</v>
      </c>
      <c r="K160" s="208" t="s">
        <v>141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142</v>
      </c>
      <c r="AT160" s="217" t="s">
        <v>137</v>
      </c>
      <c r="AU160" s="217" t="s">
        <v>83</v>
      </c>
      <c r="AY160" s="19" t="s">
        <v>135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142</v>
      </c>
      <c r="BM160" s="217" t="s">
        <v>1110</v>
      </c>
    </row>
    <row r="161" s="2" customFormat="1">
      <c r="A161" s="40"/>
      <c r="B161" s="41"/>
      <c r="C161" s="42"/>
      <c r="D161" s="219" t="s">
        <v>144</v>
      </c>
      <c r="E161" s="42"/>
      <c r="F161" s="220" t="s">
        <v>1111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144</v>
      </c>
      <c r="AU161" s="19" t="s">
        <v>83</v>
      </c>
    </row>
    <row r="162" s="13" customFormat="1">
      <c r="A162" s="13"/>
      <c r="B162" s="224"/>
      <c r="C162" s="225"/>
      <c r="D162" s="226" t="s">
        <v>146</v>
      </c>
      <c r="E162" s="227" t="s">
        <v>19</v>
      </c>
      <c r="F162" s="228" t="s">
        <v>1060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146</v>
      </c>
      <c r="AU162" s="234" t="s">
        <v>83</v>
      </c>
      <c r="AV162" s="13" t="s">
        <v>81</v>
      </c>
      <c r="AW162" s="13" t="s">
        <v>35</v>
      </c>
      <c r="AX162" s="13" t="s">
        <v>73</v>
      </c>
      <c r="AY162" s="234" t="s">
        <v>135</v>
      </c>
    </row>
    <row r="163" s="13" customFormat="1">
      <c r="A163" s="13"/>
      <c r="B163" s="224"/>
      <c r="C163" s="225"/>
      <c r="D163" s="226" t="s">
        <v>146</v>
      </c>
      <c r="E163" s="227" t="s">
        <v>19</v>
      </c>
      <c r="F163" s="228" t="s">
        <v>375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146</v>
      </c>
      <c r="AU163" s="234" t="s">
        <v>83</v>
      </c>
      <c r="AV163" s="13" t="s">
        <v>81</v>
      </c>
      <c r="AW163" s="13" t="s">
        <v>35</v>
      </c>
      <c r="AX163" s="13" t="s">
        <v>73</v>
      </c>
      <c r="AY163" s="234" t="s">
        <v>135</v>
      </c>
    </row>
    <row r="164" s="14" customFormat="1">
      <c r="A164" s="14"/>
      <c r="B164" s="235"/>
      <c r="C164" s="236"/>
      <c r="D164" s="226" t="s">
        <v>146</v>
      </c>
      <c r="E164" s="237" t="s">
        <v>19</v>
      </c>
      <c r="F164" s="238" t="s">
        <v>1112</v>
      </c>
      <c r="G164" s="236"/>
      <c r="H164" s="239">
        <v>41.975000000000001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146</v>
      </c>
      <c r="AU164" s="245" t="s">
        <v>83</v>
      </c>
      <c r="AV164" s="14" t="s">
        <v>83</v>
      </c>
      <c r="AW164" s="14" t="s">
        <v>35</v>
      </c>
      <c r="AX164" s="14" t="s">
        <v>73</v>
      </c>
      <c r="AY164" s="245" t="s">
        <v>135</v>
      </c>
    </row>
    <row r="165" s="13" customFormat="1">
      <c r="A165" s="13"/>
      <c r="B165" s="224"/>
      <c r="C165" s="225"/>
      <c r="D165" s="226" t="s">
        <v>146</v>
      </c>
      <c r="E165" s="227" t="s">
        <v>19</v>
      </c>
      <c r="F165" s="228" t="s">
        <v>399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146</v>
      </c>
      <c r="AU165" s="234" t="s">
        <v>83</v>
      </c>
      <c r="AV165" s="13" t="s">
        <v>81</v>
      </c>
      <c r="AW165" s="13" t="s">
        <v>35</v>
      </c>
      <c r="AX165" s="13" t="s">
        <v>73</v>
      </c>
      <c r="AY165" s="234" t="s">
        <v>135</v>
      </c>
    </row>
    <row r="166" s="14" customFormat="1">
      <c r="A166" s="14"/>
      <c r="B166" s="235"/>
      <c r="C166" s="236"/>
      <c r="D166" s="226" t="s">
        <v>146</v>
      </c>
      <c r="E166" s="237" t="s">
        <v>19</v>
      </c>
      <c r="F166" s="238" t="s">
        <v>1113</v>
      </c>
      <c r="G166" s="236"/>
      <c r="H166" s="239">
        <v>6.25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146</v>
      </c>
      <c r="AU166" s="245" t="s">
        <v>83</v>
      </c>
      <c r="AV166" s="14" t="s">
        <v>83</v>
      </c>
      <c r="AW166" s="14" t="s">
        <v>35</v>
      </c>
      <c r="AX166" s="14" t="s">
        <v>73</v>
      </c>
      <c r="AY166" s="245" t="s">
        <v>135</v>
      </c>
    </row>
    <row r="167" s="13" customFormat="1">
      <c r="A167" s="13"/>
      <c r="B167" s="224"/>
      <c r="C167" s="225"/>
      <c r="D167" s="226" t="s">
        <v>146</v>
      </c>
      <c r="E167" s="227" t="s">
        <v>19</v>
      </c>
      <c r="F167" s="228" t="s">
        <v>403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146</v>
      </c>
      <c r="AU167" s="234" t="s">
        <v>83</v>
      </c>
      <c r="AV167" s="13" t="s">
        <v>81</v>
      </c>
      <c r="AW167" s="13" t="s">
        <v>35</v>
      </c>
      <c r="AX167" s="13" t="s">
        <v>73</v>
      </c>
      <c r="AY167" s="234" t="s">
        <v>135</v>
      </c>
    </row>
    <row r="168" s="15" customFormat="1">
      <c r="A168" s="15"/>
      <c r="B168" s="246"/>
      <c r="C168" s="247"/>
      <c r="D168" s="226" t="s">
        <v>146</v>
      </c>
      <c r="E168" s="248" t="s">
        <v>19</v>
      </c>
      <c r="F168" s="249" t="s">
        <v>161</v>
      </c>
      <c r="G168" s="247"/>
      <c r="H168" s="250">
        <v>48.225000000000001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146</v>
      </c>
      <c r="AU168" s="256" t="s">
        <v>83</v>
      </c>
      <c r="AV168" s="15" t="s">
        <v>142</v>
      </c>
      <c r="AW168" s="15" t="s">
        <v>35</v>
      </c>
      <c r="AX168" s="15" t="s">
        <v>81</v>
      </c>
      <c r="AY168" s="256" t="s">
        <v>135</v>
      </c>
    </row>
    <row r="169" s="2" customFormat="1" ht="33" customHeight="1">
      <c r="A169" s="40"/>
      <c r="B169" s="41"/>
      <c r="C169" s="206" t="s">
        <v>206</v>
      </c>
      <c r="D169" s="206" t="s">
        <v>137</v>
      </c>
      <c r="E169" s="207" t="s">
        <v>1114</v>
      </c>
      <c r="F169" s="208" t="s">
        <v>1115</v>
      </c>
      <c r="G169" s="209" t="s">
        <v>256</v>
      </c>
      <c r="H169" s="210">
        <v>240.5</v>
      </c>
      <c r="I169" s="211"/>
      <c r="J169" s="212">
        <f>ROUND(I169*H169,2)</f>
        <v>0</v>
      </c>
      <c r="K169" s="208" t="s">
        <v>141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142</v>
      </c>
      <c r="AT169" s="217" t="s">
        <v>137</v>
      </c>
      <c r="AU169" s="217" t="s">
        <v>83</v>
      </c>
      <c r="AY169" s="19" t="s">
        <v>135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142</v>
      </c>
      <c r="BM169" s="217" t="s">
        <v>1116</v>
      </c>
    </row>
    <row r="170" s="2" customFormat="1">
      <c r="A170" s="40"/>
      <c r="B170" s="41"/>
      <c r="C170" s="42"/>
      <c r="D170" s="219" t="s">
        <v>144</v>
      </c>
      <c r="E170" s="42"/>
      <c r="F170" s="220" t="s">
        <v>1117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144</v>
      </c>
      <c r="AU170" s="19" t="s">
        <v>83</v>
      </c>
    </row>
    <row r="171" s="13" customFormat="1">
      <c r="A171" s="13"/>
      <c r="B171" s="224"/>
      <c r="C171" s="225"/>
      <c r="D171" s="226" t="s">
        <v>146</v>
      </c>
      <c r="E171" s="227" t="s">
        <v>19</v>
      </c>
      <c r="F171" s="228" t="s">
        <v>1060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146</v>
      </c>
      <c r="AU171" s="234" t="s">
        <v>83</v>
      </c>
      <c r="AV171" s="13" t="s">
        <v>81</v>
      </c>
      <c r="AW171" s="13" t="s">
        <v>35</v>
      </c>
      <c r="AX171" s="13" t="s">
        <v>73</v>
      </c>
      <c r="AY171" s="234" t="s">
        <v>135</v>
      </c>
    </row>
    <row r="172" s="13" customFormat="1">
      <c r="A172" s="13"/>
      <c r="B172" s="224"/>
      <c r="C172" s="225"/>
      <c r="D172" s="226" t="s">
        <v>146</v>
      </c>
      <c r="E172" s="227" t="s">
        <v>19</v>
      </c>
      <c r="F172" s="228" t="s">
        <v>1118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146</v>
      </c>
      <c r="AU172" s="234" t="s">
        <v>83</v>
      </c>
      <c r="AV172" s="13" t="s">
        <v>81</v>
      </c>
      <c r="AW172" s="13" t="s">
        <v>35</v>
      </c>
      <c r="AX172" s="13" t="s">
        <v>73</v>
      </c>
      <c r="AY172" s="234" t="s">
        <v>135</v>
      </c>
    </row>
    <row r="173" s="14" customFormat="1">
      <c r="A173" s="14"/>
      <c r="B173" s="235"/>
      <c r="C173" s="236"/>
      <c r="D173" s="226" t="s">
        <v>146</v>
      </c>
      <c r="E173" s="237" t="s">
        <v>19</v>
      </c>
      <c r="F173" s="238" t="s">
        <v>1119</v>
      </c>
      <c r="G173" s="236"/>
      <c r="H173" s="239">
        <v>240.5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146</v>
      </c>
      <c r="AU173" s="245" t="s">
        <v>83</v>
      </c>
      <c r="AV173" s="14" t="s">
        <v>83</v>
      </c>
      <c r="AW173" s="14" t="s">
        <v>35</v>
      </c>
      <c r="AX173" s="14" t="s">
        <v>81</v>
      </c>
      <c r="AY173" s="245" t="s">
        <v>135</v>
      </c>
    </row>
    <row r="174" s="2" customFormat="1" ht="24.15" customHeight="1">
      <c r="A174" s="40"/>
      <c r="B174" s="41"/>
      <c r="C174" s="206" t="s">
        <v>212</v>
      </c>
      <c r="D174" s="206" t="s">
        <v>137</v>
      </c>
      <c r="E174" s="207" t="s">
        <v>423</v>
      </c>
      <c r="F174" s="208" t="s">
        <v>424</v>
      </c>
      <c r="G174" s="209" t="s">
        <v>256</v>
      </c>
      <c r="H174" s="210">
        <v>183.375</v>
      </c>
      <c r="I174" s="211"/>
      <c r="J174" s="212">
        <f>ROUND(I174*H174,2)</f>
        <v>0</v>
      </c>
      <c r="K174" s="208" t="s">
        <v>141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142</v>
      </c>
      <c r="AT174" s="217" t="s">
        <v>137</v>
      </c>
      <c r="AU174" s="217" t="s">
        <v>83</v>
      </c>
      <c r="AY174" s="19" t="s">
        <v>135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142</v>
      </c>
      <c r="BM174" s="217" t="s">
        <v>1120</v>
      </c>
    </row>
    <row r="175" s="2" customFormat="1">
      <c r="A175" s="40"/>
      <c r="B175" s="41"/>
      <c r="C175" s="42"/>
      <c r="D175" s="219" t="s">
        <v>144</v>
      </c>
      <c r="E175" s="42"/>
      <c r="F175" s="220" t="s">
        <v>426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144</v>
      </c>
      <c r="AU175" s="19" t="s">
        <v>83</v>
      </c>
    </row>
    <row r="176" s="13" customFormat="1">
      <c r="A176" s="13"/>
      <c r="B176" s="224"/>
      <c r="C176" s="225"/>
      <c r="D176" s="226" t="s">
        <v>146</v>
      </c>
      <c r="E176" s="227" t="s">
        <v>19</v>
      </c>
      <c r="F176" s="228" t="s">
        <v>1060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146</v>
      </c>
      <c r="AU176" s="234" t="s">
        <v>83</v>
      </c>
      <c r="AV176" s="13" t="s">
        <v>81</v>
      </c>
      <c r="AW176" s="13" t="s">
        <v>35</v>
      </c>
      <c r="AX176" s="13" t="s">
        <v>73</v>
      </c>
      <c r="AY176" s="234" t="s">
        <v>135</v>
      </c>
    </row>
    <row r="177" s="13" customFormat="1">
      <c r="A177" s="13"/>
      <c r="B177" s="224"/>
      <c r="C177" s="225"/>
      <c r="D177" s="226" t="s">
        <v>146</v>
      </c>
      <c r="E177" s="227" t="s">
        <v>19</v>
      </c>
      <c r="F177" s="228" t="s">
        <v>375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146</v>
      </c>
      <c r="AU177" s="234" t="s">
        <v>83</v>
      </c>
      <c r="AV177" s="13" t="s">
        <v>81</v>
      </c>
      <c r="AW177" s="13" t="s">
        <v>35</v>
      </c>
      <c r="AX177" s="13" t="s">
        <v>73</v>
      </c>
      <c r="AY177" s="234" t="s">
        <v>135</v>
      </c>
    </row>
    <row r="178" s="14" customFormat="1">
      <c r="A178" s="14"/>
      <c r="B178" s="235"/>
      <c r="C178" s="236"/>
      <c r="D178" s="226" t="s">
        <v>146</v>
      </c>
      <c r="E178" s="237" t="s">
        <v>19</v>
      </c>
      <c r="F178" s="238" t="s">
        <v>1112</v>
      </c>
      <c r="G178" s="236"/>
      <c r="H178" s="239">
        <v>41.975000000000001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146</v>
      </c>
      <c r="AU178" s="245" t="s">
        <v>83</v>
      </c>
      <c r="AV178" s="14" t="s">
        <v>83</v>
      </c>
      <c r="AW178" s="14" t="s">
        <v>35</v>
      </c>
      <c r="AX178" s="14" t="s">
        <v>73</v>
      </c>
      <c r="AY178" s="245" t="s">
        <v>135</v>
      </c>
    </row>
    <row r="179" s="13" customFormat="1">
      <c r="A179" s="13"/>
      <c r="B179" s="224"/>
      <c r="C179" s="225"/>
      <c r="D179" s="226" t="s">
        <v>146</v>
      </c>
      <c r="E179" s="227" t="s">
        <v>19</v>
      </c>
      <c r="F179" s="228" t="s">
        <v>1121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146</v>
      </c>
      <c r="AU179" s="234" t="s">
        <v>83</v>
      </c>
      <c r="AV179" s="13" t="s">
        <v>81</v>
      </c>
      <c r="AW179" s="13" t="s">
        <v>35</v>
      </c>
      <c r="AX179" s="13" t="s">
        <v>73</v>
      </c>
      <c r="AY179" s="234" t="s">
        <v>135</v>
      </c>
    </row>
    <row r="180" s="14" customFormat="1">
      <c r="A180" s="14"/>
      <c r="B180" s="235"/>
      <c r="C180" s="236"/>
      <c r="D180" s="226" t="s">
        <v>146</v>
      </c>
      <c r="E180" s="237" t="s">
        <v>19</v>
      </c>
      <c r="F180" s="238" t="s">
        <v>1122</v>
      </c>
      <c r="G180" s="236"/>
      <c r="H180" s="239">
        <v>15.15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146</v>
      </c>
      <c r="AU180" s="245" t="s">
        <v>83</v>
      </c>
      <c r="AV180" s="14" t="s">
        <v>83</v>
      </c>
      <c r="AW180" s="14" t="s">
        <v>35</v>
      </c>
      <c r="AX180" s="14" t="s">
        <v>73</v>
      </c>
      <c r="AY180" s="245" t="s">
        <v>135</v>
      </c>
    </row>
    <row r="181" s="13" customFormat="1">
      <c r="A181" s="13"/>
      <c r="B181" s="224"/>
      <c r="C181" s="225"/>
      <c r="D181" s="226" t="s">
        <v>146</v>
      </c>
      <c r="E181" s="227" t="s">
        <v>19</v>
      </c>
      <c r="F181" s="228" t="s">
        <v>431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146</v>
      </c>
      <c r="AU181" s="234" t="s">
        <v>83</v>
      </c>
      <c r="AV181" s="13" t="s">
        <v>81</v>
      </c>
      <c r="AW181" s="13" t="s">
        <v>35</v>
      </c>
      <c r="AX181" s="13" t="s">
        <v>73</v>
      </c>
      <c r="AY181" s="234" t="s">
        <v>135</v>
      </c>
    </row>
    <row r="182" s="13" customFormat="1">
      <c r="A182" s="13"/>
      <c r="B182" s="224"/>
      <c r="C182" s="225"/>
      <c r="D182" s="226" t="s">
        <v>146</v>
      </c>
      <c r="E182" s="227" t="s">
        <v>19</v>
      </c>
      <c r="F182" s="228" t="s">
        <v>362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146</v>
      </c>
      <c r="AU182" s="234" t="s">
        <v>83</v>
      </c>
      <c r="AV182" s="13" t="s">
        <v>81</v>
      </c>
      <c r="AW182" s="13" t="s">
        <v>35</v>
      </c>
      <c r="AX182" s="13" t="s">
        <v>73</v>
      </c>
      <c r="AY182" s="234" t="s">
        <v>135</v>
      </c>
    </row>
    <row r="183" s="14" customFormat="1">
      <c r="A183" s="14"/>
      <c r="B183" s="235"/>
      <c r="C183" s="236"/>
      <c r="D183" s="226" t="s">
        <v>146</v>
      </c>
      <c r="E183" s="237" t="s">
        <v>19</v>
      </c>
      <c r="F183" s="238" t="s">
        <v>1104</v>
      </c>
      <c r="G183" s="236"/>
      <c r="H183" s="239">
        <v>120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146</v>
      </c>
      <c r="AU183" s="245" t="s">
        <v>83</v>
      </c>
      <c r="AV183" s="14" t="s">
        <v>83</v>
      </c>
      <c r="AW183" s="14" t="s">
        <v>35</v>
      </c>
      <c r="AX183" s="14" t="s">
        <v>73</v>
      </c>
      <c r="AY183" s="245" t="s">
        <v>135</v>
      </c>
    </row>
    <row r="184" s="13" customFormat="1">
      <c r="A184" s="13"/>
      <c r="B184" s="224"/>
      <c r="C184" s="225"/>
      <c r="D184" s="226" t="s">
        <v>146</v>
      </c>
      <c r="E184" s="227" t="s">
        <v>19</v>
      </c>
      <c r="F184" s="228" t="s">
        <v>364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146</v>
      </c>
      <c r="AU184" s="234" t="s">
        <v>83</v>
      </c>
      <c r="AV184" s="13" t="s">
        <v>81</v>
      </c>
      <c r="AW184" s="13" t="s">
        <v>35</v>
      </c>
      <c r="AX184" s="13" t="s">
        <v>73</v>
      </c>
      <c r="AY184" s="234" t="s">
        <v>135</v>
      </c>
    </row>
    <row r="185" s="14" customFormat="1">
      <c r="A185" s="14"/>
      <c r="B185" s="235"/>
      <c r="C185" s="236"/>
      <c r="D185" s="226" t="s">
        <v>146</v>
      </c>
      <c r="E185" s="237" t="s">
        <v>19</v>
      </c>
      <c r="F185" s="238" t="s">
        <v>1113</v>
      </c>
      <c r="G185" s="236"/>
      <c r="H185" s="239">
        <v>6.25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146</v>
      </c>
      <c r="AU185" s="245" t="s">
        <v>83</v>
      </c>
      <c r="AV185" s="14" t="s">
        <v>83</v>
      </c>
      <c r="AW185" s="14" t="s">
        <v>35</v>
      </c>
      <c r="AX185" s="14" t="s">
        <v>73</v>
      </c>
      <c r="AY185" s="245" t="s">
        <v>135</v>
      </c>
    </row>
    <row r="186" s="15" customFormat="1">
      <c r="A186" s="15"/>
      <c r="B186" s="246"/>
      <c r="C186" s="247"/>
      <c r="D186" s="226" t="s">
        <v>146</v>
      </c>
      <c r="E186" s="248" t="s">
        <v>19</v>
      </c>
      <c r="F186" s="249" t="s">
        <v>161</v>
      </c>
      <c r="G186" s="247"/>
      <c r="H186" s="250">
        <v>183.375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146</v>
      </c>
      <c r="AU186" s="256" t="s">
        <v>83</v>
      </c>
      <c r="AV186" s="15" t="s">
        <v>142</v>
      </c>
      <c r="AW186" s="15" t="s">
        <v>35</v>
      </c>
      <c r="AX186" s="15" t="s">
        <v>81</v>
      </c>
      <c r="AY186" s="256" t="s">
        <v>135</v>
      </c>
    </row>
    <row r="187" s="2" customFormat="1" ht="24.15" customHeight="1">
      <c r="A187" s="40"/>
      <c r="B187" s="41"/>
      <c r="C187" s="206" t="s">
        <v>217</v>
      </c>
      <c r="D187" s="206" t="s">
        <v>137</v>
      </c>
      <c r="E187" s="207" t="s">
        <v>433</v>
      </c>
      <c r="F187" s="208" t="s">
        <v>434</v>
      </c>
      <c r="G187" s="209" t="s">
        <v>256</v>
      </c>
      <c r="H187" s="210">
        <v>6.25</v>
      </c>
      <c r="I187" s="211"/>
      <c r="J187" s="212">
        <f>ROUND(I187*H187,2)</f>
        <v>0</v>
      </c>
      <c r="K187" s="208" t="s">
        <v>141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142</v>
      </c>
      <c r="AT187" s="217" t="s">
        <v>137</v>
      </c>
      <c r="AU187" s="217" t="s">
        <v>83</v>
      </c>
      <c r="AY187" s="19" t="s">
        <v>135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142</v>
      </c>
      <c r="BM187" s="217" t="s">
        <v>1123</v>
      </c>
    </row>
    <row r="188" s="2" customFormat="1">
      <c r="A188" s="40"/>
      <c r="B188" s="41"/>
      <c r="C188" s="42"/>
      <c r="D188" s="219" t="s">
        <v>144</v>
      </c>
      <c r="E188" s="42"/>
      <c r="F188" s="220" t="s">
        <v>436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144</v>
      </c>
      <c r="AU188" s="19" t="s">
        <v>83</v>
      </c>
    </row>
    <row r="189" s="13" customFormat="1">
      <c r="A189" s="13"/>
      <c r="B189" s="224"/>
      <c r="C189" s="225"/>
      <c r="D189" s="226" t="s">
        <v>146</v>
      </c>
      <c r="E189" s="227" t="s">
        <v>19</v>
      </c>
      <c r="F189" s="228" t="s">
        <v>1053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146</v>
      </c>
      <c r="AU189" s="234" t="s">
        <v>83</v>
      </c>
      <c r="AV189" s="13" t="s">
        <v>81</v>
      </c>
      <c r="AW189" s="13" t="s">
        <v>35</v>
      </c>
      <c r="AX189" s="13" t="s">
        <v>73</v>
      </c>
      <c r="AY189" s="234" t="s">
        <v>135</v>
      </c>
    </row>
    <row r="190" s="13" customFormat="1">
      <c r="A190" s="13"/>
      <c r="B190" s="224"/>
      <c r="C190" s="225"/>
      <c r="D190" s="226" t="s">
        <v>146</v>
      </c>
      <c r="E190" s="227" t="s">
        <v>19</v>
      </c>
      <c r="F190" s="228" t="s">
        <v>1124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146</v>
      </c>
      <c r="AU190" s="234" t="s">
        <v>83</v>
      </c>
      <c r="AV190" s="13" t="s">
        <v>81</v>
      </c>
      <c r="AW190" s="13" t="s">
        <v>35</v>
      </c>
      <c r="AX190" s="13" t="s">
        <v>73</v>
      </c>
      <c r="AY190" s="234" t="s">
        <v>135</v>
      </c>
    </row>
    <row r="191" s="14" customFormat="1">
      <c r="A191" s="14"/>
      <c r="B191" s="235"/>
      <c r="C191" s="236"/>
      <c r="D191" s="226" t="s">
        <v>146</v>
      </c>
      <c r="E191" s="237" t="s">
        <v>19</v>
      </c>
      <c r="F191" s="238" t="s">
        <v>1102</v>
      </c>
      <c r="G191" s="236"/>
      <c r="H191" s="239">
        <v>4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146</v>
      </c>
      <c r="AU191" s="245" t="s">
        <v>83</v>
      </c>
      <c r="AV191" s="14" t="s">
        <v>83</v>
      </c>
      <c r="AW191" s="14" t="s">
        <v>35</v>
      </c>
      <c r="AX191" s="14" t="s">
        <v>73</v>
      </c>
      <c r="AY191" s="245" t="s">
        <v>135</v>
      </c>
    </row>
    <row r="192" s="13" customFormat="1">
      <c r="A192" s="13"/>
      <c r="B192" s="224"/>
      <c r="C192" s="225"/>
      <c r="D192" s="226" t="s">
        <v>146</v>
      </c>
      <c r="E192" s="227" t="s">
        <v>19</v>
      </c>
      <c r="F192" s="228" t="s">
        <v>1125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146</v>
      </c>
      <c r="AU192" s="234" t="s">
        <v>83</v>
      </c>
      <c r="AV192" s="13" t="s">
        <v>81</v>
      </c>
      <c r="AW192" s="13" t="s">
        <v>35</v>
      </c>
      <c r="AX192" s="13" t="s">
        <v>73</v>
      </c>
      <c r="AY192" s="234" t="s">
        <v>135</v>
      </c>
    </row>
    <row r="193" s="14" customFormat="1">
      <c r="A193" s="14"/>
      <c r="B193" s="235"/>
      <c r="C193" s="236"/>
      <c r="D193" s="226" t="s">
        <v>146</v>
      </c>
      <c r="E193" s="237" t="s">
        <v>19</v>
      </c>
      <c r="F193" s="238" t="s">
        <v>1095</v>
      </c>
      <c r="G193" s="236"/>
      <c r="H193" s="239">
        <v>2.25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146</v>
      </c>
      <c r="AU193" s="245" t="s">
        <v>83</v>
      </c>
      <c r="AV193" s="14" t="s">
        <v>83</v>
      </c>
      <c r="AW193" s="14" t="s">
        <v>35</v>
      </c>
      <c r="AX193" s="14" t="s">
        <v>73</v>
      </c>
      <c r="AY193" s="245" t="s">
        <v>135</v>
      </c>
    </row>
    <row r="194" s="15" customFormat="1">
      <c r="A194" s="15"/>
      <c r="B194" s="246"/>
      <c r="C194" s="247"/>
      <c r="D194" s="226" t="s">
        <v>146</v>
      </c>
      <c r="E194" s="248" t="s">
        <v>19</v>
      </c>
      <c r="F194" s="249" t="s">
        <v>161</v>
      </c>
      <c r="G194" s="247"/>
      <c r="H194" s="250">
        <v>6.25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146</v>
      </c>
      <c r="AU194" s="256" t="s">
        <v>83</v>
      </c>
      <c r="AV194" s="15" t="s">
        <v>142</v>
      </c>
      <c r="AW194" s="15" t="s">
        <v>35</v>
      </c>
      <c r="AX194" s="15" t="s">
        <v>81</v>
      </c>
      <c r="AY194" s="256" t="s">
        <v>135</v>
      </c>
    </row>
    <row r="195" s="2" customFormat="1" ht="16.5" customHeight="1">
      <c r="A195" s="40"/>
      <c r="B195" s="41"/>
      <c r="C195" s="206" t="s">
        <v>222</v>
      </c>
      <c r="D195" s="206" t="s">
        <v>137</v>
      </c>
      <c r="E195" s="207" t="s">
        <v>446</v>
      </c>
      <c r="F195" s="208" t="s">
        <v>447</v>
      </c>
      <c r="G195" s="209" t="s">
        <v>140</v>
      </c>
      <c r="H195" s="210">
        <v>400</v>
      </c>
      <c r="I195" s="211"/>
      <c r="J195" s="212">
        <f>ROUND(I195*H195,2)</f>
        <v>0</v>
      </c>
      <c r="K195" s="208" t="s">
        <v>141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142</v>
      </c>
      <c r="AT195" s="217" t="s">
        <v>137</v>
      </c>
      <c r="AU195" s="217" t="s">
        <v>83</v>
      </c>
      <c r="AY195" s="19" t="s">
        <v>135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142</v>
      </c>
      <c r="BM195" s="217" t="s">
        <v>1126</v>
      </c>
    </row>
    <row r="196" s="2" customFormat="1">
      <c r="A196" s="40"/>
      <c r="B196" s="41"/>
      <c r="C196" s="42"/>
      <c r="D196" s="219" t="s">
        <v>144</v>
      </c>
      <c r="E196" s="42"/>
      <c r="F196" s="220" t="s">
        <v>449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144</v>
      </c>
      <c r="AU196" s="19" t="s">
        <v>83</v>
      </c>
    </row>
    <row r="197" s="13" customFormat="1">
      <c r="A197" s="13"/>
      <c r="B197" s="224"/>
      <c r="C197" s="225"/>
      <c r="D197" s="226" t="s">
        <v>146</v>
      </c>
      <c r="E197" s="227" t="s">
        <v>19</v>
      </c>
      <c r="F197" s="228" t="s">
        <v>1060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146</v>
      </c>
      <c r="AU197" s="234" t="s">
        <v>83</v>
      </c>
      <c r="AV197" s="13" t="s">
        <v>81</v>
      </c>
      <c r="AW197" s="13" t="s">
        <v>35</v>
      </c>
      <c r="AX197" s="13" t="s">
        <v>73</v>
      </c>
      <c r="AY197" s="234" t="s">
        <v>135</v>
      </c>
    </row>
    <row r="198" s="13" customFormat="1">
      <c r="A198" s="13"/>
      <c r="B198" s="224"/>
      <c r="C198" s="225"/>
      <c r="D198" s="226" t="s">
        <v>146</v>
      </c>
      <c r="E198" s="227" t="s">
        <v>19</v>
      </c>
      <c r="F198" s="228" t="s">
        <v>1127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146</v>
      </c>
      <c r="AU198" s="234" t="s">
        <v>83</v>
      </c>
      <c r="AV198" s="13" t="s">
        <v>81</v>
      </c>
      <c r="AW198" s="13" t="s">
        <v>35</v>
      </c>
      <c r="AX198" s="13" t="s">
        <v>73</v>
      </c>
      <c r="AY198" s="234" t="s">
        <v>135</v>
      </c>
    </row>
    <row r="199" s="14" customFormat="1">
      <c r="A199" s="14"/>
      <c r="B199" s="235"/>
      <c r="C199" s="236"/>
      <c r="D199" s="226" t="s">
        <v>146</v>
      </c>
      <c r="E199" s="237" t="s">
        <v>19</v>
      </c>
      <c r="F199" s="238" t="s">
        <v>1081</v>
      </c>
      <c r="G199" s="236"/>
      <c r="H199" s="239">
        <v>400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146</v>
      </c>
      <c r="AU199" s="245" t="s">
        <v>83</v>
      </c>
      <c r="AV199" s="14" t="s">
        <v>83</v>
      </c>
      <c r="AW199" s="14" t="s">
        <v>35</v>
      </c>
      <c r="AX199" s="14" t="s">
        <v>81</v>
      </c>
      <c r="AY199" s="245" t="s">
        <v>135</v>
      </c>
    </row>
    <row r="200" s="2" customFormat="1" ht="24.15" customHeight="1">
      <c r="A200" s="40"/>
      <c r="B200" s="41"/>
      <c r="C200" s="206" t="s">
        <v>8</v>
      </c>
      <c r="D200" s="206" t="s">
        <v>137</v>
      </c>
      <c r="E200" s="207" t="s">
        <v>465</v>
      </c>
      <c r="F200" s="208" t="s">
        <v>466</v>
      </c>
      <c r="G200" s="209" t="s">
        <v>140</v>
      </c>
      <c r="H200" s="210">
        <v>40</v>
      </c>
      <c r="I200" s="211"/>
      <c r="J200" s="212">
        <f>ROUND(I200*H200,2)</f>
        <v>0</v>
      </c>
      <c r="K200" s="208" t="s">
        <v>141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142</v>
      </c>
      <c r="AT200" s="217" t="s">
        <v>137</v>
      </c>
      <c r="AU200" s="217" t="s">
        <v>83</v>
      </c>
      <c r="AY200" s="19" t="s">
        <v>135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142</v>
      </c>
      <c r="BM200" s="217" t="s">
        <v>1128</v>
      </c>
    </row>
    <row r="201" s="2" customFormat="1">
      <c r="A201" s="40"/>
      <c r="B201" s="41"/>
      <c r="C201" s="42"/>
      <c r="D201" s="219" t="s">
        <v>144</v>
      </c>
      <c r="E201" s="42"/>
      <c r="F201" s="220" t="s">
        <v>468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144</v>
      </c>
      <c r="AU201" s="19" t="s">
        <v>83</v>
      </c>
    </row>
    <row r="202" s="13" customFormat="1">
      <c r="A202" s="13"/>
      <c r="B202" s="224"/>
      <c r="C202" s="225"/>
      <c r="D202" s="226" t="s">
        <v>146</v>
      </c>
      <c r="E202" s="227" t="s">
        <v>19</v>
      </c>
      <c r="F202" s="228" t="s">
        <v>1053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146</v>
      </c>
      <c r="AU202" s="234" t="s">
        <v>83</v>
      </c>
      <c r="AV202" s="13" t="s">
        <v>81</v>
      </c>
      <c r="AW202" s="13" t="s">
        <v>35</v>
      </c>
      <c r="AX202" s="13" t="s">
        <v>73</v>
      </c>
      <c r="AY202" s="234" t="s">
        <v>135</v>
      </c>
    </row>
    <row r="203" s="13" customFormat="1">
      <c r="A203" s="13"/>
      <c r="B203" s="224"/>
      <c r="C203" s="225"/>
      <c r="D203" s="226" t="s">
        <v>146</v>
      </c>
      <c r="E203" s="227" t="s">
        <v>19</v>
      </c>
      <c r="F203" s="228" t="s">
        <v>1129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146</v>
      </c>
      <c r="AU203" s="234" t="s">
        <v>83</v>
      </c>
      <c r="AV203" s="13" t="s">
        <v>81</v>
      </c>
      <c r="AW203" s="13" t="s">
        <v>35</v>
      </c>
      <c r="AX203" s="13" t="s">
        <v>73</v>
      </c>
      <c r="AY203" s="234" t="s">
        <v>135</v>
      </c>
    </row>
    <row r="204" s="14" customFormat="1">
      <c r="A204" s="14"/>
      <c r="B204" s="235"/>
      <c r="C204" s="236"/>
      <c r="D204" s="226" t="s">
        <v>146</v>
      </c>
      <c r="E204" s="237" t="s">
        <v>19</v>
      </c>
      <c r="F204" s="238" t="s">
        <v>410</v>
      </c>
      <c r="G204" s="236"/>
      <c r="H204" s="239">
        <v>40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146</v>
      </c>
      <c r="AU204" s="245" t="s">
        <v>83</v>
      </c>
      <c r="AV204" s="14" t="s">
        <v>83</v>
      </c>
      <c r="AW204" s="14" t="s">
        <v>35</v>
      </c>
      <c r="AX204" s="14" t="s">
        <v>73</v>
      </c>
      <c r="AY204" s="245" t="s">
        <v>135</v>
      </c>
    </row>
    <row r="205" s="15" customFormat="1">
      <c r="A205" s="15"/>
      <c r="B205" s="246"/>
      <c r="C205" s="247"/>
      <c r="D205" s="226" t="s">
        <v>146</v>
      </c>
      <c r="E205" s="248" t="s">
        <v>19</v>
      </c>
      <c r="F205" s="249" t="s">
        <v>161</v>
      </c>
      <c r="G205" s="247"/>
      <c r="H205" s="250">
        <v>40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146</v>
      </c>
      <c r="AU205" s="256" t="s">
        <v>83</v>
      </c>
      <c r="AV205" s="15" t="s">
        <v>142</v>
      </c>
      <c r="AW205" s="15" t="s">
        <v>35</v>
      </c>
      <c r="AX205" s="15" t="s">
        <v>81</v>
      </c>
      <c r="AY205" s="256" t="s">
        <v>135</v>
      </c>
    </row>
    <row r="206" s="2" customFormat="1" ht="16.5" customHeight="1">
      <c r="A206" s="40"/>
      <c r="B206" s="41"/>
      <c r="C206" s="257" t="s">
        <v>231</v>
      </c>
      <c r="D206" s="257" t="s">
        <v>458</v>
      </c>
      <c r="E206" s="258" t="s">
        <v>470</v>
      </c>
      <c r="F206" s="259" t="s">
        <v>471</v>
      </c>
      <c r="G206" s="260" t="s">
        <v>461</v>
      </c>
      <c r="H206" s="261">
        <v>0.59999999999999998</v>
      </c>
      <c r="I206" s="262"/>
      <c r="J206" s="263">
        <f>ROUND(I206*H206,2)</f>
        <v>0</v>
      </c>
      <c r="K206" s="259" t="s">
        <v>141</v>
      </c>
      <c r="L206" s="264"/>
      <c r="M206" s="265" t="s">
        <v>19</v>
      </c>
      <c r="N206" s="266" t="s">
        <v>44</v>
      </c>
      <c r="O206" s="86"/>
      <c r="P206" s="215">
        <f>O206*H206</f>
        <v>0</v>
      </c>
      <c r="Q206" s="215">
        <v>0.001</v>
      </c>
      <c r="R206" s="215">
        <f>Q206*H206</f>
        <v>0.00059999999999999995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191</v>
      </c>
      <c r="AT206" s="217" t="s">
        <v>458</v>
      </c>
      <c r="AU206" s="217" t="s">
        <v>83</v>
      </c>
      <c r="AY206" s="19" t="s">
        <v>135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81</v>
      </c>
      <c r="BK206" s="218">
        <f>ROUND(I206*H206,2)</f>
        <v>0</v>
      </c>
      <c r="BL206" s="19" t="s">
        <v>142</v>
      </c>
      <c r="BM206" s="217" t="s">
        <v>1130</v>
      </c>
    </row>
    <row r="207" s="14" customFormat="1">
      <c r="A207" s="14"/>
      <c r="B207" s="235"/>
      <c r="C207" s="236"/>
      <c r="D207" s="226" t="s">
        <v>146</v>
      </c>
      <c r="E207" s="236"/>
      <c r="F207" s="238" t="s">
        <v>1131</v>
      </c>
      <c r="G207" s="236"/>
      <c r="H207" s="239">
        <v>0.59999999999999998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146</v>
      </c>
      <c r="AU207" s="245" t="s">
        <v>83</v>
      </c>
      <c r="AV207" s="14" t="s">
        <v>83</v>
      </c>
      <c r="AW207" s="14" t="s">
        <v>4</v>
      </c>
      <c r="AX207" s="14" t="s">
        <v>81</v>
      </c>
      <c r="AY207" s="245" t="s">
        <v>135</v>
      </c>
    </row>
    <row r="208" s="2" customFormat="1" ht="24.15" customHeight="1">
      <c r="A208" s="40"/>
      <c r="B208" s="41"/>
      <c r="C208" s="206" t="s">
        <v>236</v>
      </c>
      <c r="D208" s="206" t="s">
        <v>137</v>
      </c>
      <c r="E208" s="207" t="s">
        <v>482</v>
      </c>
      <c r="F208" s="208" t="s">
        <v>483</v>
      </c>
      <c r="G208" s="209" t="s">
        <v>140</v>
      </c>
      <c r="H208" s="210">
        <v>350</v>
      </c>
      <c r="I208" s="211"/>
      <c r="J208" s="212">
        <f>ROUND(I208*H208,2)</f>
        <v>0</v>
      </c>
      <c r="K208" s="208" t="s">
        <v>141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142</v>
      </c>
      <c r="AT208" s="217" t="s">
        <v>137</v>
      </c>
      <c r="AU208" s="217" t="s">
        <v>83</v>
      </c>
      <c r="AY208" s="19" t="s">
        <v>135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142</v>
      </c>
      <c r="BM208" s="217" t="s">
        <v>1132</v>
      </c>
    </row>
    <row r="209" s="2" customFormat="1">
      <c r="A209" s="40"/>
      <c r="B209" s="41"/>
      <c r="C209" s="42"/>
      <c r="D209" s="219" t="s">
        <v>144</v>
      </c>
      <c r="E209" s="42"/>
      <c r="F209" s="220" t="s">
        <v>485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144</v>
      </c>
      <c r="AU209" s="19" t="s">
        <v>83</v>
      </c>
    </row>
    <row r="210" s="13" customFormat="1">
      <c r="A210" s="13"/>
      <c r="B210" s="224"/>
      <c r="C210" s="225"/>
      <c r="D210" s="226" t="s">
        <v>146</v>
      </c>
      <c r="E210" s="227" t="s">
        <v>19</v>
      </c>
      <c r="F210" s="228" t="s">
        <v>1060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146</v>
      </c>
      <c r="AU210" s="234" t="s">
        <v>83</v>
      </c>
      <c r="AV210" s="13" t="s">
        <v>81</v>
      </c>
      <c r="AW210" s="13" t="s">
        <v>35</v>
      </c>
      <c r="AX210" s="13" t="s">
        <v>73</v>
      </c>
      <c r="AY210" s="234" t="s">
        <v>135</v>
      </c>
    </row>
    <row r="211" s="13" customFormat="1">
      <c r="A211" s="13"/>
      <c r="B211" s="224"/>
      <c r="C211" s="225"/>
      <c r="D211" s="226" t="s">
        <v>146</v>
      </c>
      <c r="E211" s="227" t="s">
        <v>19</v>
      </c>
      <c r="F211" s="228" t="s">
        <v>1133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146</v>
      </c>
      <c r="AU211" s="234" t="s">
        <v>83</v>
      </c>
      <c r="AV211" s="13" t="s">
        <v>81</v>
      </c>
      <c r="AW211" s="13" t="s">
        <v>35</v>
      </c>
      <c r="AX211" s="13" t="s">
        <v>73</v>
      </c>
      <c r="AY211" s="234" t="s">
        <v>135</v>
      </c>
    </row>
    <row r="212" s="14" customFormat="1">
      <c r="A212" s="14"/>
      <c r="B212" s="235"/>
      <c r="C212" s="236"/>
      <c r="D212" s="226" t="s">
        <v>146</v>
      </c>
      <c r="E212" s="237" t="s">
        <v>19</v>
      </c>
      <c r="F212" s="238" t="s">
        <v>1134</v>
      </c>
      <c r="G212" s="236"/>
      <c r="H212" s="239">
        <v>350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146</v>
      </c>
      <c r="AU212" s="245" t="s">
        <v>83</v>
      </c>
      <c r="AV212" s="14" t="s">
        <v>83</v>
      </c>
      <c r="AW212" s="14" t="s">
        <v>35</v>
      </c>
      <c r="AX212" s="14" t="s">
        <v>81</v>
      </c>
      <c r="AY212" s="245" t="s">
        <v>135</v>
      </c>
    </row>
    <row r="213" s="2" customFormat="1" ht="24.15" customHeight="1">
      <c r="A213" s="40"/>
      <c r="B213" s="41"/>
      <c r="C213" s="206" t="s">
        <v>241</v>
      </c>
      <c r="D213" s="206" t="s">
        <v>137</v>
      </c>
      <c r="E213" s="207" t="s">
        <v>526</v>
      </c>
      <c r="F213" s="208" t="s">
        <v>527</v>
      </c>
      <c r="G213" s="209" t="s">
        <v>140</v>
      </c>
      <c r="H213" s="210">
        <v>431</v>
      </c>
      <c r="I213" s="211"/>
      <c r="J213" s="212">
        <f>ROUND(I213*H213,2)</f>
        <v>0</v>
      </c>
      <c r="K213" s="208" t="s">
        <v>141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142</v>
      </c>
      <c r="AT213" s="217" t="s">
        <v>137</v>
      </c>
      <c r="AU213" s="217" t="s">
        <v>83</v>
      </c>
      <c r="AY213" s="19" t="s">
        <v>135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142</v>
      </c>
      <c r="BM213" s="217" t="s">
        <v>1135</v>
      </c>
    </row>
    <row r="214" s="2" customFormat="1">
      <c r="A214" s="40"/>
      <c r="B214" s="41"/>
      <c r="C214" s="42"/>
      <c r="D214" s="219" t="s">
        <v>144</v>
      </c>
      <c r="E214" s="42"/>
      <c r="F214" s="220" t="s">
        <v>529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144</v>
      </c>
      <c r="AU214" s="19" t="s">
        <v>83</v>
      </c>
    </row>
    <row r="215" s="13" customFormat="1">
      <c r="A215" s="13"/>
      <c r="B215" s="224"/>
      <c r="C215" s="225"/>
      <c r="D215" s="226" t="s">
        <v>146</v>
      </c>
      <c r="E215" s="227" t="s">
        <v>19</v>
      </c>
      <c r="F215" s="228" t="s">
        <v>1053</v>
      </c>
      <c r="G215" s="225"/>
      <c r="H215" s="227" t="s">
        <v>19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146</v>
      </c>
      <c r="AU215" s="234" t="s">
        <v>83</v>
      </c>
      <c r="AV215" s="13" t="s">
        <v>81</v>
      </c>
      <c r="AW215" s="13" t="s">
        <v>35</v>
      </c>
      <c r="AX215" s="13" t="s">
        <v>73</v>
      </c>
      <c r="AY215" s="234" t="s">
        <v>135</v>
      </c>
    </row>
    <row r="216" s="14" customFormat="1">
      <c r="A216" s="14"/>
      <c r="B216" s="235"/>
      <c r="C216" s="236"/>
      <c r="D216" s="226" t="s">
        <v>146</v>
      </c>
      <c r="E216" s="237" t="s">
        <v>19</v>
      </c>
      <c r="F216" s="238" t="s">
        <v>1055</v>
      </c>
      <c r="G216" s="236"/>
      <c r="H216" s="239">
        <v>431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146</v>
      </c>
      <c r="AU216" s="245" t="s">
        <v>83</v>
      </c>
      <c r="AV216" s="14" t="s">
        <v>83</v>
      </c>
      <c r="AW216" s="14" t="s">
        <v>35</v>
      </c>
      <c r="AX216" s="14" t="s">
        <v>81</v>
      </c>
      <c r="AY216" s="245" t="s">
        <v>135</v>
      </c>
    </row>
    <row r="217" s="2" customFormat="1" ht="16.5" customHeight="1">
      <c r="A217" s="40"/>
      <c r="B217" s="41"/>
      <c r="C217" s="257" t="s">
        <v>246</v>
      </c>
      <c r="D217" s="257" t="s">
        <v>458</v>
      </c>
      <c r="E217" s="258" t="s">
        <v>532</v>
      </c>
      <c r="F217" s="259" t="s">
        <v>533</v>
      </c>
      <c r="G217" s="260" t="s">
        <v>534</v>
      </c>
      <c r="H217" s="261">
        <v>1</v>
      </c>
      <c r="I217" s="262"/>
      <c r="J217" s="263">
        <f>ROUND(I217*H217,2)</f>
        <v>0</v>
      </c>
      <c r="K217" s="259" t="s">
        <v>141</v>
      </c>
      <c r="L217" s="264"/>
      <c r="M217" s="265" t="s">
        <v>19</v>
      </c>
      <c r="N217" s="266" t="s">
        <v>44</v>
      </c>
      <c r="O217" s="86"/>
      <c r="P217" s="215">
        <f>O217*H217</f>
        <v>0</v>
      </c>
      <c r="Q217" s="215">
        <v>0.001</v>
      </c>
      <c r="R217" s="215">
        <f>Q217*H217</f>
        <v>0.001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191</v>
      </c>
      <c r="AT217" s="217" t="s">
        <v>458</v>
      </c>
      <c r="AU217" s="217" t="s">
        <v>83</v>
      </c>
      <c r="AY217" s="19" t="s">
        <v>135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142</v>
      </c>
      <c r="BM217" s="217" t="s">
        <v>1136</v>
      </c>
    </row>
    <row r="218" s="13" customFormat="1">
      <c r="A218" s="13"/>
      <c r="B218" s="224"/>
      <c r="C218" s="225"/>
      <c r="D218" s="226" t="s">
        <v>146</v>
      </c>
      <c r="E218" s="227" t="s">
        <v>19</v>
      </c>
      <c r="F218" s="228" t="s">
        <v>1053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146</v>
      </c>
      <c r="AU218" s="234" t="s">
        <v>83</v>
      </c>
      <c r="AV218" s="13" t="s">
        <v>81</v>
      </c>
      <c r="AW218" s="13" t="s">
        <v>35</v>
      </c>
      <c r="AX218" s="13" t="s">
        <v>73</v>
      </c>
      <c r="AY218" s="234" t="s">
        <v>135</v>
      </c>
    </row>
    <row r="219" s="14" customFormat="1">
      <c r="A219" s="14"/>
      <c r="B219" s="235"/>
      <c r="C219" s="236"/>
      <c r="D219" s="226" t="s">
        <v>146</v>
      </c>
      <c r="E219" s="237" t="s">
        <v>19</v>
      </c>
      <c r="F219" s="238" t="s">
        <v>1137</v>
      </c>
      <c r="G219" s="236"/>
      <c r="H219" s="239">
        <v>0.216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146</v>
      </c>
      <c r="AU219" s="245" t="s">
        <v>83</v>
      </c>
      <c r="AV219" s="14" t="s">
        <v>83</v>
      </c>
      <c r="AW219" s="14" t="s">
        <v>35</v>
      </c>
      <c r="AX219" s="14" t="s">
        <v>73</v>
      </c>
      <c r="AY219" s="245" t="s">
        <v>135</v>
      </c>
    </row>
    <row r="220" s="13" customFormat="1">
      <c r="A220" s="13"/>
      <c r="B220" s="224"/>
      <c r="C220" s="225"/>
      <c r="D220" s="226" t="s">
        <v>146</v>
      </c>
      <c r="E220" s="227" t="s">
        <v>19</v>
      </c>
      <c r="F220" s="228" t="s">
        <v>537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146</v>
      </c>
      <c r="AU220" s="234" t="s">
        <v>83</v>
      </c>
      <c r="AV220" s="13" t="s">
        <v>81</v>
      </c>
      <c r="AW220" s="13" t="s">
        <v>35</v>
      </c>
      <c r="AX220" s="13" t="s">
        <v>73</v>
      </c>
      <c r="AY220" s="234" t="s">
        <v>135</v>
      </c>
    </row>
    <row r="221" s="14" customFormat="1">
      <c r="A221" s="14"/>
      <c r="B221" s="235"/>
      <c r="C221" s="236"/>
      <c r="D221" s="226" t="s">
        <v>146</v>
      </c>
      <c r="E221" s="237" t="s">
        <v>19</v>
      </c>
      <c r="F221" s="238" t="s">
        <v>1138</v>
      </c>
      <c r="G221" s="236"/>
      <c r="H221" s="239">
        <v>0.78400000000000003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146</v>
      </c>
      <c r="AU221" s="245" t="s">
        <v>83</v>
      </c>
      <c r="AV221" s="14" t="s">
        <v>83</v>
      </c>
      <c r="AW221" s="14" t="s">
        <v>35</v>
      </c>
      <c r="AX221" s="14" t="s">
        <v>73</v>
      </c>
      <c r="AY221" s="245" t="s">
        <v>135</v>
      </c>
    </row>
    <row r="222" s="15" customFormat="1">
      <c r="A222" s="15"/>
      <c r="B222" s="246"/>
      <c r="C222" s="247"/>
      <c r="D222" s="226" t="s">
        <v>146</v>
      </c>
      <c r="E222" s="248" t="s">
        <v>19</v>
      </c>
      <c r="F222" s="249" t="s">
        <v>161</v>
      </c>
      <c r="G222" s="247"/>
      <c r="H222" s="250">
        <v>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146</v>
      </c>
      <c r="AU222" s="256" t="s">
        <v>83</v>
      </c>
      <c r="AV222" s="15" t="s">
        <v>142</v>
      </c>
      <c r="AW222" s="15" t="s">
        <v>35</v>
      </c>
      <c r="AX222" s="15" t="s">
        <v>81</v>
      </c>
      <c r="AY222" s="256" t="s">
        <v>135</v>
      </c>
    </row>
    <row r="223" s="12" customFormat="1" ht="22.8" customHeight="1">
      <c r="A223" s="12"/>
      <c r="B223" s="190"/>
      <c r="C223" s="191"/>
      <c r="D223" s="192" t="s">
        <v>72</v>
      </c>
      <c r="E223" s="204" t="s">
        <v>162</v>
      </c>
      <c r="F223" s="204" t="s">
        <v>558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SUM(P224:P247)</f>
        <v>0</v>
      </c>
      <c r="Q223" s="198"/>
      <c r="R223" s="199">
        <f>SUM(R224:R247)</f>
        <v>84.678807000000006</v>
      </c>
      <c r="S223" s="198"/>
      <c r="T223" s="200">
        <f>SUM(T224:T247)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81</v>
      </c>
      <c r="AT223" s="202" t="s">
        <v>72</v>
      </c>
      <c r="AU223" s="202" t="s">
        <v>81</v>
      </c>
      <c r="AY223" s="201" t="s">
        <v>135</v>
      </c>
      <c r="BK223" s="203">
        <f>SUM(BK224:BK247)</f>
        <v>0</v>
      </c>
    </row>
    <row r="224" s="2" customFormat="1" ht="37.8" customHeight="1">
      <c r="A224" s="40"/>
      <c r="B224" s="41"/>
      <c r="C224" s="206" t="s">
        <v>253</v>
      </c>
      <c r="D224" s="206" t="s">
        <v>137</v>
      </c>
      <c r="E224" s="207" t="s">
        <v>1139</v>
      </c>
      <c r="F224" s="208" t="s">
        <v>1140</v>
      </c>
      <c r="G224" s="209" t="s">
        <v>256</v>
      </c>
      <c r="H224" s="210">
        <v>29.940000000000001</v>
      </c>
      <c r="I224" s="211"/>
      <c r="J224" s="212">
        <f>ROUND(I224*H224,2)</f>
        <v>0</v>
      </c>
      <c r="K224" s="208" t="s">
        <v>141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2.7919499999999999</v>
      </c>
      <c r="R224" s="215">
        <f>Q224*H224</f>
        <v>83.590983000000008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142</v>
      </c>
      <c r="AT224" s="217" t="s">
        <v>137</v>
      </c>
      <c r="AU224" s="217" t="s">
        <v>83</v>
      </c>
      <c r="AY224" s="19" t="s">
        <v>135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142</v>
      </c>
      <c r="BM224" s="217" t="s">
        <v>1141</v>
      </c>
    </row>
    <row r="225" s="2" customFormat="1">
      <c r="A225" s="40"/>
      <c r="B225" s="41"/>
      <c r="C225" s="42"/>
      <c r="D225" s="219" t="s">
        <v>144</v>
      </c>
      <c r="E225" s="42"/>
      <c r="F225" s="220" t="s">
        <v>1142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144</v>
      </c>
      <c r="AU225" s="19" t="s">
        <v>83</v>
      </c>
    </row>
    <row r="226" s="13" customFormat="1">
      <c r="A226" s="13"/>
      <c r="B226" s="224"/>
      <c r="C226" s="225"/>
      <c r="D226" s="226" t="s">
        <v>146</v>
      </c>
      <c r="E226" s="227" t="s">
        <v>19</v>
      </c>
      <c r="F226" s="228" t="s">
        <v>1060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146</v>
      </c>
      <c r="AU226" s="234" t="s">
        <v>83</v>
      </c>
      <c r="AV226" s="13" t="s">
        <v>81</v>
      </c>
      <c r="AW226" s="13" t="s">
        <v>35</v>
      </c>
      <c r="AX226" s="13" t="s">
        <v>73</v>
      </c>
      <c r="AY226" s="234" t="s">
        <v>135</v>
      </c>
    </row>
    <row r="227" s="13" customFormat="1">
      <c r="A227" s="13"/>
      <c r="B227" s="224"/>
      <c r="C227" s="225"/>
      <c r="D227" s="226" t="s">
        <v>146</v>
      </c>
      <c r="E227" s="227" t="s">
        <v>19</v>
      </c>
      <c r="F227" s="228" t="s">
        <v>1143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146</v>
      </c>
      <c r="AU227" s="234" t="s">
        <v>83</v>
      </c>
      <c r="AV227" s="13" t="s">
        <v>81</v>
      </c>
      <c r="AW227" s="13" t="s">
        <v>35</v>
      </c>
      <c r="AX227" s="13" t="s">
        <v>73</v>
      </c>
      <c r="AY227" s="234" t="s">
        <v>135</v>
      </c>
    </row>
    <row r="228" s="14" customFormat="1">
      <c r="A228" s="14"/>
      <c r="B228" s="235"/>
      <c r="C228" s="236"/>
      <c r="D228" s="226" t="s">
        <v>146</v>
      </c>
      <c r="E228" s="237" t="s">
        <v>19</v>
      </c>
      <c r="F228" s="238" t="s">
        <v>1144</v>
      </c>
      <c r="G228" s="236"/>
      <c r="H228" s="239">
        <v>1.44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146</v>
      </c>
      <c r="AU228" s="245" t="s">
        <v>83</v>
      </c>
      <c r="AV228" s="14" t="s">
        <v>83</v>
      </c>
      <c r="AW228" s="14" t="s">
        <v>35</v>
      </c>
      <c r="AX228" s="14" t="s">
        <v>73</v>
      </c>
      <c r="AY228" s="245" t="s">
        <v>135</v>
      </c>
    </row>
    <row r="229" s="13" customFormat="1">
      <c r="A229" s="13"/>
      <c r="B229" s="224"/>
      <c r="C229" s="225"/>
      <c r="D229" s="226" t="s">
        <v>146</v>
      </c>
      <c r="E229" s="227" t="s">
        <v>19</v>
      </c>
      <c r="F229" s="228" t="s">
        <v>1145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146</v>
      </c>
      <c r="AU229" s="234" t="s">
        <v>83</v>
      </c>
      <c r="AV229" s="13" t="s">
        <v>81</v>
      </c>
      <c r="AW229" s="13" t="s">
        <v>35</v>
      </c>
      <c r="AX229" s="13" t="s">
        <v>73</v>
      </c>
      <c r="AY229" s="234" t="s">
        <v>135</v>
      </c>
    </row>
    <row r="230" s="14" customFormat="1">
      <c r="A230" s="14"/>
      <c r="B230" s="235"/>
      <c r="C230" s="236"/>
      <c r="D230" s="226" t="s">
        <v>146</v>
      </c>
      <c r="E230" s="237" t="s">
        <v>19</v>
      </c>
      <c r="F230" s="238" t="s">
        <v>1146</v>
      </c>
      <c r="G230" s="236"/>
      <c r="H230" s="239">
        <v>28.5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146</v>
      </c>
      <c r="AU230" s="245" t="s">
        <v>83</v>
      </c>
      <c r="AV230" s="14" t="s">
        <v>83</v>
      </c>
      <c r="AW230" s="14" t="s">
        <v>35</v>
      </c>
      <c r="AX230" s="14" t="s">
        <v>73</v>
      </c>
      <c r="AY230" s="245" t="s">
        <v>135</v>
      </c>
    </row>
    <row r="231" s="15" customFormat="1">
      <c r="A231" s="15"/>
      <c r="B231" s="246"/>
      <c r="C231" s="247"/>
      <c r="D231" s="226" t="s">
        <v>146</v>
      </c>
      <c r="E231" s="248" t="s">
        <v>19</v>
      </c>
      <c r="F231" s="249" t="s">
        <v>161</v>
      </c>
      <c r="G231" s="247"/>
      <c r="H231" s="250">
        <v>29.940000000000001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146</v>
      </c>
      <c r="AU231" s="256" t="s">
        <v>83</v>
      </c>
      <c r="AV231" s="15" t="s">
        <v>142</v>
      </c>
      <c r="AW231" s="15" t="s">
        <v>35</v>
      </c>
      <c r="AX231" s="15" t="s">
        <v>81</v>
      </c>
      <c r="AY231" s="256" t="s">
        <v>135</v>
      </c>
    </row>
    <row r="232" s="2" customFormat="1" ht="37.8" customHeight="1">
      <c r="A232" s="40"/>
      <c r="B232" s="41"/>
      <c r="C232" s="206" t="s">
        <v>7</v>
      </c>
      <c r="D232" s="206" t="s">
        <v>137</v>
      </c>
      <c r="E232" s="207" t="s">
        <v>566</v>
      </c>
      <c r="F232" s="208" t="s">
        <v>567</v>
      </c>
      <c r="G232" s="209" t="s">
        <v>140</v>
      </c>
      <c r="H232" s="210">
        <v>125.76000000000001</v>
      </c>
      <c r="I232" s="211"/>
      <c r="J232" s="212">
        <f>ROUND(I232*H232,2)</f>
        <v>0</v>
      </c>
      <c r="K232" s="208" t="s">
        <v>141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0.0086499999999999997</v>
      </c>
      <c r="R232" s="215">
        <f>Q232*H232</f>
        <v>1.0878239999999999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142</v>
      </c>
      <c r="AT232" s="217" t="s">
        <v>137</v>
      </c>
      <c r="AU232" s="217" t="s">
        <v>83</v>
      </c>
      <c r="AY232" s="19" t="s">
        <v>135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81</v>
      </c>
      <c r="BK232" s="218">
        <f>ROUND(I232*H232,2)</f>
        <v>0</v>
      </c>
      <c r="BL232" s="19" t="s">
        <v>142</v>
      </c>
      <c r="BM232" s="217" t="s">
        <v>1147</v>
      </c>
    </row>
    <row r="233" s="2" customFormat="1">
      <c r="A233" s="40"/>
      <c r="B233" s="41"/>
      <c r="C233" s="42"/>
      <c r="D233" s="219" t="s">
        <v>144</v>
      </c>
      <c r="E233" s="42"/>
      <c r="F233" s="220" t="s">
        <v>569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144</v>
      </c>
      <c r="AU233" s="19" t="s">
        <v>83</v>
      </c>
    </row>
    <row r="234" s="13" customFormat="1">
      <c r="A234" s="13"/>
      <c r="B234" s="224"/>
      <c r="C234" s="225"/>
      <c r="D234" s="226" t="s">
        <v>146</v>
      </c>
      <c r="E234" s="227" t="s">
        <v>19</v>
      </c>
      <c r="F234" s="228" t="s">
        <v>1060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146</v>
      </c>
      <c r="AU234" s="234" t="s">
        <v>83</v>
      </c>
      <c r="AV234" s="13" t="s">
        <v>81</v>
      </c>
      <c r="AW234" s="13" t="s">
        <v>35</v>
      </c>
      <c r="AX234" s="13" t="s">
        <v>73</v>
      </c>
      <c r="AY234" s="234" t="s">
        <v>135</v>
      </c>
    </row>
    <row r="235" s="13" customFormat="1">
      <c r="A235" s="13"/>
      <c r="B235" s="224"/>
      <c r="C235" s="225"/>
      <c r="D235" s="226" t="s">
        <v>146</v>
      </c>
      <c r="E235" s="227" t="s">
        <v>19</v>
      </c>
      <c r="F235" s="228" t="s">
        <v>1143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146</v>
      </c>
      <c r="AU235" s="234" t="s">
        <v>83</v>
      </c>
      <c r="AV235" s="13" t="s">
        <v>81</v>
      </c>
      <c r="AW235" s="13" t="s">
        <v>35</v>
      </c>
      <c r="AX235" s="13" t="s">
        <v>73</v>
      </c>
      <c r="AY235" s="234" t="s">
        <v>135</v>
      </c>
    </row>
    <row r="236" s="14" customFormat="1">
      <c r="A236" s="14"/>
      <c r="B236" s="235"/>
      <c r="C236" s="236"/>
      <c r="D236" s="226" t="s">
        <v>146</v>
      </c>
      <c r="E236" s="237" t="s">
        <v>19</v>
      </c>
      <c r="F236" s="238" t="s">
        <v>1148</v>
      </c>
      <c r="G236" s="236"/>
      <c r="H236" s="239">
        <v>10.560000000000001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146</v>
      </c>
      <c r="AU236" s="245" t="s">
        <v>83</v>
      </c>
      <c r="AV236" s="14" t="s">
        <v>83</v>
      </c>
      <c r="AW236" s="14" t="s">
        <v>35</v>
      </c>
      <c r="AX236" s="14" t="s">
        <v>73</v>
      </c>
      <c r="AY236" s="245" t="s">
        <v>135</v>
      </c>
    </row>
    <row r="237" s="13" customFormat="1">
      <c r="A237" s="13"/>
      <c r="B237" s="224"/>
      <c r="C237" s="225"/>
      <c r="D237" s="226" t="s">
        <v>146</v>
      </c>
      <c r="E237" s="227" t="s">
        <v>19</v>
      </c>
      <c r="F237" s="228" t="s">
        <v>1145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146</v>
      </c>
      <c r="AU237" s="234" t="s">
        <v>83</v>
      </c>
      <c r="AV237" s="13" t="s">
        <v>81</v>
      </c>
      <c r="AW237" s="13" t="s">
        <v>35</v>
      </c>
      <c r="AX237" s="13" t="s">
        <v>73</v>
      </c>
      <c r="AY237" s="234" t="s">
        <v>135</v>
      </c>
    </row>
    <row r="238" s="14" customFormat="1">
      <c r="A238" s="14"/>
      <c r="B238" s="235"/>
      <c r="C238" s="236"/>
      <c r="D238" s="226" t="s">
        <v>146</v>
      </c>
      <c r="E238" s="237" t="s">
        <v>19</v>
      </c>
      <c r="F238" s="238" t="s">
        <v>1149</v>
      </c>
      <c r="G238" s="236"/>
      <c r="H238" s="239">
        <v>115.2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146</v>
      </c>
      <c r="AU238" s="245" t="s">
        <v>83</v>
      </c>
      <c r="AV238" s="14" t="s">
        <v>83</v>
      </c>
      <c r="AW238" s="14" t="s">
        <v>35</v>
      </c>
      <c r="AX238" s="14" t="s">
        <v>73</v>
      </c>
      <c r="AY238" s="245" t="s">
        <v>135</v>
      </c>
    </row>
    <row r="239" s="15" customFormat="1">
      <c r="A239" s="15"/>
      <c r="B239" s="246"/>
      <c r="C239" s="247"/>
      <c r="D239" s="226" t="s">
        <v>146</v>
      </c>
      <c r="E239" s="248" t="s">
        <v>19</v>
      </c>
      <c r="F239" s="249" t="s">
        <v>161</v>
      </c>
      <c r="G239" s="247"/>
      <c r="H239" s="250">
        <v>125.76000000000001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146</v>
      </c>
      <c r="AU239" s="256" t="s">
        <v>83</v>
      </c>
      <c r="AV239" s="15" t="s">
        <v>142</v>
      </c>
      <c r="AW239" s="15" t="s">
        <v>35</v>
      </c>
      <c r="AX239" s="15" t="s">
        <v>81</v>
      </c>
      <c r="AY239" s="256" t="s">
        <v>135</v>
      </c>
    </row>
    <row r="240" s="2" customFormat="1" ht="37.8" customHeight="1">
      <c r="A240" s="40"/>
      <c r="B240" s="41"/>
      <c r="C240" s="206" t="s">
        <v>269</v>
      </c>
      <c r="D240" s="206" t="s">
        <v>137</v>
      </c>
      <c r="E240" s="207" t="s">
        <v>571</v>
      </c>
      <c r="F240" s="208" t="s">
        <v>572</v>
      </c>
      <c r="G240" s="209" t="s">
        <v>140</v>
      </c>
      <c r="H240" s="210">
        <v>125.76000000000001</v>
      </c>
      <c r="I240" s="211"/>
      <c r="J240" s="212">
        <f>ROUND(I240*H240,2)</f>
        <v>0</v>
      </c>
      <c r="K240" s="208" t="s">
        <v>141</v>
      </c>
      <c r="L240" s="46"/>
      <c r="M240" s="213" t="s">
        <v>19</v>
      </c>
      <c r="N240" s="214" t="s">
        <v>44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142</v>
      </c>
      <c r="AT240" s="217" t="s">
        <v>137</v>
      </c>
      <c r="AU240" s="217" t="s">
        <v>83</v>
      </c>
      <c r="AY240" s="19" t="s">
        <v>135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81</v>
      </c>
      <c r="BK240" s="218">
        <f>ROUND(I240*H240,2)</f>
        <v>0</v>
      </c>
      <c r="BL240" s="19" t="s">
        <v>142</v>
      </c>
      <c r="BM240" s="217" t="s">
        <v>1150</v>
      </c>
    </row>
    <row r="241" s="2" customFormat="1">
      <c r="A241" s="40"/>
      <c r="B241" s="41"/>
      <c r="C241" s="42"/>
      <c r="D241" s="219" t="s">
        <v>144</v>
      </c>
      <c r="E241" s="42"/>
      <c r="F241" s="220" t="s">
        <v>574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144</v>
      </c>
      <c r="AU241" s="19" t="s">
        <v>83</v>
      </c>
    </row>
    <row r="242" s="13" customFormat="1">
      <c r="A242" s="13"/>
      <c r="B242" s="224"/>
      <c r="C242" s="225"/>
      <c r="D242" s="226" t="s">
        <v>146</v>
      </c>
      <c r="E242" s="227" t="s">
        <v>19</v>
      </c>
      <c r="F242" s="228" t="s">
        <v>1060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146</v>
      </c>
      <c r="AU242" s="234" t="s">
        <v>83</v>
      </c>
      <c r="AV242" s="13" t="s">
        <v>81</v>
      </c>
      <c r="AW242" s="13" t="s">
        <v>35</v>
      </c>
      <c r="AX242" s="13" t="s">
        <v>73</v>
      </c>
      <c r="AY242" s="234" t="s">
        <v>135</v>
      </c>
    </row>
    <row r="243" s="13" customFormat="1">
      <c r="A243" s="13"/>
      <c r="B243" s="224"/>
      <c r="C243" s="225"/>
      <c r="D243" s="226" t="s">
        <v>146</v>
      </c>
      <c r="E243" s="227" t="s">
        <v>19</v>
      </c>
      <c r="F243" s="228" t="s">
        <v>1143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146</v>
      </c>
      <c r="AU243" s="234" t="s">
        <v>83</v>
      </c>
      <c r="AV243" s="13" t="s">
        <v>81</v>
      </c>
      <c r="AW243" s="13" t="s">
        <v>35</v>
      </c>
      <c r="AX243" s="13" t="s">
        <v>73</v>
      </c>
      <c r="AY243" s="234" t="s">
        <v>135</v>
      </c>
    </row>
    <row r="244" s="14" customFormat="1">
      <c r="A244" s="14"/>
      <c r="B244" s="235"/>
      <c r="C244" s="236"/>
      <c r="D244" s="226" t="s">
        <v>146</v>
      </c>
      <c r="E244" s="237" t="s">
        <v>19</v>
      </c>
      <c r="F244" s="238" t="s">
        <v>1148</v>
      </c>
      <c r="G244" s="236"/>
      <c r="H244" s="239">
        <v>10.560000000000001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146</v>
      </c>
      <c r="AU244" s="245" t="s">
        <v>83</v>
      </c>
      <c r="AV244" s="14" t="s">
        <v>83</v>
      </c>
      <c r="AW244" s="14" t="s">
        <v>35</v>
      </c>
      <c r="AX244" s="14" t="s">
        <v>73</v>
      </c>
      <c r="AY244" s="245" t="s">
        <v>135</v>
      </c>
    </row>
    <row r="245" s="13" customFormat="1">
      <c r="A245" s="13"/>
      <c r="B245" s="224"/>
      <c r="C245" s="225"/>
      <c r="D245" s="226" t="s">
        <v>146</v>
      </c>
      <c r="E245" s="227" t="s">
        <v>19</v>
      </c>
      <c r="F245" s="228" t="s">
        <v>1145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146</v>
      </c>
      <c r="AU245" s="234" t="s">
        <v>83</v>
      </c>
      <c r="AV245" s="13" t="s">
        <v>81</v>
      </c>
      <c r="AW245" s="13" t="s">
        <v>35</v>
      </c>
      <c r="AX245" s="13" t="s">
        <v>73</v>
      </c>
      <c r="AY245" s="234" t="s">
        <v>135</v>
      </c>
    </row>
    <row r="246" s="14" customFormat="1">
      <c r="A246" s="14"/>
      <c r="B246" s="235"/>
      <c r="C246" s="236"/>
      <c r="D246" s="226" t="s">
        <v>146</v>
      </c>
      <c r="E246" s="237" t="s">
        <v>19</v>
      </c>
      <c r="F246" s="238" t="s">
        <v>1149</v>
      </c>
      <c r="G246" s="236"/>
      <c r="H246" s="239">
        <v>115.2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146</v>
      </c>
      <c r="AU246" s="245" t="s">
        <v>83</v>
      </c>
      <c r="AV246" s="14" t="s">
        <v>83</v>
      </c>
      <c r="AW246" s="14" t="s">
        <v>35</v>
      </c>
      <c r="AX246" s="14" t="s">
        <v>73</v>
      </c>
      <c r="AY246" s="245" t="s">
        <v>135</v>
      </c>
    </row>
    <row r="247" s="15" customFormat="1">
      <c r="A247" s="15"/>
      <c r="B247" s="246"/>
      <c r="C247" s="247"/>
      <c r="D247" s="226" t="s">
        <v>146</v>
      </c>
      <c r="E247" s="248" t="s">
        <v>19</v>
      </c>
      <c r="F247" s="249" t="s">
        <v>161</v>
      </c>
      <c r="G247" s="247"/>
      <c r="H247" s="250">
        <v>125.76000000000001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146</v>
      </c>
      <c r="AU247" s="256" t="s">
        <v>83</v>
      </c>
      <c r="AV247" s="15" t="s">
        <v>142</v>
      </c>
      <c r="AW247" s="15" t="s">
        <v>35</v>
      </c>
      <c r="AX247" s="15" t="s">
        <v>81</v>
      </c>
      <c r="AY247" s="256" t="s">
        <v>135</v>
      </c>
    </row>
    <row r="248" s="12" customFormat="1" ht="22.8" customHeight="1">
      <c r="A248" s="12"/>
      <c r="B248" s="190"/>
      <c r="C248" s="191"/>
      <c r="D248" s="192" t="s">
        <v>72</v>
      </c>
      <c r="E248" s="204" t="s">
        <v>142</v>
      </c>
      <c r="F248" s="204" t="s">
        <v>575</v>
      </c>
      <c r="G248" s="191"/>
      <c r="H248" s="191"/>
      <c r="I248" s="194"/>
      <c r="J248" s="205">
        <f>BK248</f>
        <v>0</v>
      </c>
      <c r="K248" s="191"/>
      <c r="L248" s="196"/>
      <c r="M248" s="197"/>
      <c r="N248" s="198"/>
      <c r="O248" s="198"/>
      <c r="P248" s="199">
        <f>SUM(P249:P271)</f>
        <v>0</v>
      </c>
      <c r="Q248" s="198"/>
      <c r="R248" s="199">
        <f>SUM(R249:R271)</f>
        <v>489.9753</v>
      </c>
      <c r="S248" s="198"/>
      <c r="T248" s="200">
        <f>SUM(T249:T271)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1" t="s">
        <v>81</v>
      </c>
      <c r="AT248" s="202" t="s">
        <v>72</v>
      </c>
      <c r="AU248" s="202" t="s">
        <v>81</v>
      </c>
      <c r="AY248" s="201" t="s">
        <v>135</v>
      </c>
      <c r="BK248" s="203">
        <f>SUM(BK249:BK271)</f>
        <v>0</v>
      </c>
    </row>
    <row r="249" s="2" customFormat="1" ht="16.5" customHeight="1">
      <c r="A249" s="40"/>
      <c r="B249" s="41"/>
      <c r="C249" s="206" t="s">
        <v>294</v>
      </c>
      <c r="D249" s="206" t="s">
        <v>137</v>
      </c>
      <c r="E249" s="207" t="s">
        <v>577</v>
      </c>
      <c r="F249" s="208" t="s">
        <v>578</v>
      </c>
      <c r="G249" s="209" t="s">
        <v>140</v>
      </c>
      <c r="H249" s="210">
        <v>355.5</v>
      </c>
      <c r="I249" s="211"/>
      <c r="J249" s="212">
        <f>ROUND(I249*H249,2)</f>
        <v>0</v>
      </c>
      <c r="K249" s="208" t="s">
        <v>141</v>
      </c>
      <c r="L249" s="46"/>
      <c r="M249" s="213" t="s">
        <v>19</v>
      </c>
      <c r="N249" s="214" t="s">
        <v>44</v>
      </c>
      <c r="O249" s="86"/>
      <c r="P249" s="215">
        <f>O249*H249</f>
        <v>0</v>
      </c>
      <c r="Q249" s="215">
        <v>0.24532999999999999</v>
      </c>
      <c r="R249" s="215">
        <f>Q249*H249</f>
        <v>87.214815000000002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142</v>
      </c>
      <c r="AT249" s="217" t="s">
        <v>137</v>
      </c>
      <c r="AU249" s="217" t="s">
        <v>83</v>
      </c>
      <c r="AY249" s="19" t="s">
        <v>135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142</v>
      </c>
      <c r="BM249" s="217" t="s">
        <v>1151</v>
      </c>
    </row>
    <row r="250" s="2" customFormat="1">
      <c r="A250" s="40"/>
      <c r="B250" s="41"/>
      <c r="C250" s="42"/>
      <c r="D250" s="219" t="s">
        <v>144</v>
      </c>
      <c r="E250" s="42"/>
      <c r="F250" s="220" t="s">
        <v>580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144</v>
      </c>
      <c r="AU250" s="19" t="s">
        <v>83</v>
      </c>
    </row>
    <row r="251" s="13" customFormat="1">
      <c r="A251" s="13"/>
      <c r="B251" s="224"/>
      <c r="C251" s="225"/>
      <c r="D251" s="226" t="s">
        <v>146</v>
      </c>
      <c r="E251" s="227" t="s">
        <v>19</v>
      </c>
      <c r="F251" s="228" t="s">
        <v>1053</v>
      </c>
      <c r="G251" s="225"/>
      <c r="H251" s="227" t="s">
        <v>19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146</v>
      </c>
      <c r="AU251" s="234" t="s">
        <v>83</v>
      </c>
      <c r="AV251" s="13" t="s">
        <v>81</v>
      </c>
      <c r="AW251" s="13" t="s">
        <v>35</v>
      </c>
      <c r="AX251" s="13" t="s">
        <v>73</v>
      </c>
      <c r="AY251" s="234" t="s">
        <v>135</v>
      </c>
    </row>
    <row r="252" s="13" customFormat="1">
      <c r="A252" s="13"/>
      <c r="B252" s="224"/>
      <c r="C252" s="225"/>
      <c r="D252" s="226" t="s">
        <v>146</v>
      </c>
      <c r="E252" s="227" t="s">
        <v>19</v>
      </c>
      <c r="F252" s="228" t="s">
        <v>1152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146</v>
      </c>
      <c r="AU252" s="234" t="s">
        <v>83</v>
      </c>
      <c r="AV252" s="13" t="s">
        <v>81</v>
      </c>
      <c r="AW252" s="13" t="s">
        <v>35</v>
      </c>
      <c r="AX252" s="13" t="s">
        <v>73</v>
      </c>
      <c r="AY252" s="234" t="s">
        <v>135</v>
      </c>
    </row>
    <row r="253" s="13" customFormat="1">
      <c r="A253" s="13"/>
      <c r="B253" s="224"/>
      <c r="C253" s="225"/>
      <c r="D253" s="226" t="s">
        <v>146</v>
      </c>
      <c r="E253" s="227" t="s">
        <v>19</v>
      </c>
      <c r="F253" s="228" t="s">
        <v>1153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146</v>
      </c>
      <c r="AU253" s="234" t="s">
        <v>83</v>
      </c>
      <c r="AV253" s="13" t="s">
        <v>81</v>
      </c>
      <c r="AW253" s="13" t="s">
        <v>35</v>
      </c>
      <c r="AX253" s="13" t="s">
        <v>73</v>
      </c>
      <c r="AY253" s="234" t="s">
        <v>135</v>
      </c>
    </row>
    <row r="254" s="14" customFormat="1">
      <c r="A254" s="14"/>
      <c r="B254" s="235"/>
      <c r="C254" s="236"/>
      <c r="D254" s="226" t="s">
        <v>146</v>
      </c>
      <c r="E254" s="237" t="s">
        <v>19</v>
      </c>
      <c r="F254" s="238" t="s">
        <v>1134</v>
      </c>
      <c r="G254" s="236"/>
      <c r="H254" s="239">
        <v>350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146</v>
      </c>
      <c r="AU254" s="245" t="s">
        <v>83</v>
      </c>
      <c r="AV254" s="14" t="s">
        <v>83</v>
      </c>
      <c r="AW254" s="14" t="s">
        <v>35</v>
      </c>
      <c r="AX254" s="14" t="s">
        <v>73</v>
      </c>
      <c r="AY254" s="245" t="s">
        <v>135</v>
      </c>
    </row>
    <row r="255" s="13" customFormat="1">
      <c r="A255" s="13"/>
      <c r="B255" s="224"/>
      <c r="C255" s="225"/>
      <c r="D255" s="226" t="s">
        <v>146</v>
      </c>
      <c r="E255" s="227" t="s">
        <v>19</v>
      </c>
      <c r="F255" s="228" t="s">
        <v>1154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146</v>
      </c>
      <c r="AU255" s="234" t="s">
        <v>83</v>
      </c>
      <c r="AV255" s="13" t="s">
        <v>81</v>
      </c>
      <c r="AW255" s="13" t="s">
        <v>35</v>
      </c>
      <c r="AX255" s="13" t="s">
        <v>73</v>
      </c>
      <c r="AY255" s="234" t="s">
        <v>135</v>
      </c>
    </row>
    <row r="256" s="14" customFormat="1">
      <c r="A256" s="14"/>
      <c r="B256" s="235"/>
      <c r="C256" s="236"/>
      <c r="D256" s="226" t="s">
        <v>146</v>
      </c>
      <c r="E256" s="237" t="s">
        <v>19</v>
      </c>
      <c r="F256" s="238" t="s">
        <v>1155</v>
      </c>
      <c r="G256" s="236"/>
      <c r="H256" s="239">
        <v>5.5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146</v>
      </c>
      <c r="AU256" s="245" t="s">
        <v>83</v>
      </c>
      <c r="AV256" s="14" t="s">
        <v>83</v>
      </c>
      <c r="AW256" s="14" t="s">
        <v>35</v>
      </c>
      <c r="AX256" s="14" t="s">
        <v>73</v>
      </c>
      <c r="AY256" s="245" t="s">
        <v>135</v>
      </c>
    </row>
    <row r="257" s="15" customFormat="1">
      <c r="A257" s="15"/>
      <c r="B257" s="246"/>
      <c r="C257" s="247"/>
      <c r="D257" s="226" t="s">
        <v>146</v>
      </c>
      <c r="E257" s="248" t="s">
        <v>19</v>
      </c>
      <c r="F257" s="249" t="s">
        <v>161</v>
      </c>
      <c r="G257" s="247"/>
      <c r="H257" s="250">
        <v>355.5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146</v>
      </c>
      <c r="AU257" s="256" t="s">
        <v>83</v>
      </c>
      <c r="AV257" s="15" t="s">
        <v>142</v>
      </c>
      <c r="AW257" s="15" t="s">
        <v>35</v>
      </c>
      <c r="AX257" s="15" t="s">
        <v>81</v>
      </c>
      <c r="AY257" s="256" t="s">
        <v>135</v>
      </c>
    </row>
    <row r="258" s="2" customFormat="1" ht="16.5" customHeight="1">
      <c r="A258" s="40"/>
      <c r="B258" s="41"/>
      <c r="C258" s="206" t="s">
        <v>299</v>
      </c>
      <c r="D258" s="206" t="s">
        <v>137</v>
      </c>
      <c r="E258" s="207" t="s">
        <v>1156</v>
      </c>
      <c r="F258" s="208" t="s">
        <v>1157</v>
      </c>
      <c r="G258" s="209" t="s">
        <v>256</v>
      </c>
      <c r="H258" s="210">
        <v>55.600000000000001</v>
      </c>
      <c r="I258" s="211"/>
      <c r="J258" s="212">
        <f>ROUND(I258*H258,2)</f>
        <v>0</v>
      </c>
      <c r="K258" s="208" t="s">
        <v>141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1.98</v>
      </c>
      <c r="R258" s="215">
        <f>Q258*H258</f>
        <v>110.08800000000001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142</v>
      </c>
      <c r="AT258" s="217" t="s">
        <v>137</v>
      </c>
      <c r="AU258" s="217" t="s">
        <v>83</v>
      </c>
      <c r="AY258" s="19" t="s">
        <v>135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81</v>
      </c>
      <c r="BK258" s="218">
        <f>ROUND(I258*H258,2)</f>
        <v>0</v>
      </c>
      <c r="BL258" s="19" t="s">
        <v>142</v>
      </c>
      <c r="BM258" s="217" t="s">
        <v>1158</v>
      </c>
    </row>
    <row r="259" s="2" customFormat="1">
      <c r="A259" s="40"/>
      <c r="B259" s="41"/>
      <c r="C259" s="42"/>
      <c r="D259" s="219" t="s">
        <v>144</v>
      </c>
      <c r="E259" s="42"/>
      <c r="F259" s="220" t="s">
        <v>1159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144</v>
      </c>
      <c r="AU259" s="19" t="s">
        <v>83</v>
      </c>
    </row>
    <row r="260" s="13" customFormat="1">
      <c r="A260" s="13"/>
      <c r="B260" s="224"/>
      <c r="C260" s="225"/>
      <c r="D260" s="226" t="s">
        <v>146</v>
      </c>
      <c r="E260" s="227" t="s">
        <v>19</v>
      </c>
      <c r="F260" s="228" t="s">
        <v>1053</v>
      </c>
      <c r="G260" s="225"/>
      <c r="H260" s="227" t="s">
        <v>19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146</v>
      </c>
      <c r="AU260" s="234" t="s">
        <v>83</v>
      </c>
      <c r="AV260" s="13" t="s">
        <v>81</v>
      </c>
      <c r="AW260" s="13" t="s">
        <v>35</v>
      </c>
      <c r="AX260" s="13" t="s">
        <v>73</v>
      </c>
      <c r="AY260" s="234" t="s">
        <v>135</v>
      </c>
    </row>
    <row r="261" s="13" customFormat="1">
      <c r="A261" s="13"/>
      <c r="B261" s="224"/>
      <c r="C261" s="225"/>
      <c r="D261" s="226" t="s">
        <v>146</v>
      </c>
      <c r="E261" s="227" t="s">
        <v>19</v>
      </c>
      <c r="F261" s="228" t="s">
        <v>1160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146</v>
      </c>
      <c r="AU261" s="234" t="s">
        <v>83</v>
      </c>
      <c r="AV261" s="13" t="s">
        <v>81</v>
      </c>
      <c r="AW261" s="13" t="s">
        <v>35</v>
      </c>
      <c r="AX261" s="13" t="s">
        <v>73</v>
      </c>
      <c r="AY261" s="234" t="s">
        <v>135</v>
      </c>
    </row>
    <row r="262" s="14" customFormat="1">
      <c r="A262" s="14"/>
      <c r="B262" s="235"/>
      <c r="C262" s="236"/>
      <c r="D262" s="226" t="s">
        <v>146</v>
      </c>
      <c r="E262" s="237" t="s">
        <v>19</v>
      </c>
      <c r="F262" s="238" t="s">
        <v>1161</v>
      </c>
      <c r="G262" s="236"/>
      <c r="H262" s="239">
        <v>55.600000000000001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146</v>
      </c>
      <c r="AU262" s="245" t="s">
        <v>83</v>
      </c>
      <c r="AV262" s="14" t="s">
        <v>83</v>
      </c>
      <c r="AW262" s="14" t="s">
        <v>35</v>
      </c>
      <c r="AX262" s="14" t="s">
        <v>81</v>
      </c>
      <c r="AY262" s="245" t="s">
        <v>135</v>
      </c>
    </row>
    <row r="263" s="2" customFormat="1" ht="24.15" customHeight="1">
      <c r="A263" s="40"/>
      <c r="B263" s="41"/>
      <c r="C263" s="206" t="s">
        <v>304</v>
      </c>
      <c r="D263" s="206" t="s">
        <v>137</v>
      </c>
      <c r="E263" s="207" t="s">
        <v>589</v>
      </c>
      <c r="F263" s="208" t="s">
        <v>590</v>
      </c>
      <c r="G263" s="209" t="s">
        <v>140</v>
      </c>
      <c r="H263" s="210">
        <v>355.5</v>
      </c>
      <c r="I263" s="211"/>
      <c r="J263" s="212">
        <f>ROUND(I263*H263,2)</f>
        <v>0</v>
      </c>
      <c r="K263" s="208" t="s">
        <v>141</v>
      </c>
      <c r="L263" s="46"/>
      <c r="M263" s="213" t="s">
        <v>19</v>
      </c>
      <c r="N263" s="214" t="s">
        <v>44</v>
      </c>
      <c r="O263" s="86"/>
      <c r="P263" s="215">
        <f>O263*H263</f>
        <v>0</v>
      </c>
      <c r="Q263" s="215">
        <v>0.82326999999999995</v>
      </c>
      <c r="R263" s="215">
        <f>Q263*H263</f>
        <v>292.67248499999999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142</v>
      </c>
      <c r="AT263" s="217" t="s">
        <v>137</v>
      </c>
      <c r="AU263" s="217" t="s">
        <v>83</v>
      </c>
      <c r="AY263" s="19" t="s">
        <v>135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81</v>
      </c>
      <c r="BK263" s="218">
        <f>ROUND(I263*H263,2)</f>
        <v>0</v>
      </c>
      <c r="BL263" s="19" t="s">
        <v>142</v>
      </c>
      <c r="BM263" s="217" t="s">
        <v>1162</v>
      </c>
    </row>
    <row r="264" s="2" customFormat="1">
      <c r="A264" s="40"/>
      <c r="B264" s="41"/>
      <c r="C264" s="42"/>
      <c r="D264" s="219" t="s">
        <v>144</v>
      </c>
      <c r="E264" s="42"/>
      <c r="F264" s="220" t="s">
        <v>592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144</v>
      </c>
      <c r="AU264" s="19" t="s">
        <v>83</v>
      </c>
    </row>
    <row r="265" s="13" customFormat="1">
      <c r="A265" s="13"/>
      <c r="B265" s="224"/>
      <c r="C265" s="225"/>
      <c r="D265" s="226" t="s">
        <v>146</v>
      </c>
      <c r="E265" s="227" t="s">
        <v>19</v>
      </c>
      <c r="F265" s="228" t="s">
        <v>1053</v>
      </c>
      <c r="G265" s="225"/>
      <c r="H265" s="227" t="s">
        <v>19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146</v>
      </c>
      <c r="AU265" s="234" t="s">
        <v>83</v>
      </c>
      <c r="AV265" s="13" t="s">
        <v>81</v>
      </c>
      <c r="AW265" s="13" t="s">
        <v>35</v>
      </c>
      <c r="AX265" s="13" t="s">
        <v>73</v>
      </c>
      <c r="AY265" s="234" t="s">
        <v>135</v>
      </c>
    </row>
    <row r="266" s="13" customFormat="1">
      <c r="A266" s="13"/>
      <c r="B266" s="224"/>
      <c r="C266" s="225"/>
      <c r="D266" s="226" t="s">
        <v>146</v>
      </c>
      <c r="E266" s="227" t="s">
        <v>19</v>
      </c>
      <c r="F266" s="228" t="s">
        <v>1152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146</v>
      </c>
      <c r="AU266" s="234" t="s">
        <v>83</v>
      </c>
      <c r="AV266" s="13" t="s">
        <v>81</v>
      </c>
      <c r="AW266" s="13" t="s">
        <v>35</v>
      </c>
      <c r="AX266" s="13" t="s">
        <v>73</v>
      </c>
      <c r="AY266" s="234" t="s">
        <v>135</v>
      </c>
    </row>
    <row r="267" s="13" customFormat="1">
      <c r="A267" s="13"/>
      <c r="B267" s="224"/>
      <c r="C267" s="225"/>
      <c r="D267" s="226" t="s">
        <v>146</v>
      </c>
      <c r="E267" s="227" t="s">
        <v>19</v>
      </c>
      <c r="F267" s="228" t="s">
        <v>1153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146</v>
      </c>
      <c r="AU267" s="234" t="s">
        <v>83</v>
      </c>
      <c r="AV267" s="13" t="s">
        <v>81</v>
      </c>
      <c r="AW267" s="13" t="s">
        <v>35</v>
      </c>
      <c r="AX267" s="13" t="s">
        <v>73</v>
      </c>
      <c r="AY267" s="234" t="s">
        <v>135</v>
      </c>
    </row>
    <row r="268" s="14" customFormat="1">
      <c r="A268" s="14"/>
      <c r="B268" s="235"/>
      <c r="C268" s="236"/>
      <c r="D268" s="226" t="s">
        <v>146</v>
      </c>
      <c r="E268" s="237" t="s">
        <v>19</v>
      </c>
      <c r="F268" s="238" t="s">
        <v>1134</v>
      </c>
      <c r="G268" s="236"/>
      <c r="H268" s="239">
        <v>350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146</v>
      </c>
      <c r="AU268" s="245" t="s">
        <v>83</v>
      </c>
      <c r="AV268" s="14" t="s">
        <v>83</v>
      </c>
      <c r="AW268" s="14" t="s">
        <v>35</v>
      </c>
      <c r="AX268" s="14" t="s">
        <v>73</v>
      </c>
      <c r="AY268" s="245" t="s">
        <v>135</v>
      </c>
    </row>
    <row r="269" s="13" customFormat="1">
      <c r="A269" s="13"/>
      <c r="B269" s="224"/>
      <c r="C269" s="225"/>
      <c r="D269" s="226" t="s">
        <v>146</v>
      </c>
      <c r="E269" s="227" t="s">
        <v>19</v>
      </c>
      <c r="F269" s="228" t="s">
        <v>1154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146</v>
      </c>
      <c r="AU269" s="234" t="s">
        <v>83</v>
      </c>
      <c r="AV269" s="13" t="s">
        <v>81</v>
      </c>
      <c r="AW269" s="13" t="s">
        <v>35</v>
      </c>
      <c r="AX269" s="13" t="s">
        <v>73</v>
      </c>
      <c r="AY269" s="234" t="s">
        <v>135</v>
      </c>
    </row>
    <row r="270" s="14" customFormat="1">
      <c r="A270" s="14"/>
      <c r="B270" s="235"/>
      <c r="C270" s="236"/>
      <c r="D270" s="226" t="s">
        <v>146</v>
      </c>
      <c r="E270" s="237" t="s">
        <v>19</v>
      </c>
      <c r="F270" s="238" t="s">
        <v>1155</v>
      </c>
      <c r="G270" s="236"/>
      <c r="H270" s="239">
        <v>5.5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146</v>
      </c>
      <c r="AU270" s="245" t="s">
        <v>83</v>
      </c>
      <c r="AV270" s="14" t="s">
        <v>83</v>
      </c>
      <c r="AW270" s="14" t="s">
        <v>35</v>
      </c>
      <c r="AX270" s="14" t="s">
        <v>73</v>
      </c>
      <c r="AY270" s="245" t="s">
        <v>135</v>
      </c>
    </row>
    <row r="271" s="15" customFormat="1">
      <c r="A271" s="15"/>
      <c r="B271" s="246"/>
      <c r="C271" s="247"/>
      <c r="D271" s="226" t="s">
        <v>146</v>
      </c>
      <c r="E271" s="248" t="s">
        <v>19</v>
      </c>
      <c r="F271" s="249" t="s">
        <v>161</v>
      </c>
      <c r="G271" s="247"/>
      <c r="H271" s="250">
        <v>355.5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146</v>
      </c>
      <c r="AU271" s="256" t="s">
        <v>83</v>
      </c>
      <c r="AV271" s="15" t="s">
        <v>142</v>
      </c>
      <c r="AW271" s="15" t="s">
        <v>35</v>
      </c>
      <c r="AX271" s="15" t="s">
        <v>81</v>
      </c>
      <c r="AY271" s="256" t="s">
        <v>135</v>
      </c>
    </row>
    <row r="272" s="12" customFormat="1" ht="22.8" customHeight="1">
      <c r="A272" s="12"/>
      <c r="B272" s="190"/>
      <c r="C272" s="191"/>
      <c r="D272" s="192" t="s">
        <v>72</v>
      </c>
      <c r="E272" s="204" t="s">
        <v>175</v>
      </c>
      <c r="F272" s="204" t="s">
        <v>593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SUM(P273:P304)</f>
        <v>0</v>
      </c>
      <c r="Q272" s="198"/>
      <c r="R272" s="199">
        <f>SUM(R273:R304)</f>
        <v>76.718000000000004</v>
      </c>
      <c r="S272" s="198"/>
      <c r="T272" s="200">
        <f>SUM(T273:T304)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81</v>
      </c>
      <c r="AT272" s="202" t="s">
        <v>72</v>
      </c>
      <c r="AU272" s="202" t="s">
        <v>81</v>
      </c>
      <c r="AY272" s="201" t="s">
        <v>135</v>
      </c>
      <c r="BK272" s="203">
        <f>SUM(BK273:BK304)</f>
        <v>0</v>
      </c>
    </row>
    <row r="273" s="2" customFormat="1" ht="37.8" customHeight="1">
      <c r="A273" s="40"/>
      <c r="B273" s="41"/>
      <c r="C273" s="206" t="s">
        <v>309</v>
      </c>
      <c r="D273" s="206" t="s">
        <v>137</v>
      </c>
      <c r="E273" s="207" t="s">
        <v>1163</v>
      </c>
      <c r="F273" s="208" t="s">
        <v>1164</v>
      </c>
      <c r="G273" s="209" t="s">
        <v>140</v>
      </c>
      <c r="H273" s="210">
        <v>604.79999999999995</v>
      </c>
      <c r="I273" s="211"/>
      <c r="J273" s="212">
        <f>ROUND(I273*H273,2)</f>
        <v>0</v>
      </c>
      <c r="K273" s="208" t="s">
        <v>141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142</v>
      </c>
      <c r="AT273" s="217" t="s">
        <v>137</v>
      </c>
      <c r="AU273" s="217" t="s">
        <v>83</v>
      </c>
      <c r="AY273" s="19" t="s">
        <v>135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81</v>
      </c>
      <c r="BK273" s="218">
        <f>ROUND(I273*H273,2)</f>
        <v>0</v>
      </c>
      <c r="BL273" s="19" t="s">
        <v>142</v>
      </c>
      <c r="BM273" s="217" t="s">
        <v>1165</v>
      </c>
    </row>
    <row r="274" s="2" customFormat="1">
      <c r="A274" s="40"/>
      <c r="B274" s="41"/>
      <c r="C274" s="42"/>
      <c r="D274" s="219" t="s">
        <v>144</v>
      </c>
      <c r="E274" s="42"/>
      <c r="F274" s="220" t="s">
        <v>1166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144</v>
      </c>
      <c r="AU274" s="19" t="s">
        <v>83</v>
      </c>
    </row>
    <row r="275" s="13" customFormat="1">
      <c r="A275" s="13"/>
      <c r="B275" s="224"/>
      <c r="C275" s="225"/>
      <c r="D275" s="226" t="s">
        <v>146</v>
      </c>
      <c r="E275" s="227" t="s">
        <v>19</v>
      </c>
      <c r="F275" s="228" t="s">
        <v>1060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146</v>
      </c>
      <c r="AU275" s="234" t="s">
        <v>83</v>
      </c>
      <c r="AV275" s="13" t="s">
        <v>81</v>
      </c>
      <c r="AW275" s="13" t="s">
        <v>35</v>
      </c>
      <c r="AX275" s="13" t="s">
        <v>73</v>
      </c>
      <c r="AY275" s="234" t="s">
        <v>135</v>
      </c>
    </row>
    <row r="276" s="13" customFormat="1">
      <c r="A276" s="13"/>
      <c r="B276" s="224"/>
      <c r="C276" s="225"/>
      <c r="D276" s="226" t="s">
        <v>146</v>
      </c>
      <c r="E276" s="227" t="s">
        <v>19</v>
      </c>
      <c r="F276" s="228" t="s">
        <v>1167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146</v>
      </c>
      <c r="AU276" s="234" t="s">
        <v>83</v>
      </c>
      <c r="AV276" s="13" t="s">
        <v>81</v>
      </c>
      <c r="AW276" s="13" t="s">
        <v>35</v>
      </c>
      <c r="AX276" s="13" t="s">
        <v>73</v>
      </c>
      <c r="AY276" s="234" t="s">
        <v>135</v>
      </c>
    </row>
    <row r="277" s="13" customFormat="1">
      <c r="A277" s="13"/>
      <c r="B277" s="224"/>
      <c r="C277" s="225"/>
      <c r="D277" s="226" t="s">
        <v>146</v>
      </c>
      <c r="E277" s="227" t="s">
        <v>19</v>
      </c>
      <c r="F277" s="228" t="s">
        <v>1168</v>
      </c>
      <c r="G277" s="225"/>
      <c r="H277" s="227" t="s">
        <v>19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146</v>
      </c>
      <c r="AU277" s="234" t="s">
        <v>83</v>
      </c>
      <c r="AV277" s="13" t="s">
        <v>81</v>
      </c>
      <c r="AW277" s="13" t="s">
        <v>35</v>
      </c>
      <c r="AX277" s="13" t="s">
        <v>73</v>
      </c>
      <c r="AY277" s="234" t="s">
        <v>135</v>
      </c>
    </row>
    <row r="278" s="14" customFormat="1">
      <c r="A278" s="14"/>
      <c r="B278" s="235"/>
      <c r="C278" s="236"/>
      <c r="D278" s="226" t="s">
        <v>146</v>
      </c>
      <c r="E278" s="237" t="s">
        <v>19</v>
      </c>
      <c r="F278" s="238" t="s">
        <v>1169</v>
      </c>
      <c r="G278" s="236"/>
      <c r="H278" s="239">
        <v>230.40000000000001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146</v>
      </c>
      <c r="AU278" s="245" t="s">
        <v>83</v>
      </c>
      <c r="AV278" s="14" t="s">
        <v>83</v>
      </c>
      <c r="AW278" s="14" t="s">
        <v>35</v>
      </c>
      <c r="AX278" s="14" t="s">
        <v>73</v>
      </c>
      <c r="AY278" s="245" t="s">
        <v>135</v>
      </c>
    </row>
    <row r="279" s="13" customFormat="1">
      <c r="A279" s="13"/>
      <c r="B279" s="224"/>
      <c r="C279" s="225"/>
      <c r="D279" s="226" t="s">
        <v>146</v>
      </c>
      <c r="E279" s="227" t="s">
        <v>19</v>
      </c>
      <c r="F279" s="228" t="s">
        <v>1170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146</v>
      </c>
      <c r="AU279" s="234" t="s">
        <v>83</v>
      </c>
      <c r="AV279" s="13" t="s">
        <v>81</v>
      </c>
      <c r="AW279" s="13" t="s">
        <v>35</v>
      </c>
      <c r="AX279" s="13" t="s">
        <v>73</v>
      </c>
      <c r="AY279" s="234" t="s">
        <v>135</v>
      </c>
    </row>
    <row r="280" s="14" customFormat="1">
      <c r="A280" s="14"/>
      <c r="B280" s="235"/>
      <c r="C280" s="236"/>
      <c r="D280" s="226" t="s">
        <v>146</v>
      </c>
      <c r="E280" s="237" t="s">
        <v>19</v>
      </c>
      <c r="F280" s="238" t="s">
        <v>1171</v>
      </c>
      <c r="G280" s="236"/>
      <c r="H280" s="239">
        <v>201.59999999999999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146</v>
      </c>
      <c r="AU280" s="245" t="s">
        <v>83</v>
      </c>
      <c r="AV280" s="14" t="s">
        <v>83</v>
      </c>
      <c r="AW280" s="14" t="s">
        <v>35</v>
      </c>
      <c r="AX280" s="14" t="s">
        <v>73</v>
      </c>
      <c r="AY280" s="245" t="s">
        <v>135</v>
      </c>
    </row>
    <row r="281" s="13" customFormat="1">
      <c r="A281" s="13"/>
      <c r="B281" s="224"/>
      <c r="C281" s="225"/>
      <c r="D281" s="226" t="s">
        <v>146</v>
      </c>
      <c r="E281" s="227" t="s">
        <v>19</v>
      </c>
      <c r="F281" s="228" t="s">
        <v>1172</v>
      </c>
      <c r="G281" s="225"/>
      <c r="H281" s="227" t="s">
        <v>19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146</v>
      </c>
      <c r="AU281" s="234" t="s">
        <v>83</v>
      </c>
      <c r="AV281" s="13" t="s">
        <v>81</v>
      </c>
      <c r="AW281" s="13" t="s">
        <v>35</v>
      </c>
      <c r="AX281" s="13" t="s">
        <v>73</v>
      </c>
      <c r="AY281" s="234" t="s">
        <v>135</v>
      </c>
    </row>
    <row r="282" s="14" customFormat="1">
      <c r="A282" s="14"/>
      <c r="B282" s="235"/>
      <c r="C282" s="236"/>
      <c r="D282" s="226" t="s">
        <v>146</v>
      </c>
      <c r="E282" s="237" t="s">
        <v>19</v>
      </c>
      <c r="F282" s="238" t="s">
        <v>1173</v>
      </c>
      <c r="G282" s="236"/>
      <c r="H282" s="239">
        <v>172.80000000000001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146</v>
      </c>
      <c r="AU282" s="245" t="s">
        <v>83</v>
      </c>
      <c r="AV282" s="14" t="s">
        <v>83</v>
      </c>
      <c r="AW282" s="14" t="s">
        <v>35</v>
      </c>
      <c r="AX282" s="14" t="s">
        <v>73</v>
      </c>
      <c r="AY282" s="245" t="s">
        <v>135</v>
      </c>
    </row>
    <row r="283" s="15" customFormat="1">
      <c r="A283" s="15"/>
      <c r="B283" s="246"/>
      <c r="C283" s="247"/>
      <c r="D283" s="226" t="s">
        <v>146</v>
      </c>
      <c r="E283" s="248" t="s">
        <v>19</v>
      </c>
      <c r="F283" s="249" t="s">
        <v>161</v>
      </c>
      <c r="G283" s="247"/>
      <c r="H283" s="250">
        <v>604.79999999999995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146</v>
      </c>
      <c r="AU283" s="256" t="s">
        <v>83</v>
      </c>
      <c r="AV283" s="15" t="s">
        <v>142</v>
      </c>
      <c r="AW283" s="15" t="s">
        <v>35</v>
      </c>
      <c r="AX283" s="15" t="s">
        <v>81</v>
      </c>
      <c r="AY283" s="256" t="s">
        <v>135</v>
      </c>
    </row>
    <row r="284" s="2" customFormat="1" ht="37.8" customHeight="1">
      <c r="A284" s="40"/>
      <c r="B284" s="41"/>
      <c r="C284" s="206" t="s">
        <v>314</v>
      </c>
      <c r="D284" s="206" t="s">
        <v>137</v>
      </c>
      <c r="E284" s="207" t="s">
        <v>1174</v>
      </c>
      <c r="F284" s="208" t="s">
        <v>1175</v>
      </c>
      <c r="G284" s="209" t="s">
        <v>140</v>
      </c>
      <c r="H284" s="210">
        <v>400</v>
      </c>
      <c r="I284" s="211"/>
      <c r="J284" s="212">
        <f>ROUND(I284*H284,2)</f>
        <v>0</v>
      </c>
      <c r="K284" s="208" t="s">
        <v>141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142</v>
      </c>
      <c r="AT284" s="217" t="s">
        <v>137</v>
      </c>
      <c r="AU284" s="217" t="s">
        <v>83</v>
      </c>
      <c r="AY284" s="19" t="s">
        <v>135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81</v>
      </c>
      <c r="BK284" s="218">
        <f>ROUND(I284*H284,2)</f>
        <v>0</v>
      </c>
      <c r="BL284" s="19" t="s">
        <v>142</v>
      </c>
      <c r="BM284" s="217" t="s">
        <v>1176</v>
      </c>
    </row>
    <row r="285" s="2" customFormat="1">
      <c r="A285" s="40"/>
      <c r="B285" s="41"/>
      <c r="C285" s="42"/>
      <c r="D285" s="219" t="s">
        <v>144</v>
      </c>
      <c r="E285" s="42"/>
      <c r="F285" s="220" t="s">
        <v>1177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144</v>
      </c>
      <c r="AU285" s="19" t="s">
        <v>83</v>
      </c>
    </row>
    <row r="286" s="13" customFormat="1">
      <c r="A286" s="13"/>
      <c r="B286" s="224"/>
      <c r="C286" s="225"/>
      <c r="D286" s="226" t="s">
        <v>146</v>
      </c>
      <c r="E286" s="227" t="s">
        <v>19</v>
      </c>
      <c r="F286" s="228" t="s">
        <v>1060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146</v>
      </c>
      <c r="AU286" s="234" t="s">
        <v>83</v>
      </c>
      <c r="AV286" s="13" t="s">
        <v>81</v>
      </c>
      <c r="AW286" s="13" t="s">
        <v>35</v>
      </c>
      <c r="AX286" s="13" t="s">
        <v>73</v>
      </c>
      <c r="AY286" s="234" t="s">
        <v>135</v>
      </c>
    </row>
    <row r="287" s="13" customFormat="1">
      <c r="A287" s="13"/>
      <c r="B287" s="224"/>
      <c r="C287" s="225"/>
      <c r="D287" s="226" t="s">
        <v>146</v>
      </c>
      <c r="E287" s="227" t="s">
        <v>19</v>
      </c>
      <c r="F287" s="228" t="s">
        <v>1178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146</v>
      </c>
      <c r="AU287" s="234" t="s">
        <v>83</v>
      </c>
      <c r="AV287" s="13" t="s">
        <v>81</v>
      </c>
      <c r="AW287" s="13" t="s">
        <v>35</v>
      </c>
      <c r="AX287" s="13" t="s">
        <v>73</v>
      </c>
      <c r="AY287" s="234" t="s">
        <v>135</v>
      </c>
    </row>
    <row r="288" s="14" customFormat="1">
      <c r="A288" s="14"/>
      <c r="B288" s="235"/>
      <c r="C288" s="236"/>
      <c r="D288" s="226" t="s">
        <v>146</v>
      </c>
      <c r="E288" s="237" t="s">
        <v>19</v>
      </c>
      <c r="F288" s="238" t="s">
        <v>1081</v>
      </c>
      <c r="G288" s="236"/>
      <c r="H288" s="239">
        <v>400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146</v>
      </c>
      <c r="AU288" s="245" t="s">
        <v>83</v>
      </c>
      <c r="AV288" s="14" t="s">
        <v>83</v>
      </c>
      <c r="AW288" s="14" t="s">
        <v>35</v>
      </c>
      <c r="AX288" s="14" t="s">
        <v>81</v>
      </c>
      <c r="AY288" s="245" t="s">
        <v>135</v>
      </c>
    </row>
    <row r="289" s="2" customFormat="1" ht="16.5" customHeight="1">
      <c r="A289" s="40"/>
      <c r="B289" s="41"/>
      <c r="C289" s="257" t="s">
        <v>319</v>
      </c>
      <c r="D289" s="257" t="s">
        <v>458</v>
      </c>
      <c r="E289" s="258" t="s">
        <v>604</v>
      </c>
      <c r="F289" s="259" t="s">
        <v>605</v>
      </c>
      <c r="G289" s="260" t="s">
        <v>413</v>
      </c>
      <c r="H289" s="261">
        <v>12.778000000000001</v>
      </c>
      <c r="I289" s="262"/>
      <c r="J289" s="263">
        <f>ROUND(I289*H289,2)</f>
        <v>0</v>
      </c>
      <c r="K289" s="259" t="s">
        <v>141</v>
      </c>
      <c r="L289" s="264"/>
      <c r="M289" s="265" t="s">
        <v>19</v>
      </c>
      <c r="N289" s="266" t="s">
        <v>44</v>
      </c>
      <c r="O289" s="86"/>
      <c r="P289" s="215">
        <f>O289*H289</f>
        <v>0</v>
      </c>
      <c r="Q289" s="215">
        <v>1</v>
      </c>
      <c r="R289" s="215">
        <f>Q289*H289</f>
        <v>12.778000000000001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191</v>
      </c>
      <c r="AT289" s="217" t="s">
        <v>458</v>
      </c>
      <c r="AU289" s="217" t="s">
        <v>83</v>
      </c>
      <c r="AY289" s="19" t="s">
        <v>135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81</v>
      </c>
      <c r="BK289" s="218">
        <f>ROUND(I289*H289,2)</f>
        <v>0</v>
      </c>
      <c r="BL289" s="19" t="s">
        <v>142</v>
      </c>
      <c r="BM289" s="217" t="s">
        <v>1179</v>
      </c>
    </row>
    <row r="290" s="13" customFormat="1">
      <c r="A290" s="13"/>
      <c r="B290" s="224"/>
      <c r="C290" s="225"/>
      <c r="D290" s="226" t="s">
        <v>146</v>
      </c>
      <c r="E290" s="227" t="s">
        <v>19</v>
      </c>
      <c r="F290" s="228" t="s">
        <v>1060</v>
      </c>
      <c r="G290" s="225"/>
      <c r="H290" s="227" t="s">
        <v>19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146</v>
      </c>
      <c r="AU290" s="234" t="s">
        <v>83</v>
      </c>
      <c r="AV290" s="13" t="s">
        <v>81</v>
      </c>
      <c r="AW290" s="13" t="s">
        <v>35</v>
      </c>
      <c r="AX290" s="13" t="s">
        <v>73</v>
      </c>
      <c r="AY290" s="234" t="s">
        <v>135</v>
      </c>
    </row>
    <row r="291" s="13" customFormat="1">
      <c r="A291" s="13"/>
      <c r="B291" s="224"/>
      <c r="C291" s="225"/>
      <c r="D291" s="226" t="s">
        <v>146</v>
      </c>
      <c r="E291" s="227" t="s">
        <v>19</v>
      </c>
      <c r="F291" s="228" t="s">
        <v>1180</v>
      </c>
      <c r="G291" s="225"/>
      <c r="H291" s="227" t="s">
        <v>19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146</v>
      </c>
      <c r="AU291" s="234" t="s">
        <v>83</v>
      </c>
      <c r="AV291" s="13" t="s">
        <v>81</v>
      </c>
      <c r="AW291" s="13" t="s">
        <v>35</v>
      </c>
      <c r="AX291" s="13" t="s">
        <v>73</v>
      </c>
      <c r="AY291" s="234" t="s">
        <v>135</v>
      </c>
    </row>
    <row r="292" s="13" customFormat="1">
      <c r="A292" s="13"/>
      <c r="B292" s="224"/>
      <c r="C292" s="225"/>
      <c r="D292" s="226" t="s">
        <v>146</v>
      </c>
      <c r="E292" s="227" t="s">
        <v>19</v>
      </c>
      <c r="F292" s="228" t="s">
        <v>608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146</v>
      </c>
      <c r="AU292" s="234" t="s">
        <v>83</v>
      </c>
      <c r="AV292" s="13" t="s">
        <v>81</v>
      </c>
      <c r="AW292" s="13" t="s">
        <v>35</v>
      </c>
      <c r="AX292" s="13" t="s">
        <v>73</v>
      </c>
      <c r="AY292" s="234" t="s">
        <v>135</v>
      </c>
    </row>
    <row r="293" s="13" customFormat="1">
      <c r="A293" s="13"/>
      <c r="B293" s="224"/>
      <c r="C293" s="225"/>
      <c r="D293" s="226" t="s">
        <v>146</v>
      </c>
      <c r="E293" s="227" t="s">
        <v>19</v>
      </c>
      <c r="F293" s="228" t="s">
        <v>1181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146</v>
      </c>
      <c r="AU293" s="234" t="s">
        <v>83</v>
      </c>
      <c r="AV293" s="13" t="s">
        <v>81</v>
      </c>
      <c r="AW293" s="13" t="s">
        <v>35</v>
      </c>
      <c r="AX293" s="13" t="s">
        <v>73</v>
      </c>
      <c r="AY293" s="234" t="s">
        <v>135</v>
      </c>
    </row>
    <row r="294" s="13" customFormat="1">
      <c r="A294" s="13"/>
      <c r="B294" s="224"/>
      <c r="C294" s="225"/>
      <c r="D294" s="226" t="s">
        <v>146</v>
      </c>
      <c r="E294" s="227" t="s">
        <v>19</v>
      </c>
      <c r="F294" s="228" t="s">
        <v>1182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146</v>
      </c>
      <c r="AU294" s="234" t="s">
        <v>83</v>
      </c>
      <c r="AV294" s="13" t="s">
        <v>81</v>
      </c>
      <c r="AW294" s="13" t="s">
        <v>35</v>
      </c>
      <c r="AX294" s="13" t="s">
        <v>73</v>
      </c>
      <c r="AY294" s="234" t="s">
        <v>135</v>
      </c>
    </row>
    <row r="295" s="14" customFormat="1">
      <c r="A295" s="14"/>
      <c r="B295" s="235"/>
      <c r="C295" s="236"/>
      <c r="D295" s="226" t="s">
        <v>146</v>
      </c>
      <c r="E295" s="237" t="s">
        <v>19</v>
      </c>
      <c r="F295" s="238" t="s">
        <v>1183</v>
      </c>
      <c r="G295" s="236"/>
      <c r="H295" s="239">
        <v>6.415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146</v>
      </c>
      <c r="AU295" s="245" t="s">
        <v>83</v>
      </c>
      <c r="AV295" s="14" t="s">
        <v>83</v>
      </c>
      <c r="AW295" s="14" t="s">
        <v>35</v>
      </c>
      <c r="AX295" s="14" t="s">
        <v>73</v>
      </c>
      <c r="AY295" s="245" t="s">
        <v>135</v>
      </c>
    </row>
    <row r="296" s="13" customFormat="1">
      <c r="A296" s="13"/>
      <c r="B296" s="224"/>
      <c r="C296" s="225"/>
      <c r="D296" s="226" t="s">
        <v>146</v>
      </c>
      <c r="E296" s="227" t="s">
        <v>19</v>
      </c>
      <c r="F296" s="228" t="s">
        <v>1184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146</v>
      </c>
      <c r="AU296" s="234" t="s">
        <v>83</v>
      </c>
      <c r="AV296" s="13" t="s">
        <v>81</v>
      </c>
      <c r="AW296" s="13" t="s">
        <v>35</v>
      </c>
      <c r="AX296" s="13" t="s">
        <v>73</v>
      </c>
      <c r="AY296" s="234" t="s">
        <v>135</v>
      </c>
    </row>
    <row r="297" s="13" customFormat="1">
      <c r="A297" s="13"/>
      <c r="B297" s="224"/>
      <c r="C297" s="225"/>
      <c r="D297" s="226" t="s">
        <v>146</v>
      </c>
      <c r="E297" s="227" t="s">
        <v>19</v>
      </c>
      <c r="F297" s="228" t="s">
        <v>1185</v>
      </c>
      <c r="G297" s="225"/>
      <c r="H297" s="227" t="s">
        <v>19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146</v>
      </c>
      <c r="AU297" s="234" t="s">
        <v>83</v>
      </c>
      <c r="AV297" s="13" t="s">
        <v>81</v>
      </c>
      <c r="AW297" s="13" t="s">
        <v>35</v>
      </c>
      <c r="AX297" s="13" t="s">
        <v>73</v>
      </c>
      <c r="AY297" s="234" t="s">
        <v>135</v>
      </c>
    </row>
    <row r="298" s="14" customFormat="1">
      <c r="A298" s="14"/>
      <c r="B298" s="235"/>
      <c r="C298" s="236"/>
      <c r="D298" s="226" t="s">
        <v>146</v>
      </c>
      <c r="E298" s="237" t="s">
        <v>19</v>
      </c>
      <c r="F298" s="238" t="s">
        <v>1186</v>
      </c>
      <c r="G298" s="236"/>
      <c r="H298" s="239">
        <v>6.3630000000000004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146</v>
      </c>
      <c r="AU298" s="245" t="s">
        <v>83</v>
      </c>
      <c r="AV298" s="14" t="s">
        <v>83</v>
      </c>
      <c r="AW298" s="14" t="s">
        <v>35</v>
      </c>
      <c r="AX298" s="14" t="s">
        <v>73</v>
      </c>
      <c r="AY298" s="245" t="s">
        <v>135</v>
      </c>
    </row>
    <row r="299" s="15" customFormat="1">
      <c r="A299" s="15"/>
      <c r="B299" s="246"/>
      <c r="C299" s="247"/>
      <c r="D299" s="226" t="s">
        <v>146</v>
      </c>
      <c r="E299" s="248" t="s">
        <v>19</v>
      </c>
      <c r="F299" s="249" t="s">
        <v>161</v>
      </c>
      <c r="G299" s="247"/>
      <c r="H299" s="250">
        <v>12.778000000000001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146</v>
      </c>
      <c r="AU299" s="256" t="s">
        <v>83</v>
      </c>
      <c r="AV299" s="15" t="s">
        <v>142</v>
      </c>
      <c r="AW299" s="15" t="s">
        <v>35</v>
      </c>
      <c r="AX299" s="15" t="s">
        <v>81</v>
      </c>
      <c r="AY299" s="256" t="s">
        <v>135</v>
      </c>
    </row>
    <row r="300" s="2" customFormat="1" ht="21.75" customHeight="1">
      <c r="A300" s="40"/>
      <c r="B300" s="41"/>
      <c r="C300" s="206" t="s">
        <v>324</v>
      </c>
      <c r="D300" s="206" t="s">
        <v>137</v>
      </c>
      <c r="E300" s="207" t="s">
        <v>1187</v>
      </c>
      <c r="F300" s="208" t="s">
        <v>1188</v>
      </c>
      <c r="G300" s="209" t="s">
        <v>140</v>
      </c>
      <c r="H300" s="210">
        <v>139</v>
      </c>
      <c r="I300" s="211"/>
      <c r="J300" s="212">
        <f>ROUND(I300*H300,2)</f>
        <v>0</v>
      </c>
      <c r="K300" s="208" t="s">
        <v>141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0.46000000000000002</v>
      </c>
      <c r="R300" s="215">
        <f>Q300*H300</f>
        <v>63.940000000000005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142</v>
      </c>
      <c r="AT300" s="217" t="s">
        <v>137</v>
      </c>
      <c r="AU300" s="217" t="s">
        <v>83</v>
      </c>
      <c r="AY300" s="19" t="s">
        <v>135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81</v>
      </c>
      <c r="BK300" s="218">
        <f>ROUND(I300*H300,2)</f>
        <v>0</v>
      </c>
      <c r="BL300" s="19" t="s">
        <v>142</v>
      </c>
      <c r="BM300" s="217" t="s">
        <v>1189</v>
      </c>
    </row>
    <row r="301" s="2" customFormat="1">
      <c r="A301" s="40"/>
      <c r="B301" s="41"/>
      <c r="C301" s="42"/>
      <c r="D301" s="219" t="s">
        <v>144</v>
      </c>
      <c r="E301" s="42"/>
      <c r="F301" s="220" t="s">
        <v>1190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144</v>
      </c>
      <c r="AU301" s="19" t="s">
        <v>83</v>
      </c>
    </row>
    <row r="302" s="13" customFormat="1">
      <c r="A302" s="13"/>
      <c r="B302" s="224"/>
      <c r="C302" s="225"/>
      <c r="D302" s="226" t="s">
        <v>146</v>
      </c>
      <c r="E302" s="227" t="s">
        <v>19</v>
      </c>
      <c r="F302" s="228" t="s">
        <v>1053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146</v>
      </c>
      <c r="AU302" s="234" t="s">
        <v>83</v>
      </c>
      <c r="AV302" s="13" t="s">
        <v>81</v>
      </c>
      <c r="AW302" s="13" t="s">
        <v>35</v>
      </c>
      <c r="AX302" s="13" t="s">
        <v>73</v>
      </c>
      <c r="AY302" s="234" t="s">
        <v>135</v>
      </c>
    </row>
    <row r="303" s="13" customFormat="1">
      <c r="A303" s="13"/>
      <c r="B303" s="224"/>
      <c r="C303" s="225"/>
      <c r="D303" s="226" t="s">
        <v>146</v>
      </c>
      <c r="E303" s="227" t="s">
        <v>19</v>
      </c>
      <c r="F303" s="228" t="s">
        <v>1191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146</v>
      </c>
      <c r="AU303" s="234" t="s">
        <v>83</v>
      </c>
      <c r="AV303" s="13" t="s">
        <v>81</v>
      </c>
      <c r="AW303" s="13" t="s">
        <v>35</v>
      </c>
      <c r="AX303" s="13" t="s">
        <v>73</v>
      </c>
      <c r="AY303" s="234" t="s">
        <v>135</v>
      </c>
    </row>
    <row r="304" s="14" customFormat="1">
      <c r="A304" s="14"/>
      <c r="B304" s="235"/>
      <c r="C304" s="236"/>
      <c r="D304" s="226" t="s">
        <v>146</v>
      </c>
      <c r="E304" s="237" t="s">
        <v>19</v>
      </c>
      <c r="F304" s="238" t="s">
        <v>1192</v>
      </c>
      <c r="G304" s="236"/>
      <c r="H304" s="239">
        <v>139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146</v>
      </c>
      <c r="AU304" s="245" t="s">
        <v>83</v>
      </c>
      <c r="AV304" s="14" t="s">
        <v>83</v>
      </c>
      <c r="AW304" s="14" t="s">
        <v>35</v>
      </c>
      <c r="AX304" s="14" t="s">
        <v>81</v>
      </c>
      <c r="AY304" s="245" t="s">
        <v>135</v>
      </c>
    </row>
    <row r="305" s="12" customFormat="1" ht="22.8" customHeight="1">
      <c r="A305" s="12"/>
      <c r="B305" s="190"/>
      <c r="C305" s="191"/>
      <c r="D305" s="192" t="s">
        <v>72</v>
      </c>
      <c r="E305" s="204" t="s">
        <v>196</v>
      </c>
      <c r="F305" s="204" t="s">
        <v>638</v>
      </c>
      <c r="G305" s="191"/>
      <c r="H305" s="191"/>
      <c r="I305" s="194"/>
      <c r="J305" s="205">
        <f>BK305</f>
        <v>0</v>
      </c>
      <c r="K305" s="191"/>
      <c r="L305" s="196"/>
      <c r="M305" s="197"/>
      <c r="N305" s="198"/>
      <c r="O305" s="198"/>
      <c r="P305" s="199">
        <f>SUM(P306:P358)</f>
        <v>0</v>
      </c>
      <c r="Q305" s="198"/>
      <c r="R305" s="199">
        <f>SUM(R306:R358)</f>
        <v>27.35391298</v>
      </c>
      <c r="S305" s="198"/>
      <c r="T305" s="200">
        <f>SUM(T306:T358)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1" t="s">
        <v>81</v>
      </c>
      <c r="AT305" s="202" t="s">
        <v>72</v>
      </c>
      <c r="AU305" s="202" t="s">
        <v>81</v>
      </c>
      <c r="AY305" s="201" t="s">
        <v>135</v>
      </c>
      <c r="BK305" s="203">
        <f>SUM(BK306:BK358)</f>
        <v>0</v>
      </c>
    </row>
    <row r="306" s="2" customFormat="1" ht="24.15" customHeight="1">
      <c r="A306" s="40"/>
      <c r="B306" s="41"/>
      <c r="C306" s="206" t="s">
        <v>330</v>
      </c>
      <c r="D306" s="206" t="s">
        <v>137</v>
      </c>
      <c r="E306" s="207" t="s">
        <v>1193</v>
      </c>
      <c r="F306" s="208" t="s">
        <v>1194</v>
      </c>
      <c r="G306" s="209" t="s">
        <v>495</v>
      </c>
      <c r="H306" s="210">
        <v>75.5</v>
      </c>
      <c r="I306" s="211"/>
      <c r="J306" s="212">
        <f>ROUND(I306*H306,2)</f>
        <v>0</v>
      </c>
      <c r="K306" s="208" t="s">
        <v>141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0.01517</v>
      </c>
      <c r="R306" s="215">
        <f>Q306*H306</f>
        <v>1.145335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142</v>
      </c>
      <c r="AT306" s="217" t="s">
        <v>137</v>
      </c>
      <c r="AU306" s="217" t="s">
        <v>83</v>
      </c>
      <c r="AY306" s="19" t="s">
        <v>135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81</v>
      </c>
      <c r="BK306" s="218">
        <f>ROUND(I306*H306,2)</f>
        <v>0</v>
      </c>
      <c r="BL306" s="19" t="s">
        <v>142</v>
      </c>
      <c r="BM306" s="217" t="s">
        <v>1195</v>
      </c>
    </row>
    <row r="307" s="2" customFormat="1">
      <c r="A307" s="40"/>
      <c r="B307" s="41"/>
      <c r="C307" s="42"/>
      <c r="D307" s="219" t="s">
        <v>144</v>
      </c>
      <c r="E307" s="42"/>
      <c r="F307" s="220" t="s">
        <v>1196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144</v>
      </c>
      <c r="AU307" s="19" t="s">
        <v>83</v>
      </c>
    </row>
    <row r="308" s="13" customFormat="1">
      <c r="A308" s="13"/>
      <c r="B308" s="224"/>
      <c r="C308" s="225"/>
      <c r="D308" s="226" t="s">
        <v>146</v>
      </c>
      <c r="E308" s="227" t="s">
        <v>19</v>
      </c>
      <c r="F308" s="228" t="s">
        <v>1060</v>
      </c>
      <c r="G308" s="225"/>
      <c r="H308" s="227" t="s">
        <v>19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146</v>
      </c>
      <c r="AU308" s="234" t="s">
        <v>83</v>
      </c>
      <c r="AV308" s="13" t="s">
        <v>81</v>
      </c>
      <c r="AW308" s="13" t="s">
        <v>35</v>
      </c>
      <c r="AX308" s="13" t="s">
        <v>73</v>
      </c>
      <c r="AY308" s="234" t="s">
        <v>135</v>
      </c>
    </row>
    <row r="309" s="13" customFormat="1">
      <c r="A309" s="13"/>
      <c r="B309" s="224"/>
      <c r="C309" s="225"/>
      <c r="D309" s="226" t="s">
        <v>146</v>
      </c>
      <c r="E309" s="227" t="s">
        <v>19</v>
      </c>
      <c r="F309" s="228" t="s">
        <v>1197</v>
      </c>
      <c r="G309" s="225"/>
      <c r="H309" s="227" t="s">
        <v>19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146</v>
      </c>
      <c r="AU309" s="234" t="s">
        <v>83</v>
      </c>
      <c r="AV309" s="13" t="s">
        <v>81</v>
      </c>
      <c r="AW309" s="13" t="s">
        <v>35</v>
      </c>
      <c r="AX309" s="13" t="s">
        <v>73</v>
      </c>
      <c r="AY309" s="234" t="s">
        <v>135</v>
      </c>
    </row>
    <row r="310" s="14" customFormat="1">
      <c r="A310" s="14"/>
      <c r="B310" s="235"/>
      <c r="C310" s="236"/>
      <c r="D310" s="226" t="s">
        <v>146</v>
      </c>
      <c r="E310" s="237" t="s">
        <v>19</v>
      </c>
      <c r="F310" s="238" t="s">
        <v>1198</v>
      </c>
      <c r="G310" s="236"/>
      <c r="H310" s="239">
        <v>31.5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146</v>
      </c>
      <c r="AU310" s="245" t="s">
        <v>83</v>
      </c>
      <c r="AV310" s="14" t="s">
        <v>83</v>
      </c>
      <c r="AW310" s="14" t="s">
        <v>35</v>
      </c>
      <c r="AX310" s="14" t="s">
        <v>73</v>
      </c>
      <c r="AY310" s="245" t="s">
        <v>135</v>
      </c>
    </row>
    <row r="311" s="13" customFormat="1">
      <c r="A311" s="13"/>
      <c r="B311" s="224"/>
      <c r="C311" s="225"/>
      <c r="D311" s="226" t="s">
        <v>146</v>
      </c>
      <c r="E311" s="227" t="s">
        <v>19</v>
      </c>
      <c r="F311" s="228" t="s">
        <v>1199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146</v>
      </c>
      <c r="AU311" s="234" t="s">
        <v>83</v>
      </c>
      <c r="AV311" s="13" t="s">
        <v>81</v>
      </c>
      <c r="AW311" s="13" t="s">
        <v>35</v>
      </c>
      <c r="AX311" s="13" t="s">
        <v>73</v>
      </c>
      <c r="AY311" s="234" t="s">
        <v>135</v>
      </c>
    </row>
    <row r="312" s="14" customFormat="1">
      <c r="A312" s="14"/>
      <c r="B312" s="235"/>
      <c r="C312" s="236"/>
      <c r="D312" s="226" t="s">
        <v>146</v>
      </c>
      <c r="E312" s="237" t="s">
        <v>19</v>
      </c>
      <c r="F312" s="238" t="s">
        <v>369</v>
      </c>
      <c r="G312" s="236"/>
      <c r="H312" s="239">
        <v>36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146</v>
      </c>
      <c r="AU312" s="245" t="s">
        <v>83</v>
      </c>
      <c r="AV312" s="14" t="s">
        <v>83</v>
      </c>
      <c r="AW312" s="14" t="s">
        <v>35</v>
      </c>
      <c r="AX312" s="14" t="s">
        <v>73</v>
      </c>
      <c r="AY312" s="245" t="s">
        <v>135</v>
      </c>
    </row>
    <row r="313" s="13" customFormat="1">
      <c r="A313" s="13"/>
      <c r="B313" s="224"/>
      <c r="C313" s="225"/>
      <c r="D313" s="226" t="s">
        <v>146</v>
      </c>
      <c r="E313" s="227" t="s">
        <v>19</v>
      </c>
      <c r="F313" s="228" t="s">
        <v>1200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146</v>
      </c>
      <c r="AU313" s="234" t="s">
        <v>83</v>
      </c>
      <c r="AV313" s="13" t="s">
        <v>81</v>
      </c>
      <c r="AW313" s="13" t="s">
        <v>35</v>
      </c>
      <c r="AX313" s="13" t="s">
        <v>73</v>
      </c>
      <c r="AY313" s="234" t="s">
        <v>135</v>
      </c>
    </row>
    <row r="314" s="14" customFormat="1">
      <c r="A314" s="14"/>
      <c r="B314" s="235"/>
      <c r="C314" s="236"/>
      <c r="D314" s="226" t="s">
        <v>146</v>
      </c>
      <c r="E314" s="237" t="s">
        <v>19</v>
      </c>
      <c r="F314" s="238" t="s">
        <v>190</v>
      </c>
      <c r="G314" s="236"/>
      <c r="H314" s="239">
        <v>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146</v>
      </c>
      <c r="AU314" s="245" t="s">
        <v>83</v>
      </c>
      <c r="AV314" s="14" t="s">
        <v>83</v>
      </c>
      <c r="AW314" s="14" t="s">
        <v>35</v>
      </c>
      <c r="AX314" s="14" t="s">
        <v>73</v>
      </c>
      <c r="AY314" s="245" t="s">
        <v>135</v>
      </c>
    </row>
    <row r="315" s="13" customFormat="1">
      <c r="A315" s="13"/>
      <c r="B315" s="224"/>
      <c r="C315" s="225"/>
      <c r="D315" s="226" t="s">
        <v>146</v>
      </c>
      <c r="E315" s="227" t="s">
        <v>19</v>
      </c>
      <c r="F315" s="228" t="s">
        <v>1201</v>
      </c>
      <c r="G315" s="225"/>
      <c r="H315" s="227" t="s">
        <v>19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146</v>
      </c>
      <c r="AU315" s="234" t="s">
        <v>83</v>
      </c>
      <c r="AV315" s="13" t="s">
        <v>81</v>
      </c>
      <c r="AW315" s="13" t="s">
        <v>35</v>
      </c>
      <c r="AX315" s="13" t="s">
        <v>73</v>
      </c>
      <c r="AY315" s="234" t="s">
        <v>135</v>
      </c>
    </row>
    <row r="316" s="14" customFormat="1">
      <c r="A316" s="14"/>
      <c r="B316" s="235"/>
      <c r="C316" s="236"/>
      <c r="D316" s="226" t="s">
        <v>146</v>
      </c>
      <c r="E316" s="237" t="s">
        <v>19</v>
      </c>
      <c r="F316" s="238" t="s">
        <v>190</v>
      </c>
      <c r="G316" s="236"/>
      <c r="H316" s="239">
        <v>4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146</v>
      </c>
      <c r="AU316" s="245" t="s">
        <v>83</v>
      </c>
      <c r="AV316" s="14" t="s">
        <v>83</v>
      </c>
      <c r="AW316" s="14" t="s">
        <v>35</v>
      </c>
      <c r="AX316" s="14" t="s">
        <v>73</v>
      </c>
      <c r="AY316" s="245" t="s">
        <v>135</v>
      </c>
    </row>
    <row r="317" s="15" customFormat="1">
      <c r="A317" s="15"/>
      <c r="B317" s="246"/>
      <c r="C317" s="247"/>
      <c r="D317" s="226" t="s">
        <v>146</v>
      </c>
      <c r="E317" s="248" t="s">
        <v>19</v>
      </c>
      <c r="F317" s="249" t="s">
        <v>161</v>
      </c>
      <c r="G317" s="247"/>
      <c r="H317" s="250">
        <v>75.5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146</v>
      </c>
      <c r="AU317" s="256" t="s">
        <v>83</v>
      </c>
      <c r="AV317" s="15" t="s">
        <v>142</v>
      </c>
      <c r="AW317" s="15" t="s">
        <v>35</v>
      </c>
      <c r="AX317" s="15" t="s">
        <v>81</v>
      </c>
      <c r="AY317" s="256" t="s">
        <v>135</v>
      </c>
    </row>
    <row r="318" s="2" customFormat="1" ht="16.5" customHeight="1">
      <c r="A318" s="40"/>
      <c r="B318" s="41"/>
      <c r="C318" s="206" t="s">
        <v>336</v>
      </c>
      <c r="D318" s="206" t="s">
        <v>137</v>
      </c>
      <c r="E318" s="207" t="s">
        <v>1202</v>
      </c>
      <c r="F318" s="208" t="s">
        <v>1203</v>
      </c>
      <c r="G318" s="209" t="s">
        <v>171</v>
      </c>
      <c r="H318" s="210">
        <v>2</v>
      </c>
      <c r="I318" s="211"/>
      <c r="J318" s="212">
        <f>ROUND(I318*H318,2)</f>
        <v>0</v>
      </c>
      <c r="K318" s="208" t="s">
        <v>141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0.00069999999999999999</v>
      </c>
      <c r="R318" s="215">
        <f>Q318*H318</f>
        <v>0.0014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142</v>
      </c>
      <c r="AT318" s="217" t="s">
        <v>137</v>
      </c>
      <c r="AU318" s="217" t="s">
        <v>83</v>
      </c>
      <c r="AY318" s="19" t="s">
        <v>135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142</v>
      </c>
      <c r="BM318" s="217" t="s">
        <v>1204</v>
      </c>
    </row>
    <row r="319" s="2" customFormat="1">
      <c r="A319" s="40"/>
      <c r="B319" s="41"/>
      <c r="C319" s="42"/>
      <c r="D319" s="219" t="s">
        <v>144</v>
      </c>
      <c r="E319" s="42"/>
      <c r="F319" s="220" t="s">
        <v>1205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144</v>
      </c>
      <c r="AU319" s="19" t="s">
        <v>83</v>
      </c>
    </row>
    <row r="320" s="13" customFormat="1">
      <c r="A320" s="13"/>
      <c r="B320" s="224"/>
      <c r="C320" s="225"/>
      <c r="D320" s="226" t="s">
        <v>146</v>
      </c>
      <c r="E320" s="227" t="s">
        <v>19</v>
      </c>
      <c r="F320" s="228" t="s">
        <v>1053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146</v>
      </c>
      <c r="AU320" s="234" t="s">
        <v>83</v>
      </c>
      <c r="AV320" s="13" t="s">
        <v>81</v>
      </c>
      <c r="AW320" s="13" t="s">
        <v>35</v>
      </c>
      <c r="AX320" s="13" t="s">
        <v>73</v>
      </c>
      <c r="AY320" s="234" t="s">
        <v>135</v>
      </c>
    </row>
    <row r="321" s="13" customFormat="1">
      <c r="A321" s="13"/>
      <c r="B321" s="224"/>
      <c r="C321" s="225"/>
      <c r="D321" s="226" t="s">
        <v>146</v>
      </c>
      <c r="E321" s="227" t="s">
        <v>19</v>
      </c>
      <c r="F321" s="228" t="s">
        <v>1206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146</v>
      </c>
      <c r="AU321" s="234" t="s">
        <v>83</v>
      </c>
      <c r="AV321" s="13" t="s">
        <v>81</v>
      </c>
      <c r="AW321" s="13" t="s">
        <v>35</v>
      </c>
      <c r="AX321" s="13" t="s">
        <v>73</v>
      </c>
      <c r="AY321" s="234" t="s">
        <v>135</v>
      </c>
    </row>
    <row r="322" s="14" customFormat="1">
      <c r="A322" s="14"/>
      <c r="B322" s="235"/>
      <c r="C322" s="236"/>
      <c r="D322" s="226" t="s">
        <v>146</v>
      </c>
      <c r="E322" s="237" t="s">
        <v>19</v>
      </c>
      <c r="F322" s="238" t="s">
        <v>83</v>
      </c>
      <c r="G322" s="236"/>
      <c r="H322" s="239">
        <v>2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146</v>
      </c>
      <c r="AU322" s="245" t="s">
        <v>83</v>
      </c>
      <c r="AV322" s="14" t="s">
        <v>83</v>
      </c>
      <c r="AW322" s="14" t="s">
        <v>35</v>
      </c>
      <c r="AX322" s="14" t="s">
        <v>81</v>
      </c>
      <c r="AY322" s="245" t="s">
        <v>135</v>
      </c>
    </row>
    <row r="323" s="2" customFormat="1" ht="16.5" customHeight="1">
      <c r="A323" s="40"/>
      <c r="B323" s="41"/>
      <c r="C323" s="206" t="s">
        <v>342</v>
      </c>
      <c r="D323" s="206" t="s">
        <v>137</v>
      </c>
      <c r="E323" s="207" t="s">
        <v>1207</v>
      </c>
      <c r="F323" s="208" t="s">
        <v>1208</v>
      </c>
      <c r="G323" s="209" t="s">
        <v>171</v>
      </c>
      <c r="H323" s="210">
        <v>2</v>
      </c>
      <c r="I323" s="211"/>
      <c r="J323" s="212">
        <f>ROUND(I323*H323,2)</f>
        <v>0</v>
      </c>
      <c r="K323" s="208" t="s">
        <v>141</v>
      </c>
      <c r="L323" s="46"/>
      <c r="M323" s="213" t="s">
        <v>19</v>
      </c>
      <c r="N323" s="214" t="s">
        <v>44</v>
      </c>
      <c r="O323" s="86"/>
      <c r="P323" s="215">
        <f>O323*H323</f>
        <v>0</v>
      </c>
      <c r="Q323" s="215">
        <v>0.11241</v>
      </c>
      <c r="R323" s="215">
        <f>Q323*H323</f>
        <v>0.22481999999999999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142</v>
      </c>
      <c r="AT323" s="217" t="s">
        <v>137</v>
      </c>
      <c r="AU323" s="217" t="s">
        <v>83</v>
      </c>
      <c r="AY323" s="19" t="s">
        <v>135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81</v>
      </c>
      <c r="BK323" s="218">
        <f>ROUND(I323*H323,2)</f>
        <v>0</v>
      </c>
      <c r="BL323" s="19" t="s">
        <v>142</v>
      </c>
      <c r="BM323" s="217" t="s">
        <v>1209</v>
      </c>
    </row>
    <row r="324" s="2" customFormat="1">
      <c r="A324" s="40"/>
      <c r="B324" s="41"/>
      <c r="C324" s="42"/>
      <c r="D324" s="219" t="s">
        <v>144</v>
      </c>
      <c r="E324" s="42"/>
      <c r="F324" s="220" t="s">
        <v>1210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144</v>
      </c>
      <c r="AU324" s="19" t="s">
        <v>83</v>
      </c>
    </row>
    <row r="325" s="13" customFormat="1">
      <c r="A325" s="13"/>
      <c r="B325" s="224"/>
      <c r="C325" s="225"/>
      <c r="D325" s="226" t="s">
        <v>146</v>
      </c>
      <c r="E325" s="227" t="s">
        <v>19</v>
      </c>
      <c r="F325" s="228" t="s">
        <v>1053</v>
      </c>
      <c r="G325" s="225"/>
      <c r="H325" s="227" t="s">
        <v>19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146</v>
      </c>
      <c r="AU325" s="234" t="s">
        <v>83</v>
      </c>
      <c r="AV325" s="13" t="s">
        <v>81</v>
      </c>
      <c r="AW325" s="13" t="s">
        <v>35</v>
      </c>
      <c r="AX325" s="13" t="s">
        <v>73</v>
      </c>
      <c r="AY325" s="234" t="s">
        <v>135</v>
      </c>
    </row>
    <row r="326" s="13" customFormat="1">
      <c r="A326" s="13"/>
      <c r="B326" s="224"/>
      <c r="C326" s="225"/>
      <c r="D326" s="226" t="s">
        <v>146</v>
      </c>
      <c r="E326" s="227" t="s">
        <v>19</v>
      </c>
      <c r="F326" s="228" t="s">
        <v>1206</v>
      </c>
      <c r="G326" s="225"/>
      <c r="H326" s="227" t="s">
        <v>19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146</v>
      </c>
      <c r="AU326" s="234" t="s">
        <v>83</v>
      </c>
      <c r="AV326" s="13" t="s">
        <v>81</v>
      </c>
      <c r="AW326" s="13" t="s">
        <v>35</v>
      </c>
      <c r="AX326" s="13" t="s">
        <v>73</v>
      </c>
      <c r="AY326" s="234" t="s">
        <v>135</v>
      </c>
    </row>
    <row r="327" s="14" customFormat="1">
      <c r="A327" s="14"/>
      <c r="B327" s="235"/>
      <c r="C327" s="236"/>
      <c r="D327" s="226" t="s">
        <v>146</v>
      </c>
      <c r="E327" s="237" t="s">
        <v>19</v>
      </c>
      <c r="F327" s="238" t="s">
        <v>83</v>
      </c>
      <c r="G327" s="236"/>
      <c r="H327" s="239">
        <v>2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146</v>
      </c>
      <c r="AU327" s="245" t="s">
        <v>83</v>
      </c>
      <c r="AV327" s="14" t="s">
        <v>83</v>
      </c>
      <c r="AW327" s="14" t="s">
        <v>35</v>
      </c>
      <c r="AX327" s="14" t="s">
        <v>81</v>
      </c>
      <c r="AY327" s="245" t="s">
        <v>135</v>
      </c>
    </row>
    <row r="328" s="2" customFormat="1" ht="16.5" customHeight="1">
      <c r="A328" s="40"/>
      <c r="B328" s="41"/>
      <c r="C328" s="257" t="s">
        <v>347</v>
      </c>
      <c r="D328" s="257" t="s">
        <v>458</v>
      </c>
      <c r="E328" s="258" t="s">
        <v>1211</v>
      </c>
      <c r="F328" s="259" t="s">
        <v>1212</v>
      </c>
      <c r="G328" s="260" t="s">
        <v>171</v>
      </c>
      <c r="H328" s="261">
        <v>2</v>
      </c>
      <c r="I328" s="262"/>
      <c r="J328" s="263">
        <f>ROUND(I328*H328,2)</f>
        <v>0</v>
      </c>
      <c r="K328" s="259" t="s">
        <v>141</v>
      </c>
      <c r="L328" s="264"/>
      <c r="M328" s="265" t="s">
        <v>19</v>
      </c>
      <c r="N328" s="266" t="s">
        <v>44</v>
      </c>
      <c r="O328" s="86"/>
      <c r="P328" s="215">
        <f>O328*H328</f>
        <v>0</v>
      </c>
      <c r="Q328" s="215">
        <v>0.0064999999999999997</v>
      </c>
      <c r="R328" s="215">
        <f>Q328*H328</f>
        <v>0.012999999999999999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191</v>
      </c>
      <c r="AT328" s="217" t="s">
        <v>458</v>
      </c>
      <c r="AU328" s="217" t="s">
        <v>83</v>
      </c>
      <c r="AY328" s="19" t="s">
        <v>135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81</v>
      </c>
      <c r="BK328" s="218">
        <f>ROUND(I328*H328,2)</f>
        <v>0</v>
      </c>
      <c r="BL328" s="19" t="s">
        <v>142</v>
      </c>
      <c r="BM328" s="217" t="s">
        <v>1213</v>
      </c>
    </row>
    <row r="329" s="13" customFormat="1">
      <c r="A329" s="13"/>
      <c r="B329" s="224"/>
      <c r="C329" s="225"/>
      <c r="D329" s="226" t="s">
        <v>146</v>
      </c>
      <c r="E329" s="227" t="s">
        <v>19</v>
      </c>
      <c r="F329" s="228" t="s">
        <v>1053</v>
      </c>
      <c r="G329" s="225"/>
      <c r="H329" s="227" t="s">
        <v>19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146</v>
      </c>
      <c r="AU329" s="234" t="s">
        <v>83</v>
      </c>
      <c r="AV329" s="13" t="s">
        <v>81</v>
      </c>
      <c r="AW329" s="13" t="s">
        <v>35</v>
      </c>
      <c r="AX329" s="13" t="s">
        <v>73</v>
      </c>
      <c r="AY329" s="234" t="s">
        <v>135</v>
      </c>
    </row>
    <row r="330" s="13" customFormat="1">
      <c r="A330" s="13"/>
      <c r="B330" s="224"/>
      <c r="C330" s="225"/>
      <c r="D330" s="226" t="s">
        <v>146</v>
      </c>
      <c r="E330" s="227" t="s">
        <v>19</v>
      </c>
      <c r="F330" s="228" t="s">
        <v>1206</v>
      </c>
      <c r="G330" s="225"/>
      <c r="H330" s="227" t="s">
        <v>19</v>
      </c>
      <c r="I330" s="229"/>
      <c r="J330" s="225"/>
      <c r="K330" s="225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146</v>
      </c>
      <c r="AU330" s="234" t="s">
        <v>83</v>
      </c>
      <c r="AV330" s="13" t="s">
        <v>81</v>
      </c>
      <c r="AW330" s="13" t="s">
        <v>35</v>
      </c>
      <c r="AX330" s="13" t="s">
        <v>73</v>
      </c>
      <c r="AY330" s="234" t="s">
        <v>135</v>
      </c>
    </row>
    <row r="331" s="14" customFormat="1">
      <c r="A331" s="14"/>
      <c r="B331" s="235"/>
      <c r="C331" s="236"/>
      <c r="D331" s="226" t="s">
        <v>146</v>
      </c>
      <c r="E331" s="237" t="s">
        <v>19</v>
      </c>
      <c r="F331" s="238" t="s">
        <v>83</v>
      </c>
      <c r="G331" s="236"/>
      <c r="H331" s="239">
        <v>2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146</v>
      </c>
      <c r="AU331" s="245" t="s">
        <v>83</v>
      </c>
      <c r="AV331" s="14" t="s">
        <v>83</v>
      </c>
      <c r="AW331" s="14" t="s">
        <v>35</v>
      </c>
      <c r="AX331" s="14" t="s">
        <v>81</v>
      </c>
      <c r="AY331" s="245" t="s">
        <v>135</v>
      </c>
    </row>
    <row r="332" s="2" customFormat="1" ht="16.5" customHeight="1">
      <c r="A332" s="40"/>
      <c r="B332" s="41"/>
      <c r="C332" s="257" t="s">
        <v>352</v>
      </c>
      <c r="D332" s="257" t="s">
        <v>458</v>
      </c>
      <c r="E332" s="258" t="s">
        <v>1214</v>
      </c>
      <c r="F332" s="259" t="s">
        <v>1215</v>
      </c>
      <c r="G332" s="260" t="s">
        <v>171</v>
      </c>
      <c r="H332" s="261">
        <v>2</v>
      </c>
      <c r="I332" s="262"/>
      <c r="J332" s="263">
        <f>ROUND(I332*H332,2)</f>
        <v>0</v>
      </c>
      <c r="K332" s="259" t="s">
        <v>141</v>
      </c>
      <c r="L332" s="264"/>
      <c r="M332" s="265" t="s">
        <v>19</v>
      </c>
      <c r="N332" s="266" t="s">
        <v>44</v>
      </c>
      <c r="O332" s="86"/>
      <c r="P332" s="215">
        <f>O332*H332</f>
        <v>0</v>
      </c>
      <c r="Q332" s="215">
        <v>0.0025000000000000001</v>
      </c>
      <c r="R332" s="215">
        <f>Q332*H332</f>
        <v>0.0050000000000000001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191</v>
      </c>
      <c r="AT332" s="217" t="s">
        <v>458</v>
      </c>
      <c r="AU332" s="217" t="s">
        <v>83</v>
      </c>
      <c r="AY332" s="19" t="s">
        <v>135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81</v>
      </c>
      <c r="BK332" s="218">
        <f>ROUND(I332*H332,2)</f>
        <v>0</v>
      </c>
      <c r="BL332" s="19" t="s">
        <v>142</v>
      </c>
      <c r="BM332" s="217" t="s">
        <v>1216</v>
      </c>
    </row>
    <row r="333" s="13" customFormat="1">
      <c r="A333" s="13"/>
      <c r="B333" s="224"/>
      <c r="C333" s="225"/>
      <c r="D333" s="226" t="s">
        <v>146</v>
      </c>
      <c r="E333" s="227" t="s">
        <v>19</v>
      </c>
      <c r="F333" s="228" t="s">
        <v>1053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146</v>
      </c>
      <c r="AU333" s="234" t="s">
        <v>83</v>
      </c>
      <c r="AV333" s="13" t="s">
        <v>81</v>
      </c>
      <c r="AW333" s="13" t="s">
        <v>35</v>
      </c>
      <c r="AX333" s="13" t="s">
        <v>73</v>
      </c>
      <c r="AY333" s="234" t="s">
        <v>135</v>
      </c>
    </row>
    <row r="334" s="13" customFormat="1">
      <c r="A334" s="13"/>
      <c r="B334" s="224"/>
      <c r="C334" s="225"/>
      <c r="D334" s="226" t="s">
        <v>146</v>
      </c>
      <c r="E334" s="227" t="s">
        <v>19</v>
      </c>
      <c r="F334" s="228" t="s">
        <v>1206</v>
      </c>
      <c r="G334" s="225"/>
      <c r="H334" s="227" t="s">
        <v>19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146</v>
      </c>
      <c r="AU334" s="234" t="s">
        <v>83</v>
      </c>
      <c r="AV334" s="13" t="s">
        <v>81</v>
      </c>
      <c r="AW334" s="13" t="s">
        <v>35</v>
      </c>
      <c r="AX334" s="13" t="s">
        <v>73</v>
      </c>
      <c r="AY334" s="234" t="s">
        <v>135</v>
      </c>
    </row>
    <row r="335" s="14" customFormat="1">
      <c r="A335" s="14"/>
      <c r="B335" s="235"/>
      <c r="C335" s="236"/>
      <c r="D335" s="226" t="s">
        <v>146</v>
      </c>
      <c r="E335" s="237" t="s">
        <v>19</v>
      </c>
      <c r="F335" s="238" t="s">
        <v>83</v>
      </c>
      <c r="G335" s="236"/>
      <c r="H335" s="239">
        <v>2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146</v>
      </c>
      <c r="AU335" s="245" t="s">
        <v>83</v>
      </c>
      <c r="AV335" s="14" t="s">
        <v>83</v>
      </c>
      <c r="AW335" s="14" t="s">
        <v>35</v>
      </c>
      <c r="AX335" s="14" t="s">
        <v>81</v>
      </c>
      <c r="AY335" s="245" t="s">
        <v>135</v>
      </c>
    </row>
    <row r="336" s="2" customFormat="1" ht="16.5" customHeight="1">
      <c r="A336" s="40"/>
      <c r="B336" s="41"/>
      <c r="C336" s="206" t="s">
        <v>174</v>
      </c>
      <c r="D336" s="206" t="s">
        <v>137</v>
      </c>
      <c r="E336" s="207" t="s">
        <v>1217</v>
      </c>
      <c r="F336" s="208" t="s">
        <v>1218</v>
      </c>
      <c r="G336" s="209" t="s">
        <v>495</v>
      </c>
      <c r="H336" s="210">
        <v>14.942</v>
      </c>
      <c r="I336" s="211"/>
      <c r="J336" s="212">
        <f>ROUND(I336*H336,2)</f>
        <v>0</v>
      </c>
      <c r="K336" s="208" t="s">
        <v>141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1.2246900000000001</v>
      </c>
      <c r="R336" s="215">
        <f>Q336*H336</f>
        <v>18.299317980000001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142</v>
      </c>
      <c r="AT336" s="217" t="s">
        <v>137</v>
      </c>
      <c r="AU336" s="217" t="s">
        <v>83</v>
      </c>
      <c r="AY336" s="19" t="s">
        <v>135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81</v>
      </c>
      <c r="BK336" s="218">
        <f>ROUND(I336*H336,2)</f>
        <v>0</v>
      </c>
      <c r="BL336" s="19" t="s">
        <v>142</v>
      </c>
      <c r="BM336" s="217" t="s">
        <v>1219</v>
      </c>
    </row>
    <row r="337" s="2" customFormat="1">
      <c r="A337" s="40"/>
      <c r="B337" s="41"/>
      <c r="C337" s="42"/>
      <c r="D337" s="219" t="s">
        <v>144</v>
      </c>
      <c r="E337" s="42"/>
      <c r="F337" s="220" t="s">
        <v>1220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144</v>
      </c>
      <c r="AU337" s="19" t="s">
        <v>83</v>
      </c>
    </row>
    <row r="338" s="13" customFormat="1">
      <c r="A338" s="13"/>
      <c r="B338" s="224"/>
      <c r="C338" s="225"/>
      <c r="D338" s="226" t="s">
        <v>146</v>
      </c>
      <c r="E338" s="227" t="s">
        <v>19</v>
      </c>
      <c r="F338" s="228" t="s">
        <v>1053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146</v>
      </c>
      <c r="AU338" s="234" t="s">
        <v>83</v>
      </c>
      <c r="AV338" s="13" t="s">
        <v>81</v>
      </c>
      <c r="AW338" s="13" t="s">
        <v>35</v>
      </c>
      <c r="AX338" s="13" t="s">
        <v>73</v>
      </c>
      <c r="AY338" s="234" t="s">
        <v>135</v>
      </c>
    </row>
    <row r="339" s="13" customFormat="1">
      <c r="A339" s="13"/>
      <c r="B339" s="224"/>
      <c r="C339" s="225"/>
      <c r="D339" s="226" t="s">
        <v>146</v>
      </c>
      <c r="E339" s="227" t="s">
        <v>19</v>
      </c>
      <c r="F339" s="228" t="s">
        <v>1221</v>
      </c>
      <c r="G339" s="225"/>
      <c r="H339" s="227" t="s">
        <v>19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146</v>
      </c>
      <c r="AU339" s="234" t="s">
        <v>83</v>
      </c>
      <c r="AV339" s="13" t="s">
        <v>81</v>
      </c>
      <c r="AW339" s="13" t="s">
        <v>35</v>
      </c>
      <c r="AX339" s="13" t="s">
        <v>73</v>
      </c>
      <c r="AY339" s="234" t="s">
        <v>135</v>
      </c>
    </row>
    <row r="340" s="14" customFormat="1">
      <c r="A340" s="14"/>
      <c r="B340" s="235"/>
      <c r="C340" s="236"/>
      <c r="D340" s="226" t="s">
        <v>146</v>
      </c>
      <c r="E340" s="237" t="s">
        <v>19</v>
      </c>
      <c r="F340" s="238" t="s">
        <v>1222</v>
      </c>
      <c r="G340" s="236"/>
      <c r="H340" s="239">
        <v>14.942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146</v>
      </c>
      <c r="AU340" s="245" t="s">
        <v>83</v>
      </c>
      <c r="AV340" s="14" t="s">
        <v>83</v>
      </c>
      <c r="AW340" s="14" t="s">
        <v>35</v>
      </c>
      <c r="AX340" s="14" t="s">
        <v>81</v>
      </c>
      <c r="AY340" s="245" t="s">
        <v>135</v>
      </c>
    </row>
    <row r="341" s="2" customFormat="1" ht="16.5" customHeight="1">
      <c r="A341" s="40"/>
      <c r="B341" s="41"/>
      <c r="C341" s="257" t="s">
        <v>369</v>
      </c>
      <c r="D341" s="257" t="s">
        <v>458</v>
      </c>
      <c r="E341" s="258" t="s">
        <v>1223</v>
      </c>
      <c r="F341" s="259" t="s">
        <v>1224</v>
      </c>
      <c r="G341" s="260" t="s">
        <v>171</v>
      </c>
      <c r="H341" s="261">
        <v>5</v>
      </c>
      <c r="I341" s="262"/>
      <c r="J341" s="263">
        <f>ROUND(I341*H341,2)</f>
        <v>0</v>
      </c>
      <c r="K341" s="259" t="s">
        <v>19</v>
      </c>
      <c r="L341" s="264"/>
      <c r="M341" s="265" t="s">
        <v>19</v>
      </c>
      <c r="N341" s="266" t="s">
        <v>44</v>
      </c>
      <c r="O341" s="86"/>
      <c r="P341" s="215">
        <f>O341*H341</f>
        <v>0</v>
      </c>
      <c r="Q341" s="215">
        <v>1.3</v>
      </c>
      <c r="R341" s="215">
        <f>Q341*H341</f>
        <v>6.5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191</v>
      </c>
      <c r="AT341" s="217" t="s">
        <v>458</v>
      </c>
      <c r="AU341" s="217" t="s">
        <v>83</v>
      </c>
      <c r="AY341" s="19" t="s">
        <v>135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81</v>
      </c>
      <c r="BK341" s="218">
        <f>ROUND(I341*H341,2)</f>
        <v>0</v>
      </c>
      <c r="BL341" s="19" t="s">
        <v>142</v>
      </c>
      <c r="BM341" s="217" t="s">
        <v>1225</v>
      </c>
    </row>
    <row r="342" s="13" customFormat="1">
      <c r="A342" s="13"/>
      <c r="B342" s="224"/>
      <c r="C342" s="225"/>
      <c r="D342" s="226" t="s">
        <v>146</v>
      </c>
      <c r="E342" s="227" t="s">
        <v>19</v>
      </c>
      <c r="F342" s="228" t="s">
        <v>1053</v>
      </c>
      <c r="G342" s="225"/>
      <c r="H342" s="227" t="s">
        <v>19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146</v>
      </c>
      <c r="AU342" s="234" t="s">
        <v>83</v>
      </c>
      <c r="AV342" s="13" t="s">
        <v>81</v>
      </c>
      <c r="AW342" s="13" t="s">
        <v>35</v>
      </c>
      <c r="AX342" s="13" t="s">
        <v>73</v>
      </c>
      <c r="AY342" s="234" t="s">
        <v>135</v>
      </c>
    </row>
    <row r="343" s="13" customFormat="1">
      <c r="A343" s="13"/>
      <c r="B343" s="224"/>
      <c r="C343" s="225"/>
      <c r="D343" s="226" t="s">
        <v>146</v>
      </c>
      <c r="E343" s="227" t="s">
        <v>19</v>
      </c>
      <c r="F343" s="228" t="s">
        <v>1221</v>
      </c>
      <c r="G343" s="225"/>
      <c r="H343" s="227" t="s">
        <v>19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146</v>
      </c>
      <c r="AU343" s="234" t="s">
        <v>83</v>
      </c>
      <c r="AV343" s="13" t="s">
        <v>81</v>
      </c>
      <c r="AW343" s="13" t="s">
        <v>35</v>
      </c>
      <c r="AX343" s="13" t="s">
        <v>73</v>
      </c>
      <c r="AY343" s="234" t="s">
        <v>135</v>
      </c>
    </row>
    <row r="344" s="14" customFormat="1">
      <c r="A344" s="14"/>
      <c r="B344" s="235"/>
      <c r="C344" s="236"/>
      <c r="D344" s="226" t="s">
        <v>146</v>
      </c>
      <c r="E344" s="237" t="s">
        <v>19</v>
      </c>
      <c r="F344" s="238" t="s">
        <v>175</v>
      </c>
      <c r="G344" s="236"/>
      <c r="H344" s="239">
        <v>5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146</v>
      </c>
      <c r="AU344" s="245" t="s">
        <v>83</v>
      </c>
      <c r="AV344" s="14" t="s">
        <v>83</v>
      </c>
      <c r="AW344" s="14" t="s">
        <v>35</v>
      </c>
      <c r="AX344" s="14" t="s">
        <v>81</v>
      </c>
      <c r="AY344" s="245" t="s">
        <v>135</v>
      </c>
    </row>
    <row r="345" s="2" customFormat="1" ht="16.5" customHeight="1">
      <c r="A345" s="40"/>
      <c r="B345" s="41"/>
      <c r="C345" s="257" t="s">
        <v>384</v>
      </c>
      <c r="D345" s="257" t="s">
        <v>458</v>
      </c>
      <c r="E345" s="258" t="s">
        <v>1226</v>
      </c>
      <c r="F345" s="259" t="s">
        <v>1227</v>
      </c>
      <c r="G345" s="260" t="s">
        <v>171</v>
      </c>
      <c r="H345" s="261">
        <v>1</v>
      </c>
      <c r="I345" s="262"/>
      <c r="J345" s="263">
        <f>ROUND(I345*H345,2)</f>
        <v>0</v>
      </c>
      <c r="K345" s="259" t="s">
        <v>19</v>
      </c>
      <c r="L345" s="264"/>
      <c r="M345" s="265" t="s">
        <v>19</v>
      </c>
      <c r="N345" s="266" t="s">
        <v>44</v>
      </c>
      <c r="O345" s="86"/>
      <c r="P345" s="215">
        <f>O345*H345</f>
        <v>0</v>
      </c>
      <c r="Q345" s="215">
        <v>1.115</v>
      </c>
      <c r="R345" s="215">
        <f>Q345*H345</f>
        <v>1.115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191</v>
      </c>
      <c r="AT345" s="217" t="s">
        <v>458</v>
      </c>
      <c r="AU345" s="217" t="s">
        <v>83</v>
      </c>
      <c r="AY345" s="19" t="s">
        <v>135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81</v>
      </c>
      <c r="BK345" s="218">
        <f>ROUND(I345*H345,2)</f>
        <v>0</v>
      </c>
      <c r="BL345" s="19" t="s">
        <v>142</v>
      </c>
      <c r="BM345" s="217" t="s">
        <v>1228</v>
      </c>
    </row>
    <row r="346" s="13" customFormat="1">
      <c r="A346" s="13"/>
      <c r="B346" s="224"/>
      <c r="C346" s="225"/>
      <c r="D346" s="226" t="s">
        <v>146</v>
      </c>
      <c r="E346" s="227" t="s">
        <v>19</v>
      </c>
      <c r="F346" s="228" t="s">
        <v>1053</v>
      </c>
      <c r="G346" s="225"/>
      <c r="H346" s="227" t="s">
        <v>19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146</v>
      </c>
      <c r="AU346" s="234" t="s">
        <v>83</v>
      </c>
      <c r="AV346" s="13" t="s">
        <v>81</v>
      </c>
      <c r="AW346" s="13" t="s">
        <v>35</v>
      </c>
      <c r="AX346" s="13" t="s">
        <v>73</v>
      </c>
      <c r="AY346" s="234" t="s">
        <v>135</v>
      </c>
    </row>
    <row r="347" s="13" customFormat="1">
      <c r="A347" s="13"/>
      <c r="B347" s="224"/>
      <c r="C347" s="225"/>
      <c r="D347" s="226" t="s">
        <v>146</v>
      </c>
      <c r="E347" s="227" t="s">
        <v>19</v>
      </c>
      <c r="F347" s="228" t="s">
        <v>1221</v>
      </c>
      <c r="G347" s="225"/>
      <c r="H347" s="227" t="s">
        <v>19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146</v>
      </c>
      <c r="AU347" s="234" t="s">
        <v>83</v>
      </c>
      <c r="AV347" s="13" t="s">
        <v>81</v>
      </c>
      <c r="AW347" s="13" t="s">
        <v>35</v>
      </c>
      <c r="AX347" s="13" t="s">
        <v>73</v>
      </c>
      <c r="AY347" s="234" t="s">
        <v>135</v>
      </c>
    </row>
    <row r="348" s="14" customFormat="1">
      <c r="A348" s="14"/>
      <c r="B348" s="235"/>
      <c r="C348" s="236"/>
      <c r="D348" s="226" t="s">
        <v>146</v>
      </c>
      <c r="E348" s="237" t="s">
        <v>19</v>
      </c>
      <c r="F348" s="238" t="s">
        <v>81</v>
      </c>
      <c r="G348" s="236"/>
      <c r="H348" s="239">
        <v>1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146</v>
      </c>
      <c r="AU348" s="245" t="s">
        <v>83</v>
      </c>
      <c r="AV348" s="14" t="s">
        <v>83</v>
      </c>
      <c r="AW348" s="14" t="s">
        <v>35</v>
      </c>
      <c r="AX348" s="14" t="s">
        <v>81</v>
      </c>
      <c r="AY348" s="245" t="s">
        <v>135</v>
      </c>
    </row>
    <row r="349" s="2" customFormat="1" ht="16.5" customHeight="1">
      <c r="A349" s="40"/>
      <c r="B349" s="41"/>
      <c r="C349" s="206" t="s">
        <v>394</v>
      </c>
      <c r="D349" s="206" t="s">
        <v>137</v>
      </c>
      <c r="E349" s="207" t="s">
        <v>640</v>
      </c>
      <c r="F349" s="208" t="s">
        <v>641</v>
      </c>
      <c r="G349" s="209" t="s">
        <v>140</v>
      </c>
      <c r="H349" s="210">
        <v>139</v>
      </c>
      <c r="I349" s="211"/>
      <c r="J349" s="212">
        <f>ROUND(I349*H349,2)</f>
        <v>0</v>
      </c>
      <c r="K349" s="208" t="s">
        <v>141</v>
      </c>
      <c r="L349" s="46"/>
      <c r="M349" s="213" t="s">
        <v>19</v>
      </c>
      <c r="N349" s="214" t="s">
        <v>44</v>
      </c>
      <c r="O349" s="86"/>
      <c r="P349" s="215">
        <f>O349*H349</f>
        <v>0</v>
      </c>
      <c r="Q349" s="215">
        <v>0.00036000000000000002</v>
      </c>
      <c r="R349" s="215">
        <f>Q349*H349</f>
        <v>0.050040000000000001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142</v>
      </c>
      <c r="AT349" s="217" t="s">
        <v>137</v>
      </c>
      <c r="AU349" s="217" t="s">
        <v>83</v>
      </c>
      <c r="AY349" s="19" t="s">
        <v>135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81</v>
      </c>
      <c r="BK349" s="218">
        <f>ROUND(I349*H349,2)</f>
        <v>0</v>
      </c>
      <c r="BL349" s="19" t="s">
        <v>142</v>
      </c>
      <c r="BM349" s="217" t="s">
        <v>1229</v>
      </c>
    </row>
    <row r="350" s="2" customFormat="1">
      <c r="A350" s="40"/>
      <c r="B350" s="41"/>
      <c r="C350" s="42"/>
      <c r="D350" s="219" t="s">
        <v>144</v>
      </c>
      <c r="E350" s="42"/>
      <c r="F350" s="220" t="s">
        <v>643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144</v>
      </c>
      <c r="AU350" s="19" t="s">
        <v>83</v>
      </c>
    </row>
    <row r="351" s="13" customFormat="1">
      <c r="A351" s="13"/>
      <c r="B351" s="224"/>
      <c r="C351" s="225"/>
      <c r="D351" s="226" t="s">
        <v>146</v>
      </c>
      <c r="E351" s="227" t="s">
        <v>19</v>
      </c>
      <c r="F351" s="228" t="s">
        <v>1053</v>
      </c>
      <c r="G351" s="225"/>
      <c r="H351" s="227" t="s">
        <v>19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146</v>
      </c>
      <c r="AU351" s="234" t="s">
        <v>83</v>
      </c>
      <c r="AV351" s="13" t="s">
        <v>81</v>
      </c>
      <c r="AW351" s="13" t="s">
        <v>35</v>
      </c>
      <c r="AX351" s="13" t="s">
        <v>73</v>
      </c>
      <c r="AY351" s="234" t="s">
        <v>135</v>
      </c>
    </row>
    <row r="352" s="13" customFormat="1">
      <c r="A352" s="13"/>
      <c r="B352" s="224"/>
      <c r="C352" s="225"/>
      <c r="D352" s="226" t="s">
        <v>146</v>
      </c>
      <c r="E352" s="227" t="s">
        <v>19</v>
      </c>
      <c r="F352" s="228" t="s">
        <v>1191</v>
      </c>
      <c r="G352" s="225"/>
      <c r="H352" s="227" t="s">
        <v>19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146</v>
      </c>
      <c r="AU352" s="234" t="s">
        <v>83</v>
      </c>
      <c r="AV352" s="13" t="s">
        <v>81</v>
      </c>
      <c r="AW352" s="13" t="s">
        <v>35</v>
      </c>
      <c r="AX352" s="13" t="s">
        <v>73</v>
      </c>
      <c r="AY352" s="234" t="s">
        <v>135</v>
      </c>
    </row>
    <row r="353" s="14" customFormat="1">
      <c r="A353" s="14"/>
      <c r="B353" s="235"/>
      <c r="C353" s="236"/>
      <c r="D353" s="226" t="s">
        <v>146</v>
      </c>
      <c r="E353" s="237" t="s">
        <v>19</v>
      </c>
      <c r="F353" s="238" t="s">
        <v>1192</v>
      </c>
      <c r="G353" s="236"/>
      <c r="H353" s="239">
        <v>139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146</v>
      </c>
      <c r="AU353" s="245" t="s">
        <v>83</v>
      </c>
      <c r="AV353" s="14" t="s">
        <v>83</v>
      </c>
      <c r="AW353" s="14" t="s">
        <v>35</v>
      </c>
      <c r="AX353" s="14" t="s">
        <v>81</v>
      </c>
      <c r="AY353" s="245" t="s">
        <v>135</v>
      </c>
    </row>
    <row r="354" s="2" customFormat="1" ht="16.5" customHeight="1">
      <c r="A354" s="40"/>
      <c r="B354" s="41"/>
      <c r="C354" s="206" t="s">
        <v>404</v>
      </c>
      <c r="D354" s="206" t="s">
        <v>137</v>
      </c>
      <c r="E354" s="207" t="s">
        <v>1230</v>
      </c>
      <c r="F354" s="208" t="s">
        <v>1231</v>
      </c>
      <c r="G354" s="209" t="s">
        <v>495</v>
      </c>
      <c r="H354" s="210">
        <v>6.5</v>
      </c>
      <c r="I354" s="211"/>
      <c r="J354" s="212">
        <f>ROUND(I354*H354,2)</f>
        <v>0</v>
      </c>
      <c r="K354" s="208" t="s">
        <v>141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142</v>
      </c>
      <c r="AT354" s="217" t="s">
        <v>137</v>
      </c>
      <c r="AU354" s="217" t="s">
        <v>83</v>
      </c>
      <c r="AY354" s="19" t="s">
        <v>135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81</v>
      </c>
      <c r="BK354" s="218">
        <f>ROUND(I354*H354,2)</f>
        <v>0</v>
      </c>
      <c r="BL354" s="19" t="s">
        <v>142</v>
      </c>
      <c r="BM354" s="217" t="s">
        <v>1232</v>
      </c>
    </row>
    <row r="355" s="2" customFormat="1">
      <c r="A355" s="40"/>
      <c r="B355" s="41"/>
      <c r="C355" s="42"/>
      <c r="D355" s="219" t="s">
        <v>144</v>
      </c>
      <c r="E355" s="42"/>
      <c r="F355" s="220" t="s">
        <v>1233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144</v>
      </c>
      <c r="AU355" s="19" t="s">
        <v>83</v>
      </c>
    </row>
    <row r="356" s="13" customFormat="1">
      <c r="A356" s="13"/>
      <c r="B356" s="224"/>
      <c r="C356" s="225"/>
      <c r="D356" s="226" t="s">
        <v>146</v>
      </c>
      <c r="E356" s="227" t="s">
        <v>19</v>
      </c>
      <c r="F356" s="228" t="s">
        <v>1053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146</v>
      </c>
      <c r="AU356" s="234" t="s">
        <v>83</v>
      </c>
      <c r="AV356" s="13" t="s">
        <v>81</v>
      </c>
      <c r="AW356" s="13" t="s">
        <v>35</v>
      </c>
      <c r="AX356" s="13" t="s">
        <v>73</v>
      </c>
      <c r="AY356" s="234" t="s">
        <v>135</v>
      </c>
    </row>
    <row r="357" s="13" customFormat="1">
      <c r="A357" s="13"/>
      <c r="B357" s="224"/>
      <c r="C357" s="225"/>
      <c r="D357" s="226" t="s">
        <v>146</v>
      </c>
      <c r="E357" s="227" t="s">
        <v>19</v>
      </c>
      <c r="F357" s="228" t="s">
        <v>1234</v>
      </c>
      <c r="G357" s="225"/>
      <c r="H357" s="227" t="s">
        <v>19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146</v>
      </c>
      <c r="AU357" s="234" t="s">
        <v>83</v>
      </c>
      <c r="AV357" s="13" t="s">
        <v>81</v>
      </c>
      <c r="AW357" s="13" t="s">
        <v>35</v>
      </c>
      <c r="AX357" s="13" t="s">
        <v>73</v>
      </c>
      <c r="AY357" s="234" t="s">
        <v>135</v>
      </c>
    </row>
    <row r="358" s="14" customFormat="1">
      <c r="A358" s="14"/>
      <c r="B358" s="235"/>
      <c r="C358" s="236"/>
      <c r="D358" s="226" t="s">
        <v>146</v>
      </c>
      <c r="E358" s="237" t="s">
        <v>19</v>
      </c>
      <c r="F358" s="238" t="s">
        <v>1235</v>
      </c>
      <c r="G358" s="236"/>
      <c r="H358" s="239">
        <v>6.5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146</v>
      </c>
      <c r="AU358" s="245" t="s">
        <v>83</v>
      </c>
      <c r="AV358" s="14" t="s">
        <v>83</v>
      </c>
      <c r="AW358" s="14" t="s">
        <v>35</v>
      </c>
      <c r="AX358" s="14" t="s">
        <v>81</v>
      </c>
      <c r="AY358" s="245" t="s">
        <v>135</v>
      </c>
    </row>
    <row r="359" s="12" customFormat="1" ht="22.8" customHeight="1">
      <c r="A359" s="12"/>
      <c r="B359" s="190"/>
      <c r="C359" s="191"/>
      <c r="D359" s="192" t="s">
        <v>72</v>
      </c>
      <c r="E359" s="204" t="s">
        <v>687</v>
      </c>
      <c r="F359" s="204" t="s">
        <v>688</v>
      </c>
      <c r="G359" s="191"/>
      <c r="H359" s="191"/>
      <c r="I359" s="194"/>
      <c r="J359" s="205">
        <f>BK359</f>
        <v>0</v>
      </c>
      <c r="K359" s="191"/>
      <c r="L359" s="196"/>
      <c r="M359" s="197"/>
      <c r="N359" s="198"/>
      <c r="O359" s="198"/>
      <c r="P359" s="199">
        <f>SUM(P360:P361)</f>
        <v>0</v>
      </c>
      <c r="Q359" s="198"/>
      <c r="R359" s="199">
        <f>SUM(R360:R361)</f>
        <v>0</v>
      </c>
      <c r="S359" s="198"/>
      <c r="T359" s="200">
        <f>SUM(T360:T361)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1" t="s">
        <v>81</v>
      </c>
      <c r="AT359" s="202" t="s">
        <v>72</v>
      </c>
      <c r="AU359" s="202" t="s">
        <v>81</v>
      </c>
      <c r="AY359" s="201" t="s">
        <v>135</v>
      </c>
      <c r="BK359" s="203">
        <f>SUM(BK360:BK361)</f>
        <v>0</v>
      </c>
    </row>
    <row r="360" s="2" customFormat="1" ht="21.75" customHeight="1">
      <c r="A360" s="40"/>
      <c r="B360" s="41"/>
      <c r="C360" s="206" t="s">
        <v>410</v>
      </c>
      <c r="D360" s="206" t="s">
        <v>137</v>
      </c>
      <c r="E360" s="207" t="s">
        <v>1236</v>
      </c>
      <c r="F360" s="208" t="s">
        <v>1237</v>
      </c>
      <c r="G360" s="209" t="s">
        <v>413</v>
      </c>
      <c r="H360" s="210">
        <v>679.09799999999996</v>
      </c>
      <c r="I360" s="211"/>
      <c r="J360" s="212">
        <f>ROUND(I360*H360,2)</f>
        <v>0</v>
      </c>
      <c r="K360" s="208" t="s">
        <v>141</v>
      </c>
      <c r="L360" s="46"/>
      <c r="M360" s="213" t="s">
        <v>19</v>
      </c>
      <c r="N360" s="214" t="s">
        <v>44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142</v>
      </c>
      <c r="AT360" s="217" t="s">
        <v>137</v>
      </c>
      <c r="AU360" s="217" t="s">
        <v>83</v>
      </c>
      <c r="AY360" s="19" t="s">
        <v>135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81</v>
      </c>
      <c r="BK360" s="218">
        <f>ROUND(I360*H360,2)</f>
        <v>0</v>
      </c>
      <c r="BL360" s="19" t="s">
        <v>142</v>
      </c>
      <c r="BM360" s="217" t="s">
        <v>1238</v>
      </c>
    </row>
    <row r="361" s="2" customFormat="1">
      <c r="A361" s="40"/>
      <c r="B361" s="41"/>
      <c r="C361" s="42"/>
      <c r="D361" s="219" t="s">
        <v>144</v>
      </c>
      <c r="E361" s="42"/>
      <c r="F361" s="220" t="s">
        <v>1239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144</v>
      </c>
      <c r="AU361" s="19" t="s">
        <v>83</v>
      </c>
    </row>
    <row r="362" s="12" customFormat="1" ht="25.92" customHeight="1">
      <c r="A362" s="12"/>
      <c r="B362" s="190"/>
      <c r="C362" s="191"/>
      <c r="D362" s="192" t="s">
        <v>72</v>
      </c>
      <c r="E362" s="193" t="s">
        <v>1240</v>
      </c>
      <c r="F362" s="193" t="s">
        <v>1241</v>
      </c>
      <c r="G362" s="191"/>
      <c r="H362" s="191"/>
      <c r="I362" s="194"/>
      <c r="J362" s="195">
        <f>BK362</f>
        <v>0</v>
      </c>
      <c r="K362" s="191"/>
      <c r="L362" s="196"/>
      <c r="M362" s="197"/>
      <c r="N362" s="198"/>
      <c r="O362" s="198"/>
      <c r="P362" s="199">
        <f>P363+P403</f>
        <v>0</v>
      </c>
      <c r="Q362" s="198"/>
      <c r="R362" s="199">
        <f>R363+R403</f>
        <v>0.071904940000000001</v>
      </c>
      <c r="S362" s="198"/>
      <c r="T362" s="200">
        <f>T363+T403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1" t="s">
        <v>83</v>
      </c>
      <c r="AT362" s="202" t="s">
        <v>72</v>
      </c>
      <c r="AU362" s="202" t="s">
        <v>73</v>
      </c>
      <c r="AY362" s="201" t="s">
        <v>135</v>
      </c>
      <c r="BK362" s="203">
        <f>BK363+BK403</f>
        <v>0</v>
      </c>
    </row>
    <row r="363" s="12" customFormat="1" ht="22.8" customHeight="1">
      <c r="A363" s="12"/>
      <c r="B363" s="190"/>
      <c r="C363" s="191"/>
      <c r="D363" s="192" t="s">
        <v>72</v>
      </c>
      <c r="E363" s="204" t="s">
        <v>1242</v>
      </c>
      <c r="F363" s="204" t="s">
        <v>1243</v>
      </c>
      <c r="G363" s="191"/>
      <c r="H363" s="191"/>
      <c r="I363" s="194"/>
      <c r="J363" s="205">
        <f>BK363</f>
        <v>0</v>
      </c>
      <c r="K363" s="191"/>
      <c r="L363" s="196"/>
      <c r="M363" s="197"/>
      <c r="N363" s="198"/>
      <c r="O363" s="198"/>
      <c r="P363" s="199">
        <f>SUM(P364:P402)</f>
        <v>0</v>
      </c>
      <c r="Q363" s="198"/>
      <c r="R363" s="199">
        <f>SUM(R364:R402)</f>
        <v>0.064739600000000008</v>
      </c>
      <c r="S363" s="198"/>
      <c r="T363" s="200">
        <f>SUM(T364:T402)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1" t="s">
        <v>83</v>
      </c>
      <c r="AT363" s="202" t="s">
        <v>72</v>
      </c>
      <c r="AU363" s="202" t="s">
        <v>81</v>
      </c>
      <c r="AY363" s="201" t="s">
        <v>135</v>
      </c>
      <c r="BK363" s="203">
        <f>SUM(BK364:BK402)</f>
        <v>0</v>
      </c>
    </row>
    <row r="364" s="2" customFormat="1" ht="16.5" customHeight="1">
      <c r="A364" s="40"/>
      <c r="B364" s="41"/>
      <c r="C364" s="206" t="s">
        <v>422</v>
      </c>
      <c r="D364" s="206" t="s">
        <v>137</v>
      </c>
      <c r="E364" s="207" t="s">
        <v>1244</v>
      </c>
      <c r="F364" s="208" t="s">
        <v>1245</v>
      </c>
      <c r="G364" s="209" t="s">
        <v>461</v>
      </c>
      <c r="H364" s="210">
        <v>53.32</v>
      </c>
      <c r="I364" s="211"/>
      <c r="J364" s="212">
        <f>ROUND(I364*H364,2)</f>
        <v>0</v>
      </c>
      <c r="K364" s="208" t="s">
        <v>141</v>
      </c>
      <c r="L364" s="46"/>
      <c r="M364" s="213" t="s">
        <v>19</v>
      </c>
      <c r="N364" s="214" t="s">
        <v>44</v>
      </c>
      <c r="O364" s="86"/>
      <c r="P364" s="215">
        <f>O364*H364</f>
        <v>0</v>
      </c>
      <c r="Q364" s="215">
        <v>5.0000000000000002E-05</v>
      </c>
      <c r="R364" s="215">
        <f>Q364*H364</f>
        <v>0.002666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231</v>
      </c>
      <c r="AT364" s="217" t="s">
        <v>137</v>
      </c>
      <c r="AU364" s="217" t="s">
        <v>83</v>
      </c>
      <c r="AY364" s="19" t="s">
        <v>135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81</v>
      </c>
      <c r="BK364" s="218">
        <f>ROUND(I364*H364,2)</f>
        <v>0</v>
      </c>
      <c r="BL364" s="19" t="s">
        <v>231</v>
      </c>
      <c r="BM364" s="217" t="s">
        <v>1246</v>
      </c>
    </row>
    <row r="365" s="2" customFormat="1">
      <c r="A365" s="40"/>
      <c r="B365" s="41"/>
      <c r="C365" s="42"/>
      <c r="D365" s="219" t="s">
        <v>144</v>
      </c>
      <c r="E365" s="42"/>
      <c r="F365" s="220" t="s">
        <v>1247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144</v>
      </c>
      <c r="AU365" s="19" t="s">
        <v>83</v>
      </c>
    </row>
    <row r="366" s="13" customFormat="1">
      <c r="A366" s="13"/>
      <c r="B366" s="224"/>
      <c r="C366" s="225"/>
      <c r="D366" s="226" t="s">
        <v>146</v>
      </c>
      <c r="E366" s="227" t="s">
        <v>19</v>
      </c>
      <c r="F366" s="228" t="s">
        <v>1248</v>
      </c>
      <c r="G366" s="225"/>
      <c r="H366" s="227" t="s">
        <v>19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146</v>
      </c>
      <c r="AU366" s="234" t="s">
        <v>83</v>
      </c>
      <c r="AV366" s="13" t="s">
        <v>81</v>
      </c>
      <c r="AW366" s="13" t="s">
        <v>35</v>
      </c>
      <c r="AX366" s="13" t="s">
        <v>73</v>
      </c>
      <c r="AY366" s="234" t="s">
        <v>135</v>
      </c>
    </row>
    <row r="367" s="13" customFormat="1">
      <c r="A367" s="13"/>
      <c r="B367" s="224"/>
      <c r="C367" s="225"/>
      <c r="D367" s="226" t="s">
        <v>146</v>
      </c>
      <c r="E367" s="227" t="s">
        <v>19</v>
      </c>
      <c r="F367" s="228" t="s">
        <v>1249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146</v>
      </c>
      <c r="AU367" s="234" t="s">
        <v>83</v>
      </c>
      <c r="AV367" s="13" t="s">
        <v>81</v>
      </c>
      <c r="AW367" s="13" t="s">
        <v>35</v>
      </c>
      <c r="AX367" s="13" t="s">
        <v>73</v>
      </c>
      <c r="AY367" s="234" t="s">
        <v>135</v>
      </c>
    </row>
    <row r="368" s="13" customFormat="1">
      <c r="A368" s="13"/>
      <c r="B368" s="224"/>
      <c r="C368" s="225"/>
      <c r="D368" s="226" t="s">
        <v>146</v>
      </c>
      <c r="E368" s="227" t="s">
        <v>19</v>
      </c>
      <c r="F368" s="228" t="s">
        <v>1250</v>
      </c>
      <c r="G368" s="225"/>
      <c r="H368" s="227" t="s">
        <v>19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146</v>
      </c>
      <c r="AU368" s="234" t="s">
        <v>83</v>
      </c>
      <c r="AV368" s="13" t="s">
        <v>81</v>
      </c>
      <c r="AW368" s="13" t="s">
        <v>35</v>
      </c>
      <c r="AX368" s="13" t="s">
        <v>73</v>
      </c>
      <c r="AY368" s="234" t="s">
        <v>135</v>
      </c>
    </row>
    <row r="369" s="14" customFormat="1">
      <c r="A369" s="14"/>
      <c r="B369" s="235"/>
      <c r="C369" s="236"/>
      <c r="D369" s="226" t="s">
        <v>146</v>
      </c>
      <c r="E369" s="237" t="s">
        <v>19</v>
      </c>
      <c r="F369" s="238" t="s">
        <v>1251</v>
      </c>
      <c r="G369" s="236"/>
      <c r="H369" s="239">
        <v>51.079000000000001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146</v>
      </c>
      <c r="AU369" s="245" t="s">
        <v>83</v>
      </c>
      <c r="AV369" s="14" t="s">
        <v>83</v>
      </c>
      <c r="AW369" s="14" t="s">
        <v>35</v>
      </c>
      <c r="AX369" s="14" t="s">
        <v>73</v>
      </c>
      <c r="AY369" s="245" t="s">
        <v>135</v>
      </c>
    </row>
    <row r="370" s="13" customFormat="1">
      <c r="A370" s="13"/>
      <c r="B370" s="224"/>
      <c r="C370" s="225"/>
      <c r="D370" s="226" t="s">
        <v>146</v>
      </c>
      <c r="E370" s="227" t="s">
        <v>19</v>
      </c>
      <c r="F370" s="228" t="s">
        <v>1252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146</v>
      </c>
      <c r="AU370" s="234" t="s">
        <v>83</v>
      </c>
      <c r="AV370" s="13" t="s">
        <v>81</v>
      </c>
      <c r="AW370" s="13" t="s">
        <v>35</v>
      </c>
      <c r="AX370" s="13" t="s">
        <v>73</v>
      </c>
      <c r="AY370" s="234" t="s">
        <v>135</v>
      </c>
    </row>
    <row r="371" s="14" customFormat="1">
      <c r="A371" s="14"/>
      <c r="B371" s="235"/>
      <c r="C371" s="236"/>
      <c r="D371" s="226" t="s">
        <v>146</v>
      </c>
      <c r="E371" s="237" t="s">
        <v>19</v>
      </c>
      <c r="F371" s="238" t="s">
        <v>1253</v>
      </c>
      <c r="G371" s="236"/>
      <c r="H371" s="239">
        <v>1.565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146</v>
      </c>
      <c r="AU371" s="245" t="s">
        <v>83</v>
      </c>
      <c r="AV371" s="14" t="s">
        <v>83</v>
      </c>
      <c r="AW371" s="14" t="s">
        <v>35</v>
      </c>
      <c r="AX371" s="14" t="s">
        <v>73</v>
      </c>
      <c r="AY371" s="245" t="s">
        <v>135</v>
      </c>
    </row>
    <row r="372" s="13" customFormat="1">
      <c r="A372" s="13"/>
      <c r="B372" s="224"/>
      <c r="C372" s="225"/>
      <c r="D372" s="226" t="s">
        <v>146</v>
      </c>
      <c r="E372" s="227" t="s">
        <v>19</v>
      </c>
      <c r="F372" s="228" t="s">
        <v>1254</v>
      </c>
      <c r="G372" s="225"/>
      <c r="H372" s="227" t="s">
        <v>19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146</v>
      </c>
      <c r="AU372" s="234" t="s">
        <v>83</v>
      </c>
      <c r="AV372" s="13" t="s">
        <v>81</v>
      </c>
      <c r="AW372" s="13" t="s">
        <v>35</v>
      </c>
      <c r="AX372" s="13" t="s">
        <v>73</v>
      </c>
      <c r="AY372" s="234" t="s">
        <v>135</v>
      </c>
    </row>
    <row r="373" s="14" customFormat="1">
      <c r="A373" s="14"/>
      <c r="B373" s="235"/>
      <c r="C373" s="236"/>
      <c r="D373" s="226" t="s">
        <v>146</v>
      </c>
      <c r="E373" s="237" t="s">
        <v>19</v>
      </c>
      <c r="F373" s="238" t="s">
        <v>1255</v>
      </c>
      <c r="G373" s="236"/>
      <c r="H373" s="239">
        <v>0.67600000000000005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146</v>
      </c>
      <c r="AU373" s="245" t="s">
        <v>83</v>
      </c>
      <c r="AV373" s="14" t="s">
        <v>83</v>
      </c>
      <c r="AW373" s="14" t="s">
        <v>35</v>
      </c>
      <c r="AX373" s="14" t="s">
        <v>73</v>
      </c>
      <c r="AY373" s="245" t="s">
        <v>135</v>
      </c>
    </row>
    <row r="374" s="15" customFormat="1">
      <c r="A374" s="15"/>
      <c r="B374" s="246"/>
      <c r="C374" s="247"/>
      <c r="D374" s="226" t="s">
        <v>146</v>
      </c>
      <c r="E374" s="248" t="s">
        <v>19</v>
      </c>
      <c r="F374" s="249" t="s">
        <v>161</v>
      </c>
      <c r="G374" s="247"/>
      <c r="H374" s="250">
        <v>53.32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146</v>
      </c>
      <c r="AU374" s="256" t="s">
        <v>83</v>
      </c>
      <c r="AV374" s="15" t="s">
        <v>142</v>
      </c>
      <c r="AW374" s="15" t="s">
        <v>35</v>
      </c>
      <c r="AX374" s="15" t="s">
        <v>81</v>
      </c>
      <c r="AY374" s="256" t="s">
        <v>135</v>
      </c>
    </row>
    <row r="375" s="2" customFormat="1" ht="16.5" customHeight="1">
      <c r="A375" s="40"/>
      <c r="B375" s="41"/>
      <c r="C375" s="257" t="s">
        <v>432</v>
      </c>
      <c r="D375" s="257" t="s">
        <v>458</v>
      </c>
      <c r="E375" s="258" t="s">
        <v>1256</v>
      </c>
      <c r="F375" s="259" t="s">
        <v>1257</v>
      </c>
      <c r="G375" s="260" t="s">
        <v>171</v>
      </c>
      <c r="H375" s="261">
        <v>2</v>
      </c>
      <c r="I375" s="262"/>
      <c r="J375" s="263">
        <f>ROUND(I375*H375,2)</f>
        <v>0</v>
      </c>
      <c r="K375" s="259" t="s">
        <v>141</v>
      </c>
      <c r="L375" s="264"/>
      <c r="M375" s="265" t="s">
        <v>19</v>
      </c>
      <c r="N375" s="266" t="s">
        <v>44</v>
      </c>
      <c r="O375" s="86"/>
      <c r="P375" s="215">
        <f>O375*H375</f>
        <v>0</v>
      </c>
      <c r="Q375" s="215">
        <v>0.0015</v>
      </c>
      <c r="R375" s="215">
        <f>Q375*H375</f>
        <v>0.0030000000000000001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342</v>
      </c>
      <c r="AT375" s="217" t="s">
        <v>458</v>
      </c>
      <c r="AU375" s="217" t="s">
        <v>83</v>
      </c>
      <c r="AY375" s="19" t="s">
        <v>135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81</v>
      </c>
      <c r="BK375" s="218">
        <f>ROUND(I375*H375,2)</f>
        <v>0</v>
      </c>
      <c r="BL375" s="19" t="s">
        <v>231</v>
      </c>
      <c r="BM375" s="217" t="s">
        <v>1258</v>
      </c>
    </row>
    <row r="376" s="13" customFormat="1">
      <c r="A376" s="13"/>
      <c r="B376" s="224"/>
      <c r="C376" s="225"/>
      <c r="D376" s="226" t="s">
        <v>146</v>
      </c>
      <c r="E376" s="227" t="s">
        <v>19</v>
      </c>
      <c r="F376" s="228" t="s">
        <v>1248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146</v>
      </c>
      <c r="AU376" s="234" t="s">
        <v>83</v>
      </c>
      <c r="AV376" s="13" t="s">
        <v>81</v>
      </c>
      <c r="AW376" s="13" t="s">
        <v>35</v>
      </c>
      <c r="AX376" s="13" t="s">
        <v>73</v>
      </c>
      <c r="AY376" s="234" t="s">
        <v>135</v>
      </c>
    </row>
    <row r="377" s="13" customFormat="1">
      <c r="A377" s="13"/>
      <c r="B377" s="224"/>
      <c r="C377" s="225"/>
      <c r="D377" s="226" t="s">
        <v>146</v>
      </c>
      <c r="E377" s="227" t="s">
        <v>19</v>
      </c>
      <c r="F377" s="228" t="s">
        <v>1249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146</v>
      </c>
      <c r="AU377" s="234" t="s">
        <v>83</v>
      </c>
      <c r="AV377" s="13" t="s">
        <v>81</v>
      </c>
      <c r="AW377" s="13" t="s">
        <v>35</v>
      </c>
      <c r="AX377" s="13" t="s">
        <v>73</v>
      </c>
      <c r="AY377" s="234" t="s">
        <v>135</v>
      </c>
    </row>
    <row r="378" s="14" customFormat="1">
      <c r="A378" s="14"/>
      <c r="B378" s="235"/>
      <c r="C378" s="236"/>
      <c r="D378" s="226" t="s">
        <v>146</v>
      </c>
      <c r="E378" s="237" t="s">
        <v>19</v>
      </c>
      <c r="F378" s="238" t="s">
        <v>83</v>
      </c>
      <c r="G378" s="236"/>
      <c r="H378" s="239">
        <v>2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146</v>
      </c>
      <c r="AU378" s="245" t="s">
        <v>83</v>
      </c>
      <c r="AV378" s="14" t="s">
        <v>83</v>
      </c>
      <c r="AW378" s="14" t="s">
        <v>35</v>
      </c>
      <c r="AX378" s="14" t="s">
        <v>81</v>
      </c>
      <c r="AY378" s="245" t="s">
        <v>135</v>
      </c>
    </row>
    <row r="379" s="2" customFormat="1" ht="16.5" customHeight="1">
      <c r="A379" s="40"/>
      <c r="B379" s="41"/>
      <c r="C379" s="257" t="s">
        <v>438</v>
      </c>
      <c r="D379" s="257" t="s">
        <v>458</v>
      </c>
      <c r="E379" s="258" t="s">
        <v>1259</v>
      </c>
      <c r="F379" s="259" t="s">
        <v>1260</v>
      </c>
      <c r="G379" s="260" t="s">
        <v>413</v>
      </c>
      <c r="H379" s="261">
        <v>0.056000000000000001</v>
      </c>
      <c r="I379" s="262"/>
      <c r="J379" s="263">
        <f>ROUND(I379*H379,2)</f>
        <v>0</v>
      </c>
      <c r="K379" s="259" t="s">
        <v>141</v>
      </c>
      <c r="L379" s="264"/>
      <c r="M379" s="265" t="s">
        <v>19</v>
      </c>
      <c r="N379" s="266" t="s">
        <v>44</v>
      </c>
      <c r="O379" s="86"/>
      <c r="P379" s="215">
        <f>O379*H379</f>
        <v>0</v>
      </c>
      <c r="Q379" s="215">
        <v>1</v>
      </c>
      <c r="R379" s="215">
        <f>Q379*H379</f>
        <v>0.056000000000000001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342</v>
      </c>
      <c r="AT379" s="217" t="s">
        <v>458</v>
      </c>
      <c r="AU379" s="217" t="s">
        <v>83</v>
      </c>
      <c r="AY379" s="19" t="s">
        <v>135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81</v>
      </c>
      <c r="BK379" s="218">
        <f>ROUND(I379*H379,2)</f>
        <v>0</v>
      </c>
      <c r="BL379" s="19" t="s">
        <v>231</v>
      </c>
      <c r="BM379" s="217" t="s">
        <v>1261</v>
      </c>
    </row>
    <row r="380" s="2" customFormat="1">
      <c r="A380" s="40"/>
      <c r="B380" s="41"/>
      <c r="C380" s="42"/>
      <c r="D380" s="226" t="s">
        <v>1262</v>
      </c>
      <c r="E380" s="42"/>
      <c r="F380" s="277" t="s">
        <v>1263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1262</v>
      </c>
      <c r="AU380" s="19" t="s">
        <v>83</v>
      </c>
    </row>
    <row r="381" s="13" customFormat="1">
      <c r="A381" s="13"/>
      <c r="B381" s="224"/>
      <c r="C381" s="225"/>
      <c r="D381" s="226" t="s">
        <v>146</v>
      </c>
      <c r="E381" s="227" t="s">
        <v>19</v>
      </c>
      <c r="F381" s="228" t="s">
        <v>1248</v>
      </c>
      <c r="G381" s="225"/>
      <c r="H381" s="227" t="s">
        <v>19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146</v>
      </c>
      <c r="AU381" s="234" t="s">
        <v>83</v>
      </c>
      <c r="AV381" s="13" t="s">
        <v>81</v>
      </c>
      <c r="AW381" s="13" t="s">
        <v>35</v>
      </c>
      <c r="AX381" s="13" t="s">
        <v>73</v>
      </c>
      <c r="AY381" s="234" t="s">
        <v>135</v>
      </c>
    </row>
    <row r="382" s="13" customFormat="1">
      <c r="A382" s="13"/>
      <c r="B382" s="224"/>
      <c r="C382" s="225"/>
      <c r="D382" s="226" t="s">
        <v>146</v>
      </c>
      <c r="E382" s="227" t="s">
        <v>19</v>
      </c>
      <c r="F382" s="228" t="s">
        <v>1249</v>
      </c>
      <c r="G382" s="225"/>
      <c r="H382" s="227" t="s">
        <v>19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146</v>
      </c>
      <c r="AU382" s="234" t="s">
        <v>83</v>
      </c>
      <c r="AV382" s="13" t="s">
        <v>81</v>
      </c>
      <c r="AW382" s="13" t="s">
        <v>35</v>
      </c>
      <c r="AX382" s="13" t="s">
        <v>73</v>
      </c>
      <c r="AY382" s="234" t="s">
        <v>135</v>
      </c>
    </row>
    <row r="383" s="13" customFormat="1">
      <c r="A383" s="13"/>
      <c r="B383" s="224"/>
      <c r="C383" s="225"/>
      <c r="D383" s="226" t="s">
        <v>146</v>
      </c>
      <c r="E383" s="227" t="s">
        <v>19</v>
      </c>
      <c r="F383" s="228" t="s">
        <v>1250</v>
      </c>
      <c r="G383" s="225"/>
      <c r="H383" s="227" t="s">
        <v>19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146</v>
      </c>
      <c r="AU383" s="234" t="s">
        <v>83</v>
      </c>
      <c r="AV383" s="13" t="s">
        <v>81</v>
      </c>
      <c r="AW383" s="13" t="s">
        <v>35</v>
      </c>
      <c r="AX383" s="13" t="s">
        <v>73</v>
      </c>
      <c r="AY383" s="234" t="s">
        <v>135</v>
      </c>
    </row>
    <row r="384" s="14" customFormat="1">
      <c r="A384" s="14"/>
      <c r="B384" s="235"/>
      <c r="C384" s="236"/>
      <c r="D384" s="226" t="s">
        <v>146</v>
      </c>
      <c r="E384" s="237" t="s">
        <v>19</v>
      </c>
      <c r="F384" s="238" t="s">
        <v>1264</v>
      </c>
      <c r="G384" s="236"/>
      <c r="H384" s="239">
        <v>0.056000000000000001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146</v>
      </c>
      <c r="AU384" s="245" t="s">
        <v>83</v>
      </c>
      <c r="AV384" s="14" t="s">
        <v>83</v>
      </c>
      <c r="AW384" s="14" t="s">
        <v>35</v>
      </c>
      <c r="AX384" s="14" t="s">
        <v>81</v>
      </c>
      <c r="AY384" s="245" t="s">
        <v>135</v>
      </c>
    </row>
    <row r="385" s="2" customFormat="1" ht="16.5" customHeight="1">
      <c r="A385" s="40"/>
      <c r="B385" s="41"/>
      <c r="C385" s="257" t="s">
        <v>445</v>
      </c>
      <c r="D385" s="257" t="s">
        <v>458</v>
      </c>
      <c r="E385" s="258" t="s">
        <v>1265</v>
      </c>
      <c r="F385" s="259" t="s">
        <v>1266</v>
      </c>
      <c r="G385" s="260" t="s">
        <v>413</v>
      </c>
      <c r="H385" s="261">
        <v>0.002</v>
      </c>
      <c r="I385" s="262"/>
      <c r="J385" s="263">
        <f>ROUND(I385*H385,2)</f>
        <v>0</v>
      </c>
      <c r="K385" s="259" t="s">
        <v>141</v>
      </c>
      <c r="L385" s="264"/>
      <c r="M385" s="265" t="s">
        <v>19</v>
      </c>
      <c r="N385" s="266" t="s">
        <v>44</v>
      </c>
      <c r="O385" s="86"/>
      <c r="P385" s="215">
        <f>O385*H385</f>
        <v>0</v>
      </c>
      <c r="Q385" s="215">
        <v>1</v>
      </c>
      <c r="R385" s="215">
        <f>Q385*H385</f>
        <v>0.002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342</v>
      </c>
      <c r="AT385" s="217" t="s">
        <v>458</v>
      </c>
      <c r="AU385" s="217" t="s">
        <v>83</v>
      </c>
      <c r="AY385" s="19" t="s">
        <v>135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81</v>
      </c>
      <c r="BK385" s="218">
        <f>ROUND(I385*H385,2)</f>
        <v>0</v>
      </c>
      <c r="BL385" s="19" t="s">
        <v>231</v>
      </c>
      <c r="BM385" s="217" t="s">
        <v>1267</v>
      </c>
    </row>
    <row r="386" s="2" customFormat="1">
      <c r="A386" s="40"/>
      <c r="B386" s="41"/>
      <c r="C386" s="42"/>
      <c r="D386" s="226" t="s">
        <v>1262</v>
      </c>
      <c r="E386" s="42"/>
      <c r="F386" s="277" t="s">
        <v>1268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1262</v>
      </c>
      <c r="AU386" s="19" t="s">
        <v>83</v>
      </c>
    </row>
    <row r="387" s="13" customFormat="1">
      <c r="A387" s="13"/>
      <c r="B387" s="224"/>
      <c r="C387" s="225"/>
      <c r="D387" s="226" t="s">
        <v>146</v>
      </c>
      <c r="E387" s="227" t="s">
        <v>19</v>
      </c>
      <c r="F387" s="228" t="s">
        <v>1248</v>
      </c>
      <c r="G387" s="225"/>
      <c r="H387" s="227" t="s">
        <v>19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146</v>
      </c>
      <c r="AU387" s="234" t="s">
        <v>83</v>
      </c>
      <c r="AV387" s="13" t="s">
        <v>81</v>
      </c>
      <c r="AW387" s="13" t="s">
        <v>35</v>
      </c>
      <c r="AX387" s="13" t="s">
        <v>73</v>
      </c>
      <c r="AY387" s="234" t="s">
        <v>135</v>
      </c>
    </row>
    <row r="388" s="13" customFormat="1">
      <c r="A388" s="13"/>
      <c r="B388" s="224"/>
      <c r="C388" s="225"/>
      <c r="D388" s="226" t="s">
        <v>146</v>
      </c>
      <c r="E388" s="227" t="s">
        <v>19</v>
      </c>
      <c r="F388" s="228" t="s">
        <v>1249</v>
      </c>
      <c r="G388" s="225"/>
      <c r="H388" s="227" t="s">
        <v>19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146</v>
      </c>
      <c r="AU388" s="234" t="s">
        <v>83</v>
      </c>
      <c r="AV388" s="13" t="s">
        <v>81</v>
      </c>
      <c r="AW388" s="13" t="s">
        <v>35</v>
      </c>
      <c r="AX388" s="13" t="s">
        <v>73</v>
      </c>
      <c r="AY388" s="234" t="s">
        <v>135</v>
      </c>
    </row>
    <row r="389" s="13" customFormat="1">
      <c r="A389" s="13"/>
      <c r="B389" s="224"/>
      <c r="C389" s="225"/>
      <c r="D389" s="226" t="s">
        <v>146</v>
      </c>
      <c r="E389" s="227" t="s">
        <v>19</v>
      </c>
      <c r="F389" s="228" t="s">
        <v>1252</v>
      </c>
      <c r="G389" s="225"/>
      <c r="H389" s="227" t="s">
        <v>19</v>
      </c>
      <c r="I389" s="229"/>
      <c r="J389" s="225"/>
      <c r="K389" s="225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146</v>
      </c>
      <c r="AU389" s="234" t="s">
        <v>83</v>
      </c>
      <c r="AV389" s="13" t="s">
        <v>81</v>
      </c>
      <c r="AW389" s="13" t="s">
        <v>35</v>
      </c>
      <c r="AX389" s="13" t="s">
        <v>73</v>
      </c>
      <c r="AY389" s="234" t="s">
        <v>135</v>
      </c>
    </row>
    <row r="390" s="14" customFormat="1">
      <c r="A390" s="14"/>
      <c r="B390" s="235"/>
      <c r="C390" s="236"/>
      <c r="D390" s="226" t="s">
        <v>146</v>
      </c>
      <c r="E390" s="237" t="s">
        <v>19</v>
      </c>
      <c r="F390" s="238" t="s">
        <v>1269</v>
      </c>
      <c r="G390" s="236"/>
      <c r="H390" s="239">
        <v>0.002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146</v>
      </c>
      <c r="AU390" s="245" t="s">
        <v>83</v>
      </c>
      <c r="AV390" s="14" t="s">
        <v>83</v>
      </c>
      <c r="AW390" s="14" t="s">
        <v>35</v>
      </c>
      <c r="AX390" s="14" t="s">
        <v>81</v>
      </c>
      <c r="AY390" s="245" t="s">
        <v>135</v>
      </c>
    </row>
    <row r="391" s="2" customFormat="1" ht="16.5" customHeight="1">
      <c r="A391" s="40"/>
      <c r="B391" s="41"/>
      <c r="C391" s="257" t="s">
        <v>451</v>
      </c>
      <c r="D391" s="257" t="s">
        <v>458</v>
      </c>
      <c r="E391" s="258" t="s">
        <v>1270</v>
      </c>
      <c r="F391" s="259" t="s">
        <v>1271</v>
      </c>
      <c r="G391" s="260" t="s">
        <v>413</v>
      </c>
      <c r="H391" s="261">
        <v>0.001</v>
      </c>
      <c r="I391" s="262"/>
      <c r="J391" s="263">
        <f>ROUND(I391*H391,2)</f>
        <v>0</v>
      </c>
      <c r="K391" s="259" t="s">
        <v>141</v>
      </c>
      <c r="L391" s="264"/>
      <c r="M391" s="265" t="s">
        <v>19</v>
      </c>
      <c r="N391" s="266" t="s">
        <v>44</v>
      </c>
      <c r="O391" s="86"/>
      <c r="P391" s="215">
        <f>O391*H391</f>
        <v>0</v>
      </c>
      <c r="Q391" s="215">
        <v>1</v>
      </c>
      <c r="R391" s="215">
        <f>Q391*H391</f>
        <v>0.001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342</v>
      </c>
      <c r="AT391" s="217" t="s">
        <v>458</v>
      </c>
      <c r="AU391" s="217" t="s">
        <v>83</v>
      </c>
      <c r="AY391" s="19" t="s">
        <v>135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81</v>
      </c>
      <c r="BK391" s="218">
        <f>ROUND(I391*H391,2)</f>
        <v>0</v>
      </c>
      <c r="BL391" s="19" t="s">
        <v>231</v>
      </c>
      <c r="BM391" s="217" t="s">
        <v>1272</v>
      </c>
    </row>
    <row r="392" s="2" customFormat="1">
      <c r="A392" s="40"/>
      <c r="B392" s="41"/>
      <c r="C392" s="42"/>
      <c r="D392" s="226" t="s">
        <v>1262</v>
      </c>
      <c r="E392" s="42"/>
      <c r="F392" s="277" t="s">
        <v>1273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1262</v>
      </c>
      <c r="AU392" s="19" t="s">
        <v>83</v>
      </c>
    </row>
    <row r="393" s="13" customFormat="1">
      <c r="A393" s="13"/>
      <c r="B393" s="224"/>
      <c r="C393" s="225"/>
      <c r="D393" s="226" t="s">
        <v>146</v>
      </c>
      <c r="E393" s="227" t="s">
        <v>19</v>
      </c>
      <c r="F393" s="228" t="s">
        <v>1248</v>
      </c>
      <c r="G393" s="225"/>
      <c r="H393" s="227" t="s">
        <v>19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146</v>
      </c>
      <c r="AU393" s="234" t="s">
        <v>83</v>
      </c>
      <c r="AV393" s="13" t="s">
        <v>81</v>
      </c>
      <c r="AW393" s="13" t="s">
        <v>35</v>
      </c>
      <c r="AX393" s="13" t="s">
        <v>73</v>
      </c>
      <c r="AY393" s="234" t="s">
        <v>135</v>
      </c>
    </row>
    <row r="394" s="13" customFormat="1">
      <c r="A394" s="13"/>
      <c r="B394" s="224"/>
      <c r="C394" s="225"/>
      <c r="D394" s="226" t="s">
        <v>146</v>
      </c>
      <c r="E394" s="227" t="s">
        <v>19</v>
      </c>
      <c r="F394" s="228" t="s">
        <v>1249</v>
      </c>
      <c r="G394" s="225"/>
      <c r="H394" s="227" t="s">
        <v>19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146</v>
      </c>
      <c r="AU394" s="234" t="s">
        <v>83</v>
      </c>
      <c r="AV394" s="13" t="s">
        <v>81</v>
      </c>
      <c r="AW394" s="13" t="s">
        <v>35</v>
      </c>
      <c r="AX394" s="13" t="s">
        <v>73</v>
      </c>
      <c r="AY394" s="234" t="s">
        <v>135</v>
      </c>
    </row>
    <row r="395" s="13" customFormat="1">
      <c r="A395" s="13"/>
      <c r="B395" s="224"/>
      <c r="C395" s="225"/>
      <c r="D395" s="226" t="s">
        <v>146</v>
      </c>
      <c r="E395" s="227" t="s">
        <v>19</v>
      </c>
      <c r="F395" s="228" t="s">
        <v>1254</v>
      </c>
      <c r="G395" s="225"/>
      <c r="H395" s="227" t="s">
        <v>19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146</v>
      </c>
      <c r="AU395" s="234" t="s">
        <v>83</v>
      </c>
      <c r="AV395" s="13" t="s">
        <v>81</v>
      </c>
      <c r="AW395" s="13" t="s">
        <v>35</v>
      </c>
      <c r="AX395" s="13" t="s">
        <v>73</v>
      </c>
      <c r="AY395" s="234" t="s">
        <v>135</v>
      </c>
    </row>
    <row r="396" s="14" customFormat="1">
      <c r="A396" s="14"/>
      <c r="B396" s="235"/>
      <c r="C396" s="236"/>
      <c r="D396" s="226" t="s">
        <v>146</v>
      </c>
      <c r="E396" s="237" t="s">
        <v>19</v>
      </c>
      <c r="F396" s="238" t="s">
        <v>1274</v>
      </c>
      <c r="G396" s="236"/>
      <c r="H396" s="239">
        <v>0.001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5" t="s">
        <v>146</v>
      </c>
      <c r="AU396" s="245" t="s">
        <v>83</v>
      </c>
      <c r="AV396" s="14" t="s">
        <v>83</v>
      </c>
      <c r="AW396" s="14" t="s">
        <v>35</v>
      </c>
      <c r="AX396" s="14" t="s">
        <v>81</v>
      </c>
      <c r="AY396" s="245" t="s">
        <v>135</v>
      </c>
    </row>
    <row r="397" s="2" customFormat="1" ht="24.15" customHeight="1">
      <c r="A397" s="40"/>
      <c r="B397" s="41"/>
      <c r="C397" s="257" t="s">
        <v>457</v>
      </c>
      <c r="D397" s="257" t="s">
        <v>458</v>
      </c>
      <c r="E397" s="258" t="s">
        <v>1275</v>
      </c>
      <c r="F397" s="259" t="s">
        <v>1276</v>
      </c>
      <c r="G397" s="260" t="s">
        <v>1008</v>
      </c>
      <c r="H397" s="261">
        <v>0.080000000000000002</v>
      </c>
      <c r="I397" s="262"/>
      <c r="J397" s="263">
        <f>ROUND(I397*H397,2)</f>
        <v>0</v>
      </c>
      <c r="K397" s="259" t="s">
        <v>141</v>
      </c>
      <c r="L397" s="264"/>
      <c r="M397" s="265" t="s">
        <v>19</v>
      </c>
      <c r="N397" s="266" t="s">
        <v>44</v>
      </c>
      <c r="O397" s="86"/>
      <c r="P397" s="215">
        <f>O397*H397</f>
        <v>0</v>
      </c>
      <c r="Q397" s="215">
        <v>0.00092000000000000003</v>
      </c>
      <c r="R397" s="215">
        <f>Q397*H397</f>
        <v>7.36E-05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342</v>
      </c>
      <c r="AT397" s="217" t="s">
        <v>458</v>
      </c>
      <c r="AU397" s="217" t="s">
        <v>83</v>
      </c>
      <c r="AY397" s="19" t="s">
        <v>135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81</v>
      </c>
      <c r="BK397" s="218">
        <f>ROUND(I397*H397,2)</f>
        <v>0</v>
      </c>
      <c r="BL397" s="19" t="s">
        <v>231</v>
      </c>
      <c r="BM397" s="217" t="s">
        <v>1277</v>
      </c>
    </row>
    <row r="398" s="13" customFormat="1">
      <c r="A398" s="13"/>
      <c r="B398" s="224"/>
      <c r="C398" s="225"/>
      <c r="D398" s="226" t="s">
        <v>146</v>
      </c>
      <c r="E398" s="227" t="s">
        <v>19</v>
      </c>
      <c r="F398" s="228" t="s">
        <v>1248</v>
      </c>
      <c r="G398" s="225"/>
      <c r="H398" s="227" t="s">
        <v>19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146</v>
      </c>
      <c r="AU398" s="234" t="s">
        <v>83</v>
      </c>
      <c r="AV398" s="13" t="s">
        <v>81</v>
      </c>
      <c r="AW398" s="13" t="s">
        <v>35</v>
      </c>
      <c r="AX398" s="13" t="s">
        <v>73</v>
      </c>
      <c r="AY398" s="234" t="s">
        <v>135</v>
      </c>
    </row>
    <row r="399" s="13" customFormat="1">
      <c r="A399" s="13"/>
      <c r="B399" s="224"/>
      <c r="C399" s="225"/>
      <c r="D399" s="226" t="s">
        <v>146</v>
      </c>
      <c r="E399" s="227" t="s">
        <v>19</v>
      </c>
      <c r="F399" s="228" t="s">
        <v>1249</v>
      </c>
      <c r="G399" s="225"/>
      <c r="H399" s="227" t="s">
        <v>19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146</v>
      </c>
      <c r="AU399" s="234" t="s">
        <v>83</v>
      </c>
      <c r="AV399" s="13" t="s">
        <v>81</v>
      </c>
      <c r="AW399" s="13" t="s">
        <v>35</v>
      </c>
      <c r="AX399" s="13" t="s">
        <v>73</v>
      </c>
      <c r="AY399" s="234" t="s">
        <v>135</v>
      </c>
    </row>
    <row r="400" s="14" customFormat="1">
      <c r="A400" s="14"/>
      <c r="B400" s="235"/>
      <c r="C400" s="236"/>
      <c r="D400" s="226" t="s">
        <v>146</v>
      </c>
      <c r="E400" s="237" t="s">
        <v>19</v>
      </c>
      <c r="F400" s="238" t="s">
        <v>1278</v>
      </c>
      <c r="G400" s="236"/>
      <c r="H400" s="239">
        <v>0.080000000000000002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146</v>
      </c>
      <c r="AU400" s="245" t="s">
        <v>83</v>
      </c>
      <c r="AV400" s="14" t="s">
        <v>83</v>
      </c>
      <c r="AW400" s="14" t="s">
        <v>35</v>
      </c>
      <c r="AX400" s="14" t="s">
        <v>81</v>
      </c>
      <c r="AY400" s="245" t="s">
        <v>135</v>
      </c>
    </row>
    <row r="401" s="2" customFormat="1" ht="24.15" customHeight="1">
      <c r="A401" s="40"/>
      <c r="B401" s="41"/>
      <c r="C401" s="206" t="s">
        <v>464</v>
      </c>
      <c r="D401" s="206" t="s">
        <v>137</v>
      </c>
      <c r="E401" s="207" t="s">
        <v>1279</v>
      </c>
      <c r="F401" s="208" t="s">
        <v>1280</v>
      </c>
      <c r="G401" s="209" t="s">
        <v>413</v>
      </c>
      <c r="H401" s="210">
        <v>0.065000000000000002</v>
      </c>
      <c r="I401" s="211"/>
      <c r="J401" s="212">
        <f>ROUND(I401*H401,2)</f>
        <v>0</v>
      </c>
      <c r="K401" s="208" t="s">
        <v>141</v>
      </c>
      <c r="L401" s="46"/>
      <c r="M401" s="213" t="s">
        <v>19</v>
      </c>
      <c r="N401" s="214" t="s">
        <v>44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231</v>
      </c>
      <c r="AT401" s="217" t="s">
        <v>137</v>
      </c>
      <c r="AU401" s="217" t="s">
        <v>83</v>
      </c>
      <c r="AY401" s="19" t="s">
        <v>135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81</v>
      </c>
      <c r="BK401" s="218">
        <f>ROUND(I401*H401,2)</f>
        <v>0</v>
      </c>
      <c r="BL401" s="19" t="s">
        <v>231</v>
      </c>
      <c r="BM401" s="217" t="s">
        <v>1281</v>
      </c>
    </row>
    <row r="402" s="2" customFormat="1">
      <c r="A402" s="40"/>
      <c r="B402" s="41"/>
      <c r="C402" s="42"/>
      <c r="D402" s="219" t="s">
        <v>144</v>
      </c>
      <c r="E402" s="42"/>
      <c r="F402" s="220" t="s">
        <v>1282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144</v>
      </c>
      <c r="AU402" s="19" t="s">
        <v>83</v>
      </c>
    </row>
    <row r="403" s="12" customFormat="1" ht="22.8" customHeight="1">
      <c r="A403" s="12"/>
      <c r="B403" s="190"/>
      <c r="C403" s="191"/>
      <c r="D403" s="192" t="s">
        <v>72</v>
      </c>
      <c r="E403" s="204" t="s">
        <v>1283</v>
      </c>
      <c r="F403" s="204" t="s">
        <v>1284</v>
      </c>
      <c r="G403" s="191"/>
      <c r="H403" s="191"/>
      <c r="I403" s="194"/>
      <c r="J403" s="205">
        <f>BK403</f>
        <v>0</v>
      </c>
      <c r="K403" s="191"/>
      <c r="L403" s="196"/>
      <c r="M403" s="197"/>
      <c r="N403" s="198"/>
      <c r="O403" s="198"/>
      <c r="P403" s="199">
        <f>SUM(P404:P415)</f>
        <v>0</v>
      </c>
      <c r="Q403" s="198"/>
      <c r="R403" s="199">
        <f>SUM(R404:R415)</f>
        <v>0.0071653399999999992</v>
      </c>
      <c r="S403" s="198"/>
      <c r="T403" s="200">
        <f>SUM(T404:T415)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1" t="s">
        <v>83</v>
      </c>
      <c r="AT403" s="202" t="s">
        <v>72</v>
      </c>
      <c r="AU403" s="202" t="s">
        <v>81</v>
      </c>
      <c r="AY403" s="201" t="s">
        <v>135</v>
      </c>
      <c r="BK403" s="203">
        <f>SUM(BK404:BK415)</f>
        <v>0</v>
      </c>
    </row>
    <row r="404" s="2" customFormat="1" ht="16.5" customHeight="1">
      <c r="A404" s="40"/>
      <c r="B404" s="41"/>
      <c r="C404" s="206" t="s">
        <v>469</v>
      </c>
      <c r="D404" s="206" t="s">
        <v>137</v>
      </c>
      <c r="E404" s="207" t="s">
        <v>1285</v>
      </c>
      <c r="F404" s="208" t="s">
        <v>1286</v>
      </c>
      <c r="G404" s="209" t="s">
        <v>140</v>
      </c>
      <c r="H404" s="210">
        <v>1.778</v>
      </c>
      <c r="I404" s="211"/>
      <c r="J404" s="212">
        <f>ROUND(I404*H404,2)</f>
        <v>0</v>
      </c>
      <c r="K404" s="208" t="s">
        <v>141</v>
      </c>
      <c r="L404" s="46"/>
      <c r="M404" s="213" t="s">
        <v>19</v>
      </c>
      <c r="N404" s="214" t="s">
        <v>44</v>
      </c>
      <c r="O404" s="86"/>
      <c r="P404" s="215">
        <f>O404*H404</f>
        <v>0</v>
      </c>
      <c r="Q404" s="215">
        <v>0.0040299999999999997</v>
      </c>
      <c r="R404" s="215">
        <f>Q404*H404</f>
        <v>0.0071653399999999992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231</v>
      </c>
      <c r="AT404" s="217" t="s">
        <v>137</v>
      </c>
      <c r="AU404" s="217" t="s">
        <v>83</v>
      </c>
      <c r="AY404" s="19" t="s">
        <v>135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81</v>
      </c>
      <c r="BK404" s="218">
        <f>ROUND(I404*H404,2)</f>
        <v>0</v>
      </c>
      <c r="BL404" s="19" t="s">
        <v>231</v>
      </c>
      <c r="BM404" s="217" t="s">
        <v>1287</v>
      </c>
    </row>
    <row r="405" s="2" customFormat="1">
      <c r="A405" s="40"/>
      <c r="B405" s="41"/>
      <c r="C405" s="42"/>
      <c r="D405" s="219" t="s">
        <v>144</v>
      </c>
      <c r="E405" s="42"/>
      <c r="F405" s="220" t="s">
        <v>1288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144</v>
      </c>
      <c r="AU405" s="19" t="s">
        <v>83</v>
      </c>
    </row>
    <row r="406" s="13" customFormat="1">
      <c r="A406" s="13"/>
      <c r="B406" s="224"/>
      <c r="C406" s="225"/>
      <c r="D406" s="226" t="s">
        <v>146</v>
      </c>
      <c r="E406" s="227" t="s">
        <v>19</v>
      </c>
      <c r="F406" s="228" t="s">
        <v>1248</v>
      </c>
      <c r="G406" s="225"/>
      <c r="H406" s="227" t="s">
        <v>19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146</v>
      </c>
      <c r="AU406" s="234" t="s">
        <v>83</v>
      </c>
      <c r="AV406" s="13" t="s">
        <v>81</v>
      </c>
      <c r="AW406" s="13" t="s">
        <v>35</v>
      </c>
      <c r="AX406" s="13" t="s">
        <v>73</v>
      </c>
      <c r="AY406" s="234" t="s">
        <v>135</v>
      </c>
    </row>
    <row r="407" s="13" customFormat="1">
      <c r="A407" s="13"/>
      <c r="B407" s="224"/>
      <c r="C407" s="225"/>
      <c r="D407" s="226" t="s">
        <v>146</v>
      </c>
      <c r="E407" s="227" t="s">
        <v>19</v>
      </c>
      <c r="F407" s="228" t="s">
        <v>1249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146</v>
      </c>
      <c r="AU407" s="234" t="s">
        <v>83</v>
      </c>
      <c r="AV407" s="13" t="s">
        <v>81</v>
      </c>
      <c r="AW407" s="13" t="s">
        <v>35</v>
      </c>
      <c r="AX407" s="13" t="s">
        <v>73</v>
      </c>
      <c r="AY407" s="234" t="s">
        <v>135</v>
      </c>
    </row>
    <row r="408" s="13" customFormat="1">
      <c r="A408" s="13"/>
      <c r="B408" s="224"/>
      <c r="C408" s="225"/>
      <c r="D408" s="226" t="s">
        <v>146</v>
      </c>
      <c r="E408" s="227" t="s">
        <v>19</v>
      </c>
      <c r="F408" s="228" t="s">
        <v>1289</v>
      </c>
      <c r="G408" s="225"/>
      <c r="H408" s="227" t="s">
        <v>19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146</v>
      </c>
      <c r="AU408" s="234" t="s">
        <v>83</v>
      </c>
      <c r="AV408" s="13" t="s">
        <v>81</v>
      </c>
      <c r="AW408" s="13" t="s">
        <v>35</v>
      </c>
      <c r="AX408" s="13" t="s">
        <v>73</v>
      </c>
      <c r="AY408" s="234" t="s">
        <v>135</v>
      </c>
    </row>
    <row r="409" s="14" customFormat="1">
      <c r="A409" s="14"/>
      <c r="B409" s="235"/>
      <c r="C409" s="236"/>
      <c r="D409" s="226" t="s">
        <v>146</v>
      </c>
      <c r="E409" s="237" t="s">
        <v>19</v>
      </c>
      <c r="F409" s="238" t="s">
        <v>1290</v>
      </c>
      <c r="G409" s="236"/>
      <c r="H409" s="239">
        <v>1.546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146</v>
      </c>
      <c r="AU409" s="245" t="s">
        <v>83</v>
      </c>
      <c r="AV409" s="14" t="s">
        <v>83</v>
      </c>
      <c r="AW409" s="14" t="s">
        <v>35</v>
      </c>
      <c r="AX409" s="14" t="s">
        <v>73</v>
      </c>
      <c r="AY409" s="245" t="s">
        <v>135</v>
      </c>
    </row>
    <row r="410" s="14" customFormat="1">
      <c r="A410" s="14"/>
      <c r="B410" s="235"/>
      <c r="C410" s="236"/>
      <c r="D410" s="226" t="s">
        <v>146</v>
      </c>
      <c r="E410" s="237" t="s">
        <v>19</v>
      </c>
      <c r="F410" s="238" t="s">
        <v>1291</v>
      </c>
      <c r="G410" s="236"/>
      <c r="H410" s="239">
        <v>0.14699999999999999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146</v>
      </c>
      <c r="AU410" s="245" t="s">
        <v>83</v>
      </c>
      <c r="AV410" s="14" t="s">
        <v>83</v>
      </c>
      <c r="AW410" s="14" t="s">
        <v>35</v>
      </c>
      <c r="AX410" s="14" t="s">
        <v>73</v>
      </c>
      <c r="AY410" s="245" t="s">
        <v>135</v>
      </c>
    </row>
    <row r="411" s="13" customFormat="1">
      <c r="A411" s="13"/>
      <c r="B411" s="224"/>
      <c r="C411" s="225"/>
      <c r="D411" s="226" t="s">
        <v>146</v>
      </c>
      <c r="E411" s="227" t="s">
        <v>19</v>
      </c>
      <c r="F411" s="228" t="s">
        <v>1292</v>
      </c>
      <c r="G411" s="225"/>
      <c r="H411" s="227" t="s">
        <v>19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4" t="s">
        <v>146</v>
      </c>
      <c r="AU411" s="234" t="s">
        <v>83</v>
      </c>
      <c r="AV411" s="13" t="s">
        <v>81</v>
      </c>
      <c r="AW411" s="13" t="s">
        <v>35</v>
      </c>
      <c r="AX411" s="13" t="s">
        <v>73</v>
      </c>
      <c r="AY411" s="234" t="s">
        <v>135</v>
      </c>
    </row>
    <row r="412" s="14" customFormat="1">
      <c r="A412" s="14"/>
      <c r="B412" s="235"/>
      <c r="C412" s="236"/>
      <c r="D412" s="226" t="s">
        <v>146</v>
      </c>
      <c r="E412" s="237" t="s">
        <v>19</v>
      </c>
      <c r="F412" s="238" t="s">
        <v>1293</v>
      </c>
      <c r="G412" s="236"/>
      <c r="H412" s="239">
        <v>0.045999999999999999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146</v>
      </c>
      <c r="AU412" s="245" t="s">
        <v>83</v>
      </c>
      <c r="AV412" s="14" t="s">
        <v>83</v>
      </c>
      <c r="AW412" s="14" t="s">
        <v>35</v>
      </c>
      <c r="AX412" s="14" t="s">
        <v>73</v>
      </c>
      <c r="AY412" s="245" t="s">
        <v>135</v>
      </c>
    </row>
    <row r="413" s="13" customFormat="1">
      <c r="A413" s="13"/>
      <c r="B413" s="224"/>
      <c r="C413" s="225"/>
      <c r="D413" s="226" t="s">
        <v>146</v>
      </c>
      <c r="E413" s="227" t="s">
        <v>19</v>
      </c>
      <c r="F413" s="228" t="s">
        <v>1294</v>
      </c>
      <c r="G413" s="225"/>
      <c r="H413" s="227" t="s">
        <v>19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146</v>
      </c>
      <c r="AU413" s="234" t="s">
        <v>83</v>
      </c>
      <c r="AV413" s="13" t="s">
        <v>81</v>
      </c>
      <c r="AW413" s="13" t="s">
        <v>35</v>
      </c>
      <c r="AX413" s="13" t="s">
        <v>73</v>
      </c>
      <c r="AY413" s="234" t="s">
        <v>135</v>
      </c>
    </row>
    <row r="414" s="14" customFormat="1">
      <c r="A414" s="14"/>
      <c r="B414" s="235"/>
      <c r="C414" s="236"/>
      <c r="D414" s="226" t="s">
        <v>146</v>
      </c>
      <c r="E414" s="237" t="s">
        <v>19</v>
      </c>
      <c r="F414" s="238" t="s">
        <v>1295</v>
      </c>
      <c r="G414" s="236"/>
      <c r="H414" s="239">
        <v>0.039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146</v>
      </c>
      <c r="AU414" s="245" t="s">
        <v>83</v>
      </c>
      <c r="AV414" s="14" t="s">
        <v>83</v>
      </c>
      <c r="AW414" s="14" t="s">
        <v>35</v>
      </c>
      <c r="AX414" s="14" t="s">
        <v>73</v>
      </c>
      <c r="AY414" s="245" t="s">
        <v>135</v>
      </c>
    </row>
    <row r="415" s="15" customFormat="1">
      <c r="A415" s="15"/>
      <c r="B415" s="246"/>
      <c r="C415" s="247"/>
      <c r="D415" s="226" t="s">
        <v>146</v>
      </c>
      <c r="E415" s="248" t="s">
        <v>19</v>
      </c>
      <c r="F415" s="249" t="s">
        <v>161</v>
      </c>
      <c r="G415" s="247"/>
      <c r="H415" s="250">
        <v>1.778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6" t="s">
        <v>146</v>
      </c>
      <c r="AU415" s="256" t="s">
        <v>83</v>
      </c>
      <c r="AV415" s="15" t="s">
        <v>142</v>
      </c>
      <c r="AW415" s="15" t="s">
        <v>35</v>
      </c>
      <c r="AX415" s="15" t="s">
        <v>81</v>
      </c>
      <c r="AY415" s="256" t="s">
        <v>135</v>
      </c>
    </row>
    <row r="416" s="12" customFormat="1" ht="25.92" customHeight="1">
      <c r="A416" s="12"/>
      <c r="B416" s="190"/>
      <c r="C416" s="191"/>
      <c r="D416" s="192" t="s">
        <v>72</v>
      </c>
      <c r="E416" s="193" t="s">
        <v>699</v>
      </c>
      <c r="F416" s="193" t="s">
        <v>700</v>
      </c>
      <c r="G416" s="191"/>
      <c r="H416" s="191"/>
      <c r="I416" s="194"/>
      <c r="J416" s="195">
        <f>BK416</f>
        <v>0</v>
      </c>
      <c r="K416" s="191"/>
      <c r="L416" s="196"/>
      <c r="M416" s="197"/>
      <c r="N416" s="198"/>
      <c r="O416" s="198"/>
      <c r="P416" s="199">
        <f>P417+P447+P457</f>
        <v>0</v>
      </c>
      <c r="Q416" s="198"/>
      <c r="R416" s="199">
        <f>R417+R447+R457</f>
        <v>0</v>
      </c>
      <c r="S416" s="198"/>
      <c r="T416" s="200">
        <f>T417+T447+T457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1" t="s">
        <v>175</v>
      </c>
      <c r="AT416" s="202" t="s">
        <v>72</v>
      </c>
      <c r="AU416" s="202" t="s">
        <v>73</v>
      </c>
      <c r="AY416" s="201" t="s">
        <v>135</v>
      </c>
      <c r="BK416" s="203">
        <f>BK417+BK447+BK457</f>
        <v>0</v>
      </c>
    </row>
    <row r="417" s="12" customFormat="1" ht="22.8" customHeight="1">
      <c r="A417" s="12"/>
      <c r="B417" s="190"/>
      <c r="C417" s="191"/>
      <c r="D417" s="192" t="s">
        <v>72</v>
      </c>
      <c r="E417" s="204" t="s">
        <v>701</v>
      </c>
      <c r="F417" s="204" t="s">
        <v>702</v>
      </c>
      <c r="G417" s="191"/>
      <c r="H417" s="191"/>
      <c r="I417" s="194"/>
      <c r="J417" s="205">
        <f>BK417</f>
        <v>0</v>
      </c>
      <c r="K417" s="191"/>
      <c r="L417" s="196"/>
      <c r="M417" s="197"/>
      <c r="N417" s="198"/>
      <c r="O417" s="198"/>
      <c r="P417" s="199">
        <f>SUM(P418:P446)</f>
        <v>0</v>
      </c>
      <c r="Q417" s="198"/>
      <c r="R417" s="199">
        <f>SUM(R418:R446)</f>
        <v>0</v>
      </c>
      <c r="S417" s="198"/>
      <c r="T417" s="200">
        <f>SUM(T418:T446)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1" t="s">
        <v>175</v>
      </c>
      <c r="AT417" s="202" t="s">
        <v>72</v>
      </c>
      <c r="AU417" s="202" t="s">
        <v>81</v>
      </c>
      <c r="AY417" s="201" t="s">
        <v>135</v>
      </c>
      <c r="BK417" s="203">
        <f>SUM(BK418:BK446)</f>
        <v>0</v>
      </c>
    </row>
    <row r="418" s="2" customFormat="1" ht="16.5" customHeight="1">
      <c r="A418" s="40"/>
      <c r="B418" s="41"/>
      <c r="C418" s="206" t="s">
        <v>474</v>
      </c>
      <c r="D418" s="206" t="s">
        <v>137</v>
      </c>
      <c r="E418" s="207" t="s">
        <v>704</v>
      </c>
      <c r="F418" s="208" t="s">
        <v>705</v>
      </c>
      <c r="G418" s="209" t="s">
        <v>706</v>
      </c>
      <c r="H418" s="210">
        <v>2</v>
      </c>
      <c r="I418" s="211"/>
      <c r="J418" s="212">
        <f>ROUND(I418*H418,2)</f>
        <v>0</v>
      </c>
      <c r="K418" s="208" t="s">
        <v>141</v>
      </c>
      <c r="L418" s="46"/>
      <c r="M418" s="213" t="s">
        <v>19</v>
      </c>
      <c r="N418" s="214" t="s">
        <v>44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707</v>
      </c>
      <c r="AT418" s="217" t="s">
        <v>137</v>
      </c>
      <c r="AU418" s="217" t="s">
        <v>83</v>
      </c>
      <c r="AY418" s="19" t="s">
        <v>135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ROUND(I418*H418,2)</f>
        <v>0</v>
      </c>
      <c r="BL418" s="19" t="s">
        <v>707</v>
      </c>
      <c r="BM418" s="217" t="s">
        <v>1296</v>
      </c>
    </row>
    <row r="419" s="2" customFormat="1">
      <c r="A419" s="40"/>
      <c r="B419" s="41"/>
      <c r="C419" s="42"/>
      <c r="D419" s="219" t="s">
        <v>144</v>
      </c>
      <c r="E419" s="42"/>
      <c r="F419" s="220" t="s">
        <v>709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144</v>
      </c>
      <c r="AU419" s="19" t="s">
        <v>83</v>
      </c>
    </row>
    <row r="420" s="13" customFormat="1">
      <c r="A420" s="13"/>
      <c r="B420" s="224"/>
      <c r="C420" s="225"/>
      <c r="D420" s="226" t="s">
        <v>146</v>
      </c>
      <c r="E420" s="227" t="s">
        <v>19</v>
      </c>
      <c r="F420" s="228" t="s">
        <v>1297</v>
      </c>
      <c r="G420" s="225"/>
      <c r="H420" s="227" t="s">
        <v>19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146</v>
      </c>
      <c r="AU420" s="234" t="s">
        <v>83</v>
      </c>
      <c r="AV420" s="13" t="s">
        <v>81</v>
      </c>
      <c r="AW420" s="13" t="s">
        <v>35</v>
      </c>
      <c r="AX420" s="13" t="s">
        <v>73</v>
      </c>
      <c r="AY420" s="234" t="s">
        <v>135</v>
      </c>
    </row>
    <row r="421" s="14" customFormat="1">
      <c r="A421" s="14"/>
      <c r="B421" s="235"/>
      <c r="C421" s="236"/>
      <c r="D421" s="226" t="s">
        <v>146</v>
      </c>
      <c r="E421" s="237" t="s">
        <v>19</v>
      </c>
      <c r="F421" s="238" t="s">
        <v>83</v>
      </c>
      <c r="G421" s="236"/>
      <c r="H421" s="239">
        <v>2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146</v>
      </c>
      <c r="AU421" s="245" t="s">
        <v>83</v>
      </c>
      <c r="AV421" s="14" t="s">
        <v>83</v>
      </c>
      <c r="AW421" s="14" t="s">
        <v>35</v>
      </c>
      <c r="AX421" s="14" t="s">
        <v>81</v>
      </c>
      <c r="AY421" s="245" t="s">
        <v>135</v>
      </c>
    </row>
    <row r="422" s="2" customFormat="1" ht="16.5" customHeight="1">
      <c r="A422" s="40"/>
      <c r="B422" s="41"/>
      <c r="C422" s="206" t="s">
        <v>481</v>
      </c>
      <c r="D422" s="206" t="s">
        <v>137</v>
      </c>
      <c r="E422" s="207" t="s">
        <v>712</v>
      </c>
      <c r="F422" s="208" t="s">
        <v>713</v>
      </c>
      <c r="G422" s="209" t="s">
        <v>714</v>
      </c>
      <c r="H422" s="210">
        <v>1</v>
      </c>
      <c r="I422" s="211"/>
      <c r="J422" s="212">
        <f>ROUND(I422*H422,2)</f>
        <v>0</v>
      </c>
      <c r="K422" s="208" t="s">
        <v>141</v>
      </c>
      <c r="L422" s="46"/>
      <c r="M422" s="213" t="s">
        <v>19</v>
      </c>
      <c r="N422" s="214" t="s">
        <v>44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707</v>
      </c>
      <c r="AT422" s="217" t="s">
        <v>137</v>
      </c>
      <c r="AU422" s="217" t="s">
        <v>83</v>
      </c>
      <c r="AY422" s="19" t="s">
        <v>135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81</v>
      </c>
      <c r="BK422" s="218">
        <f>ROUND(I422*H422,2)</f>
        <v>0</v>
      </c>
      <c r="BL422" s="19" t="s">
        <v>707</v>
      </c>
      <c r="BM422" s="217" t="s">
        <v>1298</v>
      </c>
    </row>
    <row r="423" s="2" customFormat="1">
      <c r="A423" s="40"/>
      <c r="B423" s="41"/>
      <c r="C423" s="42"/>
      <c r="D423" s="219" t="s">
        <v>144</v>
      </c>
      <c r="E423" s="42"/>
      <c r="F423" s="220" t="s">
        <v>716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144</v>
      </c>
      <c r="AU423" s="19" t="s">
        <v>83</v>
      </c>
    </row>
    <row r="424" s="13" customFormat="1">
      <c r="A424" s="13"/>
      <c r="B424" s="224"/>
      <c r="C424" s="225"/>
      <c r="D424" s="226" t="s">
        <v>146</v>
      </c>
      <c r="E424" s="227" t="s">
        <v>19</v>
      </c>
      <c r="F424" s="228" t="s">
        <v>717</v>
      </c>
      <c r="G424" s="225"/>
      <c r="H424" s="227" t="s">
        <v>19</v>
      </c>
      <c r="I424" s="229"/>
      <c r="J424" s="225"/>
      <c r="K424" s="225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146</v>
      </c>
      <c r="AU424" s="234" t="s">
        <v>83</v>
      </c>
      <c r="AV424" s="13" t="s">
        <v>81</v>
      </c>
      <c r="AW424" s="13" t="s">
        <v>35</v>
      </c>
      <c r="AX424" s="13" t="s">
        <v>73</v>
      </c>
      <c r="AY424" s="234" t="s">
        <v>135</v>
      </c>
    </row>
    <row r="425" s="14" customFormat="1">
      <c r="A425" s="14"/>
      <c r="B425" s="235"/>
      <c r="C425" s="236"/>
      <c r="D425" s="226" t="s">
        <v>146</v>
      </c>
      <c r="E425" s="237" t="s">
        <v>19</v>
      </c>
      <c r="F425" s="238" t="s">
        <v>81</v>
      </c>
      <c r="G425" s="236"/>
      <c r="H425" s="239">
        <v>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146</v>
      </c>
      <c r="AU425" s="245" t="s">
        <v>83</v>
      </c>
      <c r="AV425" s="14" t="s">
        <v>83</v>
      </c>
      <c r="AW425" s="14" t="s">
        <v>35</v>
      </c>
      <c r="AX425" s="14" t="s">
        <v>81</v>
      </c>
      <c r="AY425" s="245" t="s">
        <v>135</v>
      </c>
    </row>
    <row r="426" s="2" customFormat="1" ht="16.5" customHeight="1">
      <c r="A426" s="40"/>
      <c r="B426" s="41"/>
      <c r="C426" s="206" t="s">
        <v>487</v>
      </c>
      <c r="D426" s="206" t="s">
        <v>137</v>
      </c>
      <c r="E426" s="207" t="s">
        <v>719</v>
      </c>
      <c r="F426" s="208" t="s">
        <v>720</v>
      </c>
      <c r="G426" s="209" t="s">
        <v>714</v>
      </c>
      <c r="H426" s="210">
        <v>1</v>
      </c>
      <c r="I426" s="211"/>
      <c r="J426" s="212">
        <f>ROUND(I426*H426,2)</f>
        <v>0</v>
      </c>
      <c r="K426" s="208" t="s">
        <v>141</v>
      </c>
      <c r="L426" s="46"/>
      <c r="M426" s="213" t="s">
        <v>19</v>
      </c>
      <c r="N426" s="214" t="s">
        <v>44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707</v>
      </c>
      <c r="AT426" s="217" t="s">
        <v>137</v>
      </c>
      <c r="AU426" s="217" t="s">
        <v>83</v>
      </c>
      <c r="AY426" s="19" t="s">
        <v>135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81</v>
      </c>
      <c r="BK426" s="218">
        <f>ROUND(I426*H426,2)</f>
        <v>0</v>
      </c>
      <c r="BL426" s="19" t="s">
        <v>707</v>
      </c>
      <c r="BM426" s="217" t="s">
        <v>1299</v>
      </c>
    </row>
    <row r="427" s="2" customFormat="1">
      <c r="A427" s="40"/>
      <c r="B427" s="41"/>
      <c r="C427" s="42"/>
      <c r="D427" s="219" t="s">
        <v>144</v>
      </c>
      <c r="E427" s="42"/>
      <c r="F427" s="220" t="s">
        <v>722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144</v>
      </c>
      <c r="AU427" s="19" t="s">
        <v>83</v>
      </c>
    </row>
    <row r="428" s="13" customFormat="1">
      <c r="A428" s="13"/>
      <c r="B428" s="224"/>
      <c r="C428" s="225"/>
      <c r="D428" s="226" t="s">
        <v>146</v>
      </c>
      <c r="E428" s="227" t="s">
        <v>19</v>
      </c>
      <c r="F428" s="228" t="s">
        <v>723</v>
      </c>
      <c r="G428" s="225"/>
      <c r="H428" s="227" t="s">
        <v>19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146</v>
      </c>
      <c r="AU428" s="234" t="s">
        <v>83</v>
      </c>
      <c r="AV428" s="13" t="s">
        <v>81</v>
      </c>
      <c r="AW428" s="13" t="s">
        <v>35</v>
      </c>
      <c r="AX428" s="13" t="s">
        <v>73</v>
      </c>
      <c r="AY428" s="234" t="s">
        <v>135</v>
      </c>
    </row>
    <row r="429" s="14" customFormat="1">
      <c r="A429" s="14"/>
      <c r="B429" s="235"/>
      <c r="C429" s="236"/>
      <c r="D429" s="226" t="s">
        <v>146</v>
      </c>
      <c r="E429" s="237" t="s">
        <v>19</v>
      </c>
      <c r="F429" s="238" t="s">
        <v>81</v>
      </c>
      <c r="G429" s="236"/>
      <c r="H429" s="239">
        <v>1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146</v>
      </c>
      <c r="AU429" s="245" t="s">
        <v>83</v>
      </c>
      <c r="AV429" s="14" t="s">
        <v>83</v>
      </c>
      <c r="AW429" s="14" t="s">
        <v>35</v>
      </c>
      <c r="AX429" s="14" t="s">
        <v>81</v>
      </c>
      <c r="AY429" s="245" t="s">
        <v>135</v>
      </c>
    </row>
    <row r="430" s="2" customFormat="1" ht="16.5" customHeight="1">
      <c r="A430" s="40"/>
      <c r="B430" s="41"/>
      <c r="C430" s="206" t="s">
        <v>492</v>
      </c>
      <c r="D430" s="206" t="s">
        <v>137</v>
      </c>
      <c r="E430" s="207" t="s">
        <v>725</v>
      </c>
      <c r="F430" s="208" t="s">
        <v>726</v>
      </c>
      <c r="G430" s="209" t="s">
        <v>714</v>
      </c>
      <c r="H430" s="210">
        <v>1</v>
      </c>
      <c r="I430" s="211"/>
      <c r="J430" s="212">
        <f>ROUND(I430*H430,2)</f>
        <v>0</v>
      </c>
      <c r="K430" s="208" t="s">
        <v>141</v>
      </c>
      <c r="L430" s="46"/>
      <c r="M430" s="213" t="s">
        <v>19</v>
      </c>
      <c r="N430" s="214" t="s">
        <v>44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707</v>
      </c>
      <c r="AT430" s="217" t="s">
        <v>137</v>
      </c>
      <c r="AU430" s="217" t="s">
        <v>83</v>
      </c>
      <c r="AY430" s="19" t="s">
        <v>135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81</v>
      </c>
      <c r="BK430" s="218">
        <f>ROUND(I430*H430,2)</f>
        <v>0</v>
      </c>
      <c r="BL430" s="19" t="s">
        <v>707</v>
      </c>
      <c r="BM430" s="217" t="s">
        <v>1300</v>
      </c>
    </row>
    <row r="431" s="2" customFormat="1">
      <c r="A431" s="40"/>
      <c r="B431" s="41"/>
      <c r="C431" s="42"/>
      <c r="D431" s="219" t="s">
        <v>144</v>
      </c>
      <c r="E431" s="42"/>
      <c r="F431" s="220" t="s">
        <v>728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144</v>
      </c>
      <c r="AU431" s="19" t="s">
        <v>83</v>
      </c>
    </row>
    <row r="432" s="13" customFormat="1">
      <c r="A432" s="13"/>
      <c r="B432" s="224"/>
      <c r="C432" s="225"/>
      <c r="D432" s="226" t="s">
        <v>146</v>
      </c>
      <c r="E432" s="227" t="s">
        <v>19</v>
      </c>
      <c r="F432" s="228" t="s">
        <v>729</v>
      </c>
      <c r="G432" s="225"/>
      <c r="H432" s="227" t="s">
        <v>19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146</v>
      </c>
      <c r="AU432" s="234" t="s">
        <v>83</v>
      </c>
      <c r="AV432" s="13" t="s">
        <v>81</v>
      </c>
      <c r="AW432" s="13" t="s">
        <v>35</v>
      </c>
      <c r="AX432" s="13" t="s">
        <v>73</v>
      </c>
      <c r="AY432" s="234" t="s">
        <v>135</v>
      </c>
    </row>
    <row r="433" s="14" customFormat="1">
      <c r="A433" s="14"/>
      <c r="B433" s="235"/>
      <c r="C433" s="236"/>
      <c r="D433" s="226" t="s">
        <v>146</v>
      </c>
      <c r="E433" s="237" t="s">
        <v>19</v>
      </c>
      <c r="F433" s="238" t="s">
        <v>81</v>
      </c>
      <c r="G433" s="236"/>
      <c r="H433" s="239">
        <v>1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146</v>
      </c>
      <c r="AU433" s="245" t="s">
        <v>83</v>
      </c>
      <c r="AV433" s="14" t="s">
        <v>83</v>
      </c>
      <c r="AW433" s="14" t="s">
        <v>35</v>
      </c>
      <c r="AX433" s="14" t="s">
        <v>81</v>
      </c>
      <c r="AY433" s="245" t="s">
        <v>135</v>
      </c>
    </row>
    <row r="434" s="2" customFormat="1" ht="16.5" customHeight="1">
      <c r="A434" s="40"/>
      <c r="B434" s="41"/>
      <c r="C434" s="206" t="s">
        <v>508</v>
      </c>
      <c r="D434" s="206" t="s">
        <v>137</v>
      </c>
      <c r="E434" s="207" t="s">
        <v>731</v>
      </c>
      <c r="F434" s="208" t="s">
        <v>732</v>
      </c>
      <c r="G434" s="209" t="s">
        <v>714</v>
      </c>
      <c r="H434" s="210">
        <v>1</v>
      </c>
      <c r="I434" s="211"/>
      <c r="J434" s="212">
        <f>ROUND(I434*H434,2)</f>
        <v>0</v>
      </c>
      <c r="K434" s="208" t="s">
        <v>141</v>
      </c>
      <c r="L434" s="46"/>
      <c r="M434" s="213" t="s">
        <v>19</v>
      </c>
      <c r="N434" s="214" t="s">
        <v>44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707</v>
      </c>
      <c r="AT434" s="217" t="s">
        <v>137</v>
      </c>
      <c r="AU434" s="217" t="s">
        <v>83</v>
      </c>
      <c r="AY434" s="19" t="s">
        <v>135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81</v>
      </c>
      <c r="BK434" s="218">
        <f>ROUND(I434*H434,2)</f>
        <v>0</v>
      </c>
      <c r="BL434" s="19" t="s">
        <v>707</v>
      </c>
      <c r="BM434" s="217" t="s">
        <v>1301</v>
      </c>
    </row>
    <row r="435" s="2" customFormat="1">
      <c r="A435" s="40"/>
      <c r="B435" s="41"/>
      <c r="C435" s="42"/>
      <c r="D435" s="219" t="s">
        <v>144</v>
      </c>
      <c r="E435" s="42"/>
      <c r="F435" s="220" t="s">
        <v>734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144</v>
      </c>
      <c r="AU435" s="19" t="s">
        <v>83</v>
      </c>
    </row>
    <row r="436" s="13" customFormat="1">
      <c r="A436" s="13"/>
      <c r="B436" s="224"/>
      <c r="C436" s="225"/>
      <c r="D436" s="226" t="s">
        <v>146</v>
      </c>
      <c r="E436" s="227" t="s">
        <v>19</v>
      </c>
      <c r="F436" s="228" t="s">
        <v>735</v>
      </c>
      <c r="G436" s="225"/>
      <c r="H436" s="227" t="s">
        <v>19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4" t="s">
        <v>146</v>
      </c>
      <c r="AU436" s="234" t="s">
        <v>83</v>
      </c>
      <c r="AV436" s="13" t="s">
        <v>81</v>
      </c>
      <c r="AW436" s="13" t="s">
        <v>35</v>
      </c>
      <c r="AX436" s="13" t="s">
        <v>73</v>
      </c>
      <c r="AY436" s="234" t="s">
        <v>135</v>
      </c>
    </row>
    <row r="437" s="14" customFormat="1">
      <c r="A437" s="14"/>
      <c r="B437" s="235"/>
      <c r="C437" s="236"/>
      <c r="D437" s="226" t="s">
        <v>146</v>
      </c>
      <c r="E437" s="237" t="s">
        <v>19</v>
      </c>
      <c r="F437" s="238" t="s">
        <v>81</v>
      </c>
      <c r="G437" s="236"/>
      <c r="H437" s="239">
        <v>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146</v>
      </c>
      <c r="AU437" s="245" t="s">
        <v>83</v>
      </c>
      <c r="AV437" s="14" t="s">
        <v>83</v>
      </c>
      <c r="AW437" s="14" t="s">
        <v>35</v>
      </c>
      <c r="AX437" s="14" t="s">
        <v>81</v>
      </c>
      <c r="AY437" s="245" t="s">
        <v>135</v>
      </c>
    </row>
    <row r="438" s="2" customFormat="1" ht="16.5" customHeight="1">
      <c r="A438" s="40"/>
      <c r="B438" s="41"/>
      <c r="C438" s="206" t="s">
        <v>513</v>
      </c>
      <c r="D438" s="206" t="s">
        <v>137</v>
      </c>
      <c r="E438" s="207" t="s">
        <v>737</v>
      </c>
      <c r="F438" s="208" t="s">
        <v>738</v>
      </c>
      <c r="G438" s="209" t="s">
        <v>714</v>
      </c>
      <c r="H438" s="210">
        <v>1</v>
      </c>
      <c r="I438" s="211"/>
      <c r="J438" s="212">
        <f>ROUND(I438*H438,2)</f>
        <v>0</v>
      </c>
      <c r="K438" s="208" t="s">
        <v>141</v>
      </c>
      <c r="L438" s="46"/>
      <c r="M438" s="213" t="s">
        <v>19</v>
      </c>
      <c r="N438" s="214" t="s">
        <v>44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707</v>
      </c>
      <c r="AT438" s="217" t="s">
        <v>137</v>
      </c>
      <c r="AU438" s="217" t="s">
        <v>83</v>
      </c>
      <c r="AY438" s="19" t="s">
        <v>135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81</v>
      </c>
      <c r="BK438" s="218">
        <f>ROUND(I438*H438,2)</f>
        <v>0</v>
      </c>
      <c r="BL438" s="19" t="s">
        <v>707</v>
      </c>
      <c r="BM438" s="217" t="s">
        <v>1302</v>
      </c>
    </row>
    <row r="439" s="2" customFormat="1">
      <c r="A439" s="40"/>
      <c r="B439" s="41"/>
      <c r="C439" s="42"/>
      <c r="D439" s="219" t="s">
        <v>144</v>
      </c>
      <c r="E439" s="42"/>
      <c r="F439" s="220" t="s">
        <v>740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144</v>
      </c>
      <c r="AU439" s="19" t="s">
        <v>83</v>
      </c>
    </row>
    <row r="440" s="13" customFormat="1">
      <c r="A440" s="13"/>
      <c r="B440" s="224"/>
      <c r="C440" s="225"/>
      <c r="D440" s="226" t="s">
        <v>146</v>
      </c>
      <c r="E440" s="227" t="s">
        <v>19</v>
      </c>
      <c r="F440" s="228" t="s">
        <v>741</v>
      </c>
      <c r="G440" s="225"/>
      <c r="H440" s="227" t="s">
        <v>19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146</v>
      </c>
      <c r="AU440" s="234" t="s">
        <v>83</v>
      </c>
      <c r="AV440" s="13" t="s">
        <v>81</v>
      </c>
      <c r="AW440" s="13" t="s">
        <v>35</v>
      </c>
      <c r="AX440" s="13" t="s">
        <v>73</v>
      </c>
      <c r="AY440" s="234" t="s">
        <v>135</v>
      </c>
    </row>
    <row r="441" s="13" customFormat="1">
      <c r="A441" s="13"/>
      <c r="B441" s="224"/>
      <c r="C441" s="225"/>
      <c r="D441" s="226" t="s">
        <v>146</v>
      </c>
      <c r="E441" s="227" t="s">
        <v>19</v>
      </c>
      <c r="F441" s="228" t="s">
        <v>738</v>
      </c>
      <c r="G441" s="225"/>
      <c r="H441" s="227" t="s">
        <v>19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146</v>
      </c>
      <c r="AU441" s="234" t="s">
        <v>83</v>
      </c>
      <c r="AV441" s="13" t="s">
        <v>81</v>
      </c>
      <c r="AW441" s="13" t="s">
        <v>35</v>
      </c>
      <c r="AX441" s="13" t="s">
        <v>73</v>
      </c>
      <c r="AY441" s="234" t="s">
        <v>135</v>
      </c>
    </row>
    <row r="442" s="14" customFormat="1">
      <c r="A442" s="14"/>
      <c r="B442" s="235"/>
      <c r="C442" s="236"/>
      <c r="D442" s="226" t="s">
        <v>146</v>
      </c>
      <c r="E442" s="237" t="s">
        <v>19</v>
      </c>
      <c r="F442" s="238" t="s">
        <v>81</v>
      </c>
      <c r="G442" s="236"/>
      <c r="H442" s="239">
        <v>1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146</v>
      </c>
      <c r="AU442" s="245" t="s">
        <v>83</v>
      </c>
      <c r="AV442" s="14" t="s">
        <v>83</v>
      </c>
      <c r="AW442" s="14" t="s">
        <v>35</v>
      </c>
      <c r="AX442" s="14" t="s">
        <v>81</v>
      </c>
      <c r="AY442" s="245" t="s">
        <v>135</v>
      </c>
    </row>
    <row r="443" s="2" customFormat="1" ht="16.5" customHeight="1">
      <c r="A443" s="40"/>
      <c r="B443" s="41"/>
      <c r="C443" s="206" t="s">
        <v>518</v>
      </c>
      <c r="D443" s="206" t="s">
        <v>137</v>
      </c>
      <c r="E443" s="207" t="s">
        <v>1303</v>
      </c>
      <c r="F443" s="208" t="s">
        <v>1304</v>
      </c>
      <c r="G443" s="209" t="s">
        <v>714</v>
      </c>
      <c r="H443" s="210">
        <v>1</v>
      </c>
      <c r="I443" s="211"/>
      <c r="J443" s="212">
        <f>ROUND(I443*H443,2)</f>
        <v>0</v>
      </c>
      <c r="K443" s="208" t="s">
        <v>141</v>
      </c>
      <c r="L443" s="46"/>
      <c r="M443" s="213" t="s">
        <v>19</v>
      </c>
      <c r="N443" s="214" t="s">
        <v>44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707</v>
      </c>
      <c r="AT443" s="217" t="s">
        <v>137</v>
      </c>
      <c r="AU443" s="217" t="s">
        <v>83</v>
      </c>
      <c r="AY443" s="19" t="s">
        <v>135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81</v>
      </c>
      <c r="BK443" s="218">
        <f>ROUND(I443*H443,2)</f>
        <v>0</v>
      </c>
      <c r="BL443" s="19" t="s">
        <v>707</v>
      </c>
      <c r="BM443" s="217" t="s">
        <v>1305</v>
      </c>
    </row>
    <row r="444" s="2" customFormat="1">
      <c r="A444" s="40"/>
      <c r="B444" s="41"/>
      <c r="C444" s="42"/>
      <c r="D444" s="219" t="s">
        <v>144</v>
      </c>
      <c r="E444" s="42"/>
      <c r="F444" s="220" t="s">
        <v>1306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144</v>
      </c>
      <c r="AU444" s="19" t="s">
        <v>83</v>
      </c>
    </row>
    <row r="445" s="13" customFormat="1">
      <c r="A445" s="13"/>
      <c r="B445" s="224"/>
      <c r="C445" s="225"/>
      <c r="D445" s="226" t="s">
        <v>146</v>
      </c>
      <c r="E445" s="227" t="s">
        <v>19</v>
      </c>
      <c r="F445" s="228" t="s">
        <v>1307</v>
      </c>
      <c r="G445" s="225"/>
      <c r="H445" s="227" t="s">
        <v>19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146</v>
      </c>
      <c r="AU445" s="234" t="s">
        <v>83</v>
      </c>
      <c r="AV445" s="13" t="s">
        <v>81</v>
      </c>
      <c r="AW445" s="13" t="s">
        <v>35</v>
      </c>
      <c r="AX445" s="13" t="s">
        <v>73</v>
      </c>
      <c r="AY445" s="234" t="s">
        <v>135</v>
      </c>
    </row>
    <row r="446" s="14" customFormat="1">
      <c r="A446" s="14"/>
      <c r="B446" s="235"/>
      <c r="C446" s="236"/>
      <c r="D446" s="226" t="s">
        <v>146</v>
      </c>
      <c r="E446" s="237" t="s">
        <v>19</v>
      </c>
      <c r="F446" s="238" t="s">
        <v>81</v>
      </c>
      <c r="G446" s="236"/>
      <c r="H446" s="239">
        <v>1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146</v>
      </c>
      <c r="AU446" s="245" t="s">
        <v>83</v>
      </c>
      <c r="AV446" s="14" t="s">
        <v>83</v>
      </c>
      <c r="AW446" s="14" t="s">
        <v>35</v>
      </c>
      <c r="AX446" s="14" t="s">
        <v>81</v>
      </c>
      <c r="AY446" s="245" t="s">
        <v>135</v>
      </c>
    </row>
    <row r="447" s="12" customFormat="1" ht="22.8" customHeight="1">
      <c r="A447" s="12"/>
      <c r="B447" s="190"/>
      <c r="C447" s="191"/>
      <c r="D447" s="192" t="s">
        <v>72</v>
      </c>
      <c r="E447" s="204" t="s">
        <v>742</v>
      </c>
      <c r="F447" s="204" t="s">
        <v>743</v>
      </c>
      <c r="G447" s="191"/>
      <c r="H447" s="191"/>
      <c r="I447" s="194"/>
      <c r="J447" s="205">
        <f>BK447</f>
        <v>0</v>
      </c>
      <c r="K447" s="191"/>
      <c r="L447" s="196"/>
      <c r="M447" s="197"/>
      <c r="N447" s="198"/>
      <c r="O447" s="198"/>
      <c r="P447" s="199">
        <f>SUM(P448:P456)</f>
        <v>0</v>
      </c>
      <c r="Q447" s="198"/>
      <c r="R447" s="199">
        <f>SUM(R448:R456)</f>
        <v>0</v>
      </c>
      <c r="S447" s="198"/>
      <c r="T447" s="200">
        <f>SUM(T448:T456)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1" t="s">
        <v>175</v>
      </c>
      <c r="AT447" s="202" t="s">
        <v>72</v>
      </c>
      <c r="AU447" s="202" t="s">
        <v>81</v>
      </c>
      <c r="AY447" s="201" t="s">
        <v>135</v>
      </c>
      <c r="BK447" s="203">
        <f>SUM(BK448:BK456)</f>
        <v>0</v>
      </c>
    </row>
    <row r="448" s="2" customFormat="1" ht="16.5" customHeight="1">
      <c r="A448" s="40"/>
      <c r="B448" s="41"/>
      <c r="C448" s="206" t="s">
        <v>525</v>
      </c>
      <c r="D448" s="206" t="s">
        <v>137</v>
      </c>
      <c r="E448" s="207" t="s">
        <v>745</v>
      </c>
      <c r="F448" s="208" t="s">
        <v>743</v>
      </c>
      <c r="G448" s="209" t="s">
        <v>714</v>
      </c>
      <c r="H448" s="210">
        <v>1</v>
      </c>
      <c r="I448" s="211"/>
      <c r="J448" s="212">
        <f>ROUND(I448*H448,2)</f>
        <v>0</v>
      </c>
      <c r="K448" s="208" t="s">
        <v>141</v>
      </c>
      <c r="L448" s="46"/>
      <c r="M448" s="213" t="s">
        <v>19</v>
      </c>
      <c r="N448" s="214" t="s">
        <v>44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707</v>
      </c>
      <c r="AT448" s="217" t="s">
        <v>137</v>
      </c>
      <c r="AU448" s="217" t="s">
        <v>83</v>
      </c>
      <c r="AY448" s="19" t="s">
        <v>135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81</v>
      </c>
      <c r="BK448" s="218">
        <f>ROUND(I448*H448,2)</f>
        <v>0</v>
      </c>
      <c r="BL448" s="19" t="s">
        <v>707</v>
      </c>
      <c r="BM448" s="217" t="s">
        <v>1308</v>
      </c>
    </row>
    <row r="449" s="2" customFormat="1">
      <c r="A449" s="40"/>
      <c r="B449" s="41"/>
      <c r="C449" s="42"/>
      <c r="D449" s="219" t="s">
        <v>144</v>
      </c>
      <c r="E449" s="42"/>
      <c r="F449" s="220" t="s">
        <v>747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144</v>
      </c>
      <c r="AU449" s="19" t="s">
        <v>83</v>
      </c>
    </row>
    <row r="450" s="13" customFormat="1">
      <c r="A450" s="13"/>
      <c r="B450" s="224"/>
      <c r="C450" s="225"/>
      <c r="D450" s="226" t="s">
        <v>146</v>
      </c>
      <c r="E450" s="227" t="s">
        <v>19</v>
      </c>
      <c r="F450" s="228" t="s">
        <v>748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146</v>
      </c>
      <c r="AU450" s="234" t="s">
        <v>83</v>
      </c>
      <c r="AV450" s="13" t="s">
        <v>81</v>
      </c>
      <c r="AW450" s="13" t="s">
        <v>35</v>
      </c>
      <c r="AX450" s="13" t="s">
        <v>73</v>
      </c>
      <c r="AY450" s="234" t="s">
        <v>135</v>
      </c>
    </row>
    <row r="451" s="13" customFormat="1">
      <c r="A451" s="13"/>
      <c r="B451" s="224"/>
      <c r="C451" s="225"/>
      <c r="D451" s="226" t="s">
        <v>146</v>
      </c>
      <c r="E451" s="227" t="s">
        <v>19</v>
      </c>
      <c r="F451" s="228" t="s">
        <v>743</v>
      </c>
      <c r="G451" s="225"/>
      <c r="H451" s="227" t="s">
        <v>19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146</v>
      </c>
      <c r="AU451" s="234" t="s">
        <v>83</v>
      </c>
      <c r="AV451" s="13" t="s">
        <v>81</v>
      </c>
      <c r="AW451" s="13" t="s">
        <v>35</v>
      </c>
      <c r="AX451" s="13" t="s">
        <v>73</v>
      </c>
      <c r="AY451" s="234" t="s">
        <v>135</v>
      </c>
    </row>
    <row r="452" s="14" customFormat="1">
      <c r="A452" s="14"/>
      <c r="B452" s="235"/>
      <c r="C452" s="236"/>
      <c r="D452" s="226" t="s">
        <v>146</v>
      </c>
      <c r="E452" s="237" t="s">
        <v>19</v>
      </c>
      <c r="F452" s="238" t="s">
        <v>81</v>
      </c>
      <c r="G452" s="236"/>
      <c r="H452" s="239">
        <v>1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146</v>
      </c>
      <c r="AU452" s="245" t="s">
        <v>83</v>
      </c>
      <c r="AV452" s="14" t="s">
        <v>83</v>
      </c>
      <c r="AW452" s="14" t="s">
        <v>35</v>
      </c>
      <c r="AX452" s="14" t="s">
        <v>81</v>
      </c>
      <c r="AY452" s="245" t="s">
        <v>135</v>
      </c>
    </row>
    <row r="453" s="2" customFormat="1" ht="16.5" customHeight="1">
      <c r="A453" s="40"/>
      <c r="B453" s="41"/>
      <c r="C453" s="206" t="s">
        <v>531</v>
      </c>
      <c r="D453" s="206" t="s">
        <v>137</v>
      </c>
      <c r="E453" s="207" t="s">
        <v>750</v>
      </c>
      <c r="F453" s="208" t="s">
        <v>751</v>
      </c>
      <c r="G453" s="209" t="s">
        <v>714</v>
      </c>
      <c r="H453" s="210">
        <v>1</v>
      </c>
      <c r="I453" s="211"/>
      <c r="J453" s="212">
        <f>ROUND(I453*H453,2)</f>
        <v>0</v>
      </c>
      <c r="K453" s="208" t="s">
        <v>141</v>
      </c>
      <c r="L453" s="46"/>
      <c r="M453" s="213" t="s">
        <v>19</v>
      </c>
      <c r="N453" s="214" t="s">
        <v>44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707</v>
      </c>
      <c r="AT453" s="217" t="s">
        <v>137</v>
      </c>
      <c r="AU453" s="217" t="s">
        <v>83</v>
      </c>
      <c r="AY453" s="19" t="s">
        <v>135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81</v>
      </c>
      <c r="BK453" s="218">
        <f>ROUND(I453*H453,2)</f>
        <v>0</v>
      </c>
      <c r="BL453" s="19" t="s">
        <v>707</v>
      </c>
      <c r="BM453" s="217" t="s">
        <v>1309</v>
      </c>
    </row>
    <row r="454" s="2" customFormat="1">
      <c r="A454" s="40"/>
      <c r="B454" s="41"/>
      <c r="C454" s="42"/>
      <c r="D454" s="219" t="s">
        <v>144</v>
      </c>
      <c r="E454" s="42"/>
      <c r="F454" s="220" t="s">
        <v>753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144</v>
      </c>
      <c r="AU454" s="19" t="s">
        <v>83</v>
      </c>
    </row>
    <row r="455" s="13" customFormat="1">
      <c r="A455" s="13"/>
      <c r="B455" s="224"/>
      <c r="C455" s="225"/>
      <c r="D455" s="226" t="s">
        <v>146</v>
      </c>
      <c r="E455" s="227" t="s">
        <v>19</v>
      </c>
      <c r="F455" s="228" t="s">
        <v>754</v>
      </c>
      <c r="G455" s="225"/>
      <c r="H455" s="227" t="s">
        <v>19</v>
      </c>
      <c r="I455" s="229"/>
      <c r="J455" s="225"/>
      <c r="K455" s="225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146</v>
      </c>
      <c r="AU455" s="234" t="s">
        <v>83</v>
      </c>
      <c r="AV455" s="13" t="s">
        <v>81</v>
      </c>
      <c r="AW455" s="13" t="s">
        <v>35</v>
      </c>
      <c r="AX455" s="13" t="s">
        <v>73</v>
      </c>
      <c r="AY455" s="234" t="s">
        <v>135</v>
      </c>
    </row>
    <row r="456" s="14" customFormat="1">
      <c r="A456" s="14"/>
      <c r="B456" s="235"/>
      <c r="C456" s="236"/>
      <c r="D456" s="226" t="s">
        <v>146</v>
      </c>
      <c r="E456" s="237" t="s">
        <v>19</v>
      </c>
      <c r="F456" s="238" t="s">
        <v>81</v>
      </c>
      <c r="G456" s="236"/>
      <c r="H456" s="239">
        <v>1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146</v>
      </c>
      <c r="AU456" s="245" t="s">
        <v>83</v>
      </c>
      <c r="AV456" s="14" t="s">
        <v>83</v>
      </c>
      <c r="AW456" s="14" t="s">
        <v>35</v>
      </c>
      <c r="AX456" s="14" t="s">
        <v>81</v>
      </c>
      <c r="AY456" s="245" t="s">
        <v>135</v>
      </c>
    </row>
    <row r="457" s="12" customFormat="1" ht="22.8" customHeight="1">
      <c r="A457" s="12"/>
      <c r="B457" s="190"/>
      <c r="C457" s="191"/>
      <c r="D457" s="192" t="s">
        <v>72</v>
      </c>
      <c r="E457" s="204" t="s">
        <v>762</v>
      </c>
      <c r="F457" s="204" t="s">
        <v>763</v>
      </c>
      <c r="G457" s="191"/>
      <c r="H457" s="191"/>
      <c r="I457" s="194"/>
      <c r="J457" s="205">
        <f>BK457</f>
        <v>0</v>
      </c>
      <c r="K457" s="191"/>
      <c r="L457" s="196"/>
      <c r="M457" s="197"/>
      <c r="N457" s="198"/>
      <c r="O457" s="198"/>
      <c r="P457" s="199">
        <f>SUM(P458:P474)</f>
        <v>0</v>
      </c>
      <c r="Q457" s="198"/>
      <c r="R457" s="199">
        <f>SUM(R458:R474)</f>
        <v>0</v>
      </c>
      <c r="S457" s="198"/>
      <c r="T457" s="200">
        <f>SUM(T458:T474)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01" t="s">
        <v>175</v>
      </c>
      <c r="AT457" s="202" t="s">
        <v>72</v>
      </c>
      <c r="AU457" s="202" t="s">
        <v>81</v>
      </c>
      <c r="AY457" s="201" t="s">
        <v>135</v>
      </c>
      <c r="BK457" s="203">
        <f>SUM(BK458:BK474)</f>
        <v>0</v>
      </c>
    </row>
    <row r="458" s="2" customFormat="1" ht="16.5" customHeight="1">
      <c r="A458" s="40"/>
      <c r="B458" s="41"/>
      <c r="C458" s="206" t="s">
        <v>559</v>
      </c>
      <c r="D458" s="206" t="s">
        <v>137</v>
      </c>
      <c r="E458" s="207" t="s">
        <v>1310</v>
      </c>
      <c r="F458" s="208" t="s">
        <v>1311</v>
      </c>
      <c r="G458" s="209" t="s">
        <v>706</v>
      </c>
      <c r="H458" s="210">
        <v>4</v>
      </c>
      <c r="I458" s="211"/>
      <c r="J458" s="212">
        <f>ROUND(I458*H458,2)</f>
        <v>0</v>
      </c>
      <c r="K458" s="208" t="s">
        <v>141</v>
      </c>
      <c r="L458" s="46"/>
      <c r="M458" s="213" t="s">
        <v>19</v>
      </c>
      <c r="N458" s="214" t="s">
        <v>44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707</v>
      </c>
      <c r="AT458" s="217" t="s">
        <v>137</v>
      </c>
      <c r="AU458" s="217" t="s">
        <v>83</v>
      </c>
      <c r="AY458" s="19" t="s">
        <v>135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81</v>
      </c>
      <c r="BK458" s="218">
        <f>ROUND(I458*H458,2)</f>
        <v>0</v>
      </c>
      <c r="BL458" s="19" t="s">
        <v>707</v>
      </c>
      <c r="BM458" s="217" t="s">
        <v>1312</v>
      </c>
    </row>
    <row r="459" s="2" customFormat="1">
      <c r="A459" s="40"/>
      <c r="B459" s="41"/>
      <c r="C459" s="42"/>
      <c r="D459" s="219" t="s">
        <v>144</v>
      </c>
      <c r="E459" s="42"/>
      <c r="F459" s="220" t="s">
        <v>1313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144</v>
      </c>
      <c r="AU459" s="19" t="s">
        <v>83</v>
      </c>
    </row>
    <row r="460" s="13" customFormat="1">
      <c r="A460" s="13"/>
      <c r="B460" s="224"/>
      <c r="C460" s="225"/>
      <c r="D460" s="226" t="s">
        <v>146</v>
      </c>
      <c r="E460" s="227" t="s">
        <v>19</v>
      </c>
      <c r="F460" s="228" t="s">
        <v>1314</v>
      </c>
      <c r="G460" s="225"/>
      <c r="H460" s="227" t="s">
        <v>19</v>
      </c>
      <c r="I460" s="229"/>
      <c r="J460" s="225"/>
      <c r="K460" s="225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146</v>
      </c>
      <c r="AU460" s="234" t="s">
        <v>83</v>
      </c>
      <c r="AV460" s="13" t="s">
        <v>81</v>
      </c>
      <c r="AW460" s="13" t="s">
        <v>35</v>
      </c>
      <c r="AX460" s="13" t="s">
        <v>73</v>
      </c>
      <c r="AY460" s="234" t="s">
        <v>135</v>
      </c>
    </row>
    <row r="461" s="14" customFormat="1">
      <c r="A461" s="14"/>
      <c r="B461" s="235"/>
      <c r="C461" s="236"/>
      <c r="D461" s="226" t="s">
        <v>146</v>
      </c>
      <c r="E461" s="237" t="s">
        <v>19</v>
      </c>
      <c r="F461" s="238" t="s">
        <v>142</v>
      </c>
      <c r="G461" s="236"/>
      <c r="H461" s="239">
        <v>4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146</v>
      </c>
      <c r="AU461" s="245" t="s">
        <v>83</v>
      </c>
      <c r="AV461" s="14" t="s">
        <v>83</v>
      </c>
      <c r="AW461" s="14" t="s">
        <v>35</v>
      </c>
      <c r="AX461" s="14" t="s">
        <v>73</v>
      </c>
      <c r="AY461" s="245" t="s">
        <v>135</v>
      </c>
    </row>
    <row r="462" s="15" customFormat="1">
      <c r="A462" s="15"/>
      <c r="B462" s="246"/>
      <c r="C462" s="247"/>
      <c r="D462" s="226" t="s">
        <v>146</v>
      </c>
      <c r="E462" s="248" t="s">
        <v>19</v>
      </c>
      <c r="F462" s="249" t="s">
        <v>161</v>
      </c>
      <c r="G462" s="247"/>
      <c r="H462" s="250">
        <v>4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146</v>
      </c>
      <c r="AU462" s="256" t="s">
        <v>83</v>
      </c>
      <c r="AV462" s="15" t="s">
        <v>142</v>
      </c>
      <c r="AW462" s="15" t="s">
        <v>35</v>
      </c>
      <c r="AX462" s="15" t="s">
        <v>81</v>
      </c>
      <c r="AY462" s="256" t="s">
        <v>135</v>
      </c>
    </row>
    <row r="463" s="2" customFormat="1" ht="16.5" customHeight="1">
      <c r="A463" s="40"/>
      <c r="B463" s="41"/>
      <c r="C463" s="206" t="s">
        <v>565</v>
      </c>
      <c r="D463" s="206" t="s">
        <v>137</v>
      </c>
      <c r="E463" s="207" t="s">
        <v>1315</v>
      </c>
      <c r="F463" s="208" t="s">
        <v>1316</v>
      </c>
      <c r="G463" s="209" t="s">
        <v>714</v>
      </c>
      <c r="H463" s="210">
        <v>8</v>
      </c>
      <c r="I463" s="211"/>
      <c r="J463" s="212">
        <f>ROUND(I463*H463,2)</f>
        <v>0</v>
      </c>
      <c r="K463" s="208" t="s">
        <v>141</v>
      </c>
      <c r="L463" s="46"/>
      <c r="M463" s="213" t="s">
        <v>19</v>
      </c>
      <c r="N463" s="214" t="s">
        <v>44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707</v>
      </c>
      <c r="AT463" s="217" t="s">
        <v>137</v>
      </c>
      <c r="AU463" s="217" t="s">
        <v>83</v>
      </c>
      <c r="AY463" s="19" t="s">
        <v>135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81</v>
      </c>
      <c r="BK463" s="218">
        <f>ROUND(I463*H463,2)</f>
        <v>0</v>
      </c>
      <c r="BL463" s="19" t="s">
        <v>707</v>
      </c>
      <c r="BM463" s="217" t="s">
        <v>1317</v>
      </c>
    </row>
    <row r="464" s="2" customFormat="1">
      <c r="A464" s="40"/>
      <c r="B464" s="41"/>
      <c r="C464" s="42"/>
      <c r="D464" s="219" t="s">
        <v>144</v>
      </c>
      <c r="E464" s="42"/>
      <c r="F464" s="220" t="s">
        <v>1318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144</v>
      </c>
      <c r="AU464" s="19" t="s">
        <v>83</v>
      </c>
    </row>
    <row r="465" s="13" customFormat="1">
      <c r="A465" s="13"/>
      <c r="B465" s="224"/>
      <c r="C465" s="225"/>
      <c r="D465" s="226" t="s">
        <v>146</v>
      </c>
      <c r="E465" s="227" t="s">
        <v>19</v>
      </c>
      <c r="F465" s="228" t="s">
        <v>1319</v>
      </c>
      <c r="G465" s="225"/>
      <c r="H465" s="227" t="s">
        <v>19</v>
      </c>
      <c r="I465" s="229"/>
      <c r="J465" s="225"/>
      <c r="K465" s="225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146</v>
      </c>
      <c r="AU465" s="234" t="s">
        <v>83</v>
      </c>
      <c r="AV465" s="13" t="s">
        <v>81</v>
      </c>
      <c r="AW465" s="13" t="s">
        <v>35</v>
      </c>
      <c r="AX465" s="13" t="s">
        <v>73</v>
      </c>
      <c r="AY465" s="234" t="s">
        <v>135</v>
      </c>
    </row>
    <row r="466" s="14" customFormat="1">
      <c r="A466" s="14"/>
      <c r="B466" s="235"/>
      <c r="C466" s="236"/>
      <c r="D466" s="226" t="s">
        <v>146</v>
      </c>
      <c r="E466" s="237" t="s">
        <v>19</v>
      </c>
      <c r="F466" s="238" t="s">
        <v>1320</v>
      </c>
      <c r="G466" s="236"/>
      <c r="H466" s="239">
        <v>8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5" t="s">
        <v>146</v>
      </c>
      <c r="AU466" s="245" t="s">
        <v>83</v>
      </c>
      <c r="AV466" s="14" t="s">
        <v>83</v>
      </c>
      <c r="AW466" s="14" t="s">
        <v>35</v>
      </c>
      <c r="AX466" s="14" t="s">
        <v>81</v>
      </c>
      <c r="AY466" s="245" t="s">
        <v>135</v>
      </c>
    </row>
    <row r="467" s="2" customFormat="1" ht="16.5" customHeight="1">
      <c r="A467" s="40"/>
      <c r="B467" s="41"/>
      <c r="C467" s="206" t="s">
        <v>400</v>
      </c>
      <c r="D467" s="206" t="s">
        <v>137</v>
      </c>
      <c r="E467" s="207" t="s">
        <v>773</v>
      </c>
      <c r="F467" s="208" t="s">
        <v>774</v>
      </c>
      <c r="G467" s="209" t="s">
        <v>706</v>
      </c>
      <c r="H467" s="210">
        <v>1</v>
      </c>
      <c r="I467" s="211"/>
      <c r="J467" s="212">
        <f>ROUND(I467*H467,2)</f>
        <v>0</v>
      </c>
      <c r="K467" s="208" t="s">
        <v>141</v>
      </c>
      <c r="L467" s="46"/>
      <c r="M467" s="213" t="s">
        <v>19</v>
      </c>
      <c r="N467" s="214" t="s">
        <v>44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707</v>
      </c>
      <c r="AT467" s="217" t="s">
        <v>137</v>
      </c>
      <c r="AU467" s="217" t="s">
        <v>83</v>
      </c>
      <c r="AY467" s="19" t="s">
        <v>135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81</v>
      </c>
      <c r="BK467" s="218">
        <f>ROUND(I467*H467,2)</f>
        <v>0</v>
      </c>
      <c r="BL467" s="19" t="s">
        <v>707</v>
      </c>
      <c r="BM467" s="217" t="s">
        <v>1321</v>
      </c>
    </row>
    <row r="468" s="2" customFormat="1">
      <c r="A468" s="40"/>
      <c r="B468" s="41"/>
      <c r="C468" s="42"/>
      <c r="D468" s="219" t="s">
        <v>144</v>
      </c>
      <c r="E468" s="42"/>
      <c r="F468" s="220" t="s">
        <v>776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144</v>
      </c>
      <c r="AU468" s="19" t="s">
        <v>83</v>
      </c>
    </row>
    <row r="469" s="13" customFormat="1">
      <c r="A469" s="13"/>
      <c r="B469" s="224"/>
      <c r="C469" s="225"/>
      <c r="D469" s="226" t="s">
        <v>146</v>
      </c>
      <c r="E469" s="227" t="s">
        <v>19</v>
      </c>
      <c r="F469" s="228" t="s">
        <v>777</v>
      </c>
      <c r="G469" s="225"/>
      <c r="H469" s="227" t="s">
        <v>19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146</v>
      </c>
      <c r="AU469" s="234" t="s">
        <v>83</v>
      </c>
      <c r="AV469" s="13" t="s">
        <v>81</v>
      </c>
      <c r="AW469" s="13" t="s">
        <v>35</v>
      </c>
      <c r="AX469" s="13" t="s">
        <v>73</v>
      </c>
      <c r="AY469" s="234" t="s">
        <v>135</v>
      </c>
    </row>
    <row r="470" s="14" customFormat="1">
      <c r="A470" s="14"/>
      <c r="B470" s="235"/>
      <c r="C470" s="236"/>
      <c r="D470" s="226" t="s">
        <v>146</v>
      </c>
      <c r="E470" s="237" t="s">
        <v>19</v>
      </c>
      <c r="F470" s="238" t="s">
        <v>81</v>
      </c>
      <c r="G470" s="236"/>
      <c r="H470" s="239">
        <v>1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146</v>
      </c>
      <c r="AU470" s="245" t="s">
        <v>83</v>
      </c>
      <c r="AV470" s="14" t="s">
        <v>83</v>
      </c>
      <c r="AW470" s="14" t="s">
        <v>35</v>
      </c>
      <c r="AX470" s="14" t="s">
        <v>81</v>
      </c>
      <c r="AY470" s="245" t="s">
        <v>135</v>
      </c>
    </row>
    <row r="471" s="2" customFormat="1" ht="16.5" customHeight="1">
      <c r="A471" s="40"/>
      <c r="B471" s="41"/>
      <c r="C471" s="206" t="s">
        <v>576</v>
      </c>
      <c r="D471" s="206" t="s">
        <v>137</v>
      </c>
      <c r="E471" s="207" t="s">
        <v>785</v>
      </c>
      <c r="F471" s="208" t="s">
        <v>786</v>
      </c>
      <c r="G471" s="209" t="s">
        <v>714</v>
      </c>
      <c r="H471" s="210">
        <v>1</v>
      </c>
      <c r="I471" s="211"/>
      <c r="J471" s="212">
        <f>ROUND(I471*H471,2)</f>
        <v>0</v>
      </c>
      <c r="K471" s="208" t="s">
        <v>141</v>
      </c>
      <c r="L471" s="46"/>
      <c r="M471" s="213" t="s">
        <v>19</v>
      </c>
      <c r="N471" s="214" t="s">
        <v>44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707</v>
      </c>
      <c r="AT471" s="217" t="s">
        <v>137</v>
      </c>
      <c r="AU471" s="217" t="s">
        <v>83</v>
      </c>
      <c r="AY471" s="19" t="s">
        <v>135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81</v>
      </c>
      <c r="BK471" s="218">
        <f>ROUND(I471*H471,2)</f>
        <v>0</v>
      </c>
      <c r="BL471" s="19" t="s">
        <v>707</v>
      </c>
      <c r="BM471" s="217" t="s">
        <v>1322</v>
      </c>
    </row>
    <row r="472" s="2" customFormat="1">
      <c r="A472" s="40"/>
      <c r="B472" s="41"/>
      <c r="C472" s="42"/>
      <c r="D472" s="219" t="s">
        <v>144</v>
      </c>
      <c r="E472" s="42"/>
      <c r="F472" s="220" t="s">
        <v>788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144</v>
      </c>
      <c r="AU472" s="19" t="s">
        <v>83</v>
      </c>
    </row>
    <row r="473" s="13" customFormat="1">
      <c r="A473" s="13"/>
      <c r="B473" s="224"/>
      <c r="C473" s="225"/>
      <c r="D473" s="226" t="s">
        <v>146</v>
      </c>
      <c r="E473" s="227" t="s">
        <v>19</v>
      </c>
      <c r="F473" s="228" t="s">
        <v>789</v>
      </c>
      <c r="G473" s="225"/>
      <c r="H473" s="227" t="s">
        <v>19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146</v>
      </c>
      <c r="AU473" s="234" t="s">
        <v>83</v>
      </c>
      <c r="AV473" s="13" t="s">
        <v>81</v>
      </c>
      <c r="AW473" s="13" t="s">
        <v>35</v>
      </c>
      <c r="AX473" s="13" t="s">
        <v>73</v>
      </c>
      <c r="AY473" s="234" t="s">
        <v>135</v>
      </c>
    </row>
    <row r="474" s="14" customFormat="1">
      <c r="A474" s="14"/>
      <c r="B474" s="235"/>
      <c r="C474" s="236"/>
      <c r="D474" s="226" t="s">
        <v>146</v>
      </c>
      <c r="E474" s="237" t="s">
        <v>19</v>
      </c>
      <c r="F474" s="238" t="s">
        <v>81</v>
      </c>
      <c r="G474" s="236"/>
      <c r="H474" s="239">
        <v>1</v>
      </c>
      <c r="I474" s="240"/>
      <c r="J474" s="236"/>
      <c r="K474" s="236"/>
      <c r="L474" s="241"/>
      <c r="M474" s="267"/>
      <c r="N474" s="268"/>
      <c r="O474" s="268"/>
      <c r="P474" s="268"/>
      <c r="Q474" s="268"/>
      <c r="R474" s="268"/>
      <c r="S474" s="268"/>
      <c r="T474" s="26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146</v>
      </c>
      <c r="AU474" s="245" t="s">
        <v>83</v>
      </c>
      <c r="AV474" s="14" t="s">
        <v>83</v>
      </c>
      <c r="AW474" s="14" t="s">
        <v>35</v>
      </c>
      <c r="AX474" s="14" t="s">
        <v>81</v>
      </c>
      <c r="AY474" s="245" t="s">
        <v>135</v>
      </c>
    </row>
    <row r="475" s="2" customFormat="1" ht="6.96" customHeight="1">
      <c r="A475" s="40"/>
      <c r="B475" s="61"/>
      <c r="C475" s="62"/>
      <c r="D475" s="62"/>
      <c r="E475" s="62"/>
      <c r="F475" s="62"/>
      <c r="G475" s="62"/>
      <c r="H475" s="62"/>
      <c r="I475" s="62"/>
      <c r="J475" s="62"/>
      <c r="K475" s="62"/>
      <c r="L475" s="46"/>
      <c r="M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</sheetData>
  <sheetProtection sheet="1" autoFilter="0" formatColumns="0" formatRows="0" objects="1" scenarios="1" spinCount="100000" saltValue="oX54FbF6Z/A0g3exVJsKSLWZNkn+G3LeBAFcDBuCBWfQ0ctJaaVo4+hqfbYqaPsgU47WxoS3bnrKA7aKIgMxjg==" hashValue="RPDc+afDi0vvJqMjZItfy92Fk6g7SoxN5msVZkZ84jdKazX4UCx/WvdrmYahfItPyasNtc9pR5NiMadlvqcP7w==" algorithmName="SHA-512" password="CC35"/>
  <autoFilter ref="C92:K474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4_01/111151131"/>
    <hyperlink ref="F107" r:id="rId2" display="https://podminky.urs.cz/item/CS_URS_2024_01/115001104"/>
    <hyperlink ref="F112" r:id="rId3" display="https://podminky.urs.cz/item/CS_URS_2024_01/115101201"/>
    <hyperlink ref="F117" r:id="rId4" display="https://podminky.urs.cz/item/CS_URS_2024_01/115101301"/>
    <hyperlink ref="F122" r:id="rId5" display="https://podminky.urs.cz/item/CS_URS_2024_01/121151115"/>
    <hyperlink ref="F127" r:id="rId6" display="https://podminky.urs.cz/item/CS_URS_2024_01/122251102"/>
    <hyperlink ref="F135" r:id="rId7" display="https://podminky.urs.cz/item/CS_URS_2024_01/131251100"/>
    <hyperlink ref="F140" r:id="rId8" display="https://podminky.urs.cz/item/CS_URS_2024_01/132251101"/>
    <hyperlink ref="F150" r:id="rId9" display="https://podminky.urs.cz/item/CS_URS_2024_01/162551108"/>
    <hyperlink ref="F161" r:id="rId10" display="https://podminky.urs.cz/item/CS_URS_2024_01/167151101"/>
    <hyperlink ref="F170" r:id="rId11" display="https://podminky.urs.cz/item/CS_URS_2024_01/171153101"/>
    <hyperlink ref="F175" r:id="rId12" display="https://podminky.urs.cz/item/CS_URS_2024_01/171251201"/>
    <hyperlink ref="F188" r:id="rId13" display="https://podminky.urs.cz/item/CS_URS_2024_01/174101101"/>
    <hyperlink ref="F196" r:id="rId14" display="https://podminky.urs.cz/item/CS_URS_2024_01/181152302"/>
    <hyperlink ref="F201" r:id="rId15" display="https://podminky.urs.cz/item/CS_URS_2024_01/181451121"/>
    <hyperlink ref="F209" r:id="rId16" display="https://podminky.urs.cz/item/CS_URS_2024_01/182251101"/>
    <hyperlink ref="F214" r:id="rId17" display="https://podminky.urs.cz/item/CS_URS_2024_01/184853511"/>
    <hyperlink ref="F225" r:id="rId18" display="https://podminky.urs.cz/item/CS_URS_2024_01/321311116"/>
    <hyperlink ref="F233" r:id="rId19" display="https://podminky.urs.cz/item/CS_URS_2024_01/321351010"/>
    <hyperlink ref="F241" r:id="rId20" display="https://podminky.urs.cz/item/CS_URS_2024_01/321352010"/>
    <hyperlink ref="F250" r:id="rId21" display="https://podminky.urs.cz/item/CS_URS_2024_01/451313511"/>
    <hyperlink ref="F259" r:id="rId22" display="https://podminky.urs.cz/item/CS_URS_2024_01/463215111"/>
    <hyperlink ref="F264" r:id="rId23" display="https://podminky.urs.cz/item/CS_URS_2024_01/465513227"/>
    <hyperlink ref="F274" r:id="rId24" display="https://podminky.urs.cz/item/CS_URS_2024_01/561021111"/>
    <hyperlink ref="F285" r:id="rId25" display="https://podminky.urs.cz/item/CS_URS_2024_01/561041111"/>
    <hyperlink ref="F301" r:id="rId26" display="https://podminky.urs.cz/item/CS_URS_2024_01/564861111"/>
    <hyperlink ref="F307" r:id="rId27" display="https://podminky.urs.cz/item/CS_URS_2024_01/911331131"/>
    <hyperlink ref="F319" r:id="rId28" display="https://podminky.urs.cz/item/CS_URS_2024_01/914111111"/>
    <hyperlink ref="F324" r:id="rId29" display="https://podminky.urs.cz/item/CS_URS_2024_01/914511112"/>
    <hyperlink ref="F337" r:id="rId30" display="https://podminky.urs.cz/item/CS_URS_2024_01/919521015"/>
    <hyperlink ref="F350" r:id="rId31" display="https://podminky.urs.cz/item/CS_URS_2024_01/919726121"/>
    <hyperlink ref="F355" r:id="rId32" display="https://podminky.urs.cz/item/CS_URS_2024_01/977311113"/>
    <hyperlink ref="F361" r:id="rId33" display="https://podminky.urs.cz/item/CS_URS_2024_01/998332011"/>
    <hyperlink ref="F365" r:id="rId34" display="https://podminky.urs.cz/item/CS_URS_2024_01/767995115"/>
    <hyperlink ref="F402" r:id="rId35" display="https://podminky.urs.cz/item/CS_URS_2024_01/998767101"/>
    <hyperlink ref="F405" r:id="rId36" display="https://podminky.urs.cz/item/CS_URS_2024_01/789421541"/>
    <hyperlink ref="F419" r:id="rId37" display="https://podminky.urs.cz/item/CS_URS_2024_01/011103000"/>
    <hyperlink ref="F423" r:id="rId38" display="https://podminky.urs.cz/item/CS_URS_2024_01/011314000.1"/>
    <hyperlink ref="F427" r:id="rId39" display="https://podminky.urs.cz/item/CS_URS_2024_01/012103000"/>
    <hyperlink ref="F431" r:id="rId40" display="https://podminky.urs.cz/item/CS_URS_2024_01/012203000"/>
    <hyperlink ref="F435" r:id="rId41" display="https://podminky.urs.cz/item/CS_URS_2024_01/012303000"/>
    <hyperlink ref="F439" r:id="rId42" display="https://podminky.urs.cz/item/CS_URS_2024_01/013254000"/>
    <hyperlink ref="F444" r:id="rId43" display="https://podminky.urs.cz/item/CS_URS_2024_01/013294000"/>
    <hyperlink ref="F449" r:id="rId44" display="https://podminky.urs.cz/item/CS_URS_2024_01/030001000.1"/>
    <hyperlink ref="F454" r:id="rId45" display="https://podminky.urs.cz/item/CS_URS_2024_01/032803000"/>
    <hyperlink ref="F459" r:id="rId46" display="https://podminky.urs.cz/item/CS_URS_2024_01/043134000"/>
    <hyperlink ref="F464" r:id="rId47" display="https://podminky.urs.cz/item/CS_URS_2024_01/043154000"/>
    <hyperlink ref="F468" r:id="rId48" display="https://podminky.urs.cz/item/CS_URS_2024_01/043203000"/>
    <hyperlink ref="F472" r:id="rId49" display="https://podminky.urs.cz/item/CS_URS_2024_01/049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společných zařízení v k. ú. Stará Ves n. O. - 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1323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6. 2. 2024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ROUND((SUM(BE92:BE451)),  2)</f>
        <v>0</v>
      </c>
      <c r="G33" s="40"/>
      <c r="H33" s="40"/>
      <c r="I33" s="150">
        <v>0.20999999999999999</v>
      </c>
      <c r="J33" s="149">
        <f>ROUND(((SUM(BE92:BE451))*I33),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ROUND((SUM(BF92:BF451)),  2)</f>
        <v>0</v>
      </c>
      <c r="G34" s="40"/>
      <c r="H34" s="40"/>
      <c r="I34" s="150">
        <v>0.14999999999999999</v>
      </c>
      <c r="J34" s="149">
        <f>ROUND(((SUM(BF92:BF451))*I34),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ROUND((SUM(BG92:BG451)),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ROUND((SUM(BH92:BH451)),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ROUND((SUM(BI92:BI451)),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společných zařízení v k. ú. Stará Ves n. O. - 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07 - Akumulační prostor AP4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 ú. Stará Ves nad Ondřejnicí</v>
      </c>
      <c r="G52" s="42"/>
      <c r="H52" s="42"/>
      <c r="I52" s="34" t="s">
        <v>23</v>
      </c>
      <c r="J52" s="74" t="str">
        <f>IF(J12="","",J12)</f>
        <v>6. 2. 2024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4.45" customHeight="1">
      <c r="A54" s="40"/>
      <c r="B54" s="41"/>
      <c r="C54" s="34" t="s">
        <v>25</v>
      </c>
      <c r="D54" s="42"/>
      <c r="E54" s="42"/>
      <c r="F54" s="29" t="str">
        <f>E15</f>
        <v>ČR - SPÚ, KPÚ pro Moravskoslezský kraj</v>
      </c>
      <c r="G54" s="42"/>
      <c r="H54" s="42"/>
      <c r="I54" s="34" t="s">
        <v>32</v>
      </c>
      <c r="J54" s="38" t="str">
        <f>E21</f>
        <v>Hanousek s.r.o.,Barákova 2745/41, 796 01 Prostějov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Jan Krč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J325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J358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109</v>
      </c>
      <c r="E64" s="176"/>
      <c r="F64" s="176"/>
      <c r="G64" s="176"/>
      <c r="H64" s="176"/>
      <c r="I64" s="176"/>
      <c r="J64" s="177">
        <f>J364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111</v>
      </c>
      <c r="E65" s="176"/>
      <c r="F65" s="176"/>
      <c r="G65" s="176"/>
      <c r="H65" s="176"/>
      <c r="I65" s="176"/>
      <c r="J65" s="177">
        <f>J370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113</v>
      </c>
      <c r="E66" s="176"/>
      <c r="F66" s="176"/>
      <c r="G66" s="176"/>
      <c r="H66" s="176"/>
      <c r="I66" s="176"/>
      <c r="J66" s="177">
        <f>J383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1046</v>
      </c>
      <c r="E67" s="170"/>
      <c r="F67" s="170"/>
      <c r="G67" s="170"/>
      <c r="H67" s="170"/>
      <c r="I67" s="170"/>
      <c r="J67" s="171">
        <f>J386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1324</v>
      </c>
      <c r="E68" s="176"/>
      <c r="F68" s="176"/>
      <c r="G68" s="176"/>
      <c r="H68" s="176"/>
      <c r="I68" s="176"/>
      <c r="J68" s="177">
        <f>J387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114</v>
      </c>
      <c r="E69" s="170"/>
      <c r="F69" s="170"/>
      <c r="G69" s="170"/>
      <c r="H69" s="170"/>
      <c r="I69" s="170"/>
      <c r="J69" s="171">
        <f>J396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115</v>
      </c>
      <c r="E70" s="176"/>
      <c r="F70" s="176"/>
      <c r="G70" s="176"/>
      <c r="H70" s="176"/>
      <c r="I70" s="176"/>
      <c r="J70" s="177">
        <f>J397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116</v>
      </c>
      <c r="E71" s="176"/>
      <c r="F71" s="176"/>
      <c r="G71" s="176"/>
      <c r="H71" s="176"/>
      <c r="I71" s="176"/>
      <c r="J71" s="177">
        <f>J427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117</v>
      </c>
      <c r="E72" s="176"/>
      <c r="F72" s="176"/>
      <c r="G72" s="176"/>
      <c r="H72" s="176"/>
      <c r="I72" s="176"/>
      <c r="J72" s="177">
        <f>J437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Realizace společných zařízení v k. ú. Stará Ves n. O. - I. etapa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97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07 - Akumulační prostor AP4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k. ú. Stará Ves nad Ondřejnicí</v>
      </c>
      <c r="G86" s="42"/>
      <c r="H86" s="42"/>
      <c r="I86" s="34" t="s">
        <v>23</v>
      </c>
      <c r="J86" s="74" t="str">
        <f>IF(J12="","",J12)</f>
        <v>6. 2. 2024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54.45" customHeight="1">
      <c r="A88" s="40"/>
      <c r="B88" s="41"/>
      <c r="C88" s="34" t="s">
        <v>25</v>
      </c>
      <c r="D88" s="42"/>
      <c r="E88" s="42"/>
      <c r="F88" s="29" t="str">
        <f>E15</f>
        <v>ČR - SPÚ, KPÚ pro Moravskoslezský kraj</v>
      </c>
      <c r="G88" s="42"/>
      <c r="H88" s="42"/>
      <c r="I88" s="34" t="s">
        <v>32</v>
      </c>
      <c r="J88" s="38" t="str">
        <f>E21</f>
        <v>Hanousek s.r.o.,Barákova 2745/41, 796 01 Prostějov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IF(E18="","",E18)</f>
        <v>Vyplň údaj</v>
      </c>
      <c r="G89" s="42"/>
      <c r="H89" s="42"/>
      <c r="I89" s="34" t="s">
        <v>36</v>
      </c>
      <c r="J89" s="38" t="str">
        <f>E24</f>
        <v>Ing. Jan Krč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121</v>
      </c>
      <c r="D91" s="182" t="s">
        <v>58</v>
      </c>
      <c r="E91" s="182" t="s">
        <v>54</v>
      </c>
      <c r="F91" s="182" t="s">
        <v>55</v>
      </c>
      <c r="G91" s="182" t="s">
        <v>122</v>
      </c>
      <c r="H91" s="182" t="s">
        <v>123</v>
      </c>
      <c r="I91" s="182" t="s">
        <v>124</v>
      </c>
      <c r="J91" s="182" t="s">
        <v>102</v>
      </c>
      <c r="K91" s="183" t="s">
        <v>125</v>
      </c>
      <c r="L91" s="184"/>
      <c r="M91" s="94" t="s">
        <v>19</v>
      </c>
      <c r="N91" s="95" t="s">
        <v>43</v>
      </c>
      <c r="O91" s="95" t="s">
        <v>126</v>
      </c>
      <c r="P91" s="95" t="s">
        <v>127</v>
      </c>
      <c r="Q91" s="95" t="s">
        <v>128</v>
      </c>
      <c r="R91" s="95" t="s">
        <v>129</v>
      </c>
      <c r="S91" s="95" t="s">
        <v>130</v>
      </c>
      <c r="T91" s="96" t="s">
        <v>131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132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P93+P386+P396</f>
        <v>0</v>
      </c>
      <c r="Q92" s="98"/>
      <c r="R92" s="187">
        <f>R93+R386+R396</f>
        <v>356.97004277999997</v>
      </c>
      <c r="S92" s="98"/>
      <c r="T92" s="188">
        <f>T93+T386+T396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103</v>
      </c>
      <c r="BK92" s="189">
        <f>BK93+BK386+BK396</f>
        <v>0</v>
      </c>
    </row>
    <row r="93" s="12" customFormat="1" ht="25.92" customHeight="1">
      <c r="A93" s="12"/>
      <c r="B93" s="190"/>
      <c r="C93" s="191"/>
      <c r="D93" s="192" t="s">
        <v>72</v>
      </c>
      <c r="E93" s="193" t="s">
        <v>133</v>
      </c>
      <c r="F93" s="193" t="s">
        <v>134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P94+P325+P358+P364+P370+P383</f>
        <v>0</v>
      </c>
      <c r="Q93" s="198"/>
      <c r="R93" s="199">
        <f>R94+R325+R358+R364+R370+R383</f>
        <v>356.95971777999995</v>
      </c>
      <c r="S93" s="198"/>
      <c r="T93" s="200">
        <f>T94+T325+T358+T364+T370+T383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81</v>
      </c>
      <c r="AT93" s="202" t="s">
        <v>72</v>
      </c>
      <c r="AU93" s="202" t="s">
        <v>73</v>
      </c>
      <c r="AY93" s="201" t="s">
        <v>135</v>
      </c>
      <c r="BK93" s="203">
        <f>BK94+BK325+BK358+BK364+BK370+BK383</f>
        <v>0</v>
      </c>
    </row>
    <row r="94" s="12" customFormat="1" ht="22.8" customHeight="1">
      <c r="A94" s="12"/>
      <c r="B94" s="190"/>
      <c r="C94" s="191"/>
      <c r="D94" s="192" t="s">
        <v>72</v>
      </c>
      <c r="E94" s="204" t="s">
        <v>81</v>
      </c>
      <c r="F94" s="204" t="s">
        <v>136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SUM(P95:P324)</f>
        <v>0</v>
      </c>
      <c r="Q94" s="198"/>
      <c r="R94" s="199">
        <f>SUM(R95:R324)</f>
        <v>0.37635800000000008</v>
      </c>
      <c r="S94" s="198"/>
      <c r="T94" s="200">
        <f>SUM(T95:T324)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81</v>
      </c>
      <c r="AT94" s="202" t="s">
        <v>72</v>
      </c>
      <c r="AU94" s="202" t="s">
        <v>81</v>
      </c>
      <c r="AY94" s="201" t="s">
        <v>135</v>
      </c>
      <c r="BK94" s="203">
        <f>SUM(BK95:BK324)</f>
        <v>0</v>
      </c>
    </row>
    <row r="95" s="2" customFormat="1" ht="16.5" customHeight="1">
      <c r="A95" s="40"/>
      <c r="B95" s="41"/>
      <c r="C95" s="206" t="s">
        <v>81</v>
      </c>
      <c r="D95" s="206" t="s">
        <v>137</v>
      </c>
      <c r="E95" s="207" t="s">
        <v>1049</v>
      </c>
      <c r="F95" s="208" t="s">
        <v>1050</v>
      </c>
      <c r="G95" s="209" t="s">
        <v>140</v>
      </c>
      <c r="H95" s="210">
        <v>269</v>
      </c>
      <c r="I95" s="211"/>
      <c r="J95" s="212">
        <f>ROUND(I95*H95,2)</f>
        <v>0</v>
      </c>
      <c r="K95" s="208" t="s">
        <v>141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142</v>
      </c>
      <c r="AT95" s="217" t="s">
        <v>137</v>
      </c>
      <c r="AU95" s="217" t="s">
        <v>83</v>
      </c>
      <c r="AY95" s="19" t="s">
        <v>135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142</v>
      </c>
      <c r="BM95" s="217" t="s">
        <v>1325</v>
      </c>
    </row>
    <row r="96" s="2" customFormat="1">
      <c r="A96" s="40"/>
      <c r="B96" s="41"/>
      <c r="C96" s="42"/>
      <c r="D96" s="219" t="s">
        <v>144</v>
      </c>
      <c r="E96" s="42"/>
      <c r="F96" s="220" t="s">
        <v>1052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144</v>
      </c>
      <c r="AU96" s="19" t="s">
        <v>83</v>
      </c>
    </row>
    <row r="97" s="13" customFormat="1">
      <c r="A97" s="13"/>
      <c r="B97" s="224"/>
      <c r="C97" s="225"/>
      <c r="D97" s="226" t="s">
        <v>146</v>
      </c>
      <c r="E97" s="227" t="s">
        <v>19</v>
      </c>
      <c r="F97" s="228" t="s">
        <v>1326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146</v>
      </c>
      <c r="AU97" s="234" t="s">
        <v>83</v>
      </c>
      <c r="AV97" s="13" t="s">
        <v>81</v>
      </c>
      <c r="AW97" s="13" t="s">
        <v>35</v>
      </c>
      <c r="AX97" s="13" t="s">
        <v>73</v>
      </c>
      <c r="AY97" s="234" t="s">
        <v>135</v>
      </c>
    </row>
    <row r="98" s="13" customFormat="1">
      <c r="A98" s="13"/>
      <c r="B98" s="224"/>
      <c r="C98" s="225"/>
      <c r="D98" s="226" t="s">
        <v>146</v>
      </c>
      <c r="E98" s="227" t="s">
        <v>19</v>
      </c>
      <c r="F98" s="228" t="s">
        <v>1054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146</v>
      </c>
      <c r="AU98" s="234" t="s">
        <v>83</v>
      </c>
      <c r="AV98" s="13" t="s">
        <v>81</v>
      </c>
      <c r="AW98" s="13" t="s">
        <v>35</v>
      </c>
      <c r="AX98" s="13" t="s">
        <v>73</v>
      </c>
      <c r="AY98" s="234" t="s">
        <v>135</v>
      </c>
    </row>
    <row r="99" s="14" customFormat="1">
      <c r="A99" s="14"/>
      <c r="B99" s="235"/>
      <c r="C99" s="236"/>
      <c r="D99" s="226" t="s">
        <v>146</v>
      </c>
      <c r="E99" s="237" t="s">
        <v>19</v>
      </c>
      <c r="F99" s="238" t="s">
        <v>1327</v>
      </c>
      <c r="G99" s="236"/>
      <c r="H99" s="239">
        <v>255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146</v>
      </c>
      <c r="AU99" s="245" t="s">
        <v>83</v>
      </c>
      <c r="AV99" s="14" t="s">
        <v>83</v>
      </c>
      <c r="AW99" s="14" t="s">
        <v>35</v>
      </c>
      <c r="AX99" s="14" t="s">
        <v>73</v>
      </c>
      <c r="AY99" s="245" t="s">
        <v>135</v>
      </c>
    </row>
    <row r="100" s="13" customFormat="1">
      <c r="A100" s="13"/>
      <c r="B100" s="224"/>
      <c r="C100" s="225"/>
      <c r="D100" s="226" t="s">
        <v>146</v>
      </c>
      <c r="E100" s="227" t="s">
        <v>19</v>
      </c>
      <c r="F100" s="228" t="s">
        <v>157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146</v>
      </c>
      <c r="AU100" s="234" t="s">
        <v>83</v>
      </c>
      <c r="AV100" s="13" t="s">
        <v>81</v>
      </c>
      <c r="AW100" s="13" t="s">
        <v>35</v>
      </c>
      <c r="AX100" s="13" t="s">
        <v>73</v>
      </c>
      <c r="AY100" s="234" t="s">
        <v>135</v>
      </c>
    </row>
    <row r="101" s="14" customFormat="1">
      <c r="A101" s="14"/>
      <c r="B101" s="235"/>
      <c r="C101" s="236"/>
      <c r="D101" s="226" t="s">
        <v>146</v>
      </c>
      <c r="E101" s="237" t="s">
        <v>19</v>
      </c>
      <c r="F101" s="238" t="s">
        <v>185</v>
      </c>
      <c r="G101" s="236"/>
      <c r="H101" s="239">
        <v>7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146</v>
      </c>
      <c r="AU101" s="245" t="s">
        <v>83</v>
      </c>
      <c r="AV101" s="14" t="s">
        <v>83</v>
      </c>
      <c r="AW101" s="14" t="s">
        <v>35</v>
      </c>
      <c r="AX101" s="14" t="s">
        <v>73</v>
      </c>
      <c r="AY101" s="245" t="s">
        <v>135</v>
      </c>
    </row>
    <row r="102" s="13" customFormat="1">
      <c r="A102" s="13"/>
      <c r="B102" s="224"/>
      <c r="C102" s="225"/>
      <c r="D102" s="226" t="s">
        <v>146</v>
      </c>
      <c r="E102" s="227" t="s">
        <v>19</v>
      </c>
      <c r="F102" s="228" t="s">
        <v>160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146</v>
      </c>
      <c r="AU102" s="234" t="s">
        <v>83</v>
      </c>
      <c r="AV102" s="13" t="s">
        <v>81</v>
      </c>
      <c r="AW102" s="13" t="s">
        <v>35</v>
      </c>
      <c r="AX102" s="13" t="s">
        <v>73</v>
      </c>
      <c r="AY102" s="234" t="s">
        <v>135</v>
      </c>
    </row>
    <row r="103" s="14" customFormat="1">
      <c r="A103" s="14"/>
      <c r="B103" s="235"/>
      <c r="C103" s="236"/>
      <c r="D103" s="226" t="s">
        <v>146</v>
      </c>
      <c r="E103" s="237" t="s">
        <v>19</v>
      </c>
      <c r="F103" s="238" t="s">
        <v>185</v>
      </c>
      <c r="G103" s="236"/>
      <c r="H103" s="239">
        <v>7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146</v>
      </c>
      <c r="AU103" s="245" t="s">
        <v>83</v>
      </c>
      <c r="AV103" s="14" t="s">
        <v>83</v>
      </c>
      <c r="AW103" s="14" t="s">
        <v>35</v>
      </c>
      <c r="AX103" s="14" t="s">
        <v>73</v>
      </c>
      <c r="AY103" s="245" t="s">
        <v>135</v>
      </c>
    </row>
    <row r="104" s="15" customFormat="1">
      <c r="A104" s="15"/>
      <c r="B104" s="246"/>
      <c r="C104" s="247"/>
      <c r="D104" s="226" t="s">
        <v>146</v>
      </c>
      <c r="E104" s="248" t="s">
        <v>19</v>
      </c>
      <c r="F104" s="249" t="s">
        <v>161</v>
      </c>
      <c r="G104" s="247"/>
      <c r="H104" s="250">
        <v>269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146</v>
      </c>
      <c r="AU104" s="256" t="s">
        <v>83</v>
      </c>
      <c r="AV104" s="15" t="s">
        <v>142</v>
      </c>
      <c r="AW104" s="15" t="s">
        <v>35</v>
      </c>
      <c r="AX104" s="15" t="s">
        <v>81</v>
      </c>
      <c r="AY104" s="256" t="s">
        <v>135</v>
      </c>
    </row>
    <row r="105" s="2" customFormat="1" ht="16.5" customHeight="1">
      <c r="A105" s="40"/>
      <c r="B105" s="41"/>
      <c r="C105" s="206" t="s">
        <v>83</v>
      </c>
      <c r="D105" s="206" t="s">
        <v>137</v>
      </c>
      <c r="E105" s="207" t="s">
        <v>138</v>
      </c>
      <c r="F105" s="208" t="s">
        <v>139</v>
      </c>
      <c r="G105" s="209" t="s">
        <v>140</v>
      </c>
      <c r="H105" s="210">
        <v>235</v>
      </c>
      <c r="I105" s="211"/>
      <c r="J105" s="212">
        <f>ROUND(I105*H105,2)</f>
        <v>0</v>
      </c>
      <c r="K105" s="208" t="s">
        <v>141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142</v>
      </c>
      <c r="AT105" s="217" t="s">
        <v>137</v>
      </c>
      <c r="AU105" s="217" t="s">
        <v>83</v>
      </c>
      <c r="AY105" s="19" t="s">
        <v>135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142</v>
      </c>
      <c r="BM105" s="217" t="s">
        <v>1328</v>
      </c>
    </row>
    <row r="106" s="2" customFormat="1">
      <c r="A106" s="40"/>
      <c r="B106" s="41"/>
      <c r="C106" s="42"/>
      <c r="D106" s="219" t="s">
        <v>144</v>
      </c>
      <c r="E106" s="42"/>
      <c r="F106" s="220" t="s">
        <v>145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144</v>
      </c>
      <c r="AU106" s="19" t="s">
        <v>83</v>
      </c>
    </row>
    <row r="107" s="13" customFormat="1">
      <c r="A107" s="13"/>
      <c r="B107" s="224"/>
      <c r="C107" s="225"/>
      <c r="D107" s="226" t="s">
        <v>146</v>
      </c>
      <c r="E107" s="227" t="s">
        <v>19</v>
      </c>
      <c r="F107" s="228" t="s">
        <v>1326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146</v>
      </c>
      <c r="AU107" s="234" t="s">
        <v>83</v>
      </c>
      <c r="AV107" s="13" t="s">
        <v>81</v>
      </c>
      <c r="AW107" s="13" t="s">
        <v>35</v>
      </c>
      <c r="AX107" s="13" t="s">
        <v>73</v>
      </c>
      <c r="AY107" s="234" t="s">
        <v>135</v>
      </c>
    </row>
    <row r="108" s="13" customFormat="1">
      <c r="A108" s="13"/>
      <c r="B108" s="224"/>
      <c r="C108" s="225"/>
      <c r="D108" s="226" t="s">
        <v>146</v>
      </c>
      <c r="E108" s="227" t="s">
        <v>19</v>
      </c>
      <c r="F108" s="228" t="s">
        <v>148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146</v>
      </c>
      <c r="AU108" s="234" t="s">
        <v>83</v>
      </c>
      <c r="AV108" s="13" t="s">
        <v>81</v>
      </c>
      <c r="AW108" s="13" t="s">
        <v>35</v>
      </c>
      <c r="AX108" s="13" t="s">
        <v>73</v>
      </c>
      <c r="AY108" s="234" t="s">
        <v>135</v>
      </c>
    </row>
    <row r="109" s="14" customFormat="1">
      <c r="A109" s="14"/>
      <c r="B109" s="235"/>
      <c r="C109" s="236"/>
      <c r="D109" s="226" t="s">
        <v>146</v>
      </c>
      <c r="E109" s="237" t="s">
        <v>19</v>
      </c>
      <c r="F109" s="238" t="s">
        <v>1329</v>
      </c>
      <c r="G109" s="236"/>
      <c r="H109" s="239">
        <v>235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146</v>
      </c>
      <c r="AU109" s="245" t="s">
        <v>83</v>
      </c>
      <c r="AV109" s="14" t="s">
        <v>83</v>
      </c>
      <c r="AW109" s="14" t="s">
        <v>35</v>
      </c>
      <c r="AX109" s="14" t="s">
        <v>81</v>
      </c>
      <c r="AY109" s="245" t="s">
        <v>135</v>
      </c>
    </row>
    <row r="110" s="2" customFormat="1" ht="24.15" customHeight="1">
      <c r="A110" s="40"/>
      <c r="B110" s="41"/>
      <c r="C110" s="206" t="s">
        <v>162</v>
      </c>
      <c r="D110" s="206" t="s">
        <v>137</v>
      </c>
      <c r="E110" s="207" t="s">
        <v>1330</v>
      </c>
      <c r="F110" s="208" t="s">
        <v>1331</v>
      </c>
      <c r="G110" s="209" t="s">
        <v>140</v>
      </c>
      <c r="H110" s="210">
        <v>100</v>
      </c>
      <c r="I110" s="211"/>
      <c r="J110" s="212">
        <f>ROUND(I110*H110,2)</f>
        <v>0</v>
      </c>
      <c r="K110" s="208" t="s">
        <v>141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142</v>
      </c>
      <c r="AT110" s="217" t="s">
        <v>137</v>
      </c>
      <c r="AU110" s="217" t="s">
        <v>83</v>
      </c>
      <c r="AY110" s="19" t="s">
        <v>135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142</v>
      </c>
      <c r="BM110" s="217" t="s">
        <v>1332</v>
      </c>
    </row>
    <row r="111" s="2" customFormat="1">
      <c r="A111" s="40"/>
      <c r="B111" s="41"/>
      <c r="C111" s="42"/>
      <c r="D111" s="219" t="s">
        <v>144</v>
      </c>
      <c r="E111" s="42"/>
      <c r="F111" s="220" t="s">
        <v>1333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144</v>
      </c>
      <c r="AU111" s="19" t="s">
        <v>83</v>
      </c>
    </row>
    <row r="112" s="13" customFormat="1">
      <c r="A112" s="13"/>
      <c r="B112" s="224"/>
      <c r="C112" s="225"/>
      <c r="D112" s="226" t="s">
        <v>146</v>
      </c>
      <c r="E112" s="227" t="s">
        <v>19</v>
      </c>
      <c r="F112" s="228" t="s">
        <v>1334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146</v>
      </c>
      <c r="AU112" s="234" t="s">
        <v>83</v>
      </c>
      <c r="AV112" s="13" t="s">
        <v>81</v>
      </c>
      <c r="AW112" s="13" t="s">
        <v>35</v>
      </c>
      <c r="AX112" s="13" t="s">
        <v>73</v>
      </c>
      <c r="AY112" s="234" t="s">
        <v>135</v>
      </c>
    </row>
    <row r="113" s="14" customFormat="1">
      <c r="A113" s="14"/>
      <c r="B113" s="235"/>
      <c r="C113" s="236"/>
      <c r="D113" s="226" t="s">
        <v>146</v>
      </c>
      <c r="E113" s="237" t="s">
        <v>19</v>
      </c>
      <c r="F113" s="238" t="s">
        <v>1335</v>
      </c>
      <c r="G113" s="236"/>
      <c r="H113" s="239">
        <v>100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146</v>
      </c>
      <c r="AU113" s="245" t="s">
        <v>83</v>
      </c>
      <c r="AV113" s="14" t="s">
        <v>83</v>
      </c>
      <c r="AW113" s="14" t="s">
        <v>35</v>
      </c>
      <c r="AX113" s="14" t="s">
        <v>81</v>
      </c>
      <c r="AY113" s="245" t="s">
        <v>135</v>
      </c>
    </row>
    <row r="114" s="2" customFormat="1" ht="21.75" customHeight="1">
      <c r="A114" s="40"/>
      <c r="B114" s="41"/>
      <c r="C114" s="206" t="s">
        <v>142</v>
      </c>
      <c r="D114" s="206" t="s">
        <v>137</v>
      </c>
      <c r="E114" s="207" t="s">
        <v>169</v>
      </c>
      <c r="F114" s="208" t="s">
        <v>170</v>
      </c>
      <c r="G114" s="209" t="s">
        <v>171</v>
      </c>
      <c r="H114" s="210">
        <v>23</v>
      </c>
      <c r="I114" s="211"/>
      <c r="J114" s="212">
        <f>ROUND(I114*H114,2)</f>
        <v>0</v>
      </c>
      <c r="K114" s="208" t="s">
        <v>141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142</v>
      </c>
      <c r="AT114" s="217" t="s">
        <v>137</v>
      </c>
      <c r="AU114" s="217" t="s">
        <v>83</v>
      </c>
      <c r="AY114" s="19" t="s">
        <v>135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142</v>
      </c>
      <c r="BM114" s="217" t="s">
        <v>1336</v>
      </c>
    </row>
    <row r="115" s="2" customFormat="1">
      <c r="A115" s="40"/>
      <c r="B115" s="41"/>
      <c r="C115" s="42"/>
      <c r="D115" s="219" t="s">
        <v>144</v>
      </c>
      <c r="E115" s="42"/>
      <c r="F115" s="220" t="s">
        <v>173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144</v>
      </c>
      <c r="AU115" s="19" t="s">
        <v>83</v>
      </c>
    </row>
    <row r="116" s="13" customFormat="1">
      <c r="A116" s="13"/>
      <c r="B116" s="224"/>
      <c r="C116" s="225"/>
      <c r="D116" s="226" t="s">
        <v>146</v>
      </c>
      <c r="E116" s="227" t="s">
        <v>19</v>
      </c>
      <c r="F116" s="228" t="s">
        <v>1334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146</v>
      </c>
      <c r="AU116" s="234" t="s">
        <v>83</v>
      </c>
      <c r="AV116" s="13" t="s">
        <v>81</v>
      </c>
      <c r="AW116" s="13" t="s">
        <v>35</v>
      </c>
      <c r="AX116" s="13" t="s">
        <v>73</v>
      </c>
      <c r="AY116" s="234" t="s">
        <v>135</v>
      </c>
    </row>
    <row r="117" s="14" customFormat="1">
      <c r="A117" s="14"/>
      <c r="B117" s="235"/>
      <c r="C117" s="236"/>
      <c r="D117" s="226" t="s">
        <v>146</v>
      </c>
      <c r="E117" s="237" t="s">
        <v>19</v>
      </c>
      <c r="F117" s="238" t="s">
        <v>294</v>
      </c>
      <c r="G117" s="236"/>
      <c r="H117" s="239">
        <v>23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146</v>
      </c>
      <c r="AU117" s="245" t="s">
        <v>83</v>
      </c>
      <c r="AV117" s="14" t="s">
        <v>83</v>
      </c>
      <c r="AW117" s="14" t="s">
        <v>35</v>
      </c>
      <c r="AX117" s="14" t="s">
        <v>81</v>
      </c>
      <c r="AY117" s="245" t="s">
        <v>135</v>
      </c>
    </row>
    <row r="118" s="2" customFormat="1" ht="21.75" customHeight="1">
      <c r="A118" s="40"/>
      <c r="B118" s="41"/>
      <c r="C118" s="206" t="s">
        <v>175</v>
      </c>
      <c r="D118" s="206" t="s">
        <v>137</v>
      </c>
      <c r="E118" s="207" t="s">
        <v>181</v>
      </c>
      <c r="F118" s="208" t="s">
        <v>182</v>
      </c>
      <c r="G118" s="209" t="s">
        <v>171</v>
      </c>
      <c r="H118" s="210">
        <v>3</v>
      </c>
      <c r="I118" s="211"/>
      <c r="J118" s="212">
        <f>ROUND(I118*H118,2)</f>
        <v>0</v>
      </c>
      <c r="K118" s="208" t="s">
        <v>141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142</v>
      </c>
      <c r="AT118" s="217" t="s">
        <v>137</v>
      </c>
      <c r="AU118" s="217" t="s">
        <v>83</v>
      </c>
      <c r="AY118" s="19" t="s">
        <v>135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142</v>
      </c>
      <c r="BM118" s="217" t="s">
        <v>1337</v>
      </c>
    </row>
    <row r="119" s="2" customFormat="1">
      <c r="A119" s="40"/>
      <c r="B119" s="41"/>
      <c r="C119" s="42"/>
      <c r="D119" s="219" t="s">
        <v>144</v>
      </c>
      <c r="E119" s="42"/>
      <c r="F119" s="220" t="s">
        <v>184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144</v>
      </c>
      <c r="AU119" s="19" t="s">
        <v>83</v>
      </c>
    </row>
    <row r="120" s="13" customFormat="1">
      <c r="A120" s="13"/>
      <c r="B120" s="224"/>
      <c r="C120" s="225"/>
      <c r="D120" s="226" t="s">
        <v>146</v>
      </c>
      <c r="E120" s="227" t="s">
        <v>19</v>
      </c>
      <c r="F120" s="228" t="s">
        <v>1334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146</v>
      </c>
      <c r="AU120" s="234" t="s">
        <v>83</v>
      </c>
      <c r="AV120" s="13" t="s">
        <v>81</v>
      </c>
      <c r="AW120" s="13" t="s">
        <v>35</v>
      </c>
      <c r="AX120" s="13" t="s">
        <v>73</v>
      </c>
      <c r="AY120" s="234" t="s">
        <v>135</v>
      </c>
    </row>
    <row r="121" s="14" customFormat="1">
      <c r="A121" s="14"/>
      <c r="B121" s="235"/>
      <c r="C121" s="236"/>
      <c r="D121" s="226" t="s">
        <v>146</v>
      </c>
      <c r="E121" s="237" t="s">
        <v>19</v>
      </c>
      <c r="F121" s="238" t="s">
        <v>162</v>
      </c>
      <c r="G121" s="236"/>
      <c r="H121" s="239">
        <v>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146</v>
      </c>
      <c r="AU121" s="245" t="s">
        <v>83</v>
      </c>
      <c r="AV121" s="14" t="s">
        <v>83</v>
      </c>
      <c r="AW121" s="14" t="s">
        <v>35</v>
      </c>
      <c r="AX121" s="14" t="s">
        <v>81</v>
      </c>
      <c r="AY121" s="245" t="s">
        <v>135</v>
      </c>
    </row>
    <row r="122" s="2" customFormat="1" ht="21.75" customHeight="1">
      <c r="A122" s="40"/>
      <c r="B122" s="41"/>
      <c r="C122" s="206" t="s">
        <v>180</v>
      </c>
      <c r="D122" s="206" t="s">
        <v>137</v>
      </c>
      <c r="E122" s="207" t="s">
        <v>186</v>
      </c>
      <c r="F122" s="208" t="s">
        <v>187</v>
      </c>
      <c r="G122" s="209" t="s">
        <v>171</v>
      </c>
      <c r="H122" s="210">
        <v>2</v>
      </c>
      <c r="I122" s="211"/>
      <c r="J122" s="212">
        <f>ROUND(I122*H122,2)</f>
        <v>0</v>
      </c>
      <c r="K122" s="208" t="s">
        <v>141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142</v>
      </c>
      <c r="AT122" s="217" t="s">
        <v>137</v>
      </c>
      <c r="AU122" s="217" t="s">
        <v>83</v>
      </c>
      <c r="AY122" s="19" t="s">
        <v>135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142</v>
      </c>
      <c r="BM122" s="217" t="s">
        <v>1338</v>
      </c>
    </row>
    <row r="123" s="2" customFormat="1">
      <c r="A123" s="40"/>
      <c r="B123" s="41"/>
      <c r="C123" s="42"/>
      <c r="D123" s="219" t="s">
        <v>144</v>
      </c>
      <c r="E123" s="42"/>
      <c r="F123" s="220" t="s">
        <v>189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144</v>
      </c>
      <c r="AU123" s="19" t="s">
        <v>83</v>
      </c>
    </row>
    <row r="124" s="13" customFormat="1">
      <c r="A124" s="13"/>
      <c r="B124" s="224"/>
      <c r="C124" s="225"/>
      <c r="D124" s="226" t="s">
        <v>146</v>
      </c>
      <c r="E124" s="227" t="s">
        <v>19</v>
      </c>
      <c r="F124" s="228" t="s">
        <v>1334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146</v>
      </c>
      <c r="AU124" s="234" t="s">
        <v>83</v>
      </c>
      <c r="AV124" s="13" t="s">
        <v>81</v>
      </c>
      <c r="AW124" s="13" t="s">
        <v>35</v>
      </c>
      <c r="AX124" s="13" t="s">
        <v>73</v>
      </c>
      <c r="AY124" s="234" t="s">
        <v>135</v>
      </c>
    </row>
    <row r="125" s="14" customFormat="1">
      <c r="A125" s="14"/>
      <c r="B125" s="235"/>
      <c r="C125" s="236"/>
      <c r="D125" s="226" t="s">
        <v>146</v>
      </c>
      <c r="E125" s="237" t="s">
        <v>19</v>
      </c>
      <c r="F125" s="238" t="s">
        <v>83</v>
      </c>
      <c r="G125" s="236"/>
      <c r="H125" s="239">
        <v>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146</v>
      </c>
      <c r="AU125" s="245" t="s">
        <v>83</v>
      </c>
      <c r="AV125" s="14" t="s">
        <v>83</v>
      </c>
      <c r="AW125" s="14" t="s">
        <v>35</v>
      </c>
      <c r="AX125" s="14" t="s">
        <v>81</v>
      </c>
      <c r="AY125" s="245" t="s">
        <v>135</v>
      </c>
    </row>
    <row r="126" s="2" customFormat="1" ht="24.15" customHeight="1">
      <c r="A126" s="40"/>
      <c r="B126" s="41"/>
      <c r="C126" s="206" t="s">
        <v>185</v>
      </c>
      <c r="D126" s="206" t="s">
        <v>137</v>
      </c>
      <c r="E126" s="207" t="s">
        <v>192</v>
      </c>
      <c r="F126" s="208" t="s">
        <v>193</v>
      </c>
      <c r="G126" s="209" t="s">
        <v>171</v>
      </c>
      <c r="H126" s="210">
        <v>23</v>
      </c>
      <c r="I126" s="211"/>
      <c r="J126" s="212">
        <f>ROUND(I126*H126,2)</f>
        <v>0</v>
      </c>
      <c r="K126" s="208" t="s">
        <v>141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142</v>
      </c>
      <c r="AT126" s="217" t="s">
        <v>137</v>
      </c>
      <c r="AU126" s="217" t="s">
        <v>83</v>
      </c>
      <c r="AY126" s="19" t="s">
        <v>135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142</v>
      </c>
      <c r="BM126" s="217" t="s">
        <v>1339</v>
      </c>
    </row>
    <row r="127" s="2" customFormat="1">
      <c r="A127" s="40"/>
      <c r="B127" s="41"/>
      <c r="C127" s="42"/>
      <c r="D127" s="219" t="s">
        <v>144</v>
      </c>
      <c r="E127" s="42"/>
      <c r="F127" s="220" t="s">
        <v>195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144</v>
      </c>
      <c r="AU127" s="19" t="s">
        <v>83</v>
      </c>
    </row>
    <row r="128" s="13" customFormat="1">
      <c r="A128" s="13"/>
      <c r="B128" s="224"/>
      <c r="C128" s="225"/>
      <c r="D128" s="226" t="s">
        <v>146</v>
      </c>
      <c r="E128" s="227" t="s">
        <v>19</v>
      </c>
      <c r="F128" s="228" t="s">
        <v>1334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146</v>
      </c>
      <c r="AU128" s="234" t="s">
        <v>83</v>
      </c>
      <c r="AV128" s="13" t="s">
        <v>81</v>
      </c>
      <c r="AW128" s="13" t="s">
        <v>35</v>
      </c>
      <c r="AX128" s="13" t="s">
        <v>73</v>
      </c>
      <c r="AY128" s="234" t="s">
        <v>135</v>
      </c>
    </row>
    <row r="129" s="14" customFormat="1">
      <c r="A129" s="14"/>
      <c r="B129" s="235"/>
      <c r="C129" s="236"/>
      <c r="D129" s="226" t="s">
        <v>146</v>
      </c>
      <c r="E129" s="237" t="s">
        <v>19</v>
      </c>
      <c r="F129" s="238" t="s">
        <v>294</v>
      </c>
      <c r="G129" s="236"/>
      <c r="H129" s="239">
        <v>23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146</v>
      </c>
      <c r="AU129" s="245" t="s">
        <v>83</v>
      </c>
      <c r="AV129" s="14" t="s">
        <v>83</v>
      </c>
      <c r="AW129" s="14" t="s">
        <v>35</v>
      </c>
      <c r="AX129" s="14" t="s">
        <v>81</v>
      </c>
      <c r="AY129" s="245" t="s">
        <v>135</v>
      </c>
    </row>
    <row r="130" s="2" customFormat="1" ht="24.15" customHeight="1">
      <c r="A130" s="40"/>
      <c r="B130" s="41"/>
      <c r="C130" s="206" t="s">
        <v>191</v>
      </c>
      <c r="D130" s="206" t="s">
        <v>137</v>
      </c>
      <c r="E130" s="207" t="s">
        <v>197</v>
      </c>
      <c r="F130" s="208" t="s">
        <v>198</v>
      </c>
      <c r="G130" s="209" t="s">
        <v>171</v>
      </c>
      <c r="H130" s="210">
        <v>3</v>
      </c>
      <c r="I130" s="211"/>
      <c r="J130" s="212">
        <f>ROUND(I130*H130,2)</f>
        <v>0</v>
      </c>
      <c r="K130" s="208" t="s">
        <v>141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142</v>
      </c>
      <c r="AT130" s="217" t="s">
        <v>137</v>
      </c>
      <c r="AU130" s="217" t="s">
        <v>83</v>
      </c>
      <c r="AY130" s="19" t="s">
        <v>135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142</v>
      </c>
      <c r="BM130" s="217" t="s">
        <v>1340</v>
      </c>
    </row>
    <row r="131" s="2" customFormat="1">
      <c r="A131" s="40"/>
      <c r="B131" s="41"/>
      <c r="C131" s="42"/>
      <c r="D131" s="219" t="s">
        <v>144</v>
      </c>
      <c r="E131" s="42"/>
      <c r="F131" s="220" t="s">
        <v>200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144</v>
      </c>
      <c r="AU131" s="19" t="s">
        <v>83</v>
      </c>
    </row>
    <row r="132" s="13" customFormat="1">
      <c r="A132" s="13"/>
      <c r="B132" s="224"/>
      <c r="C132" s="225"/>
      <c r="D132" s="226" t="s">
        <v>146</v>
      </c>
      <c r="E132" s="227" t="s">
        <v>19</v>
      </c>
      <c r="F132" s="228" t="s">
        <v>1334</v>
      </c>
      <c r="G132" s="225"/>
      <c r="H132" s="227" t="s">
        <v>19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146</v>
      </c>
      <c r="AU132" s="234" t="s">
        <v>83</v>
      </c>
      <c r="AV132" s="13" t="s">
        <v>81</v>
      </c>
      <c r="AW132" s="13" t="s">
        <v>35</v>
      </c>
      <c r="AX132" s="13" t="s">
        <v>73</v>
      </c>
      <c r="AY132" s="234" t="s">
        <v>135</v>
      </c>
    </row>
    <row r="133" s="14" customFormat="1">
      <c r="A133" s="14"/>
      <c r="B133" s="235"/>
      <c r="C133" s="236"/>
      <c r="D133" s="226" t="s">
        <v>146</v>
      </c>
      <c r="E133" s="237" t="s">
        <v>19</v>
      </c>
      <c r="F133" s="238" t="s">
        <v>162</v>
      </c>
      <c r="G133" s="236"/>
      <c r="H133" s="239">
        <v>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146</v>
      </c>
      <c r="AU133" s="245" t="s">
        <v>83</v>
      </c>
      <c r="AV133" s="14" t="s">
        <v>83</v>
      </c>
      <c r="AW133" s="14" t="s">
        <v>35</v>
      </c>
      <c r="AX133" s="14" t="s">
        <v>81</v>
      </c>
      <c r="AY133" s="245" t="s">
        <v>135</v>
      </c>
    </row>
    <row r="134" s="2" customFormat="1" ht="24.15" customHeight="1">
      <c r="A134" s="40"/>
      <c r="B134" s="41"/>
      <c r="C134" s="206" t="s">
        <v>196</v>
      </c>
      <c r="D134" s="206" t="s">
        <v>137</v>
      </c>
      <c r="E134" s="207" t="s">
        <v>202</v>
      </c>
      <c r="F134" s="208" t="s">
        <v>203</v>
      </c>
      <c r="G134" s="209" t="s">
        <v>171</v>
      </c>
      <c r="H134" s="210">
        <v>2</v>
      </c>
      <c r="I134" s="211"/>
      <c r="J134" s="212">
        <f>ROUND(I134*H134,2)</f>
        <v>0</v>
      </c>
      <c r="K134" s="208" t="s">
        <v>141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142</v>
      </c>
      <c r="AT134" s="217" t="s">
        <v>137</v>
      </c>
      <c r="AU134" s="217" t="s">
        <v>83</v>
      </c>
      <c r="AY134" s="19" t="s">
        <v>135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142</v>
      </c>
      <c r="BM134" s="217" t="s">
        <v>1341</v>
      </c>
    </row>
    <row r="135" s="2" customFormat="1">
      <c r="A135" s="40"/>
      <c r="B135" s="41"/>
      <c r="C135" s="42"/>
      <c r="D135" s="219" t="s">
        <v>144</v>
      </c>
      <c r="E135" s="42"/>
      <c r="F135" s="220" t="s">
        <v>205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144</v>
      </c>
      <c r="AU135" s="19" t="s">
        <v>83</v>
      </c>
    </row>
    <row r="136" s="13" customFormat="1">
      <c r="A136" s="13"/>
      <c r="B136" s="224"/>
      <c r="C136" s="225"/>
      <c r="D136" s="226" t="s">
        <v>146</v>
      </c>
      <c r="E136" s="227" t="s">
        <v>19</v>
      </c>
      <c r="F136" s="228" t="s">
        <v>1334</v>
      </c>
      <c r="G136" s="225"/>
      <c r="H136" s="227" t="s">
        <v>19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146</v>
      </c>
      <c r="AU136" s="234" t="s">
        <v>83</v>
      </c>
      <c r="AV136" s="13" t="s">
        <v>81</v>
      </c>
      <c r="AW136" s="13" t="s">
        <v>35</v>
      </c>
      <c r="AX136" s="13" t="s">
        <v>73</v>
      </c>
      <c r="AY136" s="234" t="s">
        <v>135</v>
      </c>
    </row>
    <row r="137" s="14" customFormat="1">
      <c r="A137" s="14"/>
      <c r="B137" s="235"/>
      <c r="C137" s="236"/>
      <c r="D137" s="226" t="s">
        <v>146</v>
      </c>
      <c r="E137" s="237" t="s">
        <v>19</v>
      </c>
      <c r="F137" s="238" t="s">
        <v>83</v>
      </c>
      <c r="G137" s="236"/>
      <c r="H137" s="239">
        <v>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146</v>
      </c>
      <c r="AU137" s="245" t="s">
        <v>83</v>
      </c>
      <c r="AV137" s="14" t="s">
        <v>83</v>
      </c>
      <c r="AW137" s="14" t="s">
        <v>35</v>
      </c>
      <c r="AX137" s="14" t="s">
        <v>81</v>
      </c>
      <c r="AY137" s="245" t="s">
        <v>135</v>
      </c>
    </row>
    <row r="138" s="2" customFormat="1" ht="21.75" customHeight="1">
      <c r="A138" s="40"/>
      <c r="B138" s="41"/>
      <c r="C138" s="206" t="s">
        <v>201</v>
      </c>
      <c r="D138" s="206" t="s">
        <v>137</v>
      </c>
      <c r="E138" s="207" t="s">
        <v>207</v>
      </c>
      <c r="F138" s="208" t="s">
        <v>208</v>
      </c>
      <c r="G138" s="209" t="s">
        <v>140</v>
      </c>
      <c r="H138" s="210">
        <v>100</v>
      </c>
      <c r="I138" s="211"/>
      <c r="J138" s="212">
        <f>ROUND(I138*H138,2)</f>
        <v>0</v>
      </c>
      <c r="K138" s="208" t="s">
        <v>141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142</v>
      </c>
      <c r="AT138" s="217" t="s">
        <v>137</v>
      </c>
      <c r="AU138" s="217" t="s">
        <v>83</v>
      </c>
      <c r="AY138" s="19" t="s">
        <v>135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142</v>
      </c>
      <c r="BM138" s="217" t="s">
        <v>1342</v>
      </c>
    </row>
    <row r="139" s="2" customFormat="1">
      <c r="A139" s="40"/>
      <c r="B139" s="41"/>
      <c r="C139" s="42"/>
      <c r="D139" s="219" t="s">
        <v>144</v>
      </c>
      <c r="E139" s="42"/>
      <c r="F139" s="220" t="s">
        <v>210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144</v>
      </c>
      <c r="AU139" s="19" t="s">
        <v>83</v>
      </c>
    </row>
    <row r="140" s="13" customFormat="1">
      <c r="A140" s="13"/>
      <c r="B140" s="224"/>
      <c r="C140" s="225"/>
      <c r="D140" s="226" t="s">
        <v>146</v>
      </c>
      <c r="E140" s="227" t="s">
        <v>19</v>
      </c>
      <c r="F140" s="228" t="s">
        <v>1334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146</v>
      </c>
      <c r="AU140" s="234" t="s">
        <v>83</v>
      </c>
      <c r="AV140" s="13" t="s">
        <v>81</v>
      </c>
      <c r="AW140" s="13" t="s">
        <v>35</v>
      </c>
      <c r="AX140" s="13" t="s">
        <v>73</v>
      </c>
      <c r="AY140" s="234" t="s">
        <v>135</v>
      </c>
    </row>
    <row r="141" s="14" customFormat="1">
      <c r="A141" s="14"/>
      <c r="B141" s="235"/>
      <c r="C141" s="236"/>
      <c r="D141" s="226" t="s">
        <v>146</v>
      </c>
      <c r="E141" s="237" t="s">
        <v>19</v>
      </c>
      <c r="F141" s="238" t="s">
        <v>1335</v>
      </c>
      <c r="G141" s="236"/>
      <c r="H141" s="239">
        <v>100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146</v>
      </c>
      <c r="AU141" s="245" t="s">
        <v>83</v>
      </c>
      <c r="AV141" s="14" t="s">
        <v>83</v>
      </c>
      <c r="AW141" s="14" t="s">
        <v>35</v>
      </c>
      <c r="AX141" s="14" t="s">
        <v>81</v>
      </c>
      <c r="AY141" s="245" t="s">
        <v>135</v>
      </c>
    </row>
    <row r="142" s="2" customFormat="1" ht="21.75" customHeight="1">
      <c r="A142" s="40"/>
      <c r="B142" s="41"/>
      <c r="C142" s="206" t="s">
        <v>206</v>
      </c>
      <c r="D142" s="206" t="s">
        <v>137</v>
      </c>
      <c r="E142" s="207" t="s">
        <v>213</v>
      </c>
      <c r="F142" s="208" t="s">
        <v>214</v>
      </c>
      <c r="G142" s="209" t="s">
        <v>171</v>
      </c>
      <c r="H142" s="210">
        <v>23</v>
      </c>
      <c r="I142" s="211"/>
      <c r="J142" s="212">
        <f>ROUND(I142*H142,2)</f>
        <v>0</v>
      </c>
      <c r="K142" s="208" t="s">
        <v>141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142</v>
      </c>
      <c r="AT142" s="217" t="s">
        <v>137</v>
      </c>
      <c r="AU142" s="217" t="s">
        <v>83</v>
      </c>
      <c r="AY142" s="19" t="s">
        <v>135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142</v>
      </c>
      <c r="BM142" s="217" t="s">
        <v>1343</v>
      </c>
    </row>
    <row r="143" s="2" customFormat="1">
      <c r="A143" s="40"/>
      <c r="B143" s="41"/>
      <c r="C143" s="42"/>
      <c r="D143" s="219" t="s">
        <v>144</v>
      </c>
      <c r="E143" s="42"/>
      <c r="F143" s="220" t="s">
        <v>216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144</v>
      </c>
      <c r="AU143" s="19" t="s">
        <v>83</v>
      </c>
    </row>
    <row r="144" s="13" customFormat="1">
      <c r="A144" s="13"/>
      <c r="B144" s="224"/>
      <c r="C144" s="225"/>
      <c r="D144" s="226" t="s">
        <v>146</v>
      </c>
      <c r="E144" s="227" t="s">
        <v>19</v>
      </c>
      <c r="F144" s="228" t="s">
        <v>1334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146</v>
      </c>
      <c r="AU144" s="234" t="s">
        <v>83</v>
      </c>
      <c r="AV144" s="13" t="s">
        <v>81</v>
      </c>
      <c r="AW144" s="13" t="s">
        <v>35</v>
      </c>
      <c r="AX144" s="13" t="s">
        <v>73</v>
      </c>
      <c r="AY144" s="234" t="s">
        <v>135</v>
      </c>
    </row>
    <row r="145" s="14" customFormat="1">
      <c r="A145" s="14"/>
      <c r="B145" s="235"/>
      <c r="C145" s="236"/>
      <c r="D145" s="226" t="s">
        <v>146</v>
      </c>
      <c r="E145" s="237" t="s">
        <v>19</v>
      </c>
      <c r="F145" s="238" t="s">
        <v>294</v>
      </c>
      <c r="G145" s="236"/>
      <c r="H145" s="239">
        <v>23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146</v>
      </c>
      <c r="AU145" s="245" t="s">
        <v>83</v>
      </c>
      <c r="AV145" s="14" t="s">
        <v>83</v>
      </c>
      <c r="AW145" s="14" t="s">
        <v>35</v>
      </c>
      <c r="AX145" s="14" t="s">
        <v>81</v>
      </c>
      <c r="AY145" s="245" t="s">
        <v>135</v>
      </c>
    </row>
    <row r="146" s="2" customFormat="1" ht="21.75" customHeight="1">
      <c r="A146" s="40"/>
      <c r="B146" s="41"/>
      <c r="C146" s="206" t="s">
        <v>212</v>
      </c>
      <c r="D146" s="206" t="s">
        <v>137</v>
      </c>
      <c r="E146" s="207" t="s">
        <v>223</v>
      </c>
      <c r="F146" s="208" t="s">
        <v>224</v>
      </c>
      <c r="G146" s="209" t="s">
        <v>171</v>
      </c>
      <c r="H146" s="210">
        <v>3</v>
      </c>
      <c r="I146" s="211"/>
      <c r="J146" s="212">
        <f>ROUND(I146*H146,2)</f>
        <v>0</v>
      </c>
      <c r="K146" s="208" t="s">
        <v>141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142</v>
      </c>
      <c r="AT146" s="217" t="s">
        <v>137</v>
      </c>
      <c r="AU146" s="217" t="s">
        <v>83</v>
      </c>
      <c r="AY146" s="19" t="s">
        <v>135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142</v>
      </c>
      <c r="BM146" s="217" t="s">
        <v>1344</v>
      </c>
    </row>
    <row r="147" s="2" customFormat="1">
      <c r="A147" s="40"/>
      <c r="B147" s="41"/>
      <c r="C147" s="42"/>
      <c r="D147" s="219" t="s">
        <v>144</v>
      </c>
      <c r="E147" s="42"/>
      <c r="F147" s="220" t="s">
        <v>226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144</v>
      </c>
      <c r="AU147" s="19" t="s">
        <v>83</v>
      </c>
    </row>
    <row r="148" s="13" customFormat="1">
      <c r="A148" s="13"/>
      <c r="B148" s="224"/>
      <c r="C148" s="225"/>
      <c r="D148" s="226" t="s">
        <v>146</v>
      </c>
      <c r="E148" s="227" t="s">
        <v>19</v>
      </c>
      <c r="F148" s="228" t="s">
        <v>1334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146</v>
      </c>
      <c r="AU148" s="234" t="s">
        <v>83</v>
      </c>
      <c r="AV148" s="13" t="s">
        <v>81</v>
      </c>
      <c r="AW148" s="13" t="s">
        <v>35</v>
      </c>
      <c r="AX148" s="13" t="s">
        <v>73</v>
      </c>
      <c r="AY148" s="234" t="s">
        <v>135</v>
      </c>
    </row>
    <row r="149" s="14" customFormat="1">
      <c r="A149" s="14"/>
      <c r="B149" s="235"/>
      <c r="C149" s="236"/>
      <c r="D149" s="226" t="s">
        <v>146</v>
      </c>
      <c r="E149" s="237" t="s">
        <v>19</v>
      </c>
      <c r="F149" s="238" t="s">
        <v>162</v>
      </c>
      <c r="G149" s="236"/>
      <c r="H149" s="239">
        <v>3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146</v>
      </c>
      <c r="AU149" s="245" t="s">
        <v>83</v>
      </c>
      <c r="AV149" s="14" t="s">
        <v>83</v>
      </c>
      <c r="AW149" s="14" t="s">
        <v>35</v>
      </c>
      <c r="AX149" s="14" t="s">
        <v>81</v>
      </c>
      <c r="AY149" s="245" t="s">
        <v>135</v>
      </c>
    </row>
    <row r="150" s="2" customFormat="1" ht="21.75" customHeight="1">
      <c r="A150" s="40"/>
      <c r="B150" s="41"/>
      <c r="C150" s="206" t="s">
        <v>217</v>
      </c>
      <c r="D150" s="206" t="s">
        <v>137</v>
      </c>
      <c r="E150" s="207" t="s">
        <v>227</v>
      </c>
      <c r="F150" s="208" t="s">
        <v>228</v>
      </c>
      <c r="G150" s="209" t="s">
        <v>171</v>
      </c>
      <c r="H150" s="210">
        <v>2</v>
      </c>
      <c r="I150" s="211"/>
      <c r="J150" s="212">
        <f>ROUND(I150*H150,2)</f>
        <v>0</v>
      </c>
      <c r="K150" s="208" t="s">
        <v>141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142</v>
      </c>
      <c r="AT150" s="217" t="s">
        <v>137</v>
      </c>
      <c r="AU150" s="217" t="s">
        <v>83</v>
      </c>
      <c r="AY150" s="19" t="s">
        <v>135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142</v>
      </c>
      <c r="BM150" s="217" t="s">
        <v>1345</v>
      </c>
    </row>
    <row r="151" s="2" customFormat="1">
      <c r="A151" s="40"/>
      <c r="B151" s="41"/>
      <c r="C151" s="42"/>
      <c r="D151" s="219" t="s">
        <v>144</v>
      </c>
      <c r="E151" s="42"/>
      <c r="F151" s="220" t="s">
        <v>230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144</v>
      </c>
      <c r="AU151" s="19" t="s">
        <v>83</v>
      </c>
    </row>
    <row r="152" s="13" customFormat="1">
      <c r="A152" s="13"/>
      <c r="B152" s="224"/>
      <c r="C152" s="225"/>
      <c r="D152" s="226" t="s">
        <v>146</v>
      </c>
      <c r="E152" s="227" t="s">
        <v>19</v>
      </c>
      <c r="F152" s="228" t="s">
        <v>1334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146</v>
      </c>
      <c r="AU152" s="234" t="s">
        <v>83</v>
      </c>
      <c r="AV152" s="13" t="s">
        <v>81</v>
      </c>
      <c r="AW152" s="13" t="s">
        <v>35</v>
      </c>
      <c r="AX152" s="13" t="s">
        <v>73</v>
      </c>
      <c r="AY152" s="234" t="s">
        <v>135</v>
      </c>
    </row>
    <row r="153" s="14" customFormat="1">
      <c r="A153" s="14"/>
      <c r="B153" s="235"/>
      <c r="C153" s="236"/>
      <c r="D153" s="226" t="s">
        <v>146</v>
      </c>
      <c r="E153" s="237" t="s">
        <v>19</v>
      </c>
      <c r="F153" s="238" t="s">
        <v>83</v>
      </c>
      <c r="G153" s="236"/>
      <c r="H153" s="239">
        <v>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146</v>
      </c>
      <c r="AU153" s="245" t="s">
        <v>83</v>
      </c>
      <c r="AV153" s="14" t="s">
        <v>83</v>
      </c>
      <c r="AW153" s="14" t="s">
        <v>35</v>
      </c>
      <c r="AX153" s="14" t="s">
        <v>81</v>
      </c>
      <c r="AY153" s="245" t="s">
        <v>135</v>
      </c>
    </row>
    <row r="154" s="2" customFormat="1" ht="16.5" customHeight="1">
      <c r="A154" s="40"/>
      <c r="B154" s="41"/>
      <c r="C154" s="206" t="s">
        <v>222</v>
      </c>
      <c r="D154" s="206" t="s">
        <v>137</v>
      </c>
      <c r="E154" s="207" t="s">
        <v>232</v>
      </c>
      <c r="F154" s="208" t="s">
        <v>233</v>
      </c>
      <c r="G154" s="209" t="s">
        <v>171</v>
      </c>
      <c r="H154" s="210">
        <v>23</v>
      </c>
      <c r="I154" s="211"/>
      <c r="J154" s="212">
        <f>ROUND(I154*H154,2)</f>
        <v>0</v>
      </c>
      <c r="K154" s="208" t="s">
        <v>141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9.0000000000000006E-05</v>
      </c>
      <c r="R154" s="215">
        <f>Q154*H154</f>
        <v>0.0020700000000000002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142</v>
      </c>
      <c r="AT154" s="217" t="s">
        <v>137</v>
      </c>
      <c r="AU154" s="217" t="s">
        <v>83</v>
      </c>
      <c r="AY154" s="19" t="s">
        <v>135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142</v>
      </c>
      <c r="BM154" s="217" t="s">
        <v>1346</v>
      </c>
    </row>
    <row r="155" s="2" customFormat="1">
      <c r="A155" s="40"/>
      <c r="B155" s="41"/>
      <c r="C155" s="42"/>
      <c r="D155" s="219" t="s">
        <v>144</v>
      </c>
      <c r="E155" s="42"/>
      <c r="F155" s="220" t="s">
        <v>235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144</v>
      </c>
      <c r="AU155" s="19" t="s">
        <v>83</v>
      </c>
    </row>
    <row r="156" s="13" customFormat="1">
      <c r="A156" s="13"/>
      <c r="B156" s="224"/>
      <c r="C156" s="225"/>
      <c r="D156" s="226" t="s">
        <v>146</v>
      </c>
      <c r="E156" s="227" t="s">
        <v>19</v>
      </c>
      <c r="F156" s="228" t="s">
        <v>1334</v>
      </c>
      <c r="G156" s="225"/>
      <c r="H156" s="227" t="s">
        <v>19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146</v>
      </c>
      <c r="AU156" s="234" t="s">
        <v>83</v>
      </c>
      <c r="AV156" s="13" t="s">
        <v>81</v>
      </c>
      <c r="AW156" s="13" t="s">
        <v>35</v>
      </c>
      <c r="AX156" s="13" t="s">
        <v>73</v>
      </c>
      <c r="AY156" s="234" t="s">
        <v>135</v>
      </c>
    </row>
    <row r="157" s="14" customFormat="1">
      <c r="A157" s="14"/>
      <c r="B157" s="235"/>
      <c r="C157" s="236"/>
      <c r="D157" s="226" t="s">
        <v>146</v>
      </c>
      <c r="E157" s="237" t="s">
        <v>19</v>
      </c>
      <c r="F157" s="238" t="s">
        <v>294</v>
      </c>
      <c r="G157" s="236"/>
      <c r="H157" s="239">
        <v>23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146</v>
      </c>
      <c r="AU157" s="245" t="s">
        <v>83</v>
      </c>
      <c r="AV157" s="14" t="s">
        <v>83</v>
      </c>
      <c r="AW157" s="14" t="s">
        <v>35</v>
      </c>
      <c r="AX157" s="14" t="s">
        <v>81</v>
      </c>
      <c r="AY157" s="245" t="s">
        <v>135</v>
      </c>
    </row>
    <row r="158" s="2" customFormat="1" ht="16.5" customHeight="1">
      <c r="A158" s="40"/>
      <c r="B158" s="41"/>
      <c r="C158" s="206" t="s">
        <v>8</v>
      </c>
      <c r="D158" s="206" t="s">
        <v>137</v>
      </c>
      <c r="E158" s="207" t="s">
        <v>237</v>
      </c>
      <c r="F158" s="208" t="s">
        <v>238</v>
      </c>
      <c r="G158" s="209" t="s">
        <v>171</v>
      </c>
      <c r="H158" s="210">
        <v>3</v>
      </c>
      <c r="I158" s="211"/>
      <c r="J158" s="212">
        <f>ROUND(I158*H158,2)</f>
        <v>0</v>
      </c>
      <c r="K158" s="208" t="s">
        <v>141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0.00018000000000000001</v>
      </c>
      <c r="R158" s="215">
        <f>Q158*H158</f>
        <v>0.00054000000000000001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142</v>
      </c>
      <c r="AT158" s="217" t="s">
        <v>137</v>
      </c>
      <c r="AU158" s="217" t="s">
        <v>83</v>
      </c>
      <c r="AY158" s="19" t="s">
        <v>135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142</v>
      </c>
      <c r="BM158" s="217" t="s">
        <v>1347</v>
      </c>
    </row>
    <row r="159" s="2" customFormat="1">
      <c r="A159" s="40"/>
      <c r="B159" s="41"/>
      <c r="C159" s="42"/>
      <c r="D159" s="219" t="s">
        <v>144</v>
      </c>
      <c r="E159" s="42"/>
      <c r="F159" s="220" t="s">
        <v>240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144</v>
      </c>
      <c r="AU159" s="19" t="s">
        <v>83</v>
      </c>
    </row>
    <row r="160" s="13" customFormat="1">
      <c r="A160" s="13"/>
      <c r="B160" s="224"/>
      <c r="C160" s="225"/>
      <c r="D160" s="226" t="s">
        <v>146</v>
      </c>
      <c r="E160" s="227" t="s">
        <v>19</v>
      </c>
      <c r="F160" s="228" t="s">
        <v>1334</v>
      </c>
      <c r="G160" s="225"/>
      <c r="H160" s="227" t="s">
        <v>19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146</v>
      </c>
      <c r="AU160" s="234" t="s">
        <v>83</v>
      </c>
      <c r="AV160" s="13" t="s">
        <v>81</v>
      </c>
      <c r="AW160" s="13" t="s">
        <v>35</v>
      </c>
      <c r="AX160" s="13" t="s">
        <v>73</v>
      </c>
      <c r="AY160" s="234" t="s">
        <v>135</v>
      </c>
    </row>
    <row r="161" s="14" customFormat="1">
      <c r="A161" s="14"/>
      <c r="B161" s="235"/>
      <c r="C161" s="236"/>
      <c r="D161" s="226" t="s">
        <v>146</v>
      </c>
      <c r="E161" s="237" t="s">
        <v>19</v>
      </c>
      <c r="F161" s="238" t="s">
        <v>162</v>
      </c>
      <c r="G161" s="236"/>
      <c r="H161" s="239">
        <v>3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146</v>
      </c>
      <c r="AU161" s="245" t="s">
        <v>83</v>
      </c>
      <c r="AV161" s="14" t="s">
        <v>83</v>
      </c>
      <c r="AW161" s="14" t="s">
        <v>35</v>
      </c>
      <c r="AX161" s="14" t="s">
        <v>81</v>
      </c>
      <c r="AY161" s="245" t="s">
        <v>135</v>
      </c>
    </row>
    <row r="162" s="2" customFormat="1" ht="16.5" customHeight="1">
      <c r="A162" s="40"/>
      <c r="B162" s="41"/>
      <c r="C162" s="206" t="s">
        <v>231</v>
      </c>
      <c r="D162" s="206" t="s">
        <v>137</v>
      </c>
      <c r="E162" s="207" t="s">
        <v>242</v>
      </c>
      <c r="F162" s="208" t="s">
        <v>243</v>
      </c>
      <c r="G162" s="209" t="s">
        <v>171</v>
      </c>
      <c r="H162" s="210">
        <v>2</v>
      </c>
      <c r="I162" s="211"/>
      <c r="J162" s="212">
        <f>ROUND(I162*H162,2)</f>
        <v>0</v>
      </c>
      <c r="K162" s="208" t="s">
        <v>141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0.00036000000000000002</v>
      </c>
      <c r="R162" s="215">
        <f>Q162*H162</f>
        <v>0.00072000000000000005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142</v>
      </c>
      <c r="AT162" s="217" t="s">
        <v>137</v>
      </c>
      <c r="AU162" s="217" t="s">
        <v>83</v>
      </c>
      <c r="AY162" s="19" t="s">
        <v>135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142</v>
      </c>
      <c r="BM162" s="217" t="s">
        <v>1348</v>
      </c>
    </row>
    <row r="163" s="2" customFormat="1">
      <c r="A163" s="40"/>
      <c r="B163" s="41"/>
      <c r="C163" s="42"/>
      <c r="D163" s="219" t="s">
        <v>144</v>
      </c>
      <c r="E163" s="42"/>
      <c r="F163" s="220" t="s">
        <v>245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144</v>
      </c>
      <c r="AU163" s="19" t="s">
        <v>83</v>
      </c>
    </row>
    <row r="164" s="13" customFormat="1">
      <c r="A164" s="13"/>
      <c r="B164" s="224"/>
      <c r="C164" s="225"/>
      <c r="D164" s="226" t="s">
        <v>146</v>
      </c>
      <c r="E164" s="227" t="s">
        <v>19</v>
      </c>
      <c r="F164" s="228" t="s">
        <v>1334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146</v>
      </c>
      <c r="AU164" s="234" t="s">
        <v>83</v>
      </c>
      <c r="AV164" s="13" t="s">
        <v>81</v>
      </c>
      <c r="AW164" s="13" t="s">
        <v>35</v>
      </c>
      <c r="AX164" s="13" t="s">
        <v>73</v>
      </c>
      <c r="AY164" s="234" t="s">
        <v>135</v>
      </c>
    </row>
    <row r="165" s="14" customFormat="1">
      <c r="A165" s="14"/>
      <c r="B165" s="235"/>
      <c r="C165" s="236"/>
      <c r="D165" s="226" t="s">
        <v>146</v>
      </c>
      <c r="E165" s="237" t="s">
        <v>19</v>
      </c>
      <c r="F165" s="238" t="s">
        <v>83</v>
      </c>
      <c r="G165" s="236"/>
      <c r="H165" s="239">
        <v>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146</v>
      </c>
      <c r="AU165" s="245" t="s">
        <v>83</v>
      </c>
      <c r="AV165" s="14" t="s">
        <v>83</v>
      </c>
      <c r="AW165" s="14" t="s">
        <v>35</v>
      </c>
      <c r="AX165" s="14" t="s">
        <v>81</v>
      </c>
      <c r="AY165" s="245" t="s">
        <v>135</v>
      </c>
    </row>
    <row r="166" s="2" customFormat="1" ht="16.5" customHeight="1">
      <c r="A166" s="40"/>
      <c r="B166" s="41"/>
      <c r="C166" s="206" t="s">
        <v>236</v>
      </c>
      <c r="D166" s="206" t="s">
        <v>137</v>
      </c>
      <c r="E166" s="207" t="s">
        <v>1056</v>
      </c>
      <c r="F166" s="208" t="s">
        <v>1057</v>
      </c>
      <c r="G166" s="209" t="s">
        <v>495</v>
      </c>
      <c r="H166" s="210">
        <v>20</v>
      </c>
      <c r="I166" s="211"/>
      <c r="J166" s="212">
        <f>ROUND(I166*H166,2)</f>
        <v>0</v>
      </c>
      <c r="K166" s="208" t="s">
        <v>141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0.017500000000000002</v>
      </c>
      <c r="R166" s="215">
        <f>Q166*H166</f>
        <v>0.35000000000000003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142</v>
      </c>
      <c r="AT166" s="217" t="s">
        <v>137</v>
      </c>
      <c r="AU166" s="217" t="s">
        <v>83</v>
      </c>
      <c r="AY166" s="19" t="s">
        <v>135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142</v>
      </c>
      <c r="BM166" s="217" t="s">
        <v>1349</v>
      </c>
    </row>
    <row r="167" s="2" customFormat="1">
      <c r="A167" s="40"/>
      <c r="B167" s="41"/>
      <c r="C167" s="42"/>
      <c r="D167" s="219" t="s">
        <v>144</v>
      </c>
      <c r="E167" s="42"/>
      <c r="F167" s="220" t="s">
        <v>1059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144</v>
      </c>
      <c r="AU167" s="19" t="s">
        <v>83</v>
      </c>
    </row>
    <row r="168" s="13" customFormat="1">
      <c r="A168" s="13"/>
      <c r="B168" s="224"/>
      <c r="C168" s="225"/>
      <c r="D168" s="226" t="s">
        <v>146</v>
      </c>
      <c r="E168" s="227" t="s">
        <v>19</v>
      </c>
      <c r="F168" s="228" t="s">
        <v>1326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146</v>
      </c>
      <c r="AU168" s="234" t="s">
        <v>83</v>
      </c>
      <c r="AV168" s="13" t="s">
        <v>81</v>
      </c>
      <c r="AW168" s="13" t="s">
        <v>35</v>
      </c>
      <c r="AX168" s="13" t="s">
        <v>73</v>
      </c>
      <c r="AY168" s="234" t="s">
        <v>135</v>
      </c>
    </row>
    <row r="169" s="13" customFormat="1">
      <c r="A169" s="13"/>
      <c r="B169" s="224"/>
      <c r="C169" s="225"/>
      <c r="D169" s="226" t="s">
        <v>146</v>
      </c>
      <c r="E169" s="227" t="s">
        <v>19</v>
      </c>
      <c r="F169" s="228" t="s">
        <v>1350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146</v>
      </c>
      <c r="AU169" s="234" t="s">
        <v>83</v>
      </c>
      <c r="AV169" s="13" t="s">
        <v>81</v>
      </c>
      <c r="AW169" s="13" t="s">
        <v>35</v>
      </c>
      <c r="AX169" s="13" t="s">
        <v>73</v>
      </c>
      <c r="AY169" s="234" t="s">
        <v>135</v>
      </c>
    </row>
    <row r="170" s="14" customFormat="1">
      <c r="A170" s="14"/>
      <c r="B170" s="235"/>
      <c r="C170" s="236"/>
      <c r="D170" s="226" t="s">
        <v>146</v>
      </c>
      <c r="E170" s="237" t="s">
        <v>19</v>
      </c>
      <c r="F170" s="238" t="s">
        <v>253</v>
      </c>
      <c r="G170" s="236"/>
      <c r="H170" s="239">
        <v>20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146</v>
      </c>
      <c r="AU170" s="245" t="s">
        <v>83</v>
      </c>
      <c r="AV170" s="14" t="s">
        <v>83</v>
      </c>
      <c r="AW170" s="14" t="s">
        <v>35</v>
      </c>
      <c r="AX170" s="14" t="s">
        <v>81</v>
      </c>
      <c r="AY170" s="245" t="s">
        <v>135</v>
      </c>
    </row>
    <row r="171" s="2" customFormat="1" ht="16.5" customHeight="1">
      <c r="A171" s="40"/>
      <c r="B171" s="41"/>
      <c r="C171" s="206" t="s">
        <v>241</v>
      </c>
      <c r="D171" s="206" t="s">
        <v>137</v>
      </c>
      <c r="E171" s="207" t="s">
        <v>1062</v>
      </c>
      <c r="F171" s="208" t="s">
        <v>1063</v>
      </c>
      <c r="G171" s="209" t="s">
        <v>1064</v>
      </c>
      <c r="H171" s="210">
        <v>672</v>
      </c>
      <c r="I171" s="211"/>
      <c r="J171" s="212">
        <f>ROUND(I171*H171,2)</f>
        <v>0</v>
      </c>
      <c r="K171" s="208" t="s">
        <v>141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3.0000000000000001E-05</v>
      </c>
      <c r="R171" s="215">
        <f>Q171*H171</f>
        <v>0.020160000000000001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142</v>
      </c>
      <c r="AT171" s="217" t="s">
        <v>137</v>
      </c>
      <c r="AU171" s="217" t="s">
        <v>83</v>
      </c>
      <c r="AY171" s="19" t="s">
        <v>135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142</v>
      </c>
      <c r="BM171" s="217" t="s">
        <v>1351</v>
      </c>
    </row>
    <row r="172" s="2" customFormat="1">
      <c r="A172" s="40"/>
      <c r="B172" s="41"/>
      <c r="C172" s="42"/>
      <c r="D172" s="219" t="s">
        <v>144</v>
      </c>
      <c r="E172" s="42"/>
      <c r="F172" s="220" t="s">
        <v>1066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144</v>
      </c>
      <c r="AU172" s="19" t="s">
        <v>83</v>
      </c>
    </row>
    <row r="173" s="13" customFormat="1">
      <c r="A173" s="13"/>
      <c r="B173" s="224"/>
      <c r="C173" s="225"/>
      <c r="D173" s="226" t="s">
        <v>146</v>
      </c>
      <c r="E173" s="227" t="s">
        <v>19</v>
      </c>
      <c r="F173" s="228" t="s">
        <v>1326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146</v>
      </c>
      <c r="AU173" s="234" t="s">
        <v>83</v>
      </c>
      <c r="AV173" s="13" t="s">
        <v>81</v>
      </c>
      <c r="AW173" s="13" t="s">
        <v>35</v>
      </c>
      <c r="AX173" s="13" t="s">
        <v>73</v>
      </c>
      <c r="AY173" s="234" t="s">
        <v>135</v>
      </c>
    </row>
    <row r="174" s="13" customFormat="1">
      <c r="A174" s="13"/>
      <c r="B174" s="224"/>
      <c r="C174" s="225"/>
      <c r="D174" s="226" t="s">
        <v>146</v>
      </c>
      <c r="E174" s="227" t="s">
        <v>19</v>
      </c>
      <c r="F174" s="228" t="s">
        <v>1352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146</v>
      </c>
      <c r="AU174" s="234" t="s">
        <v>83</v>
      </c>
      <c r="AV174" s="13" t="s">
        <v>81</v>
      </c>
      <c r="AW174" s="13" t="s">
        <v>35</v>
      </c>
      <c r="AX174" s="13" t="s">
        <v>73</v>
      </c>
      <c r="AY174" s="234" t="s">
        <v>135</v>
      </c>
    </row>
    <row r="175" s="14" customFormat="1">
      <c r="A175" s="14"/>
      <c r="B175" s="235"/>
      <c r="C175" s="236"/>
      <c r="D175" s="226" t="s">
        <v>146</v>
      </c>
      <c r="E175" s="237" t="s">
        <v>19</v>
      </c>
      <c r="F175" s="238" t="s">
        <v>1068</v>
      </c>
      <c r="G175" s="236"/>
      <c r="H175" s="239">
        <v>672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146</v>
      </c>
      <c r="AU175" s="245" t="s">
        <v>83</v>
      </c>
      <c r="AV175" s="14" t="s">
        <v>83</v>
      </c>
      <c r="AW175" s="14" t="s">
        <v>35</v>
      </c>
      <c r="AX175" s="14" t="s">
        <v>81</v>
      </c>
      <c r="AY175" s="245" t="s">
        <v>135</v>
      </c>
    </row>
    <row r="176" s="2" customFormat="1" ht="24.15" customHeight="1">
      <c r="A176" s="40"/>
      <c r="B176" s="41"/>
      <c r="C176" s="206" t="s">
        <v>246</v>
      </c>
      <c r="D176" s="206" t="s">
        <v>137</v>
      </c>
      <c r="E176" s="207" t="s">
        <v>1069</v>
      </c>
      <c r="F176" s="208" t="s">
        <v>1070</v>
      </c>
      <c r="G176" s="209" t="s">
        <v>1071</v>
      </c>
      <c r="H176" s="210">
        <v>28</v>
      </c>
      <c r="I176" s="211"/>
      <c r="J176" s="212">
        <f>ROUND(I176*H176,2)</f>
        <v>0</v>
      </c>
      <c r="K176" s="208" t="s">
        <v>141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142</v>
      </c>
      <c r="AT176" s="217" t="s">
        <v>137</v>
      </c>
      <c r="AU176" s="217" t="s">
        <v>83</v>
      </c>
      <c r="AY176" s="19" t="s">
        <v>135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142</v>
      </c>
      <c r="BM176" s="217" t="s">
        <v>1353</v>
      </c>
    </row>
    <row r="177" s="2" customFormat="1">
      <c r="A177" s="40"/>
      <c r="B177" s="41"/>
      <c r="C177" s="42"/>
      <c r="D177" s="219" t="s">
        <v>144</v>
      </c>
      <c r="E177" s="42"/>
      <c r="F177" s="220" t="s">
        <v>1073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144</v>
      </c>
      <c r="AU177" s="19" t="s">
        <v>83</v>
      </c>
    </row>
    <row r="178" s="13" customFormat="1">
      <c r="A178" s="13"/>
      <c r="B178" s="224"/>
      <c r="C178" s="225"/>
      <c r="D178" s="226" t="s">
        <v>146</v>
      </c>
      <c r="E178" s="227" t="s">
        <v>19</v>
      </c>
      <c r="F178" s="228" t="s">
        <v>1326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146</v>
      </c>
      <c r="AU178" s="234" t="s">
        <v>83</v>
      </c>
      <c r="AV178" s="13" t="s">
        <v>81</v>
      </c>
      <c r="AW178" s="13" t="s">
        <v>35</v>
      </c>
      <c r="AX178" s="13" t="s">
        <v>73</v>
      </c>
      <c r="AY178" s="234" t="s">
        <v>135</v>
      </c>
    </row>
    <row r="179" s="13" customFormat="1">
      <c r="A179" s="13"/>
      <c r="B179" s="224"/>
      <c r="C179" s="225"/>
      <c r="D179" s="226" t="s">
        <v>146</v>
      </c>
      <c r="E179" s="227" t="s">
        <v>19</v>
      </c>
      <c r="F179" s="228" t="s">
        <v>1354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146</v>
      </c>
      <c r="AU179" s="234" t="s">
        <v>83</v>
      </c>
      <c r="AV179" s="13" t="s">
        <v>81</v>
      </c>
      <c r="AW179" s="13" t="s">
        <v>35</v>
      </c>
      <c r="AX179" s="13" t="s">
        <v>73</v>
      </c>
      <c r="AY179" s="234" t="s">
        <v>135</v>
      </c>
    </row>
    <row r="180" s="14" customFormat="1">
      <c r="A180" s="14"/>
      <c r="B180" s="235"/>
      <c r="C180" s="236"/>
      <c r="D180" s="226" t="s">
        <v>146</v>
      </c>
      <c r="E180" s="237" t="s">
        <v>19</v>
      </c>
      <c r="F180" s="238" t="s">
        <v>1075</v>
      </c>
      <c r="G180" s="236"/>
      <c r="H180" s="239">
        <v>28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146</v>
      </c>
      <c r="AU180" s="245" t="s">
        <v>83</v>
      </c>
      <c r="AV180" s="14" t="s">
        <v>83</v>
      </c>
      <c r="AW180" s="14" t="s">
        <v>35</v>
      </c>
      <c r="AX180" s="14" t="s">
        <v>81</v>
      </c>
      <c r="AY180" s="245" t="s">
        <v>135</v>
      </c>
    </row>
    <row r="181" s="2" customFormat="1" ht="16.5" customHeight="1">
      <c r="A181" s="40"/>
      <c r="B181" s="41"/>
      <c r="C181" s="206" t="s">
        <v>253</v>
      </c>
      <c r="D181" s="206" t="s">
        <v>137</v>
      </c>
      <c r="E181" s="207" t="s">
        <v>1355</v>
      </c>
      <c r="F181" s="208" t="s">
        <v>1356</v>
      </c>
      <c r="G181" s="209" t="s">
        <v>140</v>
      </c>
      <c r="H181" s="210">
        <v>130.5</v>
      </c>
      <c r="I181" s="211"/>
      <c r="J181" s="212">
        <f>ROUND(I181*H181,2)</f>
        <v>0</v>
      </c>
      <c r="K181" s="208" t="s">
        <v>141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142</v>
      </c>
      <c r="AT181" s="217" t="s">
        <v>137</v>
      </c>
      <c r="AU181" s="217" t="s">
        <v>83</v>
      </c>
      <c r="AY181" s="19" t="s">
        <v>135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142</v>
      </c>
      <c r="BM181" s="217" t="s">
        <v>1357</v>
      </c>
    </row>
    <row r="182" s="2" customFormat="1">
      <c r="A182" s="40"/>
      <c r="B182" s="41"/>
      <c r="C182" s="42"/>
      <c r="D182" s="219" t="s">
        <v>144</v>
      </c>
      <c r="E182" s="42"/>
      <c r="F182" s="220" t="s">
        <v>1358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144</v>
      </c>
      <c r="AU182" s="19" t="s">
        <v>83</v>
      </c>
    </row>
    <row r="183" s="13" customFormat="1">
      <c r="A183" s="13"/>
      <c r="B183" s="224"/>
      <c r="C183" s="225"/>
      <c r="D183" s="226" t="s">
        <v>146</v>
      </c>
      <c r="E183" s="227" t="s">
        <v>19</v>
      </c>
      <c r="F183" s="228" t="s">
        <v>1326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146</v>
      </c>
      <c r="AU183" s="234" t="s">
        <v>83</v>
      </c>
      <c r="AV183" s="13" t="s">
        <v>81</v>
      </c>
      <c r="AW183" s="13" t="s">
        <v>35</v>
      </c>
      <c r="AX183" s="13" t="s">
        <v>73</v>
      </c>
      <c r="AY183" s="234" t="s">
        <v>135</v>
      </c>
    </row>
    <row r="184" s="13" customFormat="1">
      <c r="A184" s="13"/>
      <c r="B184" s="224"/>
      <c r="C184" s="225"/>
      <c r="D184" s="226" t="s">
        <v>146</v>
      </c>
      <c r="E184" s="227" t="s">
        <v>19</v>
      </c>
      <c r="F184" s="228" t="s">
        <v>1359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146</v>
      </c>
      <c r="AU184" s="234" t="s">
        <v>83</v>
      </c>
      <c r="AV184" s="13" t="s">
        <v>81</v>
      </c>
      <c r="AW184" s="13" t="s">
        <v>35</v>
      </c>
      <c r="AX184" s="13" t="s">
        <v>73</v>
      </c>
      <c r="AY184" s="234" t="s">
        <v>135</v>
      </c>
    </row>
    <row r="185" s="14" customFormat="1">
      <c r="A185" s="14"/>
      <c r="B185" s="235"/>
      <c r="C185" s="236"/>
      <c r="D185" s="226" t="s">
        <v>146</v>
      </c>
      <c r="E185" s="237" t="s">
        <v>19</v>
      </c>
      <c r="F185" s="238" t="s">
        <v>1360</v>
      </c>
      <c r="G185" s="236"/>
      <c r="H185" s="239">
        <v>130.5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146</v>
      </c>
      <c r="AU185" s="245" t="s">
        <v>83</v>
      </c>
      <c r="AV185" s="14" t="s">
        <v>83</v>
      </c>
      <c r="AW185" s="14" t="s">
        <v>35</v>
      </c>
      <c r="AX185" s="14" t="s">
        <v>81</v>
      </c>
      <c r="AY185" s="245" t="s">
        <v>135</v>
      </c>
    </row>
    <row r="186" s="2" customFormat="1" ht="21.75" customHeight="1">
      <c r="A186" s="40"/>
      <c r="B186" s="41"/>
      <c r="C186" s="206" t="s">
        <v>7</v>
      </c>
      <c r="D186" s="206" t="s">
        <v>137</v>
      </c>
      <c r="E186" s="207" t="s">
        <v>1361</v>
      </c>
      <c r="F186" s="208" t="s">
        <v>1362</v>
      </c>
      <c r="G186" s="209" t="s">
        <v>256</v>
      </c>
      <c r="H186" s="210">
        <v>80.125</v>
      </c>
      <c r="I186" s="211"/>
      <c r="J186" s="212">
        <f>ROUND(I186*H186,2)</f>
        <v>0</v>
      </c>
      <c r="K186" s="208" t="s">
        <v>141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142</v>
      </c>
      <c r="AT186" s="217" t="s">
        <v>137</v>
      </c>
      <c r="AU186" s="217" t="s">
        <v>83</v>
      </c>
      <c r="AY186" s="19" t="s">
        <v>135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ROUND(I186*H186,2)</f>
        <v>0</v>
      </c>
      <c r="BL186" s="19" t="s">
        <v>142</v>
      </c>
      <c r="BM186" s="217" t="s">
        <v>1363</v>
      </c>
    </row>
    <row r="187" s="2" customFormat="1">
      <c r="A187" s="40"/>
      <c r="B187" s="41"/>
      <c r="C187" s="42"/>
      <c r="D187" s="219" t="s">
        <v>144</v>
      </c>
      <c r="E187" s="42"/>
      <c r="F187" s="220" t="s">
        <v>1364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144</v>
      </c>
      <c r="AU187" s="19" t="s">
        <v>83</v>
      </c>
    </row>
    <row r="188" s="13" customFormat="1">
      <c r="A188" s="13"/>
      <c r="B188" s="224"/>
      <c r="C188" s="225"/>
      <c r="D188" s="226" t="s">
        <v>146</v>
      </c>
      <c r="E188" s="227" t="s">
        <v>19</v>
      </c>
      <c r="F188" s="228" t="s">
        <v>1326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146</v>
      </c>
      <c r="AU188" s="234" t="s">
        <v>83</v>
      </c>
      <c r="AV188" s="13" t="s">
        <v>81</v>
      </c>
      <c r="AW188" s="13" t="s">
        <v>35</v>
      </c>
      <c r="AX188" s="13" t="s">
        <v>73</v>
      </c>
      <c r="AY188" s="234" t="s">
        <v>135</v>
      </c>
    </row>
    <row r="189" s="13" customFormat="1">
      <c r="A189" s="13"/>
      <c r="B189" s="224"/>
      <c r="C189" s="225"/>
      <c r="D189" s="226" t="s">
        <v>146</v>
      </c>
      <c r="E189" s="227" t="s">
        <v>19</v>
      </c>
      <c r="F189" s="228" t="s">
        <v>1365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146</v>
      </c>
      <c r="AU189" s="234" t="s">
        <v>83</v>
      </c>
      <c r="AV189" s="13" t="s">
        <v>81</v>
      </c>
      <c r="AW189" s="13" t="s">
        <v>35</v>
      </c>
      <c r="AX189" s="13" t="s">
        <v>73</v>
      </c>
      <c r="AY189" s="234" t="s">
        <v>135</v>
      </c>
    </row>
    <row r="190" s="14" customFormat="1">
      <c r="A190" s="14"/>
      <c r="B190" s="235"/>
      <c r="C190" s="236"/>
      <c r="D190" s="226" t="s">
        <v>146</v>
      </c>
      <c r="E190" s="237" t="s">
        <v>19</v>
      </c>
      <c r="F190" s="238" t="s">
        <v>1366</v>
      </c>
      <c r="G190" s="236"/>
      <c r="H190" s="239">
        <v>45.125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146</v>
      </c>
      <c r="AU190" s="245" t="s">
        <v>83</v>
      </c>
      <c r="AV190" s="14" t="s">
        <v>83</v>
      </c>
      <c r="AW190" s="14" t="s">
        <v>35</v>
      </c>
      <c r="AX190" s="14" t="s">
        <v>73</v>
      </c>
      <c r="AY190" s="245" t="s">
        <v>135</v>
      </c>
    </row>
    <row r="191" s="13" customFormat="1">
      <c r="A191" s="13"/>
      <c r="B191" s="224"/>
      <c r="C191" s="225"/>
      <c r="D191" s="226" t="s">
        <v>146</v>
      </c>
      <c r="E191" s="227" t="s">
        <v>19</v>
      </c>
      <c r="F191" s="228" t="s">
        <v>1367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146</v>
      </c>
      <c r="AU191" s="234" t="s">
        <v>83</v>
      </c>
      <c r="AV191" s="13" t="s">
        <v>81</v>
      </c>
      <c r="AW191" s="13" t="s">
        <v>35</v>
      </c>
      <c r="AX191" s="13" t="s">
        <v>73</v>
      </c>
      <c r="AY191" s="234" t="s">
        <v>135</v>
      </c>
    </row>
    <row r="192" s="14" customFormat="1">
      <c r="A192" s="14"/>
      <c r="B192" s="235"/>
      <c r="C192" s="236"/>
      <c r="D192" s="226" t="s">
        <v>146</v>
      </c>
      <c r="E192" s="237" t="s">
        <v>19</v>
      </c>
      <c r="F192" s="238" t="s">
        <v>1368</v>
      </c>
      <c r="G192" s="236"/>
      <c r="H192" s="239">
        <v>35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146</v>
      </c>
      <c r="AU192" s="245" t="s">
        <v>83</v>
      </c>
      <c r="AV192" s="14" t="s">
        <v>83</v>
      </c>
      <c r="AW192" s="14" t="s">
        <v>35</v>
      </c>
      <c r="AX192" s="14" t="s">
        <v>73</v>
      </c>
      <c r="AY192" s="245" t="s">
        <v>135</v>
      </c>
    </row>
    <row r="193" s="15" customFormat="1">
      <c r="A193" s="15"/>
      <c r="B193" s="246"/>
      <c r="C193" s="247"/>
      <c r="D193" s="226" t="s">
        <v>146</v>
      </c>
      <c r="E193" s="248" t="s">
        <v>19</v>
      </c>
      <c r="F193" s="249" t="s">
        <v>161</v>
      </c>
      <c r="G193" s="247"/>
      <c r="H193" s="250">
        <v>80.125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146</v>
      </c>
      <c r="AU193" s="256" t="s">
        <v>83</v>
      </c>
      <c r="AV193" s="15" t="s">
        <v>142</v>
      </c>
      <c r="AW193" s="15" t="s">
        <v>35</v>
      </c>
      <c r="AX193" s="15" t="s">
        <v>81</v>
      </c>
      <c r="AY193" s="256" t="s">
        <v>135</v>
      </c>
    </row>
    <row r="194" s="2" customFormat="1" ht="24.15" customHeight="1">
      <c r="A194" s="40"/>
      <c r="B194" s="41"/>
      <c r="C194" s="206" t="s">
        <v>269</v>
      </c>
      <c r="D194" s="206" t="s">
        <v>137</v>
      </c>
      <c r="E194" s="207" t="s">
        <v>1090</v>
      </c>
      <c r="F194" s="208" t="s">
        <v>1091</v>
      </c>
      <c r="G194" s="209" t="s">
        <v>256</v>
      </c>
      <c r="H194" s="210">
        <v>2.25</v>
      </c>
      <c r="I194" s="211"/>
      <c r="J194" s="212">
        <f>ROUND(I194*H194,2)</f>
        <v>0</v>
      </c>
      <c r="K194" s="208" t="s">
        <v>141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142</v>
      </c>
      <c r="AT194" s="217" t="s">
        <v>137</v>
      </c>
      <c r="AU194" s="217" t="s">
        <v>83</v>
      </c>
      <c r="AY194" s="19" t="s">
        <v>135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142</v>
      </c>
      <c r="BM194" s="217" t="s">
        <v>1369</v>
      </c>
    </row>
    <row r="195" s="2" customFormat="1">
      <c r="A195" s="40"/>
      <c r="B195" s="41"/>
      <c r="C195" s="42"/>
      <c r="D195" s="219" t="s">
        <v>144</v>
      </c>
      <c r="E195" s="42"/>
      <c r="F195" s="220" t="s">
        <v>1093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144</v>
      </c>
      <c r="AU195" s="19" t="s">
        <v>83</v>
      </c>
    </row>
    <row r="196" s="13" customFormat="1">
      <c r="A196" s="13"/>
      <c r="B196" s="224"/>
      <c r="C196" s="225"/>
      <c r="D196" s="226" t="s">
        <v>146</v>
      </c>
      <c r="E196" s="227" t="s">
        <v>19</v>
      </c>
      <c r="F196" s="228" t="s">
        <v>1326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146</v>
      </c>
      <c r="AU196" s="234" t="s">
        <v>83</v>
      </c>
      <c r="AV196" s="13" t="s">
        <v>81</v>
      </c>
      <c r="AW196" s="13" t="s">
        <v>35</v>
      </c>
      <c r="AX196" s="13" t="s">
        <v>73</v>
      </c>
      <c r="AY196" s="234" t="s">
        <v>135</v>
      </c>
    </row>
    <row r="197" s="13" customFormat="1">
      <c r="A197" s="13"/>
      <c r="B197" s="224"/>
      <c r="C197" s="225"/>
      <c r="D197" s="226" t="s">
        <v>146</v>
      </c>
      <c r="E197" s="227" t="s">
        <v>19</v>
      </c>
      <c r="F197" s="228" t="s">
        <v>1370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146</v>
      </c>
      <c r="AU197" s="234" t="s">
        <v>83</v>
      </c>
      <c r="AV197" s="13" t="s">
        <v>81</v>
      </c>
      <c r="AW197" s="13" t="s">
        <v>35</v>
      </c>
      <c r="AX197" s="13" t="s">
        <v>73</v>
      </c>
      <c r="AY197" s="234" t="s">
        <v>135</v>
      </c>
    </row>
    <row r="198" s="14" customFormat="1">
      <c r="A198" s="14"/>
      <c r="B198" s="235"/>
      <c r="C198" s="236"/>
      <c r="D198" s="226" t="s">
        <v>146</v>
      </c>
      <c r="E198" s="237" t="s">
        <v>19</v>
      </c>
      <c r="F198" s="238" t="s">
        <v>1095</v>
      </c>
      <c r="G198" s="236"/>
      <c r="H198" s="239">
        <v>2.25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146</v>
      </c>
      <c r="AU198" s="245" t="s">
        <v>83</v>
      </c>
      <c r="AV198" s="14" t="s">
        <v>83</v>
      </c>
      <c r="AW198" s="14" t="s">
        <v>35</v>
      </c>
      <c r="AX198" s="14" t="s">
        <v>81</v>
      </c>
      <c r="AY198" s="245" t="s">
        <v>135</v>
      </c>
    </row>
    <row r="199" s="2" customFormat="1" ht="24.15" customHeight="1">
      <c r="A199" s="40"/>
      <c r="B199" s="41"/>
      <c r="C199" s="206" t="s">
        <v>294</v>
      </c>
      <c r="D199" s="206" t="s">
        <v>137</v>
      </c>
      <c r="E199" s="207" t="s">
        <v>270</v>
      </c>
      <c r="F199" s="208" t="s">
        <v>271</v>
      </c>
      <c r="G199" s="209" t="s">
        <v>256</v>
      </c>
      <c r="H199" s="210">
        <v>4</v>
      </c>
      <c r="I199" s="211"/>
      <c r="J199" s="212">
        <f>ROUND(I199*H199,2)</f>
        <v>0</v>
      </c>
      <c r="K199" s="208" t="s">
        <v>141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142</v>
      </c>
      <c r="AT199" s="217" t="s">
        <v>137</v>
      </c>
      <c r="AU199" s="217" t="s">
        <v>83</v>
      </c>
      <c r="AY199" s="19" t="s">
        <v>135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142</v>
      </c>
      <c r="BM199" s="217" t="s">
        <v>1371</v>
      </c>
    </row>
    <row r="200" s="2" customFormat="1">
      <c r="A200" s="40"/>
      <c r="B200" s="41"/>
      <c r="C200" s="42"/>
      <c r="D200" s="219" t="s">
        <v>144</v>
      </c>
      <c r="E200" s="42"/>
      <c r="F200" s="220" t="s">
        <v>273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144</v>
      </c>
      <c r="AU200" s="19" t="s">
        <v>83</v>
      </c>
    </row>
    <row r="201" s="13" customFormat="1">
      <c r="A201" s="13"/>
      <c r="B201" s="224"/>
      <c r="C201" s="225"/>
      <c r="D201" s="226" t="s">
        <v>146</v>
      </c>
      <c r="E201" s="227" t="s">
        <v>19</v>
      </c>
      <c r="F201" s="228" t="s">
        <v>1326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146</v>
      </c>
      <c r="AU201" s="234" t="s">
        <v>83</v>
      </c>
      <c r="AV201" s="13" t="s">
        <v>81</v>
      </c>
      <c r="AW201" s="13" t="s">
        <v>35</v>
      </c>
      <c r="AX201" s="13" t="s">
        <v>73</v>
      </c>
      <c r="AY201" s="234" t="s">
        <v>135</v>
      </c>
    </row>
    <row r="202" s="13" customFormat="1">
      <c r="A202" s="13"/>
      <c r="B202" s="224"/>
      <c r="C202" s="225"/>
      <c r="D202" s="226" t="s">
        <v>146</v>
      </c>
      <c r="E202" s="227" t="s">
        <v>19</v>
      </c>
      <c r="F202" s="228" t="s">
        <v>1372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146</v>
      </c>
      <c r="AU202" s="234" t="s">
        <v>83</v>
      </c>
      <c r="AV202" s="13" t="s">
        <v>81</v>
      </c>
      <c r="AW202" s="13" t="s">
        <v>35</v>
      </c>
      <c r="AX202" s="13" t="s">
        <v>73</v>
      </c>
      <c r="AY202" s="234" t="s">
        <v>135</v>
      </c>
    </row>
    <row r="203" s="14" customFormat="1">
      <c r="A203" s="14"/>
      <c r="B203" s="235"/>
      <c r="C203" s="236"/>
      <c r="D203" s="226" t="s">
        <v>146</v>
      </c>
      <c r="E203" s="237" t="s">
        <v>19</v>
      </c>
      <c r="F203" s="238" t="s">
        <v>1102</v>
      </c>
      <c r="G203" s="236"/>
      <c r="H203" s="239">
        <v>4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146</v>
      </c>
      <c r="AU203" s="245" t="s">
        <v>83</v>
      </c>
      <c r="AV203" s="14" t="s">
        <v>83</v>
      </c>
      <c r="AW203" s="14" t="s">
        <v>35</v>
      </c>
      <c r="AX203" s="14" t="s">
        <v>73</v>
      </c>
      <c r="AY203" s="245" t="s">
        <v>135</v>
      </c>
    </row>
    <row r="204" s="15" customFormat="1">
      <c r="A204" s="15"/>
      <c r="B204" s="246"/>
      <c r="C204" s="247"/>
      <c r="D204" s="226" t="s">
        <v>146</v>
      </c>
      <c r="E204" s="248" t="s">
        <v>19</v>
      </c>
      <c r="F204" s="249" t="s">
        <v>161</v>
      </c>
      <c r="G204" s="247"/>
      <c r="H204" s="250">
        <v>4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146</v>
      </c>
      <c r="AU204" s="256" t="s">
        <v>83</v>
      </c>
      <c r="AV204" s="15" t="s">
        <v>142</v>
      </c>
      <c r="AW204" s="15" t="s">
        <v>35</v>
      </c>
      <c r="AX204" s="15" t="s">
        <v>81</v>
      </c>
      <c r="AY204" s="256" t="s">
        <v>135</v>
      </c>
    </row>
    <row r="205" s="2" customFormat="1" ht="24.15" customHeight="1">
      <c r="A205" s="40"/>
      <c r="B205" s="41"/>
      <c r="C205" s="206" t="s">
        <v>299</v>
      </c>
      <c r="D205" s="206" t="s">
        <v>137</v>
      </c>
      <c r="E205" s="207" t="s">
        <v>295</v>
      </c>
      <c r="F205" s="208" t="s">
        <v>296</v>
      </c>
      <c r="G205" s="209" t="s">
        <v>171</v>
      </c>
      <c r="H205" s="210">
        <v>23</v>
      </c>
      <c r="I205" s="211"/>
      <c r="J205" s="212">
        <f>ROUND(I205*H205,2)</f>
        <v>0</v>
      </c>
      <c r="K205" s="208" t="s">
        <v>141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142</v>
      </c>
      <c r="AT205" s="217" t="s">
        <v>137</v>
      </c>
      <c r="AU205" s="217" t="s">
        <v>83</v>
      </c>
      <c r="AY205" s="19" t="s">
        <v>135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142</v>
      </c>
      <c r="BM205" s="217" t="s">
        <v>1373</v>
      </c>
    </row>
    <row r="206" s="2" customFormat="1">
      <c r="A206" s="40"/>
      <c r="B206" s="41"/>
      <c r="C206" s="42"/>
      <c r="D206" s="219" t="s">
        <v>144</v>
      </c>
      <c r="E206" s="42"/>
      <c r="F206" s="220" t="s">
        <v>298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144</v>
      </c>
      <c r="AU206" s="19" t="s">
        <v>83</v>
      </c>
    </row>
    <row r="207" s="13" customFormat="1">
      <c r="A207" s="13"/>
      <c r="B207" s="224"/>
      <c r="C207" s="225"/>
      <c r="D207" s="226" t="s">
        <v>146</v>
      </c>
      <c r="E207" s="227" t="s">
        <v>19</v>
      </c>
      <c r="F207" s="228" t="s">
        <v>1334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146</v>
      </c>
      <c r="AU207" s="234" t="s">
        <v>83</v>
      </c>
      <c r="AV207" s="13" t="s">
        <v>81</v>
      </c>
      <c r="AW207" s="13" t="s">
        <v>35</v>
      </c>
      <c r="AX207" s="13" t="s">
        <v>73</v>
      </c>
      <c r="AY207" s="234" t="s">
        <v>135</v>
      </c>
    </row>
    <row r="208" s="14" customFormat="1">
      <c r="A208" s="14"/>
      <c r="B208" s="235"/>
      <c r="C208" s="236"/>
      <c r="D208" s="226" t="s">
        <v>146</v>
      </c>
      <c r="E208" s="237" t="s">
        <v>19</v>
      </c>
      <c r="F208" s="238" t="s">
        <v>294</v>
      </c>
      <c r="G208" s="236"/>
      <c r="H208" s="239">
        <v>23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146</v>
      </c>
      <c r="AU208" s="245" t="s">
        <v>83</v>
      </c>
      <c r="AV208" s="14" t="s">
        <v>83</v>
      </c>
      <c r="AW208" s="14" t="s">
        <v>35</v>
      </c>
      <c r="AX208" s="14" t="s">
        <v>81</v>
      </c>
      <c r="AY208" s="245" t="s">
        <v>135</v>
      </c>
    </row>
    <row r="209" s="2" customFormat="1" ht="24.15" customHeight="1">
      <c r="A209" s="40"/>
      <c r="B209" s="41"/>
      <c r="C209" s="206" t="s">
        <v>304</v>
      </c>
      <c r="D209" s="206" t="s">
        <v>137</v>
      </c>
      <c r="E209" s="207" t="s">
        <v>300</v>
      </c>
      <c r="F209" s="208" t="s">
        <v>301</v>
      </c>
      <c r="G209" s="209" t="s">
        <v>171</v>
      </c>
      <c r="H209" s="210">
        <v>3</v>
      </c>
      <c r="I209" s="211"/>
      <c r="J209" s="212">
        <f>ROUND(I209*H209,2)</f>
        <v>0</v>
      </c>
      <c r="K209" s="208" t="s">
        <v>141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142</v>
      </c>
      <c r="AT209" s="217" t="s">
        <v>137</v>
      </c>
      <c r="AU209" s="217" t="s">
        <v>83</v>
      </c>
      <c r="AY209" s="19" t="s">
        <v>135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142</v>
      </c>
      <c r="BM209" s="217" t="s">
        <v>1374</v>
      </c>
    </row>
    <row r="210" s="2" customFormat="1">
      <c r="A210" s="40"/>
      <c r="B210" s="41"/>
      <c r="C210" s="42"/>
      <c r="D210" s="219" t="s">
        <v>144</v>
      </c>
      <c r="E210" s="42"/>
      <c r="F210" s="220" t="s">
        <v>303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144</v>
      </c>
      <c r="AU210" s="19" t="s">
        <v>83</v>
      </c>
    </row>
    <row r="211" s="13" customFormat="1">
      <c r="A211" s="13"/>
      <c r="B211" s="224"/>
      <c r="C211" s="225"/>
      <c r="D211" s="226" t="s">
        <v>146</v>
      </c>
      <c r="E211" s="227" t="s">
        <v>19</v>
      </c>
      <c r="F211" s="228" t="s">
        <v>1334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146</v>
      </c>
      <c r="AU211" s="234" t="s">
        <v>83</v>
      </c>
      <c r="AV211" s="13" t="s">
        <v>81</v>
      </c>
      <c r="AW211" s="13" t="s">
        <v>35</v>
      </c>
      <c r="AX211" s="13" t="s">
        <v>73</v>
      </c>
      <c r="AY211" s="234" t="s">
        <v>135</v>
      </c>
    </row>
    <row r="212" s="14" customFormat="1">
      <c r="A212" s="14"/>
      <c r="B212" s="235"/>
      <c r="C212" s="236"/>
      <c r="D212" s="226" t="s">
        <v>146</v>
      </c>
      <c r="E212" s="237" t="s">
        <v>19</v>
      </c>
      <c r="F212" s="238" t="s">
        <v>162</v>
      </c>
      <c r="G212" s="236"/>
      <c r="H212" s="239">
        <v>3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146</v>
      </c>
      <c r="AU212" s="245" t="s">
        <v>83</v>
      </c>
      <c r="AV212" s="14" t="s">
        <v>83</v>
      </c>
      <c r="AW212" s="14" t="s">
        <v>35</v>
      </c>
      <c r="AX212" s="14" t="s">
        <v>81</v>
      </c>
      <c r="AY212" s="245" t="s">
        <v>135</v>
      </c>
    </row>
    <row r="213" s="2" customFormat="1" ht="24.15" customHeight="1">
      <c r="A213" s="40"/>
      <c r="B213" s="41"/>
      <c r="C213" s="206" t="s">
        <v>309</v>
      </c>
      <c r="D213" s="206" t="s">
        <v>137</v>
      </c>
      <c r="E213" s="207" t="s">
        <v>305</v>
      </c>
      <c r="F213" s="208" t="s">
        <v>306</v>
      </c>
      <c r="G213" s="209" t="s">
        <v>171</v>
      </c>
      <c r="H213" s="210">
        <v>2</v>
      </c>
      <c r="I213" s="211"/>
      <c r="J213" s="212">
        <f>ROUND(I213*H213,2)</f>
        <v>0</v>
      </c>
      <c r="K213" s="208" t="s">
        <v>141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142</v>
      </c>
      <c r="AT213" s="217" t="s">
        <v>137</v>
      </c>
      <c r="AU213" s="217" t="s">
        <v>83</v>
      </c>
      <c r="AY213" s="19" t="s">
        <v>135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142</v>
      </c>
      <c r="BM213" s="217" t="s">
        <v>1375</v>
      </c>
    </row>
    <row r="214" s="2" customFormat="1">
      <c r="A214" s="40"/>
      <c r="B214" s="41"/>
      <c r="C214" s="42"/>
      <c r="D214" s="219" t="s">
        <v>144</v>
      </c>
      <c r="E214" s="42"/>
      <c r="F214" s="220" t="s">
        <v>308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144</v>
      </c>
      <c r="AU214" s="19" t="s">
        <v>83</v>
      </c>
    </row>
    <row r="215" s="13" customFormat="1">
      <c r="A215" s="13"/>
      <c r="B215" s="224"/>
      <c r="C215" s="225"/>
      <c r="D215" s="226" t="s">
        <v>146</v>
      </c>
      <c r="E215" s="227" t="s">
        <v>19</v>
      </c>
      <c r="F215" s="228" t="s">
        <v>1334</v>
      </c>
      <c r="G215" s="225"/>
      <c r="H215" s="227" t="s">
        <v>19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146</v>
      </c>
      <c r="AU215" s="234" t="s">
        <v>83</v>
      </c>
      <c r="AV215" s="13" t="s">
        <v>81</v>
      </c>
      <c r="AW215" s="13" t="s">
        <v>35</v>
      </c>
      <c r="AX215" s="13" t="s">
        <v>73</v>
      </c>
      <c r="AY215" s="234" t="s">
        <v>135</v>
      </c>
    </row>
    <row r="216" s="14" customFormat="1">
      <c r="A216" s="14"/>
      <c r="B216" s="235"/>
      <c r="C216" s="236"/>
      <c r="D216" s="226" t="s">
        <v>146</v>
      </c>
      <c r="E216" s="237" t="s">
        <v>19</v>
      </c>
      <c r="F216" s="238" t="s">
        <v>83</v>
      </c>
      <c r="G216" s="236"/>
      <c r="H216" s="239">
        <v>2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146</v>
      </c>
      <c r="AU216" s="245" t="s">
        <v>83</v>
      </c>
      <c r="AV216" s="14" t="s">
        <v>83</v>
      </c>
      <c r="AW216" s="14" t="s">
        <v>35</v>
      </c>
      <c r="AX216" s="14" t="s">
        <v>81</v>
      </c>
      <c r="AY216" s="245" t="s">
        <v>135</v>
      </c>
    </row>
    <row r="217" s="2" customFormat="1" ht="24.15" customHeight="1">
      <c r="A217" s="40"/>
      <c r="B217" s="41"/>
      <c r="C217" s="206" t="s">
        <v>314</v>
      </c>
      <c r="D217" s="206" t="s">
        <v>137</v>
      </c>
      <c r="E217" s="207" t="s">
        <v>310</v>
      </c>
      <c r="F217" s="208" t="s">
        <v>311</v>
      </c>
      <c r="G217" s="209" t="s">
        <v>171</v>
      </c>
      <c r="H217" s="210">
        <v>23</v>
      </c>
      <c r="I217" s="211"/>
      <c r="J217" s="212">
        <f>ROUND(I217*H217,2)</f>
        <v>0</v>
      </c>
      <c r="K217" s="208" t="s">
        <v>141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142</v>
      </c>
      <c r="AT217" s="217" t="s">
        <v>137</v>
      </c>
      <c r="AU217" s="217" t="s">
        <v>83</v>
      </c>
      <c r="AY217" s="19" t="s">
        <v>135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142</v>
      </c>
      <c r="BM217" s="217" t="s">
        <v>1376</v>
      </c>
    </row>
    <row r="218" s="2" customFormat="1">
      <c r="A218" s="40"/>
      <c r="B218" s="41"/>
      <c r="C218" s="42"/>
      <c r="D218" s="219" t="s">
        <v>144</v>
      </c>
      <c r="E218" s="42"/>
      <c r="F218" s="220" t="s">
        <v>313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144</v>
      </c>
      <c r="AU218" s="19" t="s">
        <v>83</v>
      </c>
    </row>
    <row r="219" s="13" customFormat="1">
      <c r="A219" s="13"/>
      <c r="B219" s="224"/>
      <c r="C219" s="225"/>
      <c r="D219" s="226" t="s">
        <v>146</v>
      </c>
      <c r="E219" s="227" t="s">
        <v>19</v>
      </c>
      <c r="F219" s="228" t="s">
        <v>1334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146</v>
      </c>
      <c r="AU219" s="234" t="s">
        <v>83</v>
      </c>
      <c r="AV219" s="13" t="s">
        <v>81</v>
      </c>
      <c r="AW219" s="13" t="s">
        <v>35</v>
      </c>
      <c r="AX219" s="13" t="s">
        <v>73</v>
      </c>
      <c r="AY219" s="234" t="s">
        <v>135</v>
      </c>
    </row>
    <row r="220" s="14" customFormat="1">
      <c r="A220" s="14"/>
      <c r="B220" s="235"/>
      <c r="C220" s="236"/>
      <c r="D220" s="226" t="s">
        <v>146</v>
      </c>
      <c r="E220" s="237" t="s">
        <v>19</v>
      </c>
      <c r="F220" s="238" t="s">
        <v>294</v>
      </c>
      <c r="G220" s="236"/>
      <c r="H220" s="239">
        <v>23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146</v>
      </c>
      <c r="AU220" s="245" t="s">
        <v>83</v>
      </c>
      <c r="AV220" s="14" t="s">
        <v>83</v>
      </c>
      <c r="AW220" s="14" t="s">
        <v>35</v>
      </c>
      <c r="AX220" s="14" t="s">
        <v>81</v>
      </c>
      <c r="AY220" s="245" t="s">
        <v>135</v>
      </c>
    </row>
    <row r="221" s="2" customFormat="1" ht="24.15" customHeight="1">
      <c r="A221" s="40"/>
      <c r="B221" s="41"/>
      <c r="C221" s="206" t="s">
        <v>319</v>
      </c>
      <c r="D221" s="206" t="s">
        <v>137</v>
      </c>
      <c r="E221" s="207" t="s">
        <v>315</v>
      </c>
      <c r="F221" s="208" t="s">
        <v>316</v>
      </c>
      <c r="G221" s="209" t="s">
        <v>171</v>
      </c>
      <c r="H221" s="210">
        <v>3</v>
      </c>
      <c r="I221" s="211"/>
      <c r="J221" s="212">
        <f>ROUND(I221*H221,2)</f>
        <v>0</v>
      </c>
      <c r="K221" s="208" t="s">
        <v>141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142</v>
      </c>
      <c r="AT221" s="217" t="s">
        <v>137</v>
      </c>
      <c r="AU221" s="217" t="s">
        <v>83</v>
      </c>
      <c r="AY221" s="19" t="s">
        <v>135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142</v>
      </c>
      <c r="BM221" s="217" t="s">
        <v>1377</v>
      </c>
    </row>
    <row r="222" s="2" customFormat="1">
      <c r="A222" s="40"/>
      <c r="B222" s="41"/>
      <c r="C222" s="42"/>
      <c r="D222" s="219" t="s">
        <v>144</v>
      </c>
      <c r="E222" s="42"/>
      <c r="F222" s="220" t="s">
        <v>318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144</v>
      </c>
      <c r="AU222" s="19" t="s">
        <v>83</v>
      </c>
    </row>
    <row r="223" s="13" customFormat="1">
      <c r="A223" s="13"/>
      <c r="B223" s="224"/>
      <c r="C223" s="225"/>
      <c r="D223" s="226" t="s">
        <v>146</v>
      </c>
      <c r="E223" s="227" t="s">
        <v>19</v>
      </c>
      <c r="F223" s="228" t="s">
        <v>1334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146</v>
      </c>
      <c r="AU223" s="234" t="s">
        <v>83</v>
      </c>
      <c r="AV223" s="13" t="s">
        <v>81</v>
      </c>
      <c r="AW223" s="13" t="s">
        <v>35</v>
      </c>
      <c r="AX223" s="13" t="s">
        <v>73</v>
      </c>
      <c r="AY223" s="234" t="s">
        <v>135</v>
      </c>
    </row>
    <row r="224" s="14" customFormat="1">
      <c r="A224" s="14"/>
      <c r="B224" s="235"/>
      <c r="C224" s="236"/>
      <c r="D224" s="226" t="s">
        <v>146</v>
      </c>
      <c r="E224" s="237" t="s">
        <v>19</v>
      </c>
      <c r="F224" s="238" t="s">
        <v>162</v>
      </c>
      <c r="G224" s="236"/>
      <c r="H224" s="239">
        <v>3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146</v>
      </c>
      <c r="AU224" s="245" t="s">
        <v>83</v>
      </c>
      <c r="AV224" s="14" t="s">
        <v>83</v>
      </c>
      <c r="AW224" s="14" t="s">
        <v>35</v>
      </c>
      <c r="AX224" s="14" t="s">
        <v>81</v>
      </c>
      <c r="AY224" s="245" t="s">
        <v>135</v>
      </c>
    </row>
    <row r="225" s="2" customFormat="1" ht="24.15" customHeight="1">
      <c r="A225" s="40"/>
      <c r="B225" s="41"/>
      <c r="C225" s="206" t="s">
        <v>324</v>
      </c>
      <c r="D225" s="206" t="s">
        <v>137</v>
      </c>
      <c r="E225" s="207" t="s">
        <v>320</v>
      </c>
      <c r="F225" s="208" t="s">
        <v>321</v>
      </c>
      <c r="G225" s="209" t="s">
        <v>171</v>
      </c>
      <c r="H225" s="210">
        <v>2</v>
      </c>
      <c r="I225" s="211"/>
      <c r="J225" s="212">
        <f>ROUND(I225*H225,2)</f>
        <v>0</v>
      </c>
      <c r="K225" s="208" t="s">
        <v>141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142</v>
      </c>
      <c r="AT225" s="217" t="s">
        <v>137</v>
      </c>
      <c r="AU225" s="217" t="s">
        <v>83</v>
      </c>
      <c r="AY225" s="19" t="s">
        <v>135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81</v>
      </c>
      <c r="BK225" s="218">
        <f>ROUND(I225*H225,2)</f>
        <v>0</v>
      </c>
      <c r="BL225" s="19" t="s">
        <v>142</v>
      </c>
      <c r="BM225" s="217" t="s">
        <v>1378</v>
      </c>
    </row>
    <row r="226" s="2" customFormat="1">
      <c r="A226" s="40"/>
      <c r="B226" s="41"/>
      <c r="C226" s="42"/>
      <c r="D226" s="219" t="s">
        <v>144</v>
      </c>
      <c r="E226" s="42"/>
      <c r="F226" s="220" t="s">
        <v>323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144</v>
      </c>
      <c r="AU226" s="19" t="s">
        <v>83</v>
      </c>
    </row>
    <row r="227" s="13" customFormat="1">
      <c r="A227" s="13"/>
      <c r="B227" s="224"/>
      <c r="C227" s="225"/>
      <c r="D227" s="226" t="s">
        <v>146</v>
      </c>
      <c r="E227" s="227" t="s">
        <v>19</v>
      </c>
      <c r="F227" s="228" t="s">
        <v>1334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146</v>
      </c>
      <c r="AU227" s="234" t="s">
        <v>83</v>
      </c>
      <c r="AV227" s="13" t="s">
        <v>81</v>
      </c>
      <c r="AW227" s="13" t="s">
        <v>35</v>
      </c>
      <c r="AX227" s="13" t="s">
        <v>73</v>
      </c>
      <c r="AY227" s="234" t="s">
        <v>135</v>
      </c>
    </row>
    <row r="228" s="14" customFormat="1">
      <c r="A228" s="14"/>
      <c r="B228" s="235"/>
      <c r="C228" s="236"/>
      <c r="D228" s="226" t="s">
        <v>146</v>
      </c>
      <c r="E228" s="237" t="s">
        <v>19</v>
      </c>
      <c r="F228" s="238" t="s">
        <v>83</v>
      </c>
      <c r="G228" s="236"/>
      <c r="H228" s="239">
        <v>2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146</v>
      </c>
      <c r="AU228" s="245" t="s">
        <v>83</v>
      </c>
      <c r="AV228" s="14" t="s">
        <v>83</v>
      </c>
      <c r="AW228" s="14" t="s">
        <v>35</v>
      </c>
      <c r="AX228" s="14" t="s">
        <v>81</v>
      </c>
      <c r="AY228" s="245" t="s">
        <v>135</v>
      </c>
    </row>
    <row r="229" s="2" customFormat="1" ht="33" customHeight="1">
      <c r="A229" s="40"/>
      <c r="B229" s="41"/>
      <c r="C229" s="206" t="s">
        <v>330</v>
      </c>
      <c r="D229" s="206" t="s">
        <v>137</v>
      </c>
      <c r="E229" s="207" t="s">
        <v>325</v>
      </c>
      <c r="F229" s="208" t="s">
        <v>326</v>
      </c>
      <c r="G229" s="209" t="s">
        <v>171</v>
      </c>
      <c r="H229" s="210">
        <v>46</v>
      </c>
      <c r="I229" s="211"/>
      <c r="J229" s="212">
        <f>ROUND(I229*H229,2)</f>
        <v>0</v>
      </c>
      <c r="K229" s="208" t="s">
        <v>141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142</v>
      </c>
      <c r="AT229" s="217" t="s">
        <v>137</v>
      </c>
      <c r="AU229" s="217" t="s">
        <v>83</v>
      </c>
      <c r="AY229" s="19" t="s">
        <v>135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81</v>
      </c>
      <c r="BK229" s="218">
        <f>ROUND(I229*H229,2)</f>
        <v>0</v>
      </c>
      <c r="BL229" s="19" t="s">
        <v>142</v>
      </c>
      <c r="BM229" s="217" t="s">
        <v>1379</v>
      </c>
    </row>
    <row r="230" s="2" customFormat="1">
      <c r="A230" s="40"/>
      <c r="B230" s="41"/>
      <c r="C230" s="42"/>
      <c r="D230" s="219" t="s">
        <v>144</v>
      </c>
      <c r="E230" s="42"/>
      <c r="F230" s="220" t="s">
        <v>328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144</v>
      </c>
      <c r="AU230" s="19" t="s">
        <v>83</v>
      </c>
    </row>
    <row r="231" s="13" customFormat="1">
      <c r="A231" s="13"/>
      <c r="B231" s="224"/>
      <c r="C231" s="225"/>
      <c r="D231" s="226" t="s">
        <v>146</v>
      </c>
      <c r="E231" s="227" t="s">
        <v>19</v>
      </c>
      <c r="F231" s="228" t="s">
        <v>1334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146</v>
      </c>
      <c r="AU231" s="234" t="s">
        <v>83</v>
      </c>
      <c r="AV231" s="13" t="s">
        <v>81</v>
      </c>
      <c r="AW231" s="13" t="s">
        <v>35</v>
      </c>
      <c r="AX231" s="13" t="s">
        <v>73</v>
      </c>
      <c r="AY231" s="234" t="s">
        <v>135</v>
      </c>
    </row>
    <row r="232" s="14" customFormat="1">
      <c r="A232" s="14"/>
      <c r="B232" s="235"/>
      <c r="C232" s="236"/>
      <c r="D232" s="226" t="s">
        <v>146</v>
      </c>
      <c r="E232" s="237" t="s">
        <v>19</v>
      </c>
      <c r="F232" s="238" t="s">
        <v>1380</v>
      </c>
      <c r="G232" s="236"/>
      <c r="H232" s="239">
        <v>46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146</v>
      </c>
      <c r="AU232" s="245" t="s">
        <v>83</v>
      </c>
      <c r="AV232" s="14" t="s">
        <v>83</v>
      </c>
      <c r="AW232" s="14" t="s">
        <v>35</v>
      </c>
      <c r="AX232" s="14" t="s">
        <v>81</v>
      </c>
      <c r="AY232" s="245" t="s">
        <v>135</v>
      </c>
    </row>
    <row r="233" s="2" customFormat="1" ht="33" customHeight="1">
      <c r="A233" s="40"/>
      <c r="B233" s="41"/>
      <c r="C233" s="206" t="s">
        <v>336</v>
      </c>
      <c r="D233" s="206" t="s">
        <v>137</v>
      </c>
      <c r="E233" s="207" t="s">
        <v>331</v>
      </c>
      <c r="F233" s="208" t="s">
        <v>332</v>
      </c>
      <c r="G233" s="209" t="s">
        <v>171</v>
      </c>
      <c r="H233" s="210">
        <v>6</v>
      </c>
      <c r="I233" s="211"/>
      <c r="J233" s="212">
        <f>ROUND(I233*H233,2)</f>
        <v>0</v>
      </c>
      <c r="K233" s="208" t="s">
        <v>141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142</v>
      </c>
      <c r="AT233" s="217" t="s">
        <v>137</v>
      </c>
      <c r="AU233" s="217" t="s">
        <v>83</v>
      </c>
      <c r="AY233" s="19" t="s">
        <v>135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81</v>
      </c>
      <c r="BK233" s="218">
        <f>ROUND(I233*H233,2)</f>
        <v>0</v>
      </c>
      <c r="BL233" s="19" t="s">
        <v>142</v>
      </c>
      <c r="BM233" s="217" t="s">
        <v>1381</v>
      </c>
    </row>
    <row r="234" s="2" customFormat="1">
      <c r="A234" s="40"/>
      <c r="B234" s="41"/>
      <c r="C234" s="42"/>
      <c r="D234" s="219" t="s">
        <v>144</v>
      </c>
      <c r="E234" s="42"/>
      <c r="F234" s="220" t="s">
        <v>334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144</v>
      </c>
      <c r="AU234" s="19" t="s">
        <v>83</v>
      </c>
    </row>
    <row r="235" s="13" customFormat="1">
      <c r="A235" s="13"/>
      <c r="B235" s="224"/>
      <c r="C235" s="225"/>
      <c r="D235" s="226" t="s">
        <v>146</v>
      </c>
      <c r="E235" s="227" t="s">
        <v>19</v>
      </c>
      <c r="F235" s="228" t="s">
        <v>1334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146</v>
      </c>
      <c r="AU235" s="234" t="s">
        <v>83</v>
      </c>
      <c r="AV235" s="13" t="s">
        <v>81</v>
      </c>
      <c r="AW235" s="13" t="s">
        <v>35</v>
      </c>
      <c r="AX235" s="13" t="s">
        <v>73</v>
      </c>
      <c r="AY235" s="234" t="s">
        <v>135</v>
      </c>
    </row>
    <row r="236" s="14" customFormat="1">
      <c r="A236" s="14"/>
      <c r="B236" s="235"/>
      <c r="C236" s="236"/>
      <c r="D236" s="226" t="s">
        <v>146</v>
      </c>
      <c r="E236" s="237" t="s">
        <v>19</v>
      </c>
      <c r="F236" s="238" t="s">
        <v>1382</v>
      </c>
      <c r="G236" s="236"/>
      <c r="H236" s="239">
        <v>6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146</v>
      </c>
      <c r="AU236" s="245" t="s">
        <v>83</v>
      </c>
      <c r="AV236" s="14" t="s">
        <v>83</v>
      </c>
      <c r="AW236" s="14" t="s">
        <v>35</v>
      </c>
      <c r="AX236" s="14" t="s">
        <v>81</v>
      </c>
      <c r="AY236" s="245" t="s">
        <v>135</v>
      </c>
    </row>
    <row r="237" s="2" customFormat="1" ht="33" customHeight="1">
      <c r="A237" s="40"/>
      <c r="B237" s="41"/>
      <c r="C237" s="206" t="s">
        <v>342</v>
      </c>
      <c r="D237" s="206" t="s">
        <v>137</v>
      </c>
      <c r="E237" s="207" t="s">
        <v>337</v>
      </c>
      <c r="F237" s="208" t="s">
        <v>338</v>
      </c>
      <c r="G237" s="209" t="s">
        <v>171</v>
      </c>
      <c r="H237" s="210">
        <v>4</v>
      </c>
      <c r="I237" s="211"/>
      <c r="J237" s="212">
        <f>ROUND(I237*H237,2)</f>
        <v>0</v>
      </c>
      <c r="K237" s="208" t="s">
        <v>141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142</v>
      </c>
      <c r="AT237" s="217" t="s">
        <v>137</v>
      </c>
      <c r="AU237" s="217" t="s">
        <v>83</v>
      </c>
      <c r="AY237" s="19" t="s">
        <v>135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81</v>
      </c>
      <c r="BK237" s="218">
        <f>ROUND(I237*H237,2)</f>
        <v>0</v>
      </c>
      <c r="BL237" s="19" t="s">
        <v>142</v>
      </c>
      <c r="BM237" s="217" t="s">
        <v>1383</v>
      </c>
    </row>
    <row r="238" s="2" customFormat="1">
      <c r="A238" s="40"/>
      <c r="B238" s="41"/>
      <c r="C238" s="42"/>
      <c r="D238" s="219" t="s">
        <v>144</v>
      </c>
      <c r="E238" s="42"/>
      <c r="F238" s="220" t="s">
        <v>340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144</v>
      </c>
      <c r="AU238" s="19" t="s">
        <v>83</v>
      </c>
    </row>
    <row r="239" s="13" customFormat="1">
      <c r="A239" s="13"/>
      <c r="B239" s="224"/>
      <c r="C239" s="225"/>
      <c r="D239" s="226" t="s">
        <v>146</v>
      </c>
      <c r="E239" s="227" t="s">
        <v>19</v>
      </c>
      <c r="F239" s="228" t="s">
        <v>1334</v>
      </c>
      <c r="G239" s="225"/>
      <c r="H239" s="227" t="s">
        <v>19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146</v>
      </c>
      <c r="AU239" s="234" t="s">
        <v>83</v>
      </c>
      <c r="AV239" s="13" t="s">
        <v>81</v>
      </c>
      <c r="AW239" s="13" t="s">
        <v>35</v>
      </c>
      <c r="AX239" s="13" t="s">
        <v>73</v>
      </c>
      <c r="AY239" s="234" t="s">
        <v>135</v>
      </c>
    </row>
    <row r="240" s="14" customFormat="1">
      <c r="A240" s="14"/>
      <c r="B240" s="235"/>
      <c r="C240" s="236"/>
      <c r="D240" s="226" t="s">
        <v>146</v>
      </c>
      <c r="E240" s="237" t="s">
        <v>19</v>
      </c>
      <c r="F240" s="238" t="s">
        <v>335</v>
      </c>
      <c r="G240" s="236"/>
      <c r="H240" s="239">
        <v>4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146</v>
      </c>
      <c r="AU240" s="245" t="s">
        <v>83</v>
      </c>
      <c r="AV240" s="14" t="s">
        <v>83</v>
      </c>
      <c r="AW240" s="14" t="s">
        <v>35</v>
      </c>
      <c r="AX240" s="14" t="s">
        <v>81</v>
      </c>
      <c r="AY240" s="245" t="s">
        <v>135</v>
      </c>
    </row>
    <row r="241" s="2" customFormat="1" ht="33" customHeight="1">
      <c r="A241" s="40"/>
      <c r="B241" s="41"/>
      <c r="C241" s="206" t="s">
        <v>347</v>
      </c>
      <c r="D241" s="206" t="s">
        <v>137</v>
      </c>
      <c r="E241" s="207" t="s">
        <v>343</v>
      </c>
      <c r="F241" s="208" t="s">
        <v>344</v>
      </c>
      <c r="G241" s="209" t="s">
        <v>171</v>
      </c>
      <c r="H241" s="210">
        <v>46</v>
      </c>
      <c r="I241" s="211"/>
      <c r="J241" s="212">
        <f>ROUND(I241*H241,2)</f>
        <v>0</v>
      </c>
      <c r="K241" s="208" t="s">
        <v>141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142</v>
      </c>
      <c r="AT241" s="217" t="s">
        <v>137</v>
      </c>
      <c r="AU241" s="217" t="s">
        <v>83</v>
      </c>
      <c r="AY241" s="19" t="s">
        <v>135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81</v>
      </c>
      <c r="BK241" s="218">
        <f>ROUND(I241*H241,2)</f>
        <v>0</v>
      </c>
      <c r="BL241" s="19" t="s">
        <v>142</v>
      </c>
      <c r="BM241" s="217" t="s">
        <v>1384</v>
      </c>
    </row>
    <row r="242" s="2" customFormat="1">
      <c r="A242" s="40"/>
      <c r="B242" s="41"/>
      <c r="C242" s="42"/>
      <c r="D242" s="219" t="s">
        <v>144</v>
      </c>
      <c r="E242" s="42"/>
      <c r="F242" s="220" t="s">
        <v>346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144</v>
      </c>
      <c r="AU242" s="19" t="s">
        <v>83</v>
      </c>
    </row>
    <row r="243" s="13" customFormat="1">
      <c r="A243" s="13"/>
      <c r="B243" s="224"/>
      <c r="C243" s="225"/>
      <c r="D243" s="226" t="s">
        <v>146</v>
      </c>
      <c r="E243" s="227" t="s">
        <v>19</v>
      </c>
      <c r="F243" s="228" t="s">
        <v>1334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146</v>
      </c>
      <c r="AU243" s="234" t="s">
        <v>83</v>
      </c>
      <c r="AV243" s="13" t="s">
        <v>81</v>
      </c>
      <c r="AW243" s="13" t="s">
        <v>35</v>
      </c>
      <c r="AX243" s="13" t="s">
        <v>73</v>
      </c>
      <c r="AY243" s="234" t="s">
        <v>135</v>
      </c>
    </row>
    <row r="244" s="14" customFormat="1">
      <c r="A244" s="14"/>
      <c r="B244" s="235"/>
      <c r="C244" s="236"/>
      <c r="D244" s="226" t="s">
        <v>146</v>
      </c>
      <c r="E244" s="237" t="s">
        <v>19</v>
      </c>
      <c r="F244" s="238" t="s">
        <v>1380</v>
      </c>
      <c r="G244" s="236"/>
      <c r="H244" s="239">
        <v>46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146</v>
      </c>
      <c r="AU244" s="245" t="s">
        <v>83</v>
      </c>
      <c r="AV244" s="14" t="s">
        <v>83</v>
      </c>
      <c r="AW244" s="14" t="s">
        <v>35</v>
      </c>
      <c r="AX244" s="14" t="s">
        <v>81</v>
      </c>
      <c r="AY244" s="245" t="s">
        <v>135</v>
      </c>
    </row>
    <row r="245" s="2" customFormat="1" ht="33" customHeight="1">
      <c r="A245" s="40"/>
      <c r="B245" s="41"/>
      <c r="C245" s="206" t="s">
        <v>352</v>
      </c>
      <c r="D245" s="206" t="s">
        <v>137</v>
      </c>
      <c r="E245" s="207" t="s">
        <v>348</v>
      </c>
      <c r="F245" s="208" t="s">
        <v>349</v>
      </c>
      <c r="G245" s="209" t="s">
        <v>171</v>
      </c>
      <c r="H245" s="210">
        <v>6</v>
      </c>
      <c r="I245" s="211"/>
      <c r="J245" s="212">
        <f>ROUND(I245*H245,2)</f>
        <v>0</v>
      </c>
      <c r="K245" s="208" t="s">
        <v>141</v>
      </c>
      <c r="L245" s="46"/>
      <c r="M245" s="213" t="s">
        <v>19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142</v>
      </c>
      <c r="AT245" s="217" t="s">
        <v>137</v>
      </c>
      <c r="AU245" s="217" t="s">
        <v>83</v>
      </c>
      <c r="AY245" s="19" t="s">
        <v>135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81</v>
      </c>
      <c r="BK245" s="218">
        <f>ROUND(I245*H245,2)</f>
        <v>0</v>
      </c>
      <c r="BL245" s="19" t="s">
        <v>142</v>
      </c>
      <c r="BM245" s="217" t="s">
        <v>1385</v>
      </c>
    </row>
    <row r="246" s="2" customFormat="1">
      <c r="A246" s="40"/>
      <c r="B246" s="41"/>
      <c r="C246" s="42"/>
      <c r="D246" s="219" t="s">
        <v>144</v>
      </c>
      <c r="E246" s="42"/>
      <c r="F246" s="220" t="s">
        <v>351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144</v>
      </c>
      <c r="AU246" s="19" t="s">
        <v>83</v>
      </c>
    </row>
    <row r="247" s="13" customFormat="1">
      <c r="A247" s="13"/>
      <c r="B247" s="224"/>
      <c r="C247" s="225"/>
      <c r="D247" s="226" t="s">
        <v>146</v>
      </c>
      <c r="E247" s="227" t="s">
        <v>19</v>
      </c>
      <c r="F247" s="228" t="s">
        <v>1334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146</v>
      </c>
      <c r="AU247" s="234" t="s">
        <v>83</v>
      </c>
      <c r="AV247" s="13" t="s">
        <v>81</v>
      </c>
      <c r="AW247" s="13" t="s">
        <v>35</v>
      </c>
      <c r="AX247" s="13" t="s">
        <v>73</v>
      </c>
      <c r="AY247" s="234" t="s">
        <v>135</v>
      </c>
    </row>
    <row r="248" s="14" customFormat="1">
      <c r="A248" s="14"/>
      <c r="B248" s="235"/>
      <c r="C248" s="236"/>
      <c r="D248" s="226" t="s">
        <v>146</v>
      </c>
      <c r="E248" s="237" t="s">
        <v>19</v>
      </c>
      <c r="F248" s="238" t="s">
        <v>1382</v>
      </c>
      <c r="G248" s="236"/>
      <c r="H248" s="239">
        <v>6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146</v>
      </c>
      <c r="AU248" s="245" t="s">
        <v>83</v>
      </c>
      <c r="AV248" s="14" t="s">
        <v>83</v>
      </c>
      <c r="AW248" s="14" t="s">
        <v>35</v>
      </c>
      <c r="AX248" s="14" t="s">
        <v>81</v>
      </c>
      <c r="AY248" s="245" t="s">
        <v>135</v>
      </c>
    </row>
    <row r="249" s="2" customFormat="1" ht="33" customHeight="1">
      <c r="A249" s="40"/>
      <c r="B249" s="41"/>
      <c r="C249" s="206" t="s">
        <v>174</v>
      </c>
      <c r="D249" s="206" t="s">
        <v>137</v>
      </c>
      <c r="E249" s="207" t="s">
        <v>353</v>
      </c>
      <c r="F249" s="208" t="s">
        <v>354</v>
      </c>
      <c r="G249" s="209" t="s">
        <v>171</v>
      </c>
      <c r="H249" s="210">
        <v>4</v>
      </c>
      <c r="I249" s="211"/>
      <c r="J249" s="212">
        <f>ROUND(I249*H249,2)</f>
        <v>0</v>
      </c>
      <c r="K249" s="208" t="s">
        <v>141</v>
      </c>
      <c r="L249" s="46"/>
      <c r="M249" s="213" t="s">
        <v>19</v>
      </c>
      <c r="N249" s="214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142</v>
      </c>
      <c r="AT249" s="217" t="s">
        <v>137</v>
      </c>
      <c r="AU249" s="217" t="s">
        <v>83</v>
      </c>
      <c r="AY249" s="19" t="s">
        <v>135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142</v>
      </c>
      <c r="BM249" s="217" t="s">
        <v>1386</v>
      </c>
    </row>
    <row r="250" s="2" customFormat="1">
      <c r="A250" s="40"/>
      <c r="B250" s="41"/>
      <c r="C250" s="42"/>
      <c r="D250" s="219" t="s">
        <v>144</v>
      </c>
      <c r="E250" s="42"/>
      <c r="F250" s="220" t="s">
        <v>356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144</v>
      </c>
      <c r="AU250" s="19" t="s">
        <v>83</v>
      </c>
    </row>
    <row r="251" s="13" customFormat="1">
      <c r="A251" s="13"/>
      <c r="B251" s="224"/>
      <c r="C251" s="225"/>
      <c r="D251" s="226" t="s">
        <v>146</v>
      </c>
      <c r="E251" s="227" t="s">
        <v>19</v>
      </c>
      <c r="F251" s="228" t="s">
        <v>1334</v>
      </c>
      <c r="G251" s="225"/>
      <c r="H251" s="227" t="s">
        <v>19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146</v>
      </c>
      <c r="AU251" s="234" t="s">
        <v>83</v>
      </c>
      <c r="AV251" s="13" t="s">
        <v>81</v>
      </c>
      <c r="AW251" s="13" t="s">
        <v>35</v>
      </c>
      <c r="AX251" s="13" t="s">
        <v>73</v>
      </c>
      <c r="AY251" s="234" t="s">
        <v>135</v>
      </c>
    </row>
    <row r="252" s="14" customFormat="1">
      <c r="A252" s="14"/>
      <c r="B252" s="235"/>
      <c r="C252" s="236"/>
      <c r="D252" s="226" t="s">
        <v>146</v>
      </c>
      <c r="E252" s="237" t="s">
        <v>19</v>
      </c>
      <c r="F252" s="238" t="s">
        <v>335</v>
      </c>
      <c r="G252" s="236"/>
      <c r="H252" s="239">
        <v>4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146</v>
      </c>
      <c r="AU252" s="245" t="s">
        <v>83</v>
      </c>
      <c r="AV252" s="14" t="s">
        <v>83</v>
      </c>
      <c r="AW252" s="14" t="s">
        <v>35</v>
      </c>
      <c r="AX252" s="14" t="s">
        <v>81</v>
      </c>
      <c r="AY252" s="245" t="s">
        <v>135</v>
      </c>
    </row>
    <row r="253" s="2" customFormat="1" ht="37.8" customHeight="1">
      <c r="A253" s="40"/>
      <c r="B253" s="41"/>
      <c r="C253" s="206" t="s">
        <v>369</v>
      </c>
      <c r="D253" s="206" t="s">
        <v>137</v>
      </c>
      <c r="E253" s="207" t="s">
        <v>1387</v>
      </c>
      <c r="F253" s="208" t="s">
        <v>1388</v>
      </c>
      <c r="G253" s="209" t="s">
        <v>256</v>
      </c>
      <c r="H253" s="210">
        <v>99.424999999999997</v>
      </c>
      <c r="I253" s="211"/>
      <c r="J253" s="212">
        <f>ROUND(I253*H253,2)</f>
        <v>0</v>
      </c>
      <c r="K253" s="208" t="s">
        <v>141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142</v>
      </c>
      <c r="AT253" s="217" t="s">
        <v>137</v>
      </c>
      <c r="AU253" s="217" t="s">
        <v>83</v>
      </c>
      <c r="AY253" s="19" t="s">
        <v>135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81</v>
      </c>
      <c r="BK253" s="218">
        <f>ROUND(I253*H253,2)</f>
        <v>0</v>
      </c>
      <c r="BL253" s="19" t="s">
        <v>142</v>
      </c>
      <c r="BM253" s="217" t="s">
        <v>1389</v>
      </c>
    </row>
    <row r="254" s="2" customFormat="1">
      <c r="A254" s="40"/>
      <c r="B254" s="41"/>
      <c r="C254" s="42"/>
      <c r="D254" s="219" t="s">
        <v>144</v>
      </c>
      <c r="E254" s="42"/>
      <c r="F254" s="220" t="s">
        <v>1390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144</v>
      </c>
      <c r="AU254" s="19" t="s">
        <v>83</v>
      </c>
    </row>
    <row r="255" s="13" customFormat="1">
      <c r="A255" s="13"/>
      <c r="B255" s="224"/>
      <c r="C255" s="225"/>
      <c r="D255" s="226" t="s">
        <v>146</v>
      </c>
      <c r="E255" s="227" t="s">
        <v>19</v>
      </c>
      <c r="F255" s="228" t="s">
        <v>1326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146</v>
      </c>
      <c r="AU255" s="234" t="s">
        <v>83</v>
      </c>
      <c r="AV255" s="13" t="s">
        <v>81</v>
      </c>
      <c r="AW255" s="13" t="s">
        <v>35</v>
      </c>
      <c r="AX255" s="13" t="s">
        <v>73</v>
      </c>
      <c r="AY255" s="234" t="s">
        <v>135</v>
      </c>
    </row>
    <row r="256" s="13" customFormat="1">
      <c r="A256" s="13"/>
      <c r="B256" s="224"/>
      <c r="C256" s="225"/>
      <c r="D256" s="226" t="s">
        <v>146</v>
      </c>
      <c r="E256" s="227" t="s">
        <v>19</v>
      </c>
      <c r="F256" s="228" t="s">
        <v>361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146</v>
      </c>
      <c r="AU256" s="234" t="s">
        <v>83</v>
      </c>
      <c r="AV256" s="13" t="s">
        <v>81</v>
      </c>
      <c r="AW256" s="13" t="s">
        <v>35</v>
      </c>
      <c r="AX256" s="13" t="s">
        <v>73</v>
      </c>
      <c r="AY256" s="234" t="s">
        <v>135</v>
      </c>
    </row>
    <row r="257" s="13" customFormat="1">
      <c r="A257" s="13"/>
      <c r="B257" s="224"/>
      <c r="C257" s="225"/>
      <c r="D257" s="226" t="s">
        <v>146</v>
      </c>
      <c r="E257" s="227" t="s">
        <v>19</v>
      </c>
      <c r="F257" s="228" t="s">
        <v>362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146</v>
      </c>
      <c r="AU257" s="234" t="s">
        <v>83</v>
      </c>
      <c r="AV257" s="13" t="s">
        <v>81</v>
      </c>
      <c r="AW257" s="13" t="s">
        <v>35</v>
      </c>
      <c r="AX257" s="13" t="s">
        <v>73</v>
      </c>
      <c r="AY257" s="234" t="s">
        <v>135</v>
      </c>
    </row>
    <row r="258" s="14" customFormat="1">
      <c r="A258" s="14"/>
      <c r="B258" s="235"/>
      <c r="C258" s="236"/>
      <c r="D258" s="226" t="s">
        <v>146</v>
      </c>
      <c r="E258" s="237" t="s">
        <v>19</v>
      </c>
      <c r="F258" s="238" t="s">
        <v>1391</v>
      </c>
      <c r="G258" s="236"/>
      <c r="H258" s="239">
        <v>13.050000000000001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146</v>
      </c>
      <c r="AU258" s="245" t="s">
        <v>83</v>
      </c>
      <c r="AV258" s="14" t="s">
        <v>83</v>
      </c>
      <c r="AW258" s="14" t="s">
        <v>35</v>
      </c>
      <c r="AX258" s="14" t="s">
        <v>73</v>
      </c>
      <c r="AY258" s="245" t="s">
        <v>135</v>
      </c>
    </row>
    <row r="259" s="13" customFormat="1">
      <c r="A259" s="13"/>
      <c r="B259" s="224"/>
      <c r="C259" s="225"/>
      <c r="D259" s="226" t="s">
        <v>146</v>
      </c>
      <c r="E259" s="227" t="s">
        <v>19</v>
      </c>
      <c r="F259" s="228" t="s">
        <v>364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146</v>
      </c>
      <c r="AU259" s="234" t="s">
        <v>83</v>
      </c>
      <c r="AV259" s="13" t="s">
        <v>81</v>
      </c>
      <c r="AW259" s="13" t="s">
        <v>35</v>
      </c>
      <c r="AX259" s="13" t="s">
        <v>73</v>
      </c>
      <c r="AY259" s="234" t="s">
        <v>135</v>
      </c>
    </row>
    <row r="260" s="14" customFormat="1">
      <c r="A260" s="14"/>
      <c r="B260" s="235"/>
      <c r="C260" s="236"/>
      <c r="D260" s="226" t="s">
        <v>146</v>
      </c>
      <c r="E260" s="237" t="s">
        <v>19</v>
      </c>
      <c r="F260" s="238" t="s">
        <v>1113</v>
      </c>
      <c r="G260" s="236"/>
      <c r="H260" s="239">
        <v>6.25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146</v>
      </c>
      <c r="AU260" s="245" t="s">
        <v>83</v>
      </c>
      <c r="AV260" s="14" t="s">
        <v>83</v>
      </c>
      <c r="AW260" s="14" t="s">
        <v>35</v>
      </c>
      <c r="AX260" s="14" t="s">
        <v>73</v>
      </c>
      <c r="AY260" s="245" t="s">
        <v>135</v>
      </c>
    </row>
    <row r="261" s="13" customFormat="1">
      <c r="A261" s="13"/>
      <c r="B261" s="224"/>
      <c r="C261" s="225"/>
      <c r="D261" s="226" t="s">
        <v>146</v>
      </c>
      <c r="E261" s="227" t="s">
        <v>19</v>
      </c>
      <c r="F261" s="228" t="s">
        <v>875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146</v>
      </c>
      <c r="AU261" s="234" t="s">
        <v>83</v>
      </c>
      <c r="AV261" s="13" t="s">
        <v>81</v>
      </c>
      <c r="AW261" s="13" t="s">
        <v>35</v>
      </c>
      <c r="AX261" s="13" t="s">
        <v>73</v>
      </c>
      <c r="AY261" s="234" t="s">
        <v>135</v>
      </c>
    </row>
    <row r="262" s="14" customFormat="1">
      <c r="A262" s="14"/>
      <c r="B262" s="235"/>
      <c r="C262" s="236"/>
      <c r="D262" s="226" t="s">
        <v>146</v>
      </c>
      <c r="E262" s="237" t="s">
        <v>19</v>
      </c>
      <c r="F262" s="238" t="s">
        <v>1392</v>
      </c>
      <c r="G262" s="236"/>
      <c r="H262" s="239">
        <v>80.125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146</v>
      </c>
      <c r="AU262" s="245" t="s">
        <v>83</v>
      </c>
      <c r="AV262" s="14" t="s">
        <v>83</v>
      </c>
      <c r="AW262" s="14" t="s">
        <v>35</v>
      </c>
      <c r="AX262" s="14" t="s">
        <v>73</v>
      </c>
      <c r="AY262" s="245" t="s">
        <v>135</v>
      </c>
    </row>
    <row r="263" s="15" customFormat="1">
      <c r="A263" s="15"/>
      <c r="B263" s="246"/>
      <c r="C263" s="247"/>
      <c r="D263" s="226" t="s">
        <v>146</v>
      </c>
      <c r="E263" s="248" t="s">
        <v>19</v>
      </c>
      <c r="F263" s="249" t="s">
        <v>161</v>
      </c>
      <c r="G263" s="247"/>
      <c r="H263" s="250">
        <v>99.424999999999997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146</v>
      </c>
      <c r="AU263" s="256" t="s">
        <v>83</v>
      </c>
      <c r="AV263" s="15" t="s">
        <v>142</v>
      </c>
      <c r="AW263" s="15" t="s">
        <v>35</v>
      </c>
      <c r="AX263" s="15" t="s">
        <v>81</v>
      </c>
      <c r="AY263" s="256" t="s">
        <v>135</v>
      </c>
    </row>
    <row r="264" s="2" customFormat="1" ht="37.8" customHeight="1">
      <c r="A264" s="40"/>
      <c r="B264" s="41"/>
      <c r="C264" s="206" t="s">
        <v>384</v>
      </c>
      <c r="D264" s="206" t="s">
        <v>137</v>
      </c>
      <c r="E264" s="207" t="s">
        <v>357</v>
      </c>
      <c r="F264" s="208" t="s">
        <v>358</v>
      </c>
      <c r="G264" s="209" t="s">
        <v>256</v>
      </c>
      <c r="H264" s="210">
        <v>80.125</v>
      </c>
      <c r="I264" s="211"/>
      <c r="J264" s="212">
        <f>ROUND(I264*H264,2)</f>
        <v>0</v>
      </c>
      <c r="K264" s="208" t="s">
        <v>141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142</v>
      </c>
      <c r="AT264" s="217" t="s">
        <v>137</v>
      </c>
      <c r="AU264" s="217" t="s">
        <v>83</v>
      </c>
      <c r="AY264" s="19" t="s">
        <v>135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81</v>
      </c>
      <c r="BK264" s="218">
        <f>ROUND(I264*H264,2)</f>
        <v>0</v>
      </c>
      <c r="BL264" s="19" t="s">
        <v>142</v>
      </c>
      <c r="BM264" s="217" t="s">
        <v>1393</v>
      </c>
    </row>
    <row r="265" s="2" customFormat="1">
      <c r="A265" s="40"/>
      <c r="B265" s="41"/>
      <c r="C265" s="42"/>
      <c r="D265" s="219" t="s">
        <v>144</v>
      </c>
      <c r="E265" s="42"/>
      <c r="F265" s="220" t="s">
        <v>360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144</v>
      </c>
      <c r="AU265" s="19" t="s">
        <v>83</v>
      </c>
    </row>
    <row r="266" s="13" customFormat="1">
      <c r="A266" s="13"/>
      <c r="B266" s="224"/>
      <c r="C266" s="225"/>
      <c r="D266" s="226" t="s">
        <v>146</v>
      </c>
      <c r="E266" s="227" t="s">
        <v>19</v>
      </c>
      <c r="F266" s="228" t="s">
        <v>1326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146</v>
      </c>
      <c r="AU266" s="234" t="s">
        <v>83</v>
      </c>
      <c r="AV266" s="13" t="s">
        <v>81</v>
      </c>
      <c r="AW266" s="13" t="s">
        <v>35</v>
      </c>
      <c r="AX266" s="13" t="s">
        <v>73</v>
      </c>
      <c r="AY266" s="234" t="s">
        <v>135</v>
      </c>
    </row>
    <row r="267" s="13" customFormat="1">
      <c r="A267" s="13"/>
      <c r="B267" s="224"/>
      <c r="C267" s="225"/>
      <c r="D267" s="226" t="s">
        <v>146</v>
      </c>
      <c r="E267" s="227" t="s">
        <v>19</v>
      </c>
      <c r="F267" s="228" t="s">
        <v>879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146</v>
      </c>
      <c r="AU267" s="234" t="s">
        <v>83</v>
      </c>
      <c r="AV267" s="13" t="s">
        <v>81</v>
      </c>
      <c r="AW267" s="13" t="s">
        <v>35</v>
      </c>
      <c r="AX267" s="13" t="s">
        <v>73</v>
      </c>
      <c r="AY267" s="234" t="s">
        <v>135</v>
      </c>
    </row>
    <row r="268" s="13" customFormat="1">
      <c r="A268" s="13"/>
      <c r="B268" s="224"/>
      <c r="C268" s="225"/>
      <c r="D268" s="226" t="s">
        <v>146</v>
      </c>
      <c r="E268" s="227" t="s">
        <v>19</v>
      </c>
      <c r="F268" s="228" t="s">
        <v>875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146</v>
      </c>
      <c r="AU268" s="234" t="s">
        <v>83</v>
      </c>
      <c r="AV268" s="13" t="s">
        <v>81</v>
      </c>
      <c r="AW268" s="13" t="s">
        <v>35</v>
      </c>
      <c r="AX268" s="13" t="s">
        <v>73</v>
      </c>
      <c r="AY268" s="234" t="s">
        <v>135</v>
      </c>
    </row>
    <row r="269" s="14" customFormat="1">
      <c r="A269" s="14"/>
      <c r="B269" s="235"/>
      <c r="C269" s="236"/>
      <c r="D269" s="226" t="s">
        <v>146</v>
      </c>
      <c r="E269" s="237" t="s">
        <v>19</v>
      </c>
      <c r="F269" s="238" t="s">
        <v>1392</v>
      </c>
      <c r="G269" s="236"/>
      <c r="H269" s="239">
        <v>80.125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146</v>
      </c>
      <c r="AU269" s="245" t="s">
        <v>83</v>
      </c>
      <c r="AV269" s="14" t="s">
        <v>83</v>
      </c>
      <c r="AW269" s="14" t="s">
        <v>35</v>
      </c>
      <c r="AX269" s="14" t="s">
        <v>81</v>
      </c>
      <c r="AY269" s="245" t="s">
        <v>135</v>
      </c>
    </row>
    <row r="270" s="2" customFormat="1" ht="24.15" customHeight="1">
      <c r="A270" s="40"/>
      <c r="B270" s="41"/>
      <c r="C270" s="206" t="s">
        <v>394</v>
      </c>
      <c r="D270" s="206" t="s">
        <v>137</v>
      </c>
      <c r="E270" s="207" t="s">
        <v>395</v>
      </c>
      <c r="F270" s="208" t="s">
        <v>396</v>
      </c>
      <c r="G270" s="209" t="s">
        <v>256</v>
      </c>
      <c r="H270" s="210">
        <v>166.5</v>
      </c>
      <c r="I270" s="211"/>
      <c r="J270" s="212">
        <f>ROUND(I270*H270,2)</f>
        <v>0</v>
      </c>
      <c r="K270" s="208" t="s">
        <v>141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142</v>
      </c>
      <c r="AT270" s="217" t="s">
        <v>137</v>
      </c>
      <c r="AU270" s="217" t="s">
        <v>83</v>
      </c>
      <c r="AY270" s="19" t="s">
        <v>135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81</v>
      </c>
      <c r="BK270" s="218">
        <f>ROUND(I270*H270,2)</f>
        <v>0</v>
      </c>
      <c r="BL270" s="19" t="s">
        <v>142</v>
      </c>
      <c r="BM270" s="217" t="s">
        <v>1394</v>
      </c>
    </row>
    <row r="271" s="2" customFormat="1">
      <c r="A271" s="40"/>
      <c r="B271" s="41"/>
      <c r="C271" s="42"/>
      <c r="D271" s="219" t="s">
        <v>144</v>
      </c>
      <c r="E271" s="42"/>
      <c r="F271" s="220" t="s">
        <v>398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144</v>
      </c>
      <c r="AU271" s="19" t="s">
        <v>83</v>
      </c>
    </row>
    <row r="272" s="13" customFormat="1">
      <c r="A272" s="13"/>
      <c r="B272" s="224"/>
      <c r="C272" s="225"/>
      <c r="D272" s="226" t="s">
        <v>146</v>
      </c>
      <c r="E272" s="227" t="s">
        <v>19</v>
      </c>
      <c r="F272" s="228" t="s">
        <v>1326</v>
      </c>
      <c r="G272" s="225"/>
      <c r="H272" s="227" t="s">
        <v>19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146</v>
      </c>
      <c r="AU272" s="234" t="s">
        <v>83</v>
      </c>
      <c r="AV272" s="13" t="s">
        <v>81</v>
      </c>
      <c r="AW272" s="13" t="s">
        <v>35</v>
      </c>
      <c r="AX272" s="13" t="s">
        <v>73</v>
      </c>
      <c r="AY272" s="234" t="s">
        <v>135</v>
      </c>
    </row>
    <row r="273" s="13" customFormat="1">
      <c r="A273" s="13"/>
      <c r="B273" s="224"/>
      <c r="C273" s="225"/>
      <c r="D273" s="226" t="s">
        <v>146</v>
      </c>
      <c r="E273" s="227" t="s">
        <v>19</v>
      </c>
      <c r="F273" s="228" t="s">
        <v>375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146</v>
      </c>
      <c r="AU273" s="234" t="s">
        <v>83</v>
      </c>
      <c r="AV273" s="13" t="s">
        <v>81</v>
      </c>
      <c r="AW273" s="13" t="s">
        <v>35</v>
      </c>
      <c r="AX273" s="13" t="s">
        <v>73</v>
      </c>
      <c r="AY273" s="234" t="s">
        <v>135</v>
      </c>
    </row>
    <row r="274" s="14" customFormat="1">
      <c r="A274" s="14"/>
      <c r="B274" s="235"/>
      <c r="C274" s="236"/>
      <c r="D274" s="226" t="s">
        <v>146</v>
      </c>
      <c r="E274" s="237" t="s">
        <v>19</v>
      </c>
      <c r="F274" s="238" t="s">
        <v>1395</v>
      </c>
      <c r="G274" s="236"/>
      <c r="H274" s="239">
        <v>160.25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146</v>
      </c>
      <c r="AU274" s="245" t="s">
        <v>83</v>
      </c>
      <c r="AV274" s="14" t="s">
        <v>83</v>
      </c>
      <c r="AW274" s="14" t="s">
        <v>35</v>
      </c>
      <c r="AX274" s="14" t="s">
        <v>73</v>
      </c>
      <c r="AY274" s="245" t="s">
        <v>135</v>
      </c>
    </row>
    <row r="275" s="13" customFormat="1">
      <c r="A275" s="13"/>
      <c r="B275" s="224"/>
      <c r="C275" s="225"/>
      <c r="D275" s="226" t="s">
        <v>146</v>
      </c>
      <c r="E275" s="227" t="s">
        <v>19</v>
      </c>
      <c r="F275" s="228" t="s">
        <v>399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146</v>
      </c>
      <c r="AU275" s="234" t="s">
        <v>83</v>
      </c>
      <c r="AV275" s="13" t="s">
        <v>81</v>
      </c>
      <c r="AW275" s="13" t="s">
        <v>35</v>
      </c>
      <c r="AX275" s="13" t="s">
        <v>73</v>
      </c>
      <c r="AY275" s="234" t="s">
        <v>135</v>
      </c>
    </row>
    <row r="276" s="14" customFormat="1">
      <c r="A276" s="14"/>
      <c r="B276" s="235"/>
      <c r="C276" s="236"/>
      <c r="D276" s="226" t="s">
        <v>146</v>
      </c>
      <c r="E276" s="237" t="s">
        <v>19</v>
      </c>
      <c r="F276" s="238" t="s">
        <v>1113</v>
      </c>
      <c r="G276" s="236"/>
      <c r="H276" s="239">
        <v>6.25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146</v>
      </c>
      <c r="AU276" s="245" t="s">
        <v>83</v>
      </c>
      <c r="AV276" s="14" t="s">
        <v>83</v>
      </c>
      <c r="AW276" s="14" t="s">
        <v>35</v>
      </c>
      <c r="AX276" s="14" t="s">
        <v>73</v>
      </c>
      <c r="AY276" s="245" t="s">
        <v>135</v>
      </c>
    </row>
    <row r="277" s="13" customFormat="1">
      <c r="A277" s="13"/>
      <c r="B277" s="224"/>
      <c r="C277" s="225"/>
      <c r="D277" s="226" t="s">
        <v>146</v>
      </c>
      <c r="E277" s="227" t="s">
        <v>19</v>
      </c>
      <c r="F277" s="228" t="s">
        <v>403</v>
      </c>
      <c r="G277" s="225"/>
      <c r="H277" s="227" t="s">
        <v>19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146</v>
      </c>
      <c r="AU277" s="234" t="s">
        <v>83</v>
      </c>
      <c r="AV277" s="13" t="s">
        <v>81</v>
      </c>
      <c r="AW277" s="13" t="s">
        <v>35</v>
      </c>
      <c r="AX277" s="13" t="s">
        <v>73</v>
      </c>
      <c r="AY277" s="234" t="s">
        <v>135</v>
      </c>
    </row>
    <row r="278" s="15" customFormat="1">
      <c r="A278" s="15"/>
      <c r="B278" s="246"/>
      <c r="C278" s="247"/>
      <c r="D278" s="226" t="s">
        <v>146</v>
      </c>
      <c r="E278" s="248" t="s">
        <v>19</v>
      </c>
      <c r="F278" s="249" t="s">
        <v>161</v>
      </c>
      <c r="G278" s="247"/>
      <c r="H278" s="250">
        <v>166.5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146</v>
      </c>
      <c r="AU278" s="256" t="s">
        <v>83</v>
      </c>
      <c r="AV278" s="15" t="s">
        <v>142</v>
      </c>
      <c r="AW278" s="15" t="s">
        <v>35</v>
      </c>
      <c r="AX278" s="15" t="s">
        <v>81</v>
      </c>
      <c r="AY278" s="256" t="s">
        <v>135</v>
      </c>
    </row>
    <row r="279" s="2" customFormat="1" ht="24.15" customHeight="1">
      <c r="A279" s="40"/>
      <c r="B279" s="41"/>
      <c r="C279" s="206" t="s">
        <v>404</v>
      </c>
      <c r="D279" s="206" t="s">
        <v>137</v>
      </c>
      <c r="E279" s="207" t="s">
        <v>423</v>
      </c>
      <c r="F279" s="208" t="s">
        <v>424</v>
      </c>
      <c r="G279" s="209" t="s">
        <v>256</v>
      </c>
      <c r="H279" s="210">
        <v>99.424999999999997</v>
      </c>
      <c r="I279" s="211"/>
      <c r="J279" s="212">
        <f>ROUND(I279*H279,2)</f>
        <v>0</v>
      </c>
      <c r="K279" s="208" t="s">
        <v>141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142</v>
      </c>
      <c r="AT279" s="217" t="s">
        <v>137</v>
      </c>
      <c r="AU279" s="217" t="s">
        <v>83</v>
      </c>
      <c r="AY279" s="19" t="s">
        <v>135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142</v>
      </c>
      <c r="BM279" s="217" t="s">
        <v>1396</v>
      </c>
    </row>
    <row r="280" s="2" customFormat="1">
      <c r="A280" s="40"/>
      <c r="B280" s="41"/>
      <c r="C280" s="42"/>
      <c r="D280" s="219" t="s">
        <v>144</v>
      </c>
      <c r="E280" s="42"/>
      <c r="F280" s="220" t="s">
        <v>426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144</v>
      </c>
      <c r="AU280" s="19" t="s">
        <v>83</v>
      </c>
    </row>
    <row r="281" s="13" customFormat="1">
      <c r="A281" s="13"/>
      <c r="B281" s="224"/>
      <c r="C281" s="225"/>
      <c r="D281" s="226" t="s">
        <v>146</v>
      </c>
      <c r="E281" s="227" t="s">
        <v>19</v>
      </c>
      <c r="F281" s="228" t="s">
        <v>1326</v>
      </c>
      <c r="G281" s="225"/>
      <c r="H281" s="227" t="s">
        <v>19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146</v>
      </c>
      <c r="AU281" s="234" t="s">
        <v>83</v>
      </c>
      <c r="AV281" s="13" t="s">
        <v>81</v>
      </c>
      <c r="AW281" s="13" t="s">
        <v>35</v>
      </c>
      <c r="AX281" s="13" t="s">
        <v>73</v>
      </c>
      <c r="AY281" s="234" t="s">
        <v>135</v>
      </c>
    </row>
    <row r="282" s="13" customFormat="1">
      <c r="A282" s="13"/>
      <c r="B282" s="224"/>
      <c r="C282" s="225"/>
      <c r="D282" s="226" t="s">
        <v>146</v>
      </c>
      <c r="E282" s="227" t="s">
        <v>19</v>
      </c>
      <c r="F282" s="228" t="s">
        <v>431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146</v>
      </c>
      <c r="AU282" s="234" t="s">
        <v>83</v>
      </c>
      <c r="AV282" s="13" t="s">
        <v>81</v>
      </c>
      <c r="AW282" s="13" t="s">
        <v>35</v>
      </c>
      <c r="AX282" s="13" t="s">
        <v>73</v>
      </c>
      <c r="AY282" s="234" t="s">
        <v>135</v>
      </c>
    </row>
    <row r="283" s="13" customFormat="1">
      <c r="A283" s="13"/>
      <c r="B283" s="224"/>
      <c r="C283" s="225"/>
      <c r="D283" s="226" t="s">
        <v>146</v>
      </c>
      <c r="E283" s="227" t="s">
        <v>19</v>
      </c>
      <c r="F283" s="228" t="s">
        <v>375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146</v>
      </c>
      <c r="AU283" s="234" t="s">
        <v>83</v>
      </c>
      <c r="AV283" s="13" t="s">
        <v>81</v>
      </c>
      <c r="AW283" s="13" t="s">
        <v>35</v>
      </c>
      <c r="AX283" s="13" t="s">
        <v>73</v>
      </c>
      <c r="AY283" s="234" t="s">
        <v>135</v>
      </c>
    </row>
    <row r="284" s="14" customFormat="1">
      <c r="A284" s="14"/>
      <c r="B284" s="235"/>
      <c r="C284" s="236"/>
      <c r="D284" s="226" t="s">
        <v>146</v>
      </c>
      <c r="E284" s="237" t="s">
        <v>19</v>
      </c>
      <c r="F284" s="238" t="s">
        <v>1392</v>
      </c>
      <c r="G284" s="236"/>
      <c r="H284" s="239">
        <v>80.125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146</v>
      </c>
      <c r="AU284" s="245" t="s">
        <v>83</v>
      </c>
      <c r="AV284" s="14" t="s">
        <v>83</v>
      </c>
      <c r="AW284" s="14" t="s">
        <v>35</v>
      </c>
      <c r="AX284" s="14" t="s">
        <v>73</v>
      </c>
      <c r="AY284" s="245" t="s">
        <v>135</v>
      </c>
    </row>
    <row r="285" s="13" customFormat="1">
      <c r="A285" s="13"/>
      <c r="B285" s="224"/>
      <c r="C285" s="225"/>
      <c r="D285" s="226" t="s">
        <v>146</v>
      </c>
      <c r="E285" s="227" t="s">
        <v>19</v>
      </c>
      <c r="F285" s="228" t="s">
        <v>362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146</v>
      </c>
      <c r="AU285" s="234" t="s">
        <v>83</v>
      </c>
      <c r="AV285" s="13" t="s">
        <v>81</v>
      </c>
      <c r="AW285" s="13" t="s">
        <v>35</v>
      </c>
      <c r="AX285" s="13" t="s">
        <v>73</v>
      </c>
      <c r="AY285" s="234" t="s">
        <v>135</v>
      </c>
    </row>
    <row r="286" s="14" customFormat="1">
      <c r="A286" s="14"/>
      <c r="B286" s="235"/>
      <c r="C286" s="236"/>
      <c r="D286" s="226" t="s">
        <v>146</v>
      </c>
      <c r="E286" s="237" t="s">
        <v>19</v>
      </c>
      <c r="F286" s="238" t="s">
        <v>1391</v>
      </c>
      <c r="G286" s="236"/>
      <c r="H286" s="239">
        <v>13.050000000000001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146</v>
      </c>
      <c r="AU286" s="245" t="s">
        <v>83</v>
      </c>
      <c r="AV286" s="14" t="s">
        <v>83</v>
      </c>
      <c r="AW286" s="14" t="s">
        <v>35</v>
      </c>
      <c r="AX286" s="14" t="s">
        <v>73</v>
      </c>
      <c r="AY286" s="245" t="s">
        <v>135</v>
      </c>
    </row>
    <row r="287" s="13" customFormat="1">
      <c r="A287" s="13"/>
      <c r="B287" s="224"/>
      <c r="C287" s="225"/>
      <c r="D287" s="226" t="s">
        <v>146</v>
      </c>
      <c r="E287" s="227" t="s">
        <v>19</v>
      </c>
      <c r="F287" s="228" t="s">
        <v>364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146</v>
      </c>
      <c r="AU287" s="234" t="s">
        <v>83</v>
      </c>
      <c r="AV287" s="13" t="s">
        <v>81</v>
      </c>
      <c r="AW287" s="13" t="s">
        <v>35</v>
      </c>
      <c r="AX287" s="13" t="s">
        <v>73</v>
      </c>
      <c r="AY287" s="234" t="s">
        <v>135</v>
      </c>
    </row>
    <row r="288" s="14" customFormat="1">
      <c r="A288" s="14"/>
      <c r="B288" s="235"/>
      <c r="C288" s="236"/>
      <c r="D288" s="226" t="s">
        <v>146</v>
      </c>
      <c r="E288" s="237" t="s">
        <v>19</v>
      </c>
      <c r="F288" s="238" t="s">
        <v>1113</v>
      </c>
      <c r="G288" s="236"/>
      <c r="H288" s="239">
        <v>6.25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146</v>
      </c>
      <c r="AU288" s="245" t="s">
        <v>83</v>
      </c>
      <c r="AV288" s="14" t="s">
        <v>83</v>
      </c>
      <c r="AW288" s="14" t="s">
        <v>35</v>
      </c>
      <c r="AX288" s="14" t="s">
        <v>73</v>
      </c>
      <c r="AY288" s="245" t="s">
        <v>135</v>
      </c>
    </row>
    <row r="289" s="15" customFormat="1">
      <c r="A289" s="15"/>
      <c r="B289" s="246"/>
      <c r="C289" s="247"/>
      <c r="D289" s="226" t="s">
        <v>146</v>
      </c>
      <c r="E289" s="248" t="s">
        <v>19</v>
      </c>
      <c r="F289" s="249" t="s">
        <v>161</v>
      </c>
      <c r="G289" s="247"/>
      <c r="H289" s="250">
        <v>99.424999999999997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146</v>
      </c>
      <c r="AU289" s="256" t="s">
        <v>83</v>
      </c>
      <c r="AV289" s="15" t="s">
        <v>142</v>
      </c>
      <c r="AW289" s="15" t="s">
        <v>35</v>
      </c>
      <c r="AX289" s="15" t="s">
        <v>81</v>
      </c>
      <c r="AY289" s="256" t="s">
        <v>135</v>
      </c>
    </row>
    <row r="290" s="2" customFormat="1" ht="24.15" customHeight="1">
      <c r="A290" s="40"/>
      <c r="B290" s="41"/>
      <c r="C290" s="206" t="s">
        <v>410</v>
      </c>
      <c r="D290" s="206" t="s">
        <v>137</v>
      </c>
      <c r="E290" s="207" t="s">
        <v>433</v>
      </c>
      <c r="F290" s="208" t="s">
        <v>434</v>
      </c>
      <c r="G290" s="209" t="s">
        <v>256</v>
      </c>
      <c r="H290" s="210">
        <v>6.25</v>
      </c>
      <c r="I290" s="211"/>
      <c r="J290" s="212">
        <f>ROUND(I290*H290,2)</f>
        <v>0</v>
      </c>
      <c r="K290" s="208" t="s">
        <v>141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142</v>
      </c>
      <c r="AT290" s="217" t="s">
        <v>137</v>
      </c>
      <c r="AU290" s="217" t="s">
        <v>83</v>
      </c>
      <c r="AY290" s="19" t="s">
        <v>135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142</v>
      </c>
      <c r="BM290" s="217" t="s">
        <v>1397</v>
      </c>
    </row>
    <row r="291" s="2" customFormat="1">
      <c r="A291" s="40"/>
      <c r="B291" s="41"/>
      <c r="C291" s="42"/>
      <c r="D291" s="219" t="s">
        <v>144</v>
      </c>
      <c r="E291" s="42"/>
      <c r="F291" s="220" t="s">
        <v>436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144</v>
      </c>
      <c r="AU291" s="19" t="s">
        <v>83</v>
      </c>
    </row>
    <row r="292" s="13" customFormat="1">
      <c r="A292" s="13"/>
      <c r="B292" s="224"/>
      <c r="C292" s="225"/>
      <c r="D292" s="226" t="s">
        <v>146</v>
      </c>
      <c r="E292" s="227" t="s">
        <v>19</v>
      </c>
      <c r="F292" s="228" t="s">
        <v>1326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146</v>
      </c>
      <c r="AU292" s="234" t="s">
        <v>83</v>
      </c>
      <c r="AV292" s="13" t="s">
        <v>81</v>
      </c>
      <c r="AW292" s="13" t="s">
        <v>35</v>
      </c>
      <c r="AX292" s="13" t="s">
        <v>73</v>
      </c>
      <c r="AY292" s="234" t="s">
        <v>135</v>
      </c>
    </row>
    <row r="293" s="13" customFormat="1">
      <c r="A293" s="13"/>
      <c r="B293" s="224"/>
      <c r="C293" s="225"/>
      <c r="D293" s="226" t="s">
        <v>146</v>
      </c>
      <c r="E293" s="227" t="s">
        <v>19</v>
      </c>
      <c r="F293" s="228" t="s">
        <v>1398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146</v>
      </c>
      <c r="AU293" s="234" t="s">
        <v>83</v>
      </c>
      <c r="AV293" s="13" t="s">
        <v>81</v>
      </c>
      <c r="AW293" s="13" t="s">
        <v>35</v>
      </c>
      <c r="AX293" s="13" t="s">
        <v>73</v>
      </c>
      <c r="AY293" s="234" t="s">
        <v>135</v>
      </c>
    </row>
    <row r="294" s="14" customFormat="1">
      <c r="A294" s="14"/>
      <c r="B294" s="235"/>
      <c r="C294" s="236"/>
      <c r="D294" s="226" t="s">
        <v>146</v>
      </c>
      <c r="E294" s="237" t="s">
        <v>19</v>
      </c>
      <c r="F294" s="238" t="s">
        <v>1102</v>
      </c>
      <c r="G294" s="236"/>
      <c r="H294" s="239">
        <v>4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146</v>
      </c>
      <c r="AU294" s="245" t="s">
        <v>83</v>
      </c>
      <c r="AV294" s="14" t="s">
        <v>83</v>
      </c>
      <c r="AW294" s="14" t="s">
        <v>35</v>
      </c>
      <c r="AX294" s="14" t="s">
        <v>73</v>
      </c>
      <c r="AY294" s="245" t="s">
        <v>135</v>
      </c>
    </row>
    <row r="295" s="13" customFormat="1">
      <c r="A295" s="13"/>
      <c r="B295" s="224"/>
      <c r="C295" s="225"/>
      <c r="D295" s="226" t="s">
        <v>146</v>
      </c>
      <c r="E295" s="227" t="s">
        <v>19</v>
      </c>
      <c r="F295" s="228" t="s">
        <v>1399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146</v>
      </c>
      <c r="AU295" s="234" t="s">
        <v>83</v>
      </c>
      <c r="AV295" s="13" t="s">
        <v>81</v>
      </c>
      <c r="AW295" s="13" t="s">
        <v>35</v>
      </c>
      <c r="AX295" s="13" t="s">
        <v>73</v>
      </c>
      <c r="AY295" s="234" t="s">
        <v>135</v>
      </c>
    </row>
    <row r="296" s="14" customFormat="1">
      <c r="A296" s="14"/>
      <c r="B296" s="235"/>
      <c r="C296" s="236"/>
      <c r="D296" s="226" t="s">
        <v>146</v>
      </c>
      <c r="E296" s="237" t="s">
        <v>19</v>
      </c>
      <c r="F296" s="238" t="s">
        <v>1095</v>
      </c>
      <c r="G296" s="236"/>
      <c r="H296" s="239">
        <v>2.25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146</v>
      </c>
      <c r="AU296" s="245" t="s">
        <v>83</v>
      </c>
      <c r="AV296" s="14" t="s">
        <v>83</v>
      </c>
      <c r="AW296" s="14" t="s">
        <v>35</v>
      </c>
      <c r="AX296" s="14" t="s">
        <v>73</v>
      </c>
      <c r="AY296" s="245" t="s">
        <v>135</v>
      </c>
    </row>
    <row r="297" s="15" customFormat="1">
      <c r="A297" s="15"/>
      <c r="B297" s="246"/>
      <c r="C297" s="247"/>
      <c r="D297" s="226" t="s">
        <v>146</v>
      </c>
      <c r="E297" s="248" t="s">
        <v>19</v>
      </c>
      <c r="F297" s="249" t="s">
        <v>161</v>
      </c>
      <c r="G297" s="247"/>
      <c r="H297" s="250">
        <v>6.25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146</v>
      </c>
      <c r="AU297" s="256" t="s">
        <v>83</v>
      </c>
      <c r="AV297" s="15" t="s">
        <v>142</v>
      </c>
      <c r="AW297" s="15" t="s">
        <v>35</v>
      </c>
      <c r="AX297" s="15" t="s">
        <v>81</v>
      </c>
      <c r="AY297" s="256" t="s">
        <v>135</v>
      </c>
    </row>
    <row r="298" s="2" customFormat="1" ht="16.5" customHeight="1">
      <c r="A298" s="40"/>
      <c r="B298" s="41"/>
      <c r="C298" s="206" t="s">
        <v>422</v>
      </c>
      <c r="D298" s="206" t="s">
        <v>137</v>
      </c>
      <c r="E298" s="207" t="s">
        <v>446</v>
      </c>
      <c r="F298" s="208" t="s">
        <v>447</v>
      </c>
      <c r="G298" s="209" t="s">
        <v>140</v>
      </c>
      <c r="H298" s="210">
        <v>44.5</v>
      </c>
      <c r="I298" s="211"/>
      <c r="J298" s="212">
        <f>ROUND(I298*H298,2)</f>
        <v>0</v>
      </c>
      <c r="K298" s="208" t="s">
        <v>141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142</v>
      </c>
      <c r="AT298" s="217" t="s">
        <v>137</v>
      </c>
      <c r="AU298" s="217" t="s">
        <v>83</v>
      </c>
      <c r="AY298" s="19" t="s">
        <v>135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81</v>
      </c>
      <c r="BK298" s="218">
        <f>ROUND(I298*H298,2)</f>
        <v>0</v>
      </c>
      <c r="BL298" s="19" t="s">
        <v>142</v>
      </c>
      <c r="BM298" s="217" t="s">
        <v>1400</v>
      </c>
    </row>
    <row r="299" s="2" customFormat="1">
      <c r="A299" s="40"/>
      <c r="B299" s="41"/>
      <c r="C299" s="42"/>
      <c r="D299" s="219" t="s">
        <v>144</v>
      </c>
      <c r="E299" s="42"/>
      <c r="F299" s="220" t="s">
        <v>449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144</v>
      </c>
      <c r="AU299" s="19" t="s">
        <v>83</v>
      </c>
    </row>
    <row r="300" s="13" customFormat="1">
      <c r="A300" s="13"/>
      <c r="B300" s="224"/>
      <c r="C300" s="225"/>
      <c r="D300" s="226" t="s">
        <v>146</v>
      </c>
      <c r="E300" s="227" t="s">
        <v>19</v>
      </c>
      <c r="F300" s="228" t="s">
        <v>1326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146</v>
      </c>
      <c r="AU300" s="234" t="s">
        <v>83</v>
      </c>
      <c r="AV300" s="13" t="s">
        <v>81</v>
      </c>
      <c r="AW300" s="13" t="s">
        <v>35</v>
      </c>
      <c r="AX300" s="13" t="s">
        <v>73</v>
      </c>
      <c r="AY300" s="234" t="s">
        <v>135</v>
      </c>
    </row>
    <row r="301" s="13" customFormat="1">
      <c r="A301" s="13"/>
      <c r="B301" s="224"/>
      <c r="C301" s="225"/>
      <c r="D301" s="226" t="s">
        <v>146</v>
      </c>
      <c r="E301" s="227" t="s">
        <v>19</v>
      </c>
      <c r="F301" s="228" t="s">
        <v>1127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146</v>
      </c>
      <c r="AU301" s="234" t="s">
        <v>83</v>
      </c>
      <c r="AV301" s="13" t="s">
        <v>81</v>
      </c>
      <c r="AW301" s="13" t="s">
        <v>35</v>
      </c>
      <c r="AX301" s="13" t="s">
        <v>73</v>
      </c>
      <c r="AY301" s="234" t="s">
        <v>135</v>
      </c>
    </row>
    <row r="302" s="14" customFormat="1">
      <c r="A302" s="14"/>
      <c r="B302" s="235"/>
      <c r="C302" s="236"/>
      <c r="D302" s="226" t="s">
        <v>146</v>
      </c>
      <c r="E302" s="237" t="s">
        <v>19</v>
      </c>
      <c r="F302" s="238" t="s">
        <v>1401</v>
      </c>
      <c r="G302" s="236"/>
      <c r="H302" s="239">
        <v>44.5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146</v>
      </c>
      <c r="AU302" s="245" t="s">
        <v>83</v>
      </c>
      <c r="AV302" s="14" t="s">
        <v>83</v>
      </c>
      <c r="AW302" s="14" t="s">
        <v>35</v>
      </c>
      <c r="AX302" s="14" t="s">
        <v>81</v>
      </c>
      <c r="AY302" s="245" t="s">
        <v>135</v>
      </c>
    </row>
    <row r="303" s="2" customFormat="1" ht="24.15" customHeight="1">
      <c r="A303" s="40"/>
      <c r="B303" s="41"/>
      <c r="C303" s="206" t="s">
        <v>432</v>
      </c>
      <c r="D303" s="206" t="s">
        <v>137</v>
      </c>
      <c r="E303" s="207" t="s">
        <v>1402</v>
      </c>
      <c r="F303" s="208" t="s">
        <v>1403</v>
      </c>
      <c r="G303" s="209" t="s">
        <v>140</v>
      </c>
      <c r="H303" s="210">
        <v>7</v>
      </c>
      <c r="I303" s="211"/>
      <c r="J303" s="212">
        <f>ROUND(I303*H303,2)</f>
        <v>0</v>
      </c>
      <c r="K303" s="208" t="s">
        <v>141</v>
      </c>
      <c r="L303" s="46"/>
      <c r="M303" s="213" t="s">
        <v>19</v>
      </c>
      <c r="N303" s="214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142</v>
      </c>
      <c r="AT303" s="217" t="s">
        <v>137</v>
      </c>
      <c r="AU303" s="217" t="s">
        <v>83</v>
      </c>
      <c r="AY303" s="19" t="s">
        <v>135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81</v>
      </c>
      <c r="BK303" s="218">
        <f>ROUND(I303*H303,2)</f>
        <v>0</v>
      </c>
      <c r="BL303" s="19" t="s">
        <v>142</v>
      </c>
      <c r="BM303" s="217" t="s">
        <v>1404</v>
      </c>
    </row>
    <row r="304" s="2" customFormat="1">
      <c r="A304" s="40"/>
      <c r="B304" s="41"/>
      <c r="C304" s="42"/>
      <c r="D304" s="219" t="s">
        <v>144</v>
      </c>
      <c r="E304" s="42"/>
      <c r="F304" s="220" t="s">
        <v>1405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144</v>
      </c>
      <c r="AU304" s="19" t="s">
        <v>83</v>
      </c>
    </row>
    <row r="305" s="13" customFormat="1">
      <c r="A305" s="13"/>
      <c r="B305" s="224"/>
      <c r="C305" s="225"/>
      <c r="D305" s="226" t="s">
        <v>146</v>
      </c>
      <c r="E305" s="227" t="s">
        <v>19</v>
      </c>
      <c r="F305" s="228" t="s">
        <v>1326</v>
      </c>
      <c r="G305" s="225"/>
      <c r="H305" s="227" t="s">
        <v>19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146</v>
      </c>
      <c r="AU305" s="234" t="s">
        <v>83</v>
      </c>
      <c r="AV305" s="13" t="s">
        <v>81</v>
      </c>
      <c r="AW305" s="13" t="s">
        <v>35</v>
      </c>
      <c r="AX305" s="13" t="s">
        <v>73</v>
      </c>
      <c r="AY305" s="234" t="s">
        <v>135</v>
      </c>
    </row>
    <row r="306" s="14" customFormat="1">
      <c r="A306" s="14"/>
      <c r="B306" s="235"/>
      <c r="C306" s="236"/>
      <c r="D306" s="226" t="s">
        <v>146</v>
      </c>
      <c r="E306" s="237" t="s">
        <v>19</v>
      </c>
      <c r="F306" s="238" t="s">
        <v>185</v>
      </c>
      <c r="G306" s="236"/>
      <c r="H306" s="239">
        <v>7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146</v>
      </c>
      <c r="AU306" s="245" t="s">
        <v>83</v>
      </c>
      <c r="AV306" s="14" t="s">
        <v>83</v>
      </c>
      <c r="AW306" s="14" t="s">
        <v>35</v>
      </c>
      <c r="AX306" s="14" t="s">
        <v>81</v>
      </c>
      <c r="AY306" s="245" t="s">
        <v>135</v>
      </c>
    </row>
    <row r="307" s="2" customFormat="1" ht="16.5" customHeight="1">
      <c r="A307" s="40"/>
      <c r="B307" s="41"/>
      <c r="C307" s="257" t="s">
        <v>438</v>
      </c>
      <c r="D307" s="257" t="s">
        <v>458</v>
      </c>
      <c r="E307" s="258" t="s">
        <v>470</v>
      </c>
      <c r="F307" s="259" t="s">
        <v>471</v>
      </c>
      <c r="G307" s="260" t="s">
        <v>461</v>
      </c>
      <c r="H307" s="261">
        <v>0.105</v>
      </c>
      <c r="I307" s="262"/>
      <c r="J307" s="263">
        <f>ROUND(I307*H307,2)</f>
        <v>0</v>
      </c>
      <c r="K307" s="259" t="s">
        <v>141</v>
      </c>
      <c r="L307" s="264"/>
      <c r="M307" s="265" t="s">
        <v>19</v>
      </c>
      <c r="N307" s="266" t="s">
        <v>44</v>
      </c>
      <c r="O307" s="86"/>
      <c r="P307" s="215">
        <f>O307*H307</f>
        <v>0</v>
      </c>
      <c r="Q307" s="215">
        <v>0.001</v>
      </c>
      <c r="R307" s="215">
        <f>Q307*H307</f>
        <v>0.000105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191</v>
      </c>
      <c r="AT307" s="217" t="s">
        <v>458</v>
      </c>
      <c r="AU307" s="217" t="s">
        <v>83</v>
      </c>
      <c r="AY307" s="19" t="s">
        <v>135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81</v>
      </c>
      <c r="BK307" s="218">
        <f>ROUND(I307*H307,2)</f>
        <v>0</v>
      </c>
      <c r="BL307" s="19" t="s">
        <v>142</v>
      </c>
      <c r="BM307" s="217" t="s">
        <v>1406</v>
      </c>
    </row>
    <row r="308" s="14" customFormat="1">
      <c r="A308" s="14"/>
      <c r="B308" s="235"/>
      <c r="C308" s="236"/>
      <c r="D308" s="226" t="s">
        <v>146</v>
      </c>
      <c r="E308" s="236"/>
      <c r="F308" s="238" t="s">
        <v>1407</v>
      </c>
      <c r="G308" s="236"/>
      <c r="H308" s="239">
        <v>0.105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146</v>
      </c>
      <c r="AU308" s="245" t="s">
        <v>83</v>
      </c>
      <c r="AV308" s="14" t="s">
        <v>83</v>
      </c>
      <c r="AW308" s="14" t="s">
        <v>4</v>
      </c>
      <c r="AX308" s="14" t="s">
        <v>81</v>
      </c>
      <c r="AY308" s="245" t="s">
        <v>135</v>
      </c>
    </row>
    <row r="309" s="2" customFormat="1" ht="24.15" customHeight="1">
      <c r="A309" s="40"/>
      <c r="B309" s="41"/>
      <c r="C309" s="206" t="s">
        <v>445</v>
      </c>
      <c r="D309" s="206" t="s">
        <v>137</v>
      </c>
      <c r="E309" s="207" t="s">
        <v>452</v>
      </c>
      <c r="F309" s="208" t="s">
        <v>453</v>
      </c>
      <c r="G309" s="209" t="s">
        <v>140</v>
      </c>
      <c r="H309" s="210">
        <v>117.5</v>
      </c>
      <c r="I309" s="211"/>
      <c r="J309" s="212">
        <f>ROUND(I309*H309,2)</f>
        <v>0</v>
      </c>
      <c r="K309" s="208" t="s">
        <v>141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142</v>
      </c>
      <c r="AT309" s="217" t="s">
        <v>137</v>
      </c>
      <c r="AU309" s="217" t="s">
        <v>83</v>
      </c>
      <c r="AY309" s="19" t="s">
        <v>135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ROUND(I309*H309,2)</f>
        <v>0</v>
      </c>
      <c r="BL309" s="19" t="s">
        <v>142</v>
      </c>
      <c r="BM309" s="217" t="s">
        <v>1408</v>
      </c>
    </row>
    <row r="310" s="2" customFormat="1">
      <c r="A310" s="40"/>
      <c r="B310" s="41"/>
      <c r="C310" s="42"/>
      <c r="D310" s="219" t="s">
        <v>144</v>
      </c>
      <c r="E310" s="42"/>
      <c r="F310" s="220" t="s">
        <v>455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144</v>
      </c>
      <c r="AU310" s="19" t="s">
        <v>83</v>
      </c>
    </row>
    <row r="311" s="13" customFormat="1">
      <c r="A311" s="13"/>
      <c r="B311" s="224"/>
      <c r="C311" s="225"/>
      <c r="D311" s="226" t="s">
        <v>146</v>
      </c>
      <c r="E311" s="227" t="s">
        <v>19</v>
      </c>
      <c r="F311" s="228" t="s">
        <v>1326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146</v>
      </c>
      <c r="AU311" s="234" t="s">
        <v>83</v>
      </c>
      <c r="AV311" s="13" t="s">
        <v>81</v>
      </c>
      <c r="AW311" s="13" t="s">
        <v>35</v>
      </c>
      <c r="AX311" s="13" t="s">
        <v>73</v>
      </c>
      <c r="AY311" s="234" t="s">
        <v>135</v>
      </c>
    </row>
    <row r="312" s="14" customFormat="1">
      <c r="A312" s="14"/>
      <c r="B312" s="235"/>
      <c r="C312" s="236"/>
      <c r="D312" s="226" t="s">
        <v>146</v>
      </c>
      <c r="E312" s="237" t="s">
        <v>19</v>
      </c>
      <c r="F312" s="238" t="s">
        <v>1409</v>
      </c>
      <c r="G312" s="236"/>
      <c r="H312" s="239">
        <v>117.5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146</v>
      </c>
      <c r="AU312" s="245" t="s">
        <v>83</v>
      </c>
      <c r="AV312" s="14" t="s">
        <v>83</v>
      </c>
      <c r="AW312" s="14" t="s">
        <v>35</v>
      </c>
      <c r="AX312" s="14" t="s">
        <v>81</v>
      </c>
      <c r="AY312" s="245" t="s">
        <v>135</v>
      </c>
    </row>
    <row r="313" s="2" customFormat="1" ht="16.5" customHeight="1">
      <c r="A313" s="40"/>
      <c r="B313" s="41"/>
      <c r="C313" s="257" t="s">
        <v>451</v>
      </c>
      <c r="D313" s="257" t="s">
        <v>458</v>
      </c>
      <c r="E313" s="258" t="s">
        <v>459</v>
      </c>
      <c r="F313" s="259" t="s">
        <v>460</v>
      </c>
      <c r="G313" s="260" t="s">
        <v>461</v>
      </c>
      <c r="H313" s="261">
        <v>1.7629999999999999</v>
      </c>
      <c r="I313" s="262"/>
      <c r="J313" s="263">
        <f>ROUND(I313*H313,2)</f>
        <v>0</v>
      </c>
      <c r="K313" s="259" t="s">
        <v>141</v>
      </c>
      <c r="L313" s="264"/>
      <c r="M313" s="265" t="s">
        <v>19</v>
      </c>
      <c r="N313" s="266" t="s">
        <v>44</v>
      </c>
      <c r="O313" s="86"/>
      <c r="P313" s="215">
        <f>O313*H313</f>
        <v>0</v>
      </c>
      <c r="Q313" s="215">
        <v>0.001</v>
      </c>
      <c r="R313" s="215">
        <f>Q313*H313</f>
        <v>0.001763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191</v>
      </c>
      <c r="AT313" s="217" t="s">
        <v>458</v>
      </c>
      <c r="AU313" s="217" t="s">
        <v>83</v>
      </c>
      <c r="AY313" s="19" t="s">
        <v>135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81</v>
      </c>
      <c r="BK313" s="218">
        <f>ROUND(I313*H313,2)</f>
        <v>0</v>
      </c>
      <c r="BL313" s="19" t="s">
        <v>142</v>
      </c>
      <c r="BM313" s="217" t="s">
        <v>1410</v>
      </c>
    </row>
    <row r="314" s="14" customFormat="1">
      <c r="A314" s="14"/>
      <c r="B314" s="235"/>
      <c r="C314" s="236"/>
      <c r="D314" s="226" t="s">
        <v>146</v>
      </c>
      <c r="E314" s="236"/>
      <c r="F314" s="238" t="s">
        <v>1411</v>
      </c>
      <c r="G314" s="236"/>
      <c r="H314" s="239">
        <v>1.7629999999999999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146</v>
      </c>
      <c r="AU314" s="245" t="s">
        <v>83</v>
      </c>
      <c r="AV314" s="14" t="s">
        <v>83</v>
      </c>
      <c r="AW314" s="14" t="s">
        <v>4</v>
      </c>
      <c r="AX314" s="14" t="s">
        <v>81</v>
      </c>
      <c r="AY314" s="245" t="s">
        <v>135</v>
      </c>
    </row>
    <row r="315" s="2" customFormat="1" ht="24.15" customHeight="1">
      <c r="A315" s="40"/>
      <c r="B315" s="41"/>
      <c r="C315" s="206" t="s">
        <v>457</v>
      </c>
      <c r="D315" s="206" t="s">
        <v>137</v>
      </c>
      <c r="E315" s="207" t="s">
        <v>526</v>
      </c>
      <c r="F315" s="208" t="s">
        <v>527</v>
      </c>
      <c r="G315" s="209" t="s">
        <v>140</v>
      </c>
      <c r="H315" s="210">
        <v>255</v>
      </c>
      <c r="I315" s="211"/>
      <c r="J315" s="212">
        <f>ROUND(I315*H315,2)</f>
        <v>0</v>
      </c>
      <c r="K315" s="208" t="s">
        <v>141</v>
      </c>
      <c r="L315" s="46"/>
      <c r="M315" s="213" t="s">
        <v>19</v>
      </c>
      <c r="N315" s="214" t="s">
        <v>44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142</v>
      </c>
      <c r="AT315" s="217" t="s">
        <v>137</v>
      </c>
      <c r="AU315" s="217" t="s">
        <v>83</v>
      </c>
      <c r="AY315" s="19" t="s">
        <v>135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81</v>
      </c>
      <c r="BK315" s="218">
        <f>ROUND(I315*H315,2)</f>
        <v>0</v>
      </c>
      <c r="BL315" s="19" t="s">
        <v>142</v>
      </c>
      <c r="BM315" s="217" t="s">
        <v>1412</v>
      </c>
    </row>
    <row r="316" s="2" customFormat="1">
      <c r="A316" s="40"/>
      <c r="B316" s="41"/>
      <c r="C316" s="42"/>
      <c r="D316" s="219" t="s">
        <v>144</v>
      </c>
      <c r="E316" s="42"/>
      <c r="F316" s="220" t="s">
        <v>529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144</v>
      </c>
      <c r="AU316" s="19" t="s">
        <v>83</v>
      </c>
    </row>
    <row r="317" s="13" customFormat="1">
      <c r="A317" s="13"/>
      <c r="B317" s="224"/>
      <c r="C317" s="225"/>
      <c r="D317" s="226" t="s">
        <v>146</v>
      </c>
      <c r="E317" s="227" t="s">
        <v>19</v>
      </c>
      <c r="F317" s="228" t="s">
        <v>1326</v>
      </c>
      <c r="G317" s="225"/>
      <c r="H317" s="227" t="s">
        <v>19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146</v>
      </c>
      <c r="AU317" s="234" t="s">
        <v>83</v>
      </c>
      <c r="AV317" s="13" t="s">
        <v>81</v>
      </c>
      <c r="AW317" s="13" t="s">
        <v>35</v>
      </c>
      <c r="AX317" s="13" t="s">
        <v>73</v>
      </c>
      <c r="AY317" s="234" t="s">
        <v>135</v>
      </c>
    </row>
    <row r="318" s="14" customFormat="1">
      <c r="A318" s="14"/>
      <c r="B318" s="235"/>
      <c r="C318" s="236"/>
      <c r="D318" s="226" t="s">
        <v>146</v>
      </c>
      <c r="E318" s="237" t="s">
        <v>19</v>
      </c>
      <c r="F318" s="238" t="s">
        <v>1327</v>
      </c>
      <c r="G318" s="236"/>
      <c r="H318" s="239">
        <v>255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146</v>
      </c>
      <c r="AU318" s="245" t="s">
        <v>83</v>
      </c>
      <c r="AV318" s="14" t="s">
        <v>83</v>
      </c>
      <c r="AW318" s="14" t="s">
        <v>35</v>
      </c>
      <c r="AX318" s="14" t="s">
        <v>81</v>
      </c>
      <c r="AY318" s="245" t="s">
        <v>135</v>
      </c>
    </row>
    <row r="319" s="2" customFormat="1" ht="16.5" customHeight="1">
      <c r="A319" s="40"/>
      <c r="B319" s="41"/>
      <c r="C319" s="257" t="s">
        <v>464</v>
      </c>
      <c r="D319" s="257" t="s">
        <v>458</v>
      </c>
      <c r="E319" s="258" t="s">
        <v>532</v>
      </c>
      <c r="F319" s="259" t="s">
        <v>533</v>
      </c>
      <c r="G319" s="260" t="s">
        <v>534</v>
      </c>
      <c r="H319" s="261">
        <v>1</v>
      </c>
      <c r="I319" s="262"/>
      <c r="J319" s="263">
        <f>ROUND(I319*H319,2)</f>
        <v>0</v>
      </c>
      <c r="K319" s="259" t="s">
        <v>141</v>
      </c>
      <c r="L319" s="264"/>
      <c r="M319" s="265" t="s">
        <v>19</v>
      </c>
      <c r="N319" s="266" t="s">
        <v>44</v>
      </c>
      <c r="O319" s="86"/>
      <c r="P319" s="215">
        <f>O319*H319</f>
        <v>0</v>
      </c>
      <c r="Q319" s="215">
        <v>0.001</v>
      </c>
      <c r="R319" s="215">
        <f>Q319*H319</f>
        <v>0.001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191</v>
      </c>
      <c r="AT319" s="217" t="s">
        <v>458</v>
      </c>
      <c r="AU319" s="217" t="s">
        <v>83</v>
      </c>
      <c r="AY319" s="19" t="s">
        <v>135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81</v>
      </c>
      <c r="BK319" s="218">
        <f>ROUND(I319*H319,2)</f>
        <v>0</v>
      </c>
      <c r="BL319" s="19" t="s">
        <v>142</v>
      </c>
      <c r="BM319" s="217" t="s">
        <v>1413</v>
      </c>
    </row>
    <row r="320" s="13" customFormat="1">
      <c r="A320" s="13"/>
      <c r="B320" s="224"/>
      <c r="C320" s="225"/>
      <c r="D320" s="226" t="s">
        <v>146</v>
      </c>
      <c r="E320" s="227" t="s">
        <v>19</v>
      </c>
      <c r="F320" s="228" t="s">
        <v>1326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146</v>
      </c>
      <c r="AU320" s="234" t="s">
        <v>83</v>
      </c>
      <c r="AV320" s="13" t="s">
        <v>81</v>
      </c>
      <c r="AW320" s="13" t="s">
        <v>35</v>
      </c>
      <c r="AX320" s="13" t="s">
        <v>73</v>
      </c>
      <c r="AY320" s="234" t="s">
        <v>135</v>
      </c>
    </row>
    <row r="321" s="14" customFormat="1">
      <c r="A321" s="14"/>
      <c r="B321" s="235"/>
      <c r="C321" s="236"/>
      <c r="D321" s="226" t="s">
        <v>146</v>
      </c>
      <c r="E321" s="237" t="s">
        <v>19</v>
      </c>
      <c r="F321" s="238" t="s">
        <v>1414</v>
      </c>
      <c r="G321" s="236"/>
      <c r="H321" s="239">
        <v>0.128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146</v>
      </c>
      <c r="AU321" s="245" t="s">
        <v>83</v>
      </c>
      <c r="AV321" s="14" t="s">
        <v>83</v>
      </c>
      <c r="AW321" s="14" t="s">
        <v>35</v>
      </c>
      <c r="AX321" s="14" t="s">
        <v>73</v>
      </c>
      <c r="AY321" s="245" t="s">
        <v>135</v>
      </c>
    </row>
    <row r="322" s="13" customFormat="1">
      <c r="A322" s="13"/>
      <c r="B322" s="224"/>
      <c r="C322" s="225"/>
      <c r="D322" s="226" t="s">
        <v>146</v>
      </c>
      <c r="E322" s="227" t="s">
        <v>19</v>
      </c>
      <c r="F322" s="228" t="s">
        <v>537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146</v>
      </c>
      <c r="AU322" s="234" t="s">
        <v>83</v>
      </c>
      <c r="AV322" s="13" t="s">
        <v>81</v>
      </c>
      <c r="AW322" s="13" t="s">
        <v>35</v>
      </c>
      <c r="AX322" s="13" t="s">
        <v>73</v>
      </c>
      <c r="AY322" s="234" t="s">
        <v>135</v>
      </c>
    </row>
    <row r="323" s="14" customFormat="1">
      <c r="A323" s="14"/>
      <c r="B323" s="235"/>
      <c r="C323" s="236"/>
      <c r="D323" s="226" t="s">
        <v>146</v>
      </c>
      <c r="E323" s="237" t="s">
        <v>19</v>
      </c>
      <c r="F323" s="238" t="s">
        <v>1415</v>
      </c>
      <c r="G323" s="236"/>
      <c r="H323" s="239">
        <v>0.872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146</v>
      </c>
      <c r="AU323" s="245" t="s">
        <v>83</v>
      </c>
      <c r="AV323" s="14" t="s">
        <v>83</v>
      </c>
      <c r="AW323" s="14" t="s">
        <v>35</v>
      </c>
      <c r="AX323" s="14" t="s">
        <v>73</v>
      </c>
      <c r="AY323" s="245" t="s">
        <v>135</v>
      </c>
    </row>
    <row r="324" s="15" customFormat="1">
      <c r="A324" s="15"/>
      <c r="B324" s="246"/>
      <c r="C324" s="247"/>
      <c r="D324" s="226" t="s">
        <v>146</v>
      </c>
      <c r="E324" s="248" t="s">
        <v>19</v>
      </c>
      <c r="F324" s="249" t="s">
        <v>161</v>
      </c>
      <c r="G324" s="247"/>
      <c r="H324" s="250">
        <v>1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146</v>
      </c>
      <c r="AU324" s="256" t="s">
        <v>83</v>
      </c>
      <c r="AV324" s="15" t="s">
        <v>142</v>
      </c>
      <c r="AW324" s="15" t="s">
        <v>35</v>
      </c>
      <c r="AX324" s="15" t="s">
        <v>81</v>
      </c>
      <c r="AY324" s="256" t="s">
        <v>135</v>
      </c>
    </row>
    <row r="325" s="12" customFormat="1" ht="22.8" customHeight="1">
      <c r="A325" s="12"/>
      <c r="B325" s="190"/>
      <c r="C325" s="191"/>
      <c r="D325" s="192" t="s">
        <v>72</v>
      </c>
      <c r="E325" s="204" t="s">
        <v>162</v>
      </c>
      <c r="F325" s="204" t="s">
        <v>558</v>
      </c>
      <c r="G325" s="191"/>
      <c r="H325" s="191"/>
      <c r="I325" s="194"/>
      <c r="J325" s="205">
        <f>BK325</f>
        <v>0</v>
      </c>
      <c r="K325" s="191"/>
      <c r="L325" s="196"/>
      <c r="M325" s="197"/>
      <c r="N325" s="198"/>
      <c r="O325" s="198"/>
      <c r="P325" s="199">
        <f>SUM(P326:P357)</f>
        <v>0</v>
      </c>
      <c r="Q325" s="198"/>
      <c r="R325" s="199">
        <f>SUM(R326:R357)</f>
        <v>227.68450977999999</v>
      </c>
      <c r="S325" s="198"/>
      <c r="T325" s="200">
        <f>SUM(T326:T357)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1" t="s">
        <v>81</v>
      </c>
      <c r="AT325" s="202" t="s">
        <v>72</v>
      </c>
      <c r="AU325" s="202" t="s">
        <v>81</v>
      </c>
      <c r="AY325" s="201" t="s">
        <v>135</v>
      </c>
      <c r="BK325" s="203">
        <f>SUM(BK326:BK357)</f>
        <v>0</v>
      </c>
    </row>
    <row r="326" s="2" customFormat="1" ht="37.8" customHeight="1">
      <c r="A326" s="40"/>
      <c r="B326" s="41"/>
      <c r="C326" s="206" t="s">
        <v>469</v>
      </c>
      <c r="D326" s="206" t="s">
        <v>137</v>
      </c>
      <c r="E326" s="207" t="s">
        <v>560</v>
      </c>
      <c r="F326" s="208" t="s">
        <v>561</v>
      </c>
      <c r="G326" s="209" t="s">
        <v>256</v>
      </c>
      <c r="H326" s="210">
        <v>47.75</v>
      </c>
      <c r="I326" s="211"/>
      <c r="J326" s="212">
        <f>ROUND(I326*H326,2)</f>
        <v>0</v>
      </c>
      <c r="K326" s="208" t="s">
        <v>141</v>
      </c>
      <c r="L326" s="46"/>
      <c r="M326" s="213" t="s">
        <v>19</v>
      </c>
      <c r="N326" s="214" t="s">
        <v>44</v>
      </c>
      <c r="O326" s="86"/>
      <c r="P326" s="215">
        <f>O326*H326</f>
        <v>0</v>
      </c>
      <c r="Q326" s="215">
        <v>2.8332299999999999</v>
      </c>
      <c r="R326" s="215">
        <f>Q326*H326</f>
        <v>135.2867325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142</v>
      </c>
      <c r="AT326" s="217" t="s">
        <v>137</v>
      </c>
      <c r="AU326" s="217" t="s">
        <v>83</v>
      </c>
      <c r="AY326" s="19" t="s">
        <v>135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81</v>
      </c>
      <c r="BK326" s="218">
        <f>ROUND(I326*H326,2)</f>
        <v>0</v>
      </c>
      <c r="BL326" s="19" t="s">
        <v>142</v>
      </c>
      <c r="BM326" s="217" t="s">
        <v>1416</v>
      </c>
    </row>
    <row r="327" s="2" customFormat="1">
      <c r="A327" s="40"/>
      <c r="B327" s="41"/>
      <c r="C327" s="42"/>
      <c r="D327" s="219" t="s">
        <v>144</v>
      </c>
      <c r="E327" s="42"/>
      <c r="F327" s="220" t="s">
        <v>563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144</v>
      </c>
      <c r="AU327" s="19" t="s">
        <v>83</v>
      </c>
    </row>
    <row r="328" s="13" customFormat="1">
      <c r="A328" s="13"/>
      <c r="B328" s="224"/>
      <c r="C328" s="225"/>
      <c r="D328" s="226" t="s">
        <v>146</v>
      </c>
      <c r="E328" s="227" t="s">
        <v>19</v>
      </c>
      <c r="F328" s="228" t="s">
        <v>1326</v>
      </c>
      <c r="G328" s="225"/>
      <c r="H328" s="227" t="s">
        <v>19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146</v>
      </c>
      <c r="AU328" s="234" t="s">
        <v>83</v>
      </c>
      <c r="AV328" s="13" t="s">
        <v>81</v>
      </c>
      <c r="AW328" s="13" t="s">
        <v>35</v>
      </c>
      <c r="AX328" s="13" t="s">
        <v>73</v>
      </c>
      <c r="AY328" s="234" t="s">
        <v>135</v>
      </c>
    </row>
    <row r="329" s="13" customFormat="1">
      <c r="A329" s="13"/>
      <c r="B329" s="224"/>
      <c r="C329" s="225"/>
      <c r="D329" s="226" t="s">
        <v>146</v>
      </c>
      <c r="E329" s="227" t="s">
        <v>19</v>
      </c>
      <c r="F329" s="228" t="s">
        <v>1417</v>
      </c>
      <c r="G329" s="225"/>
      <c r="H329" s="227" t="s">
        <v>19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146</v>
      </c>
      <c r="AU329" s="234" t="s">
        <v>83</v>
      </c>
      <c r="AV329" s="13" t="s">
        <v>81</v>
      </c>
      <c r="AW329" s="13" t="s">
        <v>35</v>
      </c>
      <c r="AX329" s="13" t="s">
        <v>73</v>
      </c>
      <c r="AY329" s="234" t="s">
        <v>135</v>
      </c>
    </row>
    <row r="330" s="14" customFormat="1">
      <c r="A330" s="14"/>
      <c r="B330" s="235"/>
      <c r="C330" s="236"/>
      <c r="D330" s="226" t="s">
        <v>146</v>
      </c>
      <c r="E330" s="237" t="s">
        <v>19</v>
      </c>
      <c r="F330" s="238" t="s">
        <v>1418</v>
      </c>
      <c r="G330" s="236"/>
      <c r="H330" s="239">
        <v>47.75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146</v>
      </c>
      <c r="AU330" s="245" t="s">
        <v>83</v>
      </c>
      <c r="AV330" s="14" t="s">
        <v>83</v>
      </c>
      <c r="AW330" s="14" t="s">
        <v>35</v>
      </c>
      <c r="AX330" s="14" t="s">
        <v>73</v>
      </c>
      <c r="AY330" s="245" t="s">
        <v>135</v>
      </c>
    </row>
    <row r="331" s="15" customFormat="1">
      <c r="A331" s="15"/>
      <c r="B331" s="246"/>
      <c r="C331" s="247"/>
      <c r="D331" s="226" t="s">
        <v>146</v>
      </c>
      <c r="E331" s="248" t="s">
        <v>19</v>
      </c>
      <c r="F331" s="249" t="s">
        <v>161</v>
      </c>
      <c r="G331" s="247"/>
      <c r="H331" s="250">
        <v>47.75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146</v>
      </c>
      <c r="AU331" s="256" t="s">
        <v>83</v>
      </c>
      <c r="AV331" s="15" t="s">
        <v>142</v>
      </c>
      <c r="AW331" s="15" t="s">
        <v>35</v>
      </c>
      <c r="AX331" s="15" t="s">
        <v>81</v>
      </c>
      <c r="AY331" s="256" t="s">
        <v>135</v>
      </c>
    </row>
    <row r="332" s="2" customFormat="1" ht="37.8" customHeight="1">
      <c r="A332" s="40"/>
      <c r="B332" s="41"/>
      <c r="C332" s="206" t="s">
        <v>474</v>
      </c>
      <c r="D332" s="206" t="s">
        <v>137</v>
      </c>
      <c r="E332" s="207" t="s">
        <v>566</v>
      </c>
      <c r="F332" s="208" t="s">
        <v>567</v>
      </c>
      <c r="G332" s="209" t="s">
        <v>140</v>
      </c>
      <c r="H332" s="210">
        <v>66</v>
      </c>
      <c r="I332" s="211"/>
      <c r="J332" s="212">
        <f>ROUND(I332*H332,2)</f>
        <v>0</v>
      </c>
      <c r="K332" s="208" t="s">
        <v>141</v>
      </c>
      <c r="L332" s="46"/>
      <c r="M332" s="213" t="s">
        <v>19</v>
      </c>
      <c r="N332" s="214" t="s">
        <v>44</v>
      </c>
      <c r="O332" s="86"/>
      <c r="P332" s="215">
        <f>O332*H332</f>
        <v>0</v>
      </c>
      <c r="Q332" s="215">
        <v>0.0086499999999999997</v>
      </c>
      <c r="R332" s="215">
        <f>Q332*H332</f>
        <v>0.57089999999999996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142</v>
      </c>
      <c r="AT332" s="217" t="s">
        <v>137</v>
      </c>
      <c r="AU332" s="217" t="s">
        <v>83</v>
      </c>
      <c r="AY332" s="19" t="s">
        <v>135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81</v>
      </c>
      <c r="BK332" s="218">
        <f>ROUND(I332*H332,2)</f>
        <v>0</v>
      </c>
      <c r="BL332" s="19" t="s">
        <v>142</v>
      </c>
      <c r="BM332" s="217" t="s">
        <v>1419</v>
      </c>
    </row>
    <row r="333" s="2" customFormat="1">
      <c r="A333" s="40"/>
      <c r="B333" s="41"/>
      <c r="C333" s="42"/>
      <c r="D333" s="219" t="s">
        <v>144</v>
      </c>
      <c r="E333" s="42"/>
      <c r="F333" s="220" t="s">
        <v>569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144</v>
      </c>
      <c r="AU333" s="19" t="s">
        <v>83</v>
      </c>
    </row>
    <row r="334" s="13" customFormat="1">
      <c r="A334" s="13"/>
      <c r="B334" s="224"/>
      <c r="C334" s="225"/>
      <c r="D334" s="226" t="s">
        <v>146</v>
      </c>
      <c r="E334" s="227" t="s">
        <v>19</v>
      </c>
      <c r="F334" s="228" t="s">
        <v>1326</v>
      </c>
      <c r="G334" s="225"/>
      <c r="H334" s="227" t="s">
        <v>19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146</v>
      </c>
      <c r="AU334" s="234" t="s">
        <v>83</v>
      </c>
      <c r="AV334" s="13" t="s">
        <v>81</v>
      </c>
      <c r="AW334" s="13" t="s">
        <v>35</v>
      </c>
      <c r="AX334" s="13" t="s">
        <v>73</v>
      </c>
      <c r="AY334" s="234" t="s">
        <v>135</v>
      </c>
    </row>
    <row r="335" s="13" customFormat="1">
      <c r="A335" s="13"/>
      <c r="B335" s="224"/>
      <c r="C335" s="225"/>
      <c r="D335" s="226" t="s">
        <v>146</v>
      </c>
      <c r="E335" s="227" t="s">
        <v>19</v>
      </c>
      <c r="F335" s="228" t="s">
        <v>1417</v>
      </c>
      <c r="G335" s="225"/>
      <c r="H335" s="227" t="s">
        <v>19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146</v>
      </c>
      <c r="AU335" s="234" t="s">
        <v>83</v>
      </c>
      <c r="AV335" s="13" t="s">
        <v>81</v>
      </c>
      <c r="AW335" s="13" t="s">
        <v>35</v>
      </c>
      <c r="AX335" s="13" t="s">
        <v>73</v>
      </c>
      <c r="AY335" s="234" t="s">
        <v>135</v>
      </c>
    </row>
    <row r="336" s="14" customFormat="1">
      <c r="A336" s="14"/>
      <c r="B336" s="235"/>
      <c r="C336" s="236"/>
      <c r="D336" s="226" t="s">
        <v>146</v>
      </c>
      <c r="E336" s="237" t="s">
        <v>19</v>
      </c>
      <c r="F336" s="238" t="s">
        <v>1420</v>
      </c>
      <c r="G336" s="236"/>
      <c r="H336" s="239">
        <v>51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146</v>
      </c>
      <c r="AU336" s="245" t="s">
        <v>83</v>
      </c>
      <c r="AV336" s="14" t="s">
        <v>83</v>
      </c>
      <c r="AW336" s="14" t="s">
        <v>35</v>
      </c>
      <c r="AX336" s="14" t="s">
        <v>73</v>
      </c>
      <c r="AY336" s="245" t="s">
        <v>135</v>
      </c>
    </row>
    <row r="337" s="14" customFormat="1">
      <c r="A337" s="14"/>
      <c r="B337" s="235"/>
      <c r="C337" s="236"/>
      <c r="D337" s="226" t="s">
        <v>146</v>
      </c>
      <c r="E337" s="237" t="s">
        <v>19</v>
      </c>
      <c r="F337" s="238" t="s">
        <v>1421</v>
      </c>
      <c r="G337" s="236"/>
      <c r="H337" s="239">
        <v>15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146</v>
      </c>
      <c r="AU337" s="245" t="s">
        <v>83</v>
      </c>
      <c r="AV337" s="14" t="s">
        <v>83</v>
      </c>
      <c r="AW337" s="14" t="s">
        <v>35</v>
      </c>
      <c r="AX337" s="14" t="s">
        <v>73</v>
      </c>
      <c r="AY337" s="245" t="s">
        <v>135</v>
      </c>
    </row>
    <row r="338" s="15" customFormat="1">
      <c r="A338" s="15"/>
      <c r="B338" s="246"/>
      <c r="C338" s="247"/>
      <c r="D338" s="226" t="s">
        <v>146</v>
      </c>
      <c r="E338" s="248" t="s">
        <v>19</v>
      </c>
      <c r="F338" s="249" t="s">
        <v>161</v>
      </c>
      <c r="G338" s="247"/>
      <c r="H338" s="250">
        <v>66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146</v>
      </c>
      <c r="AU338" s="256" t="s">
        <v>83</v>
      </c>
      <c r="AV338" s="15" t="s">
        <v>142</v>
      </c>
      <c r="AW338" s="15" t="s">
        <v>35</v>
      </c>
      <c r="AX338" s="15" t="s">
        <v>81</v>
      </c>
      <c r="AY338" s="256" t="s">
        <v>135</v>
      </c>
    </row>
    <row r="339" s="2" customFormat="1" ht="37.8" customHeight="1">
      <c r="A339" s="40"/>
      <c r="B339" s="41"/>
      <c r="C339" s="206" t="s">
        <v>481</v>
      </c>
      <c r="D339" s="206" t="s">
        <v>137</v>
      </c>
      <c r="E339" s="207" t="s">
        <v>571</v>
      </c>
      <c r="F339" s="208" t="s">
        <v>572</v>
      </c>
      <c r="G339" s="209" t="s">
        <v>140</v>
      </c>
      <c r="H339" s="210">
        <v>66</v>
      </c>
      <c r="I339" s="211"/>
      <c r="J339" s="212">
        <f>ROUND(I339*H339,2)</f>
        <v>0</v>
      </c>
      <c r="K339" s="208" t="s">
        <v>141</v>
      </c>
      <c r="L339" s="46"/>
      <c r="M339" s="213" t="s">
        <v>19</v>
      </c>
      <c r="N339" s="214" t="s">
        <v>44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142</v>
      </c>
      <c r="AT339" s="217" t="s">
        <v>137</v>
      </c>
      <c r="AU339" s="217" t="s">
        <v>83</v>
      </c>
      <c r="AY339" s="19" t="s">
        <v>135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81</v>
      </c>
      <c r="BK339" s="218">
        <f>ROUND(I339*H339,2)</f>
        <v>0</v>
      </c>
      <c r="BL339" s="19" t="s">
        <v>142</v>
      </c>
      <c r="BM339" s="217" t="s">
        <v>1422</v>
      </c>
    </row>
    <row r="340" s="2" customFormat="1">
      <c r="A340" s="40"/>
      <c r="B340" s="41"/>
      <c r="C340" s="42"/>
      <c r="D340" s="219" t="s">
        <v>144</v>
      </c>
      <c r="E340" s="42"/>
      <c r="F340" s="220" t="s">
        <v>574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144</v>
      </c>
      <c r="AU340" s="19" t="s">
        <v>83</v>
      </c>
    </row>
    <row r="341" s="13" customFormat="1">
      <c r="A341" s="13"/>
      <c r="B341" s="224"/>
      <c r="C341" s="225"/>
      <c r="D341" s="226" t="s">
        <v>146</v>
      </c>
      <c r="E341" s="227" t="s">
        <v>19</v>
      </c>
      <c r="F341" s="228" t="s">
        <v>1326</v>
      </c>
      <c r="G341" s="225"/>
      <c r="H341" s="227" t="s">
        <v>19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146</v>
      </c>
      <c r="AU341" s="234" t="s">
        <v>83</v>
      </c>
      <c r="AV341" s="13" t="s">
        <v>81</v>
      </c>
      <c r="AW341" s="13" t="s">
        <v>35</v>
      </c>
      <c r="AX341" s="13" t="s">
        <v>73</v>
      </c>
      <c r="AY341" s="234" t="s">
        <v>135</v>
      </c>
    </row>
    <row r="342" s="13" customFormat="1">
      <c r="A342" s="13"/>
      <c r="B342" s="224"/>
      <c r="C342" s="225"/>
      <c r="D342" s="226" t="s">
        <v>146</v>
      </c>
      <c r="E342" s="227" t="s">
        <v>19</v>
      </c>
      <c r="F342" s="228" t="s">
        <v>1417</v>
      </c>
      <c r="G342" s="225"/>
      <c r="H342" s="227" t="s">
        <v>19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146</v>
      </c>
      <c r="AU342" s="234" t="s">
        <v>83</v>
      </c>
      <c r="AV342" s="13" t="s">
        <v>81</v>
      </c>
      <c r="AW342" s="13" t="s">
        <v>35</v>
      </c>
      <c r="AX342" s="13" t="s">
        <v>73</v>
      </c>
      <c r="AY342" s="234" t="s">
        <v>135</v>
      </c>
    </row>
    <row r="343" s="14" customFormat="1">
      <c r="A343" s="14"/>
      <c r="B343" s="235"/>
      <c r="C343" s="236"/>
      <c r="D343" s="226" t="s">
        <v>146</v>
      </c>
      <c r="E343" s="237" t="s">
        <v>19</v>
      </c>
      <c r="F343" s="238" t="s">
        <v>1420</v>
      </c>
      <c r="G343" s="236"/>
      <c r="H343" s="239">
        <v>51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146</v>
      </c>
      <c r="AU343" s="245" t="s">
        <v>83</v>
      </c>
      <c r="AV343" s="14" t="s">
        <v>83</v>
      </c>
      <c r="AW343" s="14" t="s">
        <v>35</v>
      </c>
      <c r="AX343" s="14" t="s">
        <v>73</v>
      </c>
      <c r="AY343" s="245" t="s">
        <v>135</v>
      </c>
    </row>
    <row r="344" s="14" customFormat="1">
      <c r="A344" s="14"/>
      <c r="B344" s="235"/>
      <c r="C344" s="236"/>
      <c r="D344" s="226" t="s">
        <v>146</v>
      </c>
      <c r="E344" s="237" t="s">
        <v>19</v>
      </c>
      <c r="F344" s="238" t="s">
        <v>1421</v>
      </c>
      <c r="G344" s="236"/>
      <c r="H344" s="239">
        <v>15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146</v>
      </c>
      <c r="AU344" s="245" t="s">
        <v>83</v>
      </c>
      <c r="AV344" s="14" t="s">
        <v>83</v>
      </c>
      <c r="AW344" s="14" t="s">
        <v>35</v>
      </c>
      <c r="AX344" s="14" t="s">
        <v>73</v>
      </c>
      <c r="AY344" s="245" t="s">
        <v>135</v>
      </c>
    </row>
    <row r="345" s="15" customFormat="1">
      <c r="A345" s="15"/>
      <c r="B345" s="246"/>
      <c r="C345" s="247"/>
      <c r="D345" s="226" t="s">
        <v>146</v>
      </c>
      <c r="E345" s="248" t="s">
        <v>19</v>
      </c>
      <c r="F345" s="249" t="s">
        <v>161</v>
      </c>
      <c r="G345" s="247"/>
      <c r="H345" s="250">
        <v>66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146</v>
      </c>
      <c r="AU345" s="256" t="s">
        <v>83</v>
      </c>
      <c r="AV345" s="15" t="s">
        <v>142</v>
      </c>
      <c r="AW345" s="15" t="s">
        <v>35</v>
      </c>
      <c r="AX345" s="15" t="s">
        <v>81</v>
      </c>
      <c r="AY345" s="256" t="s">
        <v>135</v>
      </c>
    </row>
    <row r="346" s="2" customFormat="1" ht="44.25" customHeight="1">
      <c r="A346" s="40"/>
      <c r="B346" s="41"/>
      <c r="C346" s="206" t="s">
        <v>487</v>
      </c>
      <c r="D346" s="206" t="s">
        <v>137</v>
      </c>
      <c r="E346" s="207" t="s">
        <v>1423</v>
      </c>
      <c r="F346" s="208" t="s">
        <v>1424</v>
      </c>
      <c r="G346" s="209" t="s">
        <v>413</v>
      </c>
      <c r="H346" s="210">
        <v>0.025999999999999999</v>
      </c>
      <c r="I346" s="211"/>
      <c r="J346" s="212">
        <f>ROUND(I346*H346,2)</f>
        <v>0</v>
      </c>
      <c r="K346" s="208" t="s">
        <v>141</v>
      </c>
      <c r="L346" s="46"/>
      <c r="M346" s="213" t="s">
        <v>19</v>
      </c>
      <c r="N346" s="214" t="s">
        <v>44</v>
      </c>
      <c r="O346" s="86"/>
      <c r="P346" s="215">
        <f>O346*H346</f>
        <v>0</v>
      </c>
      <c r="Q346" s="215">
        <v>1.09528</v>
      </c>
      <c r="R346" s="215">
        <f>Q346*H346</f>
        <v>0.028477280000000001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142</v>
      </c>
      <c r="AT346" s="217" t="s">
        <v>137</v>
      </c>
      <c r="AU346" s="217" t="s">
        <v>83</v>
      </c>
      <c r="AY346" s="19" t="s">
        <v>135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81</v>
      </c>
      <c r="BK346" s="218">
        <f>ROUND(I346*H346,2)</f>
        <v>0</v>
      </c>
      <c r="BL346" s="19" t="s">
        <v>142</v>
      </c>
      <c r="BM346" s="217" t="s">
        <v>1425</v>
      </c>
    </row>
    <row r="347" s="2" customFormat="1">
      <c r="A347" s="40"/>
      <c r="B347" s="41"/>
      <c r="C347" s="42"/>
      <c r="D347" s="219" t="s">
        <v>144</v>
      </c>
      <c r="E347" s="42"/>
      <c r="F347" s="220" t="s">
        <v>1426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144</v>
      </c>
      <c r="AU347" s="19" t="s">
        <v>83</v>
      </c>
    </row>
    <row r="348" s="13" customFormat="1">
      <c r="A348" s="13"/>
      <c r="B348" s="224"/>
      <c r="C348" s="225"/>
      <c r="D348" s="226" t="s">
        <v>146</v>
      </c>
      <c r="E348" s="227" t="s">
        <v>19</v>
      </c>
      <c r="F348" s="228" t="s">
        <v>1326</v>
      </c>
      <c r="G348" s="225"/>
      <c r="H348" s="227" t="s">
        <v>19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146</v>
      </c>
      <c r="AU348" s="234" t="s">
        <v>83</v>
      </c>
      <c r="AV348" s="13" t="s">
        <v>81</v>
      </c>
      <c r="AW348" s="13" t="s">
        <v>35</v>
      </c>
      <c r="AX348" s="13" t="s">
        <v>73</v>
      </c>
      <c r="AY348" s="234" t="s">
        <v>135</v>
      </c>
    </row>
    <row r="349" s="13" customFormat="1">
      <c r="A349" s="13"/>
      <c r="B349" s="224"/>
      <c r="C349" s="225"/>
      <c r="D349" s="226" t="s">
        <v>146</v>
      </c>
      <c r="E349" s="227" t="s">
        <v>19</v>
      </c>
      <c r="F349" s="228" t="s">
        <v>1427</v>
      </c>
      <c r="G349" s="225"/>
      <c r="H349" s="227" t="s">
        <v>19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146</v>
      </c>
      <c r="AU349" s="234" t="s">
        <v>83</v>
      </c>
      <c r="AV349" s="13" t="s">
        <v>81</v>
      </c>
      <c r="AW349" s="13" t="s">
        <v>35</v>
      </c>
      <c r="AX349" s="13" t="s">
        <v>73</v>
      </c>
      <c r="AY349" s="234" t="s">
        <v>135</v>
      </c>
    </row>
    <row r="350" s="14" customFormat="1">
      <c r="A350" s="14"/>
      <c r="B350" s="235"/>
      <c r="C350" s="236"/>
      <c r="D350" s="226" t="s">
        <v>146</v>
      </c>
      <c r="E350" s="237" t="s">
        <v>19</v>
      </c>
      <c r="F350" s="238" t="s">
        <v>1428</v>
      </c>
      <c r="G350" s="236"/>
      <c r="H350" s="239">
        <v>0.025999999999999999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146</v>
      </c>
      <c r="AU350" s="245" t="s">
        <v>83</v>
      </c>
      <c r="AV350" s="14" t="s">
        <v>83</v>
      </c>
      <c r="AW350" s="14" t="s">
        <v>35</v>
      </c>
      <c r="AX350" s="14" t="s">
        <v>81</v>
      </c>
      <c r="AY350" s="245" t="s">
        <v>135</v>
      </c>
    </row>
    <row r="351" s="2" customFormat="1" ht="21.75" customHeight="1">
      <c r="A351" s="40"/>
      <c r="B351" s="41"/>
      <c r="C351" s="206" t="s">
        <v>492</v>
      </c>
      <c r="D351" s="206" t="s">
        <v>137</v>
      </c>
      <c r="E351" s="207" t="s">
        <v>1429</v>
      </c>
      <c r="F351" s="208" t="s">
        <v>1430</v>
      </c>
      <c r="G351" s="209" t="s">
        <v>256</v>
      </c>
      <c r="H351" s="210">
        <v>40</v>
      </c>
      <c r="I351" s="211"/>
      <c r="J351" s="212">
        <f>ROUND(I351*H351,2)</f>
        <v>0</v>
      </c>
      <c r="K351" s="208" t="s">
        <v>141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2.2949600000000001</v>
      </c>
      <c r="R351" s="215">
        <f>Q351*H351</f>
        <v>91.798400000000001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142</v>
      </c>
      <c r="AT351" s="217" t="s">
        <v>137</v>
      </c>
      <c r="AU351" s="217" t="s">
        <v>83</v>
      </c>
      <c r="AY351" s="19" t="s">
        <v>135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81</v>
      </c>
      <c r="BK351" s="218">
        <f>ROUND(I351*H351,2)</f>
        <v>0</v>
      </c>
      <c r="BL351" s="19" t="s">
        <v>142</v>
      </c>
      <c r="BM351" s="217" t="s">
        <v>1431</v>
      </c>
    </row>
    <row r="352" s="2" customFormat="1">
      <c r="A352" s="40"/>
      <c r="B352" s="41"/>
      <c r="C352" s="42"/>
      <c r="D352" s="219" t="s">
        <v>144</v>
      </c>
      <c r="E352" s="42"/>
      <c r="F352" s="220" t="s">
        <v>1432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144</v>
      </c>
      <c r="AU352" s="19" t="s">
        <v>83</v>
      </c>
    </row>
    <row r="353" s="13" customFormat="1">
      <c r="A353" s="13"/>
      <c r="B353" s="224"/>
      <c r="C353" s="225"/>
      <c r="D353" s="226" t="s">
        <v>146</v>
      </c>
      <c r="E353" s="227" t="s">
        <v>19</v>
      </c>
      <c r="F353" s="228" t="s">
        <v>1326</v>
      </c>
      <c r="G353" s="225"/>
      <c r="H353" s="227" t="s">
        <v>19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146</v>
      </c>
      <c r="AU353" s="234" t="s">
        <v>83</v>
      </c>
      <c r="AV353" s="13" t="s">
        <v>81</v>
      </c>
      <c r="AW353" s="13" t="s">
        <v>35</v>
      </c>
      <c r="AX353" s="13" t="s">
        <v>73</v>
      </c>
      <c r="AY353" s="234" t="s">
        <v>135</v>
      </c>
    </row>
    <row r="354" s="14" customFormat="1">
      <c r="A354" s="14"/>
      <c r="B354" s="235"/>
      <c r="C354" s="236"/>
      <c r="D354" s="226" t="s">
        <v>146</v>
      </c>
      <c r="E354" s="237" t="s">
        <v>19</v>
      </c>
      <c r="F354" s="238" t="s">
        <v>1433</v>
      </c>
      <c r="G354" s="236"/>
      <c r="H354" s="239">
        <v>36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146</v>
      </c>
      <c r="AU354" s="245" t="s">
        <v>83</v>
      </c>
      <c r="AV354" s="14" t="s">
        <v>83</v>
      </c>
      <c r="AW354" s="14" t="s">
        <v>35</v>
      </c>
      <c r="AX354" s="14" t="s">
        <v>73</v>
      </c>
      <c r="AY354" s="245" t="s">
        <v>135</v>
      </c>
    </row>
    <row r="355" s="14" customFormat="1">
      <c r="A355" s="14"/>
      <c r="B355" s="235"/>
      <c r="C355" s="236"/>
      <c r="D355" s="226" t="s">
        <v>146</v>
      </c>
      <c r="E355" s="237" t="s">
        <v>19</v>
      </c>
      <c r="F355" s="238" t="s">
        <v>1434</v>
      </c>
      <c r="G355" s="236"/>
      <c r="H355" s="239">
        <v>2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146</v>
      </c>
      <c r="AU355" s="245" t="s">
        <v>83</v>
      </c>
      <c r="AV355" s="14" t="s">
        <v>83</v>
      </c>
      <c r="AW355" s="14" t="s">
        <v>35</v>
      </c>
      <c r="AX355" s="14" t="s">
        <v>73</v>
      </c>
      <c r="AY355" s="245" t="s">
        <v>135</v>
      </c>
    </row>
    <row r="356" s="14" customFormat="1">
      <c r="A356" s="14"/>
      <c r="B356" s="235"/>
      <c r="C356" s="236"/>
      <c r="D356" s="226" t="s">
        <v>146</v>
      </c>
      <c r="E356" s="237" t="s">
        <v>19</v>
      </c>
      <c r="F356" s="238" t="s">
        <v>1435</v>
      </c>
      <c r="G356" s="236"/>
      <c r="H356" s="239">
        <v>2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146</v>
      </c>
      <c r="AU356" s="245" t="s">
        <v>83</v>
      </c>
      <c r="AV356" s="14" t="s">
        <v>83</v>
      </c>
      <c r="AW356" s="14" t="s">
        <v>35</v>
      </c>
      <c r="AX356" s="14" t="s">
        <v>73</v>
      </c>
      <c r="AY356" s="245" t="s">
        <v>135</v>
      </c>
    </row>
    <row r="357" s="15" customFormat="1">
      <c r="A357" s="15"/>
      <c r="B357" s="246"/>
      <c r="C357" s="247"/>
      <c r="D357" s="226" t="s">
        <v>146</v>
      </c>
      <c r="E357" s="248" t="s">
        <v>19</v>
      </c>
      <c r="F357" s="249" t="s">
        <v>161</v>
      </c>
      <c r="G357" s="247"/>
      <c r="H357" s="250">
        <v>40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146</v>
      </c>
      <c r="AU357" s="256" t="s">
        <v>83</v>
      </c>
      <c r="AV357" s="15" t="s">
        <v>142</v>
      </c>
      <c r="AW357" s="15" t="s">
        <v>35</v>
      </c>
      <c r="AX357" s="15" t="s">
        <v>81</v>
      </c>
      <c r="AY357" s="256" t="s">
        <v>135</v>
      </c>
    </row>
    <row r="358" s="12" customFormat="1" ht="22.8" customHeight="1">
      <c r="A358" s="12"/>
      <c r="B358" s="190"/>
      <c r="C358" s="191"/>
      <c r="D358" s="192" t="s">
        <v>72</v>
      </c>
      <c r="E358" s="204" t="s">
        <v>142</v>
      </c>
      <c r="F358" s="204" t="s">
        <v>575</v>
      </c>
      <c r="G358" s="191"/>
      <c r="H358" s="191"/>
      <c r="I358" s="194"/>
      <c r="J358" s="205">
        <f>BK358</f>
        <v>0</v>
      </c>
      <c r="K358" s="191"/>
      <c r="L358" s="196"/>
      <c r="M358" s="197"/>
      <c r="N358" s="198"/>
      <c r="O358" s="198"/>
      <c r="P358" s="199">
        <f>SUM(P359:P363)</f>
        <v>0</v>
      </c>
      <c r="Q358" s="198"/>
      <c r="R358" s="199">
        <f>SUM(R359:R363)</f>
        <v>103.158</v>
      </c>
      <c r="S358" s="198"/>
      <c r="T358" s="200">
        <f>SUM(T359:T363)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1" t="s">
        <v>81</v>
      </c>
      <c r="AT358" s="202" t="s">
        <v>72</v>
      </c>
      <c r="AU358" s="202" t="s">
        <v>81</v>
      </c>
      <c r="AY358" s="201" t="s">
        <v>135</v>
      </c>
      <c r="BK358" s="203">
        <f>SUM(BK359:BK363)</f>
        <v>0</v>
      </c>
    </row>
    <row r="359" s="2" customFormat="1" ht="16.5" customHeight="1">
      <c r="A359" s="40"/>
      <c r="B359" s="41"/>
      <c r="C359" s="206" t="s">
        <v>508</v>
      </c>
      <c r="D359" s="206" t="s">
        <v>137</v>
      </c>
      <c r="E359" s="207" t="s">
        <v>1156</v>
      </c>
      <c r="F359" s="208" t="s">
        <v>1157</v>
      </c>
      <c r="G359" s="209" t="s">
        <v>256</v>
      </c>
      <c r="H359" s="210">
        <v>52.100000000000001</v>
      </c>
      <c r="I359" s="211"/>
      <c r="J359" s="212">
        <f>ROUND(I359*H359,2)</f>
        <v>0</v>
      </c>
      <c r="K359" s="208" t="s">
        <v>141</v>
      </c>
      <c r="L359" s="46"/>
      <c r="M359" s="213" t="s">
        <v>19</v>
      </c>
      <c r="N359" s="214" t="s">
        <v>44</v>
      </c>
      <c r="O359" s="86"/>
      <c r="P359" s="215">
        <f>O359*H359</f>
        <v>0</v>
      </c>
      <c r="Q359" s="215">
        <v>1.98</v>
      </c>
      <c r="R359" s="215">
        <f>Q359*H359</f>
        <v>103.158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142</v>
      </c>
      <c r="AT359" s="217" t="s">
        <v>137</v>
      </c>
      <c r="AU359" s="217" t="s">
        <v>83</v>
      </c>
      <c r="AY359" s="19" t="s">
        <v>135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81</v>
      </c>
      <c r="BK359" s="218">
        <f>ROUND(I359*H359,2)</f>
        <v>0</v>
      </c>
      <c r="BL359" s="19" t="s">
        <v>142</v>
      </c>
      <c r="BM359" s="217" t="s">
        <v>1436</v>
      </c>
    </row>
    <row r="360" s="2" customFormat="1">
      <c r="A360" s="40"/>
      <c r="B360" s="41"/>
      <c r="C360" s="42"/>
      <c r="D360" s="219" t="s">
        <v>144</v>
      </c>
      <c r="E360" s="42"/>
      <c r="F360" s="220" t="s">
        <v>1159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144</v>
      </c>
      <c r="AU360" s="19" t="s">
        <v>83</v>
      </c>
    </row>
    <row r="361" s="13" customFormat="1">
      <c r="A361" s="13"/>
      <c r="B361" s="224"/>
      <c r="C361" s="225"/>
      <c r="D361" s="226" t="s">
        <v>146</v>
      </c>
      <c r="E361" s="227" t="s">
        <v>19</v>
      </c>
      <c r="F361" s="228" t="s">
        <v>1326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146</v>
      </c>
      <c r="AU361" s="234" t="s">
        <v>83</v>
      </c>
      <c r="AV361" s="13" t="s">
        <v>81</v>
      </c>
      <c r="AW361" s="13" t="s">
        <v>35</v>
      </c>
      <c r="AX361" s="13" t="s">
        <v>73</v>
      </c>
      <c r="AY361" s="234" t="s">
        <v>135</v>
      </c>
    </row>
    <row r="362" s="13" customFormat="1">
      <c r="A362" s="13"/>
      <c r="B362" s="224"/>
      <c r="C362" s="225"/>
      <c r="D362" s="226" t="s">
        <v>146</v>
      </c>
      <c r="E362" s="227" t="s">
        <v>19</v>
      </c>
      <c r="F362" s="228" t="s">
        <v>1160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146</v>
      </c>
      <c r="AU362" s="234" t="s">
        <v>83</v>
      </c>
      <c r="AV362" s="13" t="s">
        <v>81</v>
      </c>
      <c r="AW362" s="13" t="s">
        <v>35</v>
      </c>
      <c r="AX362" s="13" t="s">
        <v>73</v>
      </c>
      <c r="AY362" s="234" t="s">
        <v>135</v>
      </c>
    </row>
    <row r="363" s="14" customFormat="1">
      <c r="A363" s="14"/>
      <c r="B363" s="235"/>
      <c r="C363" s="236"/>
      <c r="D363" s="226" t="s">
        <v>146</v>
      </c>
      <c r="E363" s="237" t="s">
        <v>19</v>
      </c>
      <c r="F363" s="238" t="s">
        <v>1437</v>
      </c>
      <c r="G363" s="236"/>
      <c r="H363" s="239">
        <v>52.100000000000001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146</v>
      </c>
      <c r="AU363" s="245" t="s">
        <v>83</v>
      </c>
      <c r="AV363" s="14" t="s">
        <v>83</v>
      </c>
      <c r="AW363" s="14" t="s">
        <v>35</v>
      </c>
      <c r="AX363" s="14" t="s">
        <v>81</v>
      </c>
      <c r="AY363" s="245" t="s">
        <v>135</v>
      </c>
    </row>
    <row r="364" s="12" customFormat="1" ht="22.8" customHeight="1">
      <c r="A364" s="12"/>
      <c r="B364" s="190"/>
      <c r="C364" s="191"/>
      <c r="D364" s="192" t="s">
        <v>72</v>
      </c>
      <c r="E364" s="204" t="s">
        <v>175</v>
      </c>
      <c r="F364" s="204" t="s">
        <v>593</v>
      </c>
      <c r="G364" s="191"/>
      <c r="H364" s="191"/>
      <c r="I364" s="194"/>
      <c r="J364" s="205">
        <f>BK364</f>
        <v>0</v>
      </c>
      <c r="K364" s="191"/>
      <c r="L364" s="196"/>
      <c r="M364" s="197"/>
      <c r="N364" s="198"/>
      <c r="O364" s="198"/>
      <c r="P364" s="199">
        <f>SUM(P365:P369)</f>
        <v>0</v>
      </c>
      <c r="Q364" s="198"/>
      <c r="R364" s="199">
        <f>SUM(R365:R369)</f>
        <v>25.07</v>
      </c>
      <c r="S364" s="198"/>
      <c r="T364" s="200">
        <f>SUM(T365:T369)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1" t="s">
        <v>81</v>
      </c>
      <c r="AT364" s="202" t="s">
        <v>72</v>
      </c>
      <c r="AU364" s="202" t="s">
        <v>81</v>
      </c>
      <c r="AY364" s="201" t="s">
        <v>135</v>
      </c>
      <c r="BK364" s="203">
        <f>SUM(BK365:BK369)</f>
        <v>0</v>
      </c>
    </row>
    <row r="365" s="2" customFormat="1" ht="21.75" customHeight="1">
      <c r="A365" s="40"/>
      <c r="B365" s="41"/>
      <c r="C365" s="206" t="s">
        <v>513</v>
      </c>
      <c r="D365" s="206" t="s">
        <v>137</v>
      </c>
      <c r="E365" s="207" t="s">
        <v>1438</v>
      </c>
      <c r="F365" s="208" t="s">
        <v>1439</v>
      </c>
      <c r="G365" s="209" t="s">
        <v>140</v>
      </c>
      <c r="H365" s="210">
        <v>109</v>
      </c>
      <c r="I365" s="211"/>
      <c r="J365" s="212">
        <f>ROUND(I365*H365,2)</f>
        <v>0</v>
      </c>
      <c r="K365" s="208" t="s">
        <v>141</v>
      </c>
      <c r="L365" s="46"/>
      <c r="M365" s="213" t="s">
        <v>19</v>
      </c>
      <c r="N365" s="214" t="s">
        <v>44</v>
      </c>
      <c r="O365" s="86"/>
      <c r="P365" s="215">
        <f>O365*H365</f>
        <v>0</v>
      </c>
      <c r="Q365" s="215">
        <v>0.23000000000000001</v>
      </c>
      <c r="R365" s="215">
        <f>Q365*H365</f>
        <v>25.07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142</v>
      </c>
      <c r="AT365" s="217" t="s">
        <v>137</v>
      </c>
      <c r="AU365" s="217" t="s">
        <v>83</v>
      </c>
      <c r="AY365" s="19" t="s">
        <v>135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81</v>
      </c>
      <c r="BK365" s="218">
        <f>ROUND(I365*H365,2)</f>
        <v>0</v>
      </c>
      <c r="BL365" s="19" t="s">
        <v>142</v>
      </c>
      <c r="BM365" s="217" t="s">
        <v>1440</v>
      </c>
    </row>
    <row r="366" s="2" customFormat="1">
      <c r="A366" s="40"/>
      <c r="B366" s="41"/>
      <c r="C366" s="42"/>
      <c r="D366" s="219" t="s">
        <v>144</v>
      </c>
      <c r="E366" s="42"/>
      <c r="F366" s="220" t="s">
        <v>1441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144</v>
      </c>
      <c r="AU366" s="19" t="s">
        <v>83</v>
      </c>
    </row>
    <row r="367" s="13" customFormat="1">
      <c r="A367" s="13"/>
      <c r="B367" s="224"/>
      <c r="C367" s="225"/>
      <c r="D367" s="226" t="s">
        <v>146</v>
      </c>
      <c r="E367" s="227" t="s">
        <v>19</v>
      </c>
      <c r="F367" s="228" t="s">
        <v>1326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146</v>
      </c>
      <c r="AU367" s="234" t="s">
        <v>83</v>
      </c>
      <c r="AV367" s="13" t="s">
        <v>81</v>
      </c>
      <c r="AW367" s="13" t="s">
        <v>35</v>
      </c>
      <c r="AX367" s="13" t="s">
        <v>73</v>
      </c>
      <c r="AY367" s="234" t="s">
        <v>135</v>
      </c>
    </row>
    <row r="368" s="13" customFormat="1">
      <c r="A368" s="13"/>
      <c r="B368" s="224"/>
      <c r="C368" s="225"/>
      <c r="D368" s="226" t="s">
        <v>146</v>
      </c>
      <c r="E368" s="227" t="s">
        <v>19</v>
      </c>
      <c r="F368" s="228" t="s">
        <v>1442</v>
      </c>
      <c r="G368" s="225"/>
      <c r="H368" s="227" t="s">
        <v>19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146</v>
      </c>
      <c r="AU368" s="234" t="s">
        <v>83</v>
      </c>
      <c r="AV368" s="13" t="s">
        <v>81</v>
      </c>
      <c r="AW368" s="13" t="s">
        <v>35</v>
      </c>
      <c r="AX368" s="13" t="s">
        <v>73</v>
      </c>
      <c r="AY368" s="234" t="s">
        <v>135</v>
      </c>
    </row>
    <row r="369" s="14" customFormat="1">
      <c r="A369" s="14"/>
      <c r="B369" s="235"/>
      <c r="C369" s="236"/>
      <c r="D369" s="226" t="s">
        <v>146</v>
      </c>
      <c r="E369" s="237" t="s">
        <v>19</v>
      </c>
      <c r="F369" s="238" t="s">
        <v>1443</v>
      </c>
      <c r="G369" s="236"/>
      <c r="H369" s="239">
        <v>109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146</v>
      </c>
      <c r="AU369" s="245" t="s">
        <v>83</v>
      </c>
      <c r="AV369" s="14" t="s">
        <v>83</v>
      </c>
      <c r="AW369" s="14" t="s">
        <v>35</v>
      </c>
      <c r="AX369" s="14" t="s">
        <v>81</v>
      </c>
      <c r="AY369" s="245" t="s">
        <v>135</v>
      </c>
    </row>
    <row r="370" s="12" customFormat="1" ht="22.8" customHeight="1">
      <c r="A370" s="12"/>
      <c r="B370" s="190"/>
      <c r="C370" s="191"/>
      <c r="D370" s="192" t="s">
        <v>72</v>
      </c>
      <c r="E370" s="204" t="s">
        <v>196</v>
      </c>
      <c r="F370" s="204" t="s">
        <v>638</v>
      </c>
      <c r="G370" s="191"/>
      <c r="H370" s="191"/>
      <c r="I370" s="194"/>
      <c r="J370" s="205">
        <f>BK370</f>
        <v>0</v>
      </c>
      <c r="K370" s="191"/>
      <c r="L370" s="196"/>
      <c r="M370" s="197"/>
      <c r="N370" s="198"/>
      <c r="O370" s="198"/>
      <c r="P370" s="199">
        <f>SUM(P371:P382)</f>
        <v>0</v>
      </c>
      <c r="Q370" s="198"/>
      <c r="R370" s="199">
        <f>SUM(R371:R382)</f>
        <v>0.67085000000000006</v>
      </c>
      <c r="S370" s="198"/>
      <c r="T370" s="200">
        <f>SUM(T371:T382)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1" t="s">
        <v>81</v>
      </c>
      <c r="AT370" s="202" t="s">
        <v>72</v>
      </c>
      <c r="AU370" s="202" t="s">
        <v>81</v>
      </c>
      <c r="AY370" s="201" t="s">
        <v>135</v>
      </c>
      <c r="BK370" s="203">
        <f>SUM(BK371:BK382)</f>
        <v>0</v>
      </c>
    </row>
    <row r="371" s="2" customFormat="1" ht="16.5" customHeight="1">
      <c r="A371" s="40"/>
      <c r="B371" s="41"/>
      <c r="C371" s="206" t="s">
        <v>518</v>
      </c>
      <c r="D371" s="206" t="s">
        <v>137</v>
      </c>
      <c r="E371" s="207" t="s">
        <v>1444</v>
      </c>
      <c r="F371" s="208" t="s">
        <v>1445</v>
      </c>
      <c r="G371" s="209" t="s">
        <v>495</v>
      </c>
      <c r="H371" s="210">
        <v>1</v>
      </c>
      <c r="I371" s="211"/>
      <c r="J371" s="212">
        <f>ROUND(I371*H371,2)</f>
        <v>0</v>
      </c>
      <c r="K371" s="208" t="s">
        <v>141</v>
      </c>
      <c r="L371" s="46"/>
      <c r="M371" s="213" t="s">
        <v>19</v>
      </c>
      <c r="N371" s="214" t="s">
        <v>44</v>
      </c>
      <c r="O371" s="86"/>
      <c r="P371" s="215">
        <f>O371*H371</f>
        <v>0</v>
      </c>
      <c r="Q371" s="215">
        <v>0.58896999999999999</v>
      </c>
      <c r="R371" s="215">
        <f>Q371*H371</f>
        <v>0.58896999999999999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142</v>
      </c>
      <c r="AT371" s="217" t="s">
        <v>137</v>
      </c>
      <c r="AU371" s="217" t="s">
        <v>83</v>
      </c>
      <c r="AY371" s="19" t="s">
        <v>135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81</v>
      </c>
      <c r="BK371" s="218">
        <f>ROUND(I371*H371,2)</f>
        <v>0</v>
      </c>
      <c r="BL371" s="19" t="s">
        <v>142</v>
      </c>
      <c r="BM371" s="217" t="s">
        <v>1446</v>
      </c>
    </row>
    <row r="372" s="2" customFormat="1">
      <c r="A372" s="40"/>
      <c r="B372" s="41"/>
      <c r="C372" s="42"/>
      <c r="D372" s="219" t="s">
        <v>144</v>
      </c>
      <c r="E372" s="42"/>
      <c r="F372" s="220" t="s">
        <v>1447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144</v>
      </c>
      <c r="AU372" s="19" t="s">
        <v>83</v>
      </c>
    </row>
    <row r="373" s="13" customFormat="1">
      <c r="A373" s="13"/>
      <c r="B373" s="224"/>
      <c r="C373" s="225"/>
      <c r="D373" s="226" t="s">
        <v>146</v>
      </c>
      <c r="E373" s="227" t="s">
        <v>19</v>
      </c>
      <c r="F373" s="228" t="s">
        <v>1326</v>
      </c>
      <c r="G373" s="225"/>
      <c r="H373" s="227" t="s">
        <v>19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146</v>
      </c>
      <c r="AU373" s="234" t="s">
        <v>83</v>
      </c>
      <c r="AV373" s="13" t="s">
        <v>81</v>
      </c>
      <c r="AW373" s="13" t="s">
        <v>35</v>
      </c>
      <c r="AX373" s="13" t="s">
        <v>73</v>
      </c>
      <c r="AY373" s="234" t="s">
        <v>135</v>
      </c>
    </row>
    <row r="374" s="14" customFormat="1">
      <c r="A374" s="14"/>
      <c r="B374" s="235"/>
      <c r="C374" s="236"/>
      <c r="D374" s="226" t="s">
        <v>146</v>
      </c>
      <c r="E374" s="237" t="s">
        <v>19</v>
      </c>
      <c r="F374" s="238" t="s">
        <v>81</v>
      </c>
      <c r="G374" s="236"/>
      <c r="H374" s="239">
        <v>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146</v>
      </c>
      <c r="AU374" s="245" t="s">
        <v>83</v>
      </c>
      <c r="AV374" s="14" t="s">
        <v>83</v>
      </c>
      <c r="AW374" s="14" t="s">
        <v>35</v>
      </c>
      <c r="AX374" s="14" t="s">
        <v>81</v>
      </c>
      <c r="AY374" s="245" t="s">
        <v>135</v>
      </c>
    </row>
    <row r="375" s="2" customFormat="1" ht="16.5" customHeight="1">
      <c r="A375" s="40"/>
      <c r="B375" s="41"/>
      <c r="C375" s="257" t="s">
        <v>525</v>
      </c>
      <c r="D375" s="257" t="s">
        <v>458</v>
      </c>
      <c r="E375" s="258" t="s">
        <v>1448</v>
      </c>
      <c r="F375" s="259" t="s">
        <v>1449</v>
      </c>
      <c r="G375" s="260" t="s">
        <v>495</v>
      </c>
      <c r="H375" s="261">
        <v>1</v>
      </c>
      <c r="I375" s="262"/>
      <c r="J375" s="263">
        <f>ROUND(I375*H375,2)</f>
        <v>0</v>
      </c>
      <c r="K375" s="259" t="s">
        <v>141</v>
      </c>
      <c r="L375" s="264"/>
      <c r="M375" s="265" t="s">
        <v>19</v>
      </c>
      <c r="N375" s="266" t="s">
        <v>44</v>
      </c>
      <c r="O375" s="86"/>
      <c r="P375" s="215">
        <f>O375*H375</f>
        <v>0</v>
      </c>
      <c r="Q375" s="215">
        <v>0.051999999999999998</v>
      </c>
      <c r="R375" s="215">
        <f>Q375*H375</f>
        <v>0.051999999999999998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191</v>
      </c>
      <c r="AT375" s="217" t="s">
        <v>458</v>
      </c>
      <c r="AU375" s="217" t="s">
        <v>83</v>
      </c>
      <c r="AY375" s="19" t="s">
        <v>135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81</v>
      </c>
      <c r="BK375" s="218">
        <f>ROUND(I375*H375,2)</f>
        <v>0</v>
      </c>
      <c r="BL375" s="19" t="s">
        <v>142</v>
      </c>
      <c r="BM375" s="217" t="s">
        <v>1450</v>
      </c>
    </row>
    <row r="376" s="13" customFormat="1">
      <c r="A376" s="13"/>
      <c r="B376" s="224"/>
      <c r="C376" s="225"/>
      <c r="D376" s="226" t="s">
        <v>146</v>
      </c>
      <c r="E376" s="227" t="s">
        <v>19</v>
      </c>
      <c r="F376" s="228" t="s">
        <v>1326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146</v>
      </c>
      <c r="AU376" s="234" t="s">
        <v>83</v>
      </c>
      <c r="AV376" s="13" t="s">
        <v>81</v>
      </c>
      <c r="AW376" s="13" t="s">
        <v>35</v>
      </c>
      <c r="AX376" s="13" t="s">
        <v>73</v>
      </c>
      <c r="AY376" s="234" t="s">
        <v>135</v>
      </c>
    </row>
    <row r="377" s="14" customFormat="1">
      <c r="A377" s="14"/>
      <c r="B377" s="235"/>
      <c r="C377" s="236"/>
      <c r="D377" s="226" t="s">
        <v>146</v>
      </c>
      <c r="E377" s="237" t="s">
        <v>19</v>
      </c>
      <c r="F377" s="238" t="s">
        <v>81</v>
      </c>
      <c r="G377" s="236"/>
      <c r="H377" s="239">
        <v>1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146</v>
      </c>
      <c r="AU377" s="245" t="s">
        <v>83</v>
      </c>
      <c r="AV377" s="14" t="s">
        <v>83</v>
      </c>
      <c r="AW377" s="14" t="s">
        <v>35</v>
      </c>
      <c r="AX377" s="14" t="s">
        <v>81</v>
      </c>
      <c r="AY377" s="245" t="s">
        <v>135</v>
      </c>
    </row>
    <row r="378" s="2" customFormat="1" ht="16.5" customHeight="1">
      <c r="A378" s="40"/>
      <c r="B378" s="41"/>
      <c r="C378" s="206" t="s">
        <v>531</v>
      </c>
      <c r="D378" s="206" t="s">
        <v>137</v>
      </c>
      <c r="E378" s="207" t="s">
        <v>640</v>
      </c>
      <c r="F378" s="208" t="s">
        <v>641</v>
      </c>
      <c r="G378" s="209" t="s">
        <v>140</v>
      </c>
      <c r="H378" s="210">
        <v>83</v>
      </c>
      <c r="I378" s="211"/>
      <c r="J378" s="212">
        <f>ROUND(I378*H378,2)</f>
        <v>0</v>
      </c>
      <c r="K378" s="208" t="s">
        <v>141</v>
      </c>
      <c r="L378" s="46"/>
      <c r="M378" s="213" t="s">
        <v>19</v>
      </c>
      <c r="N378" s="214" t="s">
        <v>44</v>
      </c>
      <c r="O378" s="86"/>
      <c r="P378" s="215">
        <f>O378*H378</f>
        <v>0</v>
      </c>
      <c r="Q378" s="215">
        <v>0.00036000000000000002</v>
      </c>
      <c r="R378" s="215">
        <f>Q378*H378</f>
        <v>0.02988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142</v>
      </c>
      <c r="AT378" s="217" t="s">
        <v>137</v>
      </c>
      <c r="AU378" s="217" t="s">
        <v>83</v>
      </c>
      <c r="AY378" s="19" t="s">
        <v>135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81</v>
      </c>
      <c r="BK378" s="218">
        <f>ROUND(I378*H378,2)</f>
        <v>0</v>
      </c>
      <c r="BL378" s="19" t="s">
        <v>142</v>
      </c>
      <c r="BM378" s="217" t="s">
        <v>1451</v>
      </c>
    </row>
    <row r="379" s="2" customFormat="1">
      <c r="A379" s="40"/>
      <c r="B379" s="41"/>
      <c r="C379" s="42"/>
      <c r="D379" s="219" t="s">
        <v>144</v>
      </c>
      <c r="E379" s="42"/>
      <c r="F379" s="220" t="s">
        <v>643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144</v>
      </c>
      <c r="AU379" s="19" t="s">
        <v>83</v>
      </c>
    </row>
    <row r="380" s="13" customFormat="1">
      <c r="A380" s="13"/>
      <c r="B380" s="224"/>
      <c r="C380" s="225"/>
      <c r="D380" s="226" t="s">
        <v>146</v>
      </c>
      <c r="E380" s="227" t="s">
        <v>19</v>
      </c>
      <c r="F380" s="228" t="s">
        <v>1326</v>
      </c>
      <c r="G380" s="225"/>
      <c r="H380" s="227" t="s">
        <v>19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146</v>
      </c>
      <c r="AU380" s="234" t="s">
        <v>83</v>
      </c>
      <c r="AV380" s="13" t="s">
        <v>81</v>
      </c>
      <c r="AW380" s="13" t="s">
        <v>35</v>
      </c>
      <c r="AX380" s="13" t="s">
        <v>73</v>
      </c>
      <c r="AY380" s="234" t="s">
        <v>135</v>
      </c>
    </row>
    <row r="381" s="13" customFormat="1">
      <c r="A381" s="13"/>
      <c r="B381" s="224"/>
      <c r="C381" s="225"/>
      <c r="D381" s="226" t="s">
        <v>146</v>
      </c>
      <c r="E381" s="227" t="s">
        <v>19</v>
      </c>
      <c r="F381" s="228" t="s">
        <v>1452</v>
      </c>
      <c r="G381" s="225"/>
      <c r="H381" s="227" t="s">
        <v>19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146</v>
      </c>
      <c r="AU381" s="234" t="s">
        <v>83</v>
      </c>
      <c r="AV381" s="13" t="s">
        <v>81</v>
      </c>
      <c r="AW381" s="13" t="s">
        <v>35</v>
      </c>
      <c r="AX381" s="13" t="s">
        <v>73</v>
      </c>
      <c r="AY381" s="234" t="s">
        <v>135</v>
      </c>
    </row>
    <row r="382" s="14" customFormat="1">
      <c r="A382" s="14"/>
      <c r="B382" s="235"/>
      <c r="C382" s="236"/>
      <c r="D382" s="226" t="s">
        <v>146</v>
      </c>
      <c r="E382" s="237" t="s">
        <v>19</v>
      </c>
      <c r="F382" s="238" t="s">
        <v>1453</v>
      </c>
      <c r="G382" s="236"/>
      <c r="H382" s="239">
        <v>83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146</v>
      </c>
      <c r="AU382" s="245" t="s">
        <v>83</v>
      </c>
      <c r="AV382" s="14" t="s">
        <v>83</v>
      </c>
      <c r="AW382" s="14" t="s">
        <v>35</v>
      </c>
      <c r="AX382" s="14" t="s">
        <v>81</v>
      </c>
      <c r="AY382" s="245" t="s">
        <v>135</v>
      </c>
    </row>
    <row r="383" s="12" customFormat="1" ht="22.8" customHeight="1">
      <c r="A383" s="12"/>
      <c r="B383" s="190"/>
      <c r="C383" s="191"/>
      <c r="D383" s="192" t="s">
        <v>72</v>
      </c>
      <c r="E383" s="204" t="s">
        <v>687</v>
      </c>
      <c r="F383" s="204" t="s">
        <v>688</v>
      </c>
      <c r="G383" s="191"/>
      <c r="H383" s="191"/>
      <c r="I383" s="194"/>
      <c r="J383" s="205">
        <f>BK383</f>
        <v>0</v>
      </c>
      <c r="K383" s="191"/>
      <c r="L383" s="196"/>
      <c r="M383" s="197"/>
      <c r="N383" s="198"/>
      <c r="O383" s="198"/>
      <c r="P383" s="199">
        <f>SUM(P384:P385)</f>
        <v>0</v>
      </c>
      <c r="Q383" s="198"/>
      <c r="R383" s="199">
        <f>SUM(R384:R385)</f>
        <v>0</v>
      </c>
      <c r="S383" s="198"/>
      <c r="T383" s="200">
        <f>SUM(T384:T385)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1" t="s">
        <v>81</v>
      </c>
      <c r="AT383" s="202" t="s">
        <v>72</v>
      </c>
      <c r="AU383" s="202" t="s">
        <v>81</v>
      </c>
      <c r="AY383" s="201" t="s">
        <v>135</v>
      </c>
      <c r="BK383" s="203">
        <f>SUM(BK384:BK385)</f>
        <v>0</v>
      </c>
    </row>
    <row r="384" s="2" customFormat="1" ht="21.75" customHeight="1">
      <c r="A384" s="40"/>
      <c r="B384" s="41"/>
      <c r="C384" s="206" t="s">
        <v>559</v>
      </c>
      <c r="D384" s="206" t="s">
        <v>137</v>
      </c>
      <c r="E384" s="207" t="s">
        <v>1236</v>
      </c>
      <c r="F384" s="208" t="s">
        <v>1237</v>
      </c>
      <c r="G384" s="209" t="s">
        <v>413</v>
      </c>
      <c r="H384" s="210">
        <v>356.95999999999998</v>
      </c>
      <c r="I384" s="211"/>
      <c r="J384" s="212">
        <f>ROUND(I384*H384,2)</f>
        <v>0</v>
      </c>
      <c r="K384" s="208" t="s">
        <v>141</v>
      </c>
      <c r="L384" s="46"/>
      <c r="M384" s="213" t="s">
        <v>19</v>
      </c>
      <c r="N384" s="214" t="s">
        <v>44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142</v>
      </c>
      <c r="AT384" s="217" t="s">
        <v>137</v>
      </c>
      <c r="AU384" s="217" t="s">
        <v>83</v>
      </c>
      <c r="AY384" s="19" t="s">
        <v>135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81</v>
      </c>
      <c r="BK384" s="218">
        <f>ROUND(I384*H384,2)</f>
        <v>0</v>
      </c>
      <c r="BL384" s="19" t="s">
        <v>142</v>
      </c>
      <c r="BM384" s="217" t="s">
        <v>1454</v>
      </c>
    </row>
    <row r="385" s="2" customFormat="1">
      <c r="A385" s="40"/>
      <c r="B385" s="41"/>
      <c r="C385" s="42"/>
      <c r="D385" s="219" t="s">
        <v>144</v>
      </c>
      <c r="E385" s="42"/>
      <c r="F385" s="220" t="s">
        <v>1239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144</v>
      </c>
      <c r="AU385" s="19" t="s">
        <v>83</v>
      </c>
    </row>
    <row r="386" s="12" customFormat="1" ht="25.92" customHeight="1">
      <c r="A386" s="12"/>
      <c r="B386" s="190"/>
      <c r="C386" s="191"/>
      <c r="D386" s="192" t="s">
        <v>72</v>
      </c>
      <c r="E386" s="193" t="s">
        <v>1240</v>
      </c>
      <c r="F386" s="193" t="s">
        <v>1241</v>
      </c>
      <c r="G386" s="191"/>
      <c r="H386" s="191"/>
      <c r="I386" s="194"/>
      <c r="J386" s="195">
        <f>BK386</f>
        <v>0</v>
      </c>
      <c r="K386" s="191"/>
      <c r="L386" s="196"/>
      <c r="M386" s="197"/>
      <c r="N386" s="198"/>
      <c r="O386" s="198"/>
      <c r="P386" s="199">
        <f>P387</f>
        <v>0</v>
      </c>
      <c r="Q386" s="198"/>
      <c r="R386" s="199">
        <f>R387</f>
        <v>0.010324999999999999</v>
      </c>
      <c r="S386" s="198"/>
      <c r="T386" s="200">
        <f>T387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1" t="s">
        <v>83</v>
      </c>
      <c r="AT386" s="202" t="s">
        <v>72</v>
      </c>
      <c r="AU386" s="202" t="s">
        <v>73</v>
      </c>
      <c r="AY386" s="201" t="s">
        <v>135</v>
      </c>
      <c r="BK386" s="203">
        <f>BK387</f>
        <v>0</v>
      </c>
    </row>
    <row r="387" s="12" customFormat="1" ht="22.8" customHeight="1">
      <c r="A387" s="12"/>
      <c r="B387" s="190"/>
      <c r="C387" s="191"/>
      <c r="D387" s="192" t="s">
        <v>72</v>
      </c>
      <c r="E387" s="204" t="s">
        <v>1455</v>
      </c>
      <c r="F387" s="204" t="s">
        <v>1456</v>
      </c>
      <c r="G387" s="191"/>
      <c r="H387" s="191"/>
      <c r="I387" s="194"/>
      <c r="J387" s="205">
        <f>BK387</f>
        <v>0</v>
      </c>
      <c r="K387" s="191"/>
      <c r="L387" s="196"/>
      <c r="M387" s="197"/>
      <c r="N387" s="198"/>
      <c r="O387" s="198"/>
      <c r="P387" s="199">
        <f>SUM(P388:P395)</f>
        <v>0</v>
      </c>
      <c r="Q387" s="198"/>
      <c r="R387" s="199">
        <f>SUM(R388:R395)</f>
        <v>0.010324999999999999</v>
      </c>
      <c r="S387" s="198"/>
      <c r="T387" s="200">
        <f>SUM(T388:T395)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1" t="s">
        <v>83</v>
      </c>
      <c r="AT387" s="202" t="s">
        <v>72</v>
      </c>
      <c r="AU387" s="202" t="s">
        <v>81</v>
      </c>
      <c r="AY387" s="201" t="s">
        <v>135</v>
      </c>
      <c r="BK387" s="203">
        <f>SUM(BK388:BK395)</f>
        <v>0</v>
      </c>
    </row>
    <row r="388" s="2" customFormat="1" ht="16.5" customHeight="1">
      <c r="A388" s="40"/>
      <c r="B388" s="41"/>
      <c r="C388" s="206" t="s">
        <v>565</v>
      </c>
      <c r="D388" s="206" t="s">
        <v>137</v>
      </c>
      <c r="E388" s="207" t="s">
        <v>1457</v>
      </c>
      <c r="F388" s="208" t="s">
        <v>1458</v>
      </c>
      <c r="G388" s="209" t="s">
        <v>140</v>
      </c>
      <c r="H388" s="210">
        <v>87.5</v>
      </c>
      <c r="I388" s="211"/>
      <c r="J388" s="212">
        <f>ROUND(I388*H388,2)</f>
        <v>0</v>
      </c>
      <c r="K388" s="208" t="s">
        <v>141</v>
      </c>
      <c r="L388" s="46"/>
      <c r="M388" s="213" t="s">
        <v>19</v>
      </c>
      <c r="N388" s="214" t="s">
        <v>44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231</v>
      </c>
      <c r="AT388" s="217" t="s">
        <v>137</v>
      </c>
      <c r="AU388" s="217" t="s">
        <v>83</v>
      </c>
      <c r="AY388" s="19" t="s">
        <v>135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81</v>
      </c>
      <c r="BK388" s="218">
        <f>ROUND(I388*H388,2)</f>
        <v>0</v>
      </c>
      <c r="BL388" s="19" t="s">
        <v>231</v>
      </c>
      <c r="BM388" s="217" t="s">
        <v>1459</v>
      </c>
    </row>
    <row r="389" s="2" customFormat="1">
      <c r="A389" s="40"/>
      <c r="B389" s="41"/>
      <c r="C389" s="42"/>
      <c r="D389" s="219" t="s">
        <v>144</v>
      </c>
      <c r="E389" s="42"/>
      <c r="F389" s="220" t="s">
        <v>1460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144</v>
      </c>
      <c r="AU389" s="19" t="s">
        <v>83</v>
      </c>
    </row>
    <row r="390" s="13" customFormat="1">
      <c r="A390" s="13"/>
      <c r="B390" s="224"/>
      <c r="C390" s="225"/>
      <c r="D390" s="226" t="s">
        <v>146</v>
      </c>
      <c r="E390" s="227" t="s">
        <v>19</v>
      </c>
      <c r="F390" s="228" t="s">
        <v>1326</v>
      </c>
      <c r="G390" s="225"/>
      <c r="H390" s="227" t="s">
        <v>19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146</v>
      </c>
      <c r="AU390" s="234" t="s">
        <v>83</v>
      </c>
      <c r="AV390" s="13" t="s">
        <v>81</v>
      </c>
      <c r="AW390" s="13" t="s">
        <v>35</v>
      </c>
      <c r="AX390" s="13" t="s">
        <v>73</v>
      </c>
      <c r="AY390" s="234" t="s">
        <v>135</v>
      </c>
    </row>
    <row r="391" s="13" customFormat="1">
      <c r="A391" s="13"/>
      <c r="B391" s="224"/>
      <c r="C391" s="225"/>
      <c r="D391" s="226" t="s">
        <v>146</v>
      </c>
      <c r="E391" s="227" t="s">
        <v>19</v>
      </c>
      <c r="F391" s="228" t="s">
        <v>1461</v>
      </c>
      <c r="G391" s="225"/>
      <c r="H391" s="227" t="s">
        <v>19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146</v>
      </c>
      <c r="AU391" s="234" t="s">
        <v>83</v>
      </c>
      <c r="AV391" s="13" t="s">
        <v>81</v>
      </c>
      <c r="AW391" s="13" t="s">
        <v>35</v>
      </c>
      <c r="AX391" s="13" t="s">
        <v>73</v>
      </c>
      <c r="AY391" s="234" t="s">
        <v>135</v>
      </c>
    </row>
    <row r="392" s="14" customFormat="1">
      <c r="A392" s="14"/>
      <c r="B392" s="235"/>
      <c r="C392" s="236"/>
      <c r="D392" s="226" t="s">
        <v>146</v>
      </c>
      <c r="E392" s="237" t="s">
        <v>19</v>
      </c>
      <c r="F392" s="238" t="s">
        <v>1462</v>
      </c>
      <c r="G392" s="236"/>
      <c r="H392" s="239">
        <v>87.5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146</v>
      </c>
      <c r="AU392" s="245" t="s">
        <v>83</v>
      </c>
      <c r="AV392" s="14" t="s">
        <v>83</v>
      </c>
      <c r="AW392" s="14" t="s">
        <v>35</v>
      </c>
      <c r="AX392" s="14" t="s">
        <v>81</v>
      </c>
      <c r="AY392" s="245" t="s">
        <v>135</v>
      </c>
    </row>
    <row r="393" s="2" customFormat="1" ht="16.5" customHeight="1">
      <c r="A393" s="40"/>
      <c r="B393" s="41"/>
      <c r="C393" s="257" t="s">
        <v>400</v>
      </c>
      <c r="D393" s="257" t="s">
        <v>458</v>
      </c>
      <c r="E393" s="258" t="s">
        <v>1463</v>
      </c>
      <c r="F393" s="259" t="s">
        <v>1464</v>
      </c>
      <c r="G393" s="260" t="s">
        <v>461</v>
      </c>
      <c r="H393" s="261">
        <v>10.324999999999999</v>
      </c>
      <c r="I393" s="262"/>
      <c r="J393" s="263">
        <f>ROUND(I393*H393,2)</f>
        <v>0</v>
      </c>
      <c r="K393" s="259" t="s">
        <v>141</v>
      </c>
      <c r="L393" s="264"/>
      <c r="M393" s="265" t="s">
        <v>19</v>
      </c>
      <c r="N393" s="266" t="s">
        <v>44</v>
      </c>
      <c r="O393" s="86"/>
      <c r="P393" s="215">
        <f>O393*H393</f>
        <v>0</v>
      </c>
      <c r="Q393" s="215">
        <v>0.001</v>
      </c>
      <c r="R393" s="215">
        <f>Q393*H393</f>
        <v>0.010324999999999999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342</v>
      </c>
      <c r="AT393" s="217" t="s">
        <v>458</v>
      </c>
      <c r="AU393" s="217" t="s">
        <v>83</v>
      </c>
      <c r="AY393" s="19" t="s">
        <v>135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81</v>
      </c>
      <c r="BK393" s="218">
        <f>ROUND(I393*H393,2)</f>
        <v>0</v>
      </c>
      <c r="BL393" s="19" t="s">
        <v>231</v>
      </c>
      <c r="BM393" s="217" t="s">
        <v>1465</v>
      </c>
    </row>
    <row r="394" s="2" customFormat="1">
      <c r="A394" s="40"/>
      <c r="B394" s="41"/>
      <c r="C394" s="42"/>
      <c r="D394" s="226" t="s">
        <v>1262</v>
      </c>
      <c r="E394" s="42"/>
      <c r="F394" s="277" t="s">
        <v>1466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1262</v>
      </c>
      <c r="AU394" s="19" t="s">
        <v>83</v>
      </c>
    </row>
    <row r="395" s="14" customFormat="1">
      <c r="A395" s="14"/>
      <c r="B395" s="235"/>
      <c r="C395" s="236"/>
      <c r="D395" s="226" t="s">
        <v>146</v>
      </c>
      <c r="E395" s="236"/>
      <c r="F395" s="238" t="s">
        <v>1467</v>
      </c>
      <c r="G395" s="236"/>
      <c r="H395" s="239">
        <v>10.324999999999999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146</v>
      </c>
      <c r="AU395" s="245" t="s">
        <v>83</v>
      </c>
      <c r="AV395" s="14" t="s">
        <v>83</v>
      </c>
      <c r="AW395" s="14" t="s">
        <v>4</v>
      </c>
      <c r="AX395" s="14" t="s">
        <v>81</v>
      </c>
      <c r="AY395" s="245" t="s">
        <v>135</v>
      </c>
    </row>
    <row r="396" s="12" customFormat="1" ht="25.92" customHeight="1">
      <c r="A396" s="12"/>
      <c r="B396" s="190"/>
      <c r="C396" s="191"/>
      <c r="D396" s="192" t="s">
        <v>72</v>
      </c>
      <c r="E396" s="193" t="s">
        <v>699</v>
      </c>
      <c r="F396" s="193" t="s">
        <v>700</v>
      </c>
      <c r="G396" s="191"/>
      <c r="H396" s="191"/>
      <c r="I396" s="194"/>
      <c r="J396" s="195">
        <f>BK396</f>
        <v>0</v>
      </c>
      <c r="K396" s="191"/>
      <c r="L396" s="196"/>
      <c r="M396" s="197"/>
      <c r="N396" s="198"/>
      <c r="O396" s="198"/>
      <c r="P396" s="199">
        <f>P397+P427+P437</f>
        <v>0</v>
      </c>
      <c r="Q396" s="198"/>
      <c r="R396" s="199">
        <f>R397+R427+R437</f>
        <v>0</v>
      </c>
      <c r="S396" s="198"/>
      <c r="T396" s="200">
        <f>T397+T427+T437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1" t="s">
        <v>175</v>
      </c>
      <c r="AT396" s="202" t="s">
        <v>72</v>
      </c>
      <c r="AU396" s="202" t="s">
        <v>73</v>
      </c>
      <c r="AY396" s="201" t="s">
        <v>135</v>
      </c>
      <c r="BK396" s="203">
        <f>BK397+BK427+BK437</f>
        <v>0</v>
      </c>
    </row>
    <row r="397" s="12" customFormat="1" ht="22.8" customHeight="1">
      <c r="A397" s="12"/>
      <c r="B397" s="190"/>
      <c r="C397" s="191"/>
      <c r="D397" s="192" t="s">
        <v>72</v>
      </c>
      <c r="E397" s="204" t="s">
        <v>701</v>
      </c>
      <c r="F397" s="204" t="s">
        <v>702</v>
      </c>
      <c r="G397" s="191"/>
      <c r="H397" s="191"/>
      <c r="I397" s="194"/>
      <c r="J397" s="205">
        <f>BK397</f>
        <v>0</v>
      </c>
      <c r="K397" s="191"/>
      <c r="L397" s="196"/>
      <c r="M397" s="197"/>
      <c r="N397" s="198"/>
      <c r="O397" s="198"/>
      <c r="P397" s="199">
        <f>SUM(P398:P426)</f>
        <v>0</v>
      </c>
      <c r="Q397" s="198"/>
      <c r="R397" s="199">
        <f>SUM(R398:R426)</f>
        <v>0</v>
      </c>
      <c r="S397" s="198"/>
      <c r="T397" s="200">
        <f>SUM(T398:T426)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1" t="s">
        <v>175</v>
      </c>
      <c r="AT397" s="202" t="s">
        <v>72</v>
      </c>
      <c r="AU397" s="202" t="s">
        <v>81</v>
      </c>
      <c r="AY397" s="201" t="s">
        <v>135</v>
      </c>
      <c r="BK397" s="203">
        <f>SUM(BK398:BK426)</f>
        <v>0</v>
      </c>
    </row>
    <row r="398" s="2" customFormat="1" ht="16.5" customHeight="1">
      <c r="A398" s="40"/>
      <c r="B398" s="41"/>
      <c r="C398" s="206" t="s">
        <v>576</v>
      </c>
      <c r="D398" s="206" t="s">
        <v>137</v>
      </c>
      <c r="E398" s="207" t="s">
        <v>704</v>
      </c>
      <c r="F398" s="208" t="s">
        <v>705</v>
      </c>
      <c r="G398" s="209" t="s">
        <v>706</v>
      </c>
      <c r="H398" s="210">
        <v>2</v>
      </c>
      <c r="I398" s="211"/>
      <c r="J398" s="212">
        <f>ROUND(I398*H398,2)</f>
        <v>0</v>
      </c>
      <c r="K398" s="208" t="s">
        <v>141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707</v>
      </c>
      <c r="AT398" s="217" t="s">
        <v>137</v>
      </c>
      <c r="AU398" s="217" t="s">
        <v>83</v>
      </c>
      <c r="AY398" s="19" t="s">
        <v>135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81</v>
      </c>
      <c r="BK398" s="218">
        <f>ROUND(I398*H398,2)</f>
        <v>0</v>
      </c>
      <c r="BL398" s="19" t="s">
        <v>707</v>
      </c>
      <c r="BM398" s="217" t="s">
        <v>1468</v>
      </c>
    </row>
    <row r="399" s="2" customFormat="1">
      <c r="A399" s="40"/>
      <c r="B399" s="41"/>
      <c r="C399" s="42"/>
      <c r="D399" s="219" t="s">
        <v>144</v>
      </c>
      <c r="E399" s="42"/>
      <c r="F399" s="220" t="s">
        <v>709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144</v>
      </c>
      <c r="AU399" s="19" t="s">
        <v>83</v>
      </c>
    </row>
    <row r="400" s="13" customFormat="1">
      <c r="A400" s="13"/>
      <c r="B400" s="224"/>
      <c r="C400" s="225"/>
      <c r="D400" s="226" t="s">
        <v>146</v>
      </c>
      <c r="E400" s="227" t="s">
        <v>19</v>
      </c>
      <c r="F400" s="228" t="s">
        <v>1297</v>
      </c>
      <c r="G400" s="225"/>
      <c r="H400" s="227" t="s">
        <v>19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146</v>
      </c>
      <c r="AU400" s="234" t="s">
        <v>83</v>
      </c>
      <c r="AV400" s="13" t="s">
        <v>81</v>
      </c>
      <c r="AW400" s="13" t="s">
        <v>35</v>
      </c>
      <c r="AX400" s="13" t="s">
        <v>73</v>
      </c>
      <c r="AY400" s="234" t="s">
        <v>135</v>
      </c>
    </row>
    <row r="401" s="14" customFormat="1">
      <c r="A401" s="14"/>
      <c r="B401" s="235"/>
      <c r="C401" s="236"/>
      <c r="D401" s="226" t="s">
        <v>146</v>
      </c>
      <c r="E401" s="237" t="s">
        <v>19</v>
      </c>
      <c r="F401" s="238" t="s">
        <v>83</v>
      </c>
      <c r="G401" s="236"/>
      <c r="H401" s="239">
        <v>2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146</v>
      </c>
      <c r="AU401" s="245" t="s">
        <v>83</v>
      </c>
      <c r="AV401" s="14" t="s">
        <v>83</v>
      </c>
      <c r="AW401" s="14" t="s">
        <v>35</v>
      </c>
      <c r="AX401" s="14" t="s">
        <v>81</v>
      </c>
      <c r="AY401" s="245" t="s">
        <v>135</v>
      </c>
    </row>
    <row r="402" s="2" customFormat="1" ht="16.5" customHeight="1">
      <c r="A402" s="40"/>
      <c r="B402" s="41"/>
      <c r="C402" s="206" t="s">
        <v>588</v>
      </c>
      <c r="D402" s="206" t="s">
        <v>137</v>
      </c>
      <c r="E402" s="207" t="s">
        <v>712</v>
      </c>
      <c r="F402" s="208" t="s">
        <v>713</v>
      </c>
      <c r="G402" s="209" t="s">
        <v>714</v>
      </c>
      <c r="H402" s="210">
        <v>1</v>
      </c>
      <c r="I402" s="211"/>
      <c r="J402" s="212">
        <f>ROUND(I402*H402,2)</f>
        <v>0</v>
      </c>
      <c r="K402" s="208" t="s">
        <v>141</v>
      </c>
      <c r="L402" s="46"/>
      <c r="M402" s="213" t="s">
        <v>19</v>
      </c>
      <c r="N402" s="214" t="s">
        <v>44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707</v>
      </c>
      <c r="AT402" s="217" t="s">
        <v>137</v>
      </c>
      <c r="AU402" s="217" t="s">
        <v>83</v>
      </c>
      <c r="AY402" s="19" t="s">
        <v>135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81</v>
      </c>
      <c r="BK402" s="218">
        <f>ROUND(I402*H402,2)</f>
        <v>0</v>
      </c>
      <c r="BL402" s="19" t="s">
        <v>707</v>
      </c>
      <c r="BM402" s="217" t="s">
        <v>1469</v>
      </c>
    </row>
    <row r="403" s="2" customFormat="1">
      <c r="A403" s="40"/>
      <c r="B403" s="41"/>
      <c r="C403" s="42"/>
      <c r="D403" s="219" t="s">
        <v>144</v>
      </c>
      <c r="E403" s="42"/>
      <c r="F403" s="220" t="s">
        <v>716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144</v>
      </c>
      <c r="AU403" s="19" t="s">
        <v>83</v>
      </c>
    </row>
    <row r="404" s="13" customFormat="1">
      <c r="A404" s="13"/>
      <c r="B404" s="224"/>
      <c r="C404" s="225"/>
      <c r="D404" s="226" t="s">
        <v>146</v>
      </c>
      <c r="E404" s="227" t="s">
        <v>19</v>
      </c>
      <c r="F404" s="228" t="s">
        <v>717</v>
      </c>
      <c r="G404" s="225"/>
      <c r="H404" s="227" t="s">
        <v>19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146</v>
      </c>
      <c r="AU404" s="234" t="s">
        <v>83</v>
      </c>
      <c r="AV404" s="13" t="s">
        <v>81</v>
      </c>
      <c r="AW404" s="13" t="s">
        <v>35</v>
      </c>
      <c r="AX404" s="13" t="s">
        <v>73</v>
      </c>
      <c r="AY404" s="234" t="s">
        <v>135</v>
      </c>
    </row>
    <row r="405" s="14" customFormat="1">
      <c r="A405" s="14"/>
      <c r="B405" s="235"/>
      <c r="C405" s="236"/>
      <c r="D405" s="226" t="s">
        <v>146</v>
      </c>
      <c r="E405" s="237" t="s">
        <v>19</v>
      </c>
      <c r="F405" s="238" t="s">
        <v>81</v>
      </c>
      <c r="G405" s="236"/>
      <c r="H405" s="239">
        <v>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5" t="s">
        <v>146</v>
      </c>
      <c r="AU405" s="245" t="s">
        <v>83</v>
      </c>
      <c r="AV405" s="14" t="s">
        <v>83</v>
      </c>
      <c r="AW405" s="14" t="s">
        <v>35</v>
      </c>
      <c r="AX405" s="14" t="s">
        <v>81</v>
      </c>
      <c r="AY405" s="245" t="s">
        <v>135</v>
      </c>
    </row>
    <row r="406" s="2" customFormat="1" ht="16.5" customHeight="1">
      <c r="A406" s="40"/>
      <c r="B406" s="41"/>
      <c r="C406" s="206" t="s">
        <v>594</v>
      </c>
      <c r="D406" s="206" t="s">
        <v>137</v>
      </c>
      <c r="E406" s="207" t="s">
        <v>719</v>
      </c>
      <c r="F406" s="208" t="s">
        <v>720</v>
      </c>
      <c r="G406" s="209" t="s">
        <v>714</v>
      </c>
      <c r="H406" s="210">
        <v>1</v>
      </c>
      <c r="I406" s="211"/>
      <c r="J406" s="212">
        <f>ROUND(I406*H406,2)</f>
        <v>0</v>
      </c>
      <c r="K406" s="208" t="s">
        <v>141</v>
      </c>
      <c r="L406" s="46"/>
      <c r="M406" s="213" t="s">
        <v>19</v>
      </c>
      <c r="N406" s="214" t="s">
        <v>44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707</v>
      </c>
      <c r="AT406" s="217" t="s">
        <v>137</v>
      </c>
      <c r="AU406" s="217" t="s">
        <v>83</v>
      </c>
      <c r="AY406" s="19" t="s">
        <v>135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81</v>
      </c>
      <c r="BK406" s="218">
        <f>ROUND(I406*H406,2)</f>
        <v>0</v>
      </c>
      <c r="BL406" s="19" t="s">
        <v>707</v>
      </c>
      <c r="BM406" s="217" t="s">
        <v>1470</v>
      </c>
    </row>
    <row r="407" s="2" customFormat="1">
      <c r="A407" s="40"/>
      <c r="B407" s="41"/>
      <c r="C407" s="42"/>
      <c r="D407" s="219" t="s">
        <v>144</v>
      </c>
      <c r="E407" s="42"/>
      <c r="F407" s="220" t="s">
        <v>722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144</v>
      </c>
      <c r="AU407" s="19" t="s">
        <v>83</v>
      </c>
    </row>
    <row r="408" s="13" customFormat="1">
      <c r="A408" s="13"/>
      <c r="B408" s="224"/>
      <c r="C408" s="225"/>
      <c r="D408" s="226" t="s">
        <v>146</v>
      </c>
      <c r="E408" s="227" t="s">
        <v>19</v>
      </c>
      <c r="F408" s="228" t="s">
        <v>723</v>
      </c>
      <c r="G408" s="225"/>
      <c r="H408" s="227" t="s">
        <v>19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146</v>
      </c>
      <c r="AU408" s="234" t="s">
        <v>83</v>
      </c>
      <c r="AV408" s="13" t="s">
        <v>81</v>
      </c>
      <c r="AW408" s="13" t="s">
        <v>35</v>
      </c>
      <c r="AX408" s="13" t="s">
        <v>73</v>
      </c>
      <c r="AY408" s="234" t="s">
        <v>135</v>
      </c>
    </row>
    <row r="409" s="14" customFormat="1">
      <c r="A409" s="14"/>
      <c r="B409" s="235"/>
      <c r="C409" s="236"/>
      <c r="D409" s="226" t="s">
        <v>146</v>
      </c>
      <c r="E409" s="237" t="s">
        <v>19</v>
      </c>
      <c r="F409" s="238" t="s">
        <v>81</v>
      </c>
      <c r="G409" s="236"/>
      <c r="H409" s="239">
        <v>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146</v>
      </c>
      <c r="AU409" s="245" t="s">
        <v>83</v>
      </c>
      <c r="AV409" s="14" t="s">
        <v>83</v>
      </c>
      <c r="AW409" s="14" t="s">
        <v>35</v>
      </c>
      <c r="AX409" s="14" t="s">
        <v>81</v>
      </c>
      <c r="AY409" s="245" t="s">
        <v>135</v>
      </c>
    </row>
    <row r="410" s="2" customFormat="1" ht="16.5" customHeight="1">
      <c r="A410" s="40"/>
      <c r="B410" s="41"/>
      <c r="C410" s="206" t="s">
        <v>603</v>
      </c>
      <c r="D410" s="206" t="s">
        <v>137</v>
      </c>
      <c r="E410" s="207" t="s">
        <v>725</v>
      </c>
      <c r="F410" s="208" t="s">
        <v>726</v>
      </c>
      <c r="G410" s="209" t="s">
        <v>714</v>
      </c>
      <c r="H410" s="210">
        <v>1</v>
      </c>
      <c r="I410" s="211"/>
      <c r="J410" s="212">
        <f>ROUND(I410*H410,2)</f>
        <v>0</v>
      </c>
      <c r="K410" s="208" t="s">
        <v>141</v>
      </c>
      <c r="L410" s="46"/>
      <c r="M410" s="213" t="s">
        <v>19</v>
      </c>
      <c r="N410" s="214" t="s">
        <v>44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707</v>
      </c>
      <c r="AT410" s="217" t="s">
        <v>137</v>
      </c>
      <c r="AU410" s="217" t="s">
        <v>83</v>
      </c>
      <c r="AY410" s="19" t="s">
        <v>135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81</v>
      </c>
      <c r="BK410" s="218">
        <f>ROUND(I410*H410,2)</f>
        <v>0</v>
      </c>
      <c r="BL410" s="19" t="s">
        <v>707</v>
      </c>
      <c r="BM410" s="217" t="s">
        <v>1471</v>
      </c>
    </row>
    <row r="411" s="2" customFormat="1">
      <c r="A411" s="40"/>
      <c r="B411" s="41"/>
      <c r="C411" s="42"/>
      <c r="D411" s="219" t="s">
        <v>144</v>
      </c>
      <c r="E411" s="42"/>
      <c r="F411" s="220" t="s">
        <v>728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144</v>
      </c>
      <c r="AU411" s="19" t="s">
        <v>83</v>
      </c>
    </row>
    <row r="412" s="13" customFormat="1">
      <c r="A412" s="13"/>
      <c r="B412" s="224"/>
      <c r="C412" s="225"/>
      <c r="D412" s="226" t="s">
        <v>146</v>
      </c>
      <c r="E412" s="227" t="s">
        <v>19</v>
      </c>
      <c r="F412" s="228" t="s">
        <v>729</v>
      </c>
      <c r="G412" s="225"/>
      <c r="H412" s="227" t="s">
        <v>19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146</v>
      </c>
      <c r="AU412" s="234" t="s">
        <v>83</v>
      </c>
      <c r="AV412" s="13" t="s">
        <v>81</v>
      </c>
      <c r="AW412" s="13" t="s">
        <v>35</v>
      </c>
      <c r="AX412" s="13" t="s">
        <v>73</v>
      </c>
      <c r="AY412" s="234" t="s">
        <v>135</v>
      </c>
    </row>
    <row r="413" s="14" customFormat="1">
      <c r="A413" s="14"/>
      <c r="B413" s="235"/>
      <c r="C413" s="236"/>
      <c r="D413" s="226" t="s">
        <v>146</v>
      </c>
      <c r="E413" s="237" t="s">
        <v>19</v>
      </c>
      <c r="F413" s="238" t="s">
        <v>81</v>
      </c>
      <c r="G413" s="236"/>
      <c r="H413" s="239">
        <v>1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146</v>
      </c>
      <c r="AU413" s="245" t="s">
        <v>83</v>
      </c>
      <c r="AV413" s="14" t="s">
        <v>83</v>
      </c>
      <c r="AW413" s="14" t="s">
        <v>35</v>
      </c>
      <c r="AX413" s="14" t="s">
        <v>81</v>
      </c>
      <c r="AY413" s="245" t="s">
        <v>135</v>
      </c>
    </row>
    <row r="414" s="2" customFormat="1" ht="16.5" customHeight="1">
      <c r="A414" s="40"/>
      <c r="B414" s="41"/>
      <c r="C414" s="206" t="s">
        <v>612</v>
      </c>
      <c r="D414" s="206" t="s">
        <v>137</v>
      </c>
      <c r="E414" s="207" t="s">
        <v>731</v>
      </c>
      <c r="F414" s="208" t="s">
        <v>732</v>
      </c>
      <c r="G414" s="209" t="s">
        <v>714</v>
      </c>
      <c r="H414" s="210">
        <v>1</v>
      </c>
      <c r="I414" s="211"/>
      <c r="J414" s="212">
        <f>ROUND(I414*H414,2)</f>
        <v>0</v>
      </c>
      <c r="K414" s="208" t="s">
        <v>141</v>
      </c>
      <c r="L414" s="46"/>
      <c r="M414" s="213" t="s">
        <v>19</v>
      </c>
      <c r="N414" s="214" t="s">
        <v>44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707</v>
      </c>
      <c r="AT414" s="217" t="s">
        <v>137</v>
      </c>
      <c r="AU414" s="217" t="s">
        <v>83</v>
      </c>
      <c r="AY414" s="19" t="s">
        <v>135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81</v>
      </c>
      <c r="BK414" s="218">
        <f>ROUND(I414*H414,2)</f>
        <v>0</v>
      </c>
      <c r="BL414" s="19" t="s">
        <v>707</v>
      </c>
      <c r="BM414" s="217" t="s">
        <v>1472</v>
      </c>
    </row>
    <row r="415" s="2" customFormat="1">
      <c r="A415" s="40"/>
      <c r="B415" s="41"/>
      <c r="C415" s="42"/>
      <c r="D415" s="219" t="s">
        <v>144</v>
      </c>
      <c r="E415" s="42"/>
      <c r="F415" s="220" t="s">
        <v>734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144</v>
      </c>
      <c r="AU415" s="19" t="s">
        <v>83</v>
      </c>
    </row>
    <row r="416" s="13" customFormat="1">
      <c r="A416" s="13"/>
      <c r="B416" s="224"/>
      <c r="C416" s="225"/>
      <c r="D416" s="226" t="s">
        <v>146</v>
      </c>
      <c r="E416" s="227" t="s">
        <v>19</v>
      </c>
      <c r="F416" s="228" t="s">
        <v>735</v>
      </c>
      <c r="G416" s="225"/>
      <c r="H416" s="227" t="s">
        <v>19</v>
      </c>
      <c r="I416" s="229"/>
      <c r="J416" s="225"/>
      <c r="K416" s="225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146</v>
      </c>
      <c r="AU416" s="234" t="s">
        <v>83</v>
      </c>
      <c r="AV416" s="13" t="s">
        <v>81</v>
      </c>
      <c r="AW416" s="13" t="s">
        <v>35</v>
      </c>
      <c r="AX416" s="13" t="s">
        <v>73</v>
      </c>
      <c r="AY416" s="234" t="s">
        <v>135</v>
      </c>
    </row>
    <row r="417" s="14" customFormat="1">
      <c r="A417" s="14"/>
      <c r="B417" s="235"/>
      <c r="C417" s="236"/>
      <c r="D417" s="226" t="s">
        <v>146</v>
      </c>
      <c r="E417" s="237" t="s">
        <v>19</v>
      </c>
      <c r="F417" s="238" t="s">
        <v>81</v>
      </c>
      <c r="G417" s="236"/>
      <c r="H417" s="239">
        <v>1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146</v>
      </c>
      <c r="AU417" s="245" t="s">
        <v>83</v>
      </c>
      <c r="AV417" s="14" t="s">
        <v>83</v>
      </c>
      <c r="AW417" s="14" t="s">
        <v>35</v>
      </c>
      <c r="AX417" s="14" t="s">
        <v>81</v>
      </c>
      <c r="AY417" s="245" t="s">
        <v>135</v>
      </c>
    </row>
    <row r="418" s="2" customFormat="1" ht="16.5" customHeight="1">
      <c r="A418" s="40"/>
      <c r="B418" s="41"/>
      <c r="C418" s="206" t="s">
        <v>624</v>
      </c>
      <c r="D418" s="206" t="s">
        <v>137</v>
      </c>
      <c r="E418" s="207" t="s">
        <v>737</v>
      </c>
      <c r="F418" s="208" t="s">
        <v>738</v>
      </c>
      <c r="G418" s="209" t="s">
        <v>714</v>
      </c>
      <c r="H418" s="210">
        <v>1</v>
      </c>
      <c r="I418" s="211"/>
      <c r="J418" s="212">
        <f>ROUND(I418*H418,2)</f>
        <v>0</v>
      </c>
      <c r="K418" s="208" t="s">
        <v>141</v>
      </c>
      <c r="L418" s="46"/>
      <c r="M418" s="213" t="s">
        <v>19</v>
      </c>
      <c r="N418" s="214" t="s">
        <v>44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707</v>
      </c>
      <c r="AT418" s="217" t="s">
        <v>137</v>
      </c>
      <c r="AU418" s="217" t="s">
        <v>83</v>
      </c>
      <c r="AY418" s="19" t="s">
        <v>135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ROUND(I418*H418,2)</f>
        <v>0</v>
      </c>
      <c r="BL418" s="19" t="s">
        <v>707</v>
      </c>
      <c r="BM418" s="217" t="s">
        <v>1473</v>
      </c>
    </row>
    <row r="419" s="2" customFormat="1">
      <c r="A419" s="40"/>
      <c r="B419" s="41"/>
      <c r="C419" s="42"/>
      <c r="D419" s="219" t="s">
        <v>144</v>
      </c>
      <c r="E419" s="42"/>
      <c r="F419" s="220" t="s">
        <v>740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144</v>
      </c>
      <c r="AU419" s="19" t="s">
        <v>83</v>
      </c>
    </row>
    <row r="420" s="13" customFormat="1">
      <c r="A420" s="13"/>
      <c r="B420" s="224"/>
      <c r="C420" s="225"/>
      <c r="D420" s="226" t="s">
        <v>146</v>
      </c>
      <c r="E420" s="227" t="s">
        <v>19</v>
      </c>
      <c r="F420" s="228" t="s">
        <v>741</v>
      </c>
      <c r="G420" s="225"/>
      <c r="H420" s="227" t="s">
        <v>19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146</v>
      </c>
      <c r="AU420" s="234" t="s">
        <v>83</v>
      </c>
      <c r="AV420" s="13" t="s">
        <v>81</v>
      </c>
      <c r="AW420" s="13" t="s">
        <v>35</v>
      </c>
      <c r="AX420" s="13" t="s">
        <v>73</v>
      </c>
      <c r="AY420" s="234" t="s">
        <v>135</v>
      </c>
    </row>
    <row r="421" s="13" customFormat="1">
      <c r="A421" s="13"/>
      <c r="B421" s="224"/>
      <c r="C421" s="225"/>
      <c r="D421" s="226" t="s">
        <v>146</v>
      </c>
      <c r="E421" s="227" t="s">
        <v>19</v>
      </c>
      <c r="F421" s="228" t="s">
        <v>738</v>
      </c>
      <c r="G421" s="225"/>
      <c r="H421" s="227" t="s">
        <v>19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146</v>
      </c>
      <c r="AU421" s="234" t="s">
        <v>83</v>
      </c>
      <c r="AV421" s="13" t="s">
        <v>81</v>
      </c>
      <c r="AW421" s="13" t="s">
        <v>35</v>
      </c>
      <c r="AX421" s="13" t="s">
        <v>73</v>
      </c>
      <c r="AY421" s="234" t="s">
        <v>135</v>
      </c>
    </row>
    <row r="422" s="14" customFormat="1">
      <c r="A422" s="14"/>
      <c r="B422" s="235"/>
      <c r="C422" s="236"/>
      <c r="D422" s="226" t="s">
        <v>146</v>
      </c>
      <c r="E422" s="237" t="s">
        <v>19</v>
      </c>
      <c r="F422" s="238" t="s">
        <v>81</v>
      </c>
      <c r="G422" s="236"/>
      <c r="H422" s="239">
        <v>1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146</v>
      </c>
      <c r="AU422" s="245" t="s">
        <v>83</v>
      </c>
      <c r="AV422" s="14" t="s">
        <v>83</v>
      </c>
      <c r="AW422" s="14" t="s">
        <v>35</v>
      </c>
      <c r="AX422" s="14" t="s">
        <v>81</v>
      </c>
      <c r="AY422" s="245" t="s">
        <v>135</v>
      </c>
    </row>
    <row r="423" s="2" customFormat="1" ht="16.5" customHeight="1">
      <c r="A423" s="40"/>
      <c r="B423" s="41"/>
      <c r="C423" s="206" t="s">
        <v>632</v>
      </c>
      <c r="D423" s="206" t="s">
        <v>137</v>
      </c>
      <c r="E423" s="207" t="s">
        <v>1303</v>
      </c>
      <c r="F423" s="208" t="s">
        <v>1304</v>
      </c>
      <c r="G423" s="209" t="s">
        <v>714</v>
      </c>
      <c r="H423" s="210">
        <v>1</v>
      </c>
      <c r="I423" s="211"/>
      <c r="J423" s="212">
        <f>ROUND(I423*H423,2)</f>
        <v>0</v>
      </c>
      <c r="K423" s="208" t="s">
        <v>141</v>
      </c>
      <c r="L423" s="46"/>
      <c r="M423" s="213" t="s">
        <v>19</v>
      </c>
      <c r="N423" s="214" t="s">
        <v>44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707</v>
      </c>
      <c r="AT423" s="217" t="s">
        <v>137</v>
      </c>
      <c r="AU423" s="217" t="s">
        <v>83</v>
      </c>
      <c r="AY423" s="19" t="s">
        <v>135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81</v>
      </c>
      <c r="BK423" s="218">
        <f>ROUND(I423*H423,2)</f>
        <v>0</v>
      </c>
      <c r="BL423" s="19" t="s">
        <v>707</v>
      </c>
      <c r="BM423" s="217" t="s">
        <v>1474</v>
      </c>
    </row>
    <row r="424" s="2" customFormat="1">
      <c r="A424" s="40"/>
      <c r="B424" s="41"/>
      <c r="C424" s="42"/>
      <c r="D424" s="219" t="s">
        <v>144</v>
      </c>
      <c r="E424" s="42"/>
      <c r="F424" s="220" t="s">
        <v>1306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144</v>
      </c>
      <c r="AU424" s="19" t="s">
        <v>83</v>
      </c>
    </row>
    <row r="425" s="13" customFormat="1">
      <c r="A425" s="13"/>
      <c r="B425" s="224"/>
      <c r="C425" s="225"/>
      <c r="D425" s="226" t="s">
        <v>146</v>
      </c>
      <c r="E425" s="227" t="s">
        <v>19</v>
      </c>
      <c r="F425" s="228" t="s">
        <v>1307</v>
      </c>
      <c r="G425" s="225"/>
      <c r="H425" s="227" t="s">
        <v>19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146</v>
      </c>
      <c r="AU425" s="234" t="s">
        <v>83</v>
      </c>
      <c r="AV425" s="13" t="s">
        <v>81</v>
      </c>
      <c r="AW425" s="13" t="s">
        <v>35</v>
      </c>
      <c r="AX425" s="13" t="s">
        <v>73</v>
      </c>
      <c r="AY425" s="234" t="s">
        <v>135</v>
      </c>
    </row>
    <row r="426" s="14" customFormat="1">
      <c r="A426" s="14"/>
      <c r="B426" s="235"/>
      <c r="C426" s="236"/>
      <c r="D426" s="226" t="s">
        <v>146</v>
      </c>
      <c r="E426" s="237" t="s">
        <v>19</v>
      </c>
      <c r="F426" s="238" t="s">
        <v>81</v>
      </c>
      <c r="G426" s="236"/>
      <c r="H426" s="239">
        <v>1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146</v>
      </c>
      <c r="AU426" s="245" t="s">
        <v>83</v>
      </c>
      <c r="AV426" s="14" t="s">
        <v>83</v>
      </c>
      <c r="AW426" s="14" t="s">
        <v>35</v>
      </c>
      <c r="AX426" s="14" t="s">
        <v>81</v>
      </c>
      <c r="AY426" s="245" t="s">
        <v>135</v>
      </c>
    </row>
    <row r="427" s="12" customFormat="1" ht="22.8" customHeight="1">
      <c r="A427" s="12"/>
      <c r="B427" s="190"/>
      <c r="C427" s="191"/>
      <c r="D427" s="192" t="s">
        <v>72</v>
      </c>
      <c r="E427" s="204" t="s">
        <v>742</v>
      </c>
      <c r="F427" s="204" t="s">
        <v>743</v>
      </c>
      <c r="G427" s="191"/>
      <c r="H427" s="191"/>
      <c r="I427" s="194"/>
      <c r="J427" s="205">
        <f>BK427</f>
        <v>0</v>
      </c>
      <c r="K427" s="191"/>
      <c r="L427" s="196"/>
      <c r="M427" s="197"/>
      <c r="N427" s="198"/>
      <c r="O427" s="198"/>
      <c r="P427" s="199">
        <f>SUM(P428:P436)</f>
        <v>0</v>
      </c>
      <c r="Q427" s="198"/>
      <c r="R427" s="199">
        <f>SUM(R428:R436)</f>
        <v>0</v>
      </c>
      <c r="S427" s="198"/>
      <c r="T427" s="200">
        <f>SUM(T428:T436)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1" t="s">
        <v>175</v>
      </c>
      <c r="AT427" s="202" t="s">
        <v>72</v>
      </c>
      <c r="AU427" s="202" t="s">
        <v>81</v>
      </c>
      <c r="AY427" s="201" t="s">
        <v>135</v>
      </c>
      <c r="BK427" s="203">
        <f>SUM(BK428:BK436)</f>
        <v>0</v>
      </c>
    </row>
    <row r="428" s="2" customFormat="1" ht="16.5" customHeight="1">
      <c r="A428" s="40"/>
      <c r="B428" s="41"/>
      <c r="C428" s="206" t="s">
        <v>645</v>
      </c>
      <c r="D428" s="206" t="s">
        <v>137</v>
      </c>
      <c r="E428" s="207" t="s">
        <v>745</v>
      </c>
      <c r="F428" s="208" t="s">
        <v>743</v>
      </c>
      <c r="G428" s="209" t="s">
        <v>714</v>
      </c>
      <c r="H428" s="210">
        <v>1</v>
      </c>
      <c r="I428" s="211"/>
      <c r="J428" s="212">
        <f>ROUND(I428*H428,2)</f>
        <v>0</v>
      </c>
      <c r="K428" s="208" t="s">
        <v>141</v>
      </c>
      <c r="L428" s="46"/>
      <c r="M428" s="213" t="s">
        <v>19</v>
      </c>
      <c r="N428" s="214" t="s">
        <v>44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707</v>
      </c>
      <c r="AT428" s="217" t="s">
        <v>137</v>
      </c>
      <c r="AU428" s="217" t="s">
        <v>83</v>
      </c>
      <c r="AY428" s="19" t="s">
        <v>135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81</v>
      </c>
      <c r="BK428" s="218">
        <f>ROUND(I428*H428,2)</f>
        <v>0</v>
      </c>
      <c r="BL428" s="19" t="s">
        <v>707</v>
      </c>
      <c r="BM428" s="217" t="s">
        <v>1475</v>
      </c>
    </row>
    <row r="429" s="2" customFormat="1">
      <c r="A429" s="40"/>
      <c r="B429" s="41"/>
      <c r="C429" s="42"/>
      <c r="D429" s="219" t="s">
        <v>144</v>
      </c>
      <c r="E429" s="42"/>
      <c r="F429" s="220" t="s">
        <v>747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144</v>
      </c>
      <c r="AU429" s="19" t="s">
        <v>83</v>
      </c>
    </row>
    <row r="430" s="13" customFormat="1">
      <c r="A430" s="13"/>
      <c r="B430" s="224"/>
      <c r="C430" s="225"/>
      <c r="D430" s="226" t="s">
        <v>146</v>
      </c>
      <c r="E430" s="227" t="s">
        <v>19</v>
      </c>
      <c r="F430" s="228" t="s">
        <v>748</v>
      </c>
      <c r="G430" s="225"/>
      <c r="H430" s="227" t="s">
        <v>19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146</v>
      </c>
      <c r="AU430" s="234" t="s">
        <v>83</v>
      </c>
      <c r="AV430" s="13" t="s">
        <v>81</v>
      </c>
      <c r="AW430" s="13" t="s">
        <v>35</v>
      </c>
      <c r="AX430" s="13" t="s">
        <v>73</v>
      </c>
      <c r="AY430" s="234" t="s">
        <v>135</v>
      </c>
    </row>
    <row r="431" s="13" customFormat="1">
      <c r="A431" s="13"/>
      <c r="B431" s="224"/>
      <c r="C431" s="225"/>
      <c r="D431" s="226" t="s">
        <v>146</v>
      </c>
      <c r="E431" s="227" t="s">
        <v>19</v>
      </c>
      <c r="F431" s="228" t="s">
        <v>743</v>
      </c>
      <c r="G431" s="225"/>
      <c r="H431" s="227" t="s">
        <v>19</v>
      </c>
      <c r="I431" s="229"/>
      <c r="J431" s="225"/>
      <c r="K431" s="225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146</v>
      </c>
      <c r="AU431" s="234" t="s">
        <v>83</v>
      </c>
      <c r="AV431" s="13" t="s">
        <v>81</v>
      </c>
      <c r="AW431" s="13" t="s">
        <v>35</v>
      </c>
      <c r="AX431" s="13" t="s">
        <v>73</v>
      </c>
      <c r="AY431" s="234" t="s">
        <v>135</v>
      </c>
    </row>
    <row r="432" s="14" customFormat="1">
      <c r="A432" s="14"/>
      <c r="B432" s="235"/>
      <c r="C432" s="236"/>
      <c r="D432" s="226" t="s">
        <v>146</v>
      </c>
      <c r="E432" s="237" t="s">
        <v>19</v>
      </c>
      <c r="F432" s="238" t="s">
        <v>81</v>
      </c>
      <c r="G432" s="236"/>
      <c r="H432" s="239">
        <v>1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146</v>
      </c>
      <c r="AU432" s="245" t="s">
        <v>83</v>
      </c>
      <c r="AV432" s="14" t="s">
        <v>83</v>
      </c>
      <c r="AW432" s="14" t="s">
        <v>35</v>
      </c>
      <c r="AX432" s="14" t="s">
        <v>81</v>
      </c>
      <c r="AY432" s="245" t="s">
        <v>135</v>
      </c>
    </row>
    <row r="433" s="2" customFormat="1" ht="16.5" customHeight="1">
      <c r="A433" s="40"/>
      <c r="B433" s="41"/>
      <c r="C433" s="206" t="s">
        <v>652</v>
      </c>
      <c r="D433" s="206" t="s">
        <v>137</v>
      </c>
      <c r="E433" s="207" t="s">
        <v>750</v>
      </c>
      <c r="F433" s="208" t="s">
        <v>751</v>
      </c>
      <c r="G433" s="209" t="s">
        <v>714</v>
      </c>
      <c r="H433" s="210">
        <v>1</v>
      </c>
      <c r="I433" s="211"/>
      <c r="J433" s="212">
        <f>ROUND(I433*H433,2)</f>
        <v>0</v>
      </c>
      <c r="K433" s="208" t="s">
        <v>141</v>
      </c>
      <c r="L433" s="46"/>
      <c r="M433" s="213" t="s">
        <v>19</v>
      </c>
      <c r="N433" s="214" t="s">
        <v>44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707</v>
      </c>
      <c r="AT433" s="217" t="s">
        <v>137</v>
      </c>
      <c r="AU433" s="217" t="s">
        <v>83</v>
      </c>
      <c r="AY433" s="19" t="s">
        <v>135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81</v>
      </c>
      <c r="BK433" s="218">
        <f>ROUND(I433*H433,2)</f>
        <v>0</v>
      </c>
      <c r="BL433" s="19" t="s">
        <v>707</v>
      </c>
      <c r="BM433" s="217" t="s">
        <v>1476</v>
      </c>
    </row>
    <row r="434" s="2" customFormat="1">
      <c r="A434" s="40"/>
      <c r="B434" s="41"/>
      <c r="C434" s="42"/>
      <c r="D434" s="219" t="s">
        <v>144</v>
      </c>
      <c r="E434" s="42"/>
      <c r="F434" s="220" t="s">
        <v>753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144</v>
      </c>
      <c r="AU434" s="19" t="s">
        <v>83</v>
      </c>
    </row>
    <row r="435" s="13" customFormat="1">
      <c r="A435" s="13"/>
      <c r="B435" s="224"/>
      <c r="C435" s="225"/>
      <c r="D435" s="226" t="s">
        <v>146</v>
      </c>
      <c r="E435" s="227" t="s">
        <v>19</v>
      </c>
      <c r="F435" s="228" t="s">
        <v>754</v>
      </c>
      <c r="G435" s="225"/>
      <c r="H435" s="227" t="s">
        <v>19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146</v>
      </c>
      <c r="AU435" s="234" t="s">
        <v>83</v>
      </c>
      <c r="AV435" s="13" t="s">
        <v>81</v>
      </c>
      <c r="AW435" s="13" t="s">
        <v>35</v>
      </c>
      <c r="AX435" s="13" t="s">
        <v>73</v>
      </c>
      <c r="AY435" s="234" t="s">
        <v>135</v>
      </c>
    </row>
    <row r="436" s="14" customFormat="1">
      <c r="A436" s="14"/>
      <c r="B436" s="235"/>
      <c r="C436" s="236"/>
      <c r="D436" s="226" t="s">
        <v>146</v>
      </c>
      <c r="E436" s="237" t="s">
        <v>19</v>
      </c>
      <c r="F436" s="238" t="s">
        <v>81</v>
      </c>
      <c r="G436" s="236"/>
      <c r="H436" s="239">
        <v>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146</v>
      </c>
      <c r="AU436" s="245" t="s">
        <v>83</v>
      </c>
      <c r="AV436" s="14" t="s">
        <v>83</v>
      </c>
      <c r="AW436" s="14" t="s">
        <v>35</v>
      </c>
      <c r="AX436" s="14" t="s">
        <v>81</v>
      </c>
      <c r="AY436" s="245" t="s">
        <v>135</v>
      </c>
    </row>
    <row r="437" s="12" customFormat="1" ht="22.8" customHeight="1">
      <c r="A437" s="12"/>
      <c r="B437" s="190"/>
      <c r="C437" s="191"/>
      <c r="D437" s="192" t="s">
        <v>72</v>
      </c>
      <c r="E437" s="204" t="s">
        <v>762</v>
      </c>
      <c r="F437" s="204" t="s">
        <v>763</v>
      </c>
      <c r="G437" s="191"/>
      <c r="H437" s="191"/>
      <c r="I437" s="194"/>
      <c r="J437" s="205">
        <f>BK437</f>
        <v>0</v>
      </c>
      <c r="K437" s="191"/>
      <c r="L437" s="196"/>
      <c r="M437" s="197"/>
      <c r="N437" s="198"/>
      <c r="O437" s="198"/>
      <c r="P437" s="199">
        <f>SUM(P438:P451)</f>
        <v>0</v>
      </c>
      <c r="Q437" s="198"/>
      <c r="R437" s="199">
        <f>SUM(R438:R451)</f>
        <v>0</v>
      </c>
      <c r="S437" s="198"/>
      <c r="T437" s="200">
        <f>SUM(T438:T451)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1" t="s">
        <v>175</v>
      </c>
      <c r="AT437" s="202" t="s">
        <v>72</v>
      </c>
      <c r="AU437" s="202" t="s">
        <v>81</v>
      </c>
      <c r="AY437" s="201" t="s">
        <v>135</v>
      </c>
      <c r="BK437" s="203">
        <f>SUM(BK438:BK451)</f>
        <v>0</v>
      </c>
    </row>
    <row r="438" s="2" customFormat="1" ht="16.5" customHeight="1">
      <c r="A438" s="40"/>
      <c r="B438" s="41"/>
      <c r="C438" s="206" t="s">
        <v>659</v>
      </c>
      <c r="D438" s="206" t="s">
        <v>137</v>
      </c>
      <c r="E438" s="207" t="s">
        <v>1477</v>
      </c>
      <c r="F438" s="208" t="s">
        <v>1478</v>
      </c>
      <c r="G438" s="209" t="s">
        <v>714</v>
      </c>
      <c r="H438" s="210">
        <v>21</v>
      </c>
      <c r="I438" s="211"/>
      <c r="J438" s="212">
        <f>ROUND(I438*H438,2)</f>
        <v>0</v>
      </c>
      <c r="K438" s="208" t="s">
        <v>141</v>
      </c>
      <c r="L438" s="46"/>
      <c r="M438" s="213" t="s">
        <v>19</v>
      </c>
      <c r="N438" s="214" t="s">
        <v>44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707</v>
      </c>
      <c r="AT438" s="217" t="s">
        <v>137</v>
      </c>
      <c r="AU438" s="217" t="s">
        <v>83</v>
      </c>
      <c r="AY438" s="19" t="s">
        <v>135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81</v>
      </c>
      <c r="BK438" s="218">
        <f>ROUND(I438*H438,2)</f>
        <v>0</v>
      </c>
      <c r="BL438" s="19" t="s">
        <v>707</v>
      </c>
      <c r="BM438" s="217" t="s">
        <v>1479</v>
      </c>
    </row>
    <row r="439" s="2" customFormat="1">
      <c r="A439" s="40"/>
      <c r="B439" s="41"/>
      <c r="C439" s="42"/>
      <c r="D439" s="219" t="s">
        <v>144</v>
      </c>
      <c r="E439" s="42"/>
      <c r="F439" s="220" t="s">
        <v>1480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144</v>
      </c>
      <c r="AU439" s="19" t="s">
        <v>83</v>
      </c>
    </row>
    <row r="440" s="13" customFormat="1">
      <c r="A440" s="13"/>
      <c r="B440" s="224"/>
      <c r="C440" s="225"/>
      <c r="D440" s="226" t="s">
        <v>146</v>
      </c>
      <c r="E440" s="227" t="s">
        <v>19</v>
      </c>
      <c r="F440" s="228" t="s">
        <v>1481</v>
      </c>
      <c r="G440" s="225"/>
      <c r="H440" s="227" t="s">
        <v>19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146</v>
      </c>
      <c r="AU440" s="234" t="s">
        <v>83</v>
      </c>
      <c r="AV440" s="13" t="s">
        <v>81</v>
      </c>
      <c r="AW440" s="13" t="s">
        <v>35</v>
      </c>
      <c r="AX440" s="13" t="s">
        <v>73</v>
      </c>
      <c r="AY440" s="234" t="s">
        <v>135</v>
      </c>
    </row>
    <row r="441" s="13" customFormat="1">
      <c r="A441" s="13"/>
      <c r="B441" s="224"/>
      <c r="C441" s="225"/>
      <c r="D441" s="226" t="s">
        <v>146</v>
      </c>
      <c r="E441" s="227" t="s">
        <v>19</v>
      </c>
      <c r="F441" s="228" t="s">
        <v>1482</v>
      </c>
      <c r="G441" s="225"/>
      <c r="H441" s="227" t="s">
        <v>19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146</v>
      </c>
      <c r="AU441" s="234" t="s">
        <v>83</v>
      </c>
      <c r="AV441" s="13" t="s">
        <v>81</v>
      </c>
      <c r="AW441" s="13" t="s">
        <v>35</v>
      </c>
      <c r="AX441" s="13" t="s">
        <v>73</v>
      </c>
      <c r="AY441" s="234" t="s">
        <v>135</v>
      </c>
    </row>
    <row r="442" s="13" customFormat="1">
      <c r="A442" s="13"/>
      <c r="B442" s="224"/>
      <c r="C442" s="225"/>
      <c r="D442" s="226" t="s">
        <v>146</v>
      </c>
      <c r="E442" s="227" t="s">
        <v>19</v>
      </c>
      <c r="F442" s="228" t="s">
        <v>1483</v>
      </c>
      <c r="G442" s="225"/>
      <c r="H442" s="227" t="s">
        <v>19</v>
      </c>
      <c r="I442" s="229"/>
      <c r="J442" s="225"/>
      <c r="K442" s="225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146</v>
      </c>
      <c r="AU442" s="234" t="s">
        <v>83</v>
      </c>
      <c r="AV442" s="13" t="s">
        <v>81</v>
      </c>
      <c r="AW442" s="13" t="s">
        <v>35</v>
      </c>
      <c r="AX442" s="13" t="s">
        <v>73</v>
      </c>
      <c r="AY442" s="234" t="s">
        <v>135</v>
      </c>
    </row>
    <row r="443" s="14" customFormat="1">
      <c r="A443" s="14"/>
      <c r="B443" s="235"/>
      <c r="C443" s="236"/>
      <c r="D443" s="226" t="s">
        <v>146</v>
      </c>
      <c r="E443" s="237" t="s">
        <v>19</v>
      </c>
      <c r="F443" s="238" t="s">
        <v>1484</v>
      </c>
      <c r="G443" s="236"/>
      <c r="H443" s="239">
        <v>21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146</v>
      </c>
      <c r="AU443" s="245" t="s">
        <v>83</v>
      </c>
      <c r="AV443" s="14" t="s">
        <v>83</v>
      </c>
      <c r="AW443" s="14" t="s">
        <v>35</v>
      </c>
      <c r="AX443" s="14" t="s">
        <v>81</v>
      </c>
      <c r="AY443" s="245" t="s">
        <v>135</v>
      </c>
    </row>
    <row r="444" s="2" customFormat="1" ht="16.5" customHeight="1">
      <c r="A444" s="40"/>
      <c r="B444" s="41"/>
      <c r="C444" s="206" t="s">
        <v>666</v>
      </c>
      <c r="D444" s="206" t="s">
        <v>137</v>
      </c>
      <c r="E444" s="207" t="s">
        <v>773</v>
      </c>
      <c r="F444" s="208" t="s">
        <v>774</v>
      </c>
      <c r="G444" s="209" t="s">
        <v>706</v>
      </c>
      <c r="H444" s="210">
        <v>1</v>
      </c>
      <c r="I444" s="211"/>
      <c r="J444" s="212">
        <f>ROUND(I444*H444,2)</f>
        <v>0</v>
      </c>
      <c r="K444" s="208" t="s">
        <v>141</v>
      </c>
      <c r="L444" s="46"/>
      <c r="M444" s="213" t="s">
        <v>19</v>
      </c>
      <c r="N444" s="214" t="s">
        <v>44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707</v>
      </c>
      <c r="AT444" s="217" t="s">
        <v>137</v>
      </c>
      <c r="AU444" s="217" t="s">
        <v>83</v>
      </c>
      <c r="AY444" s="19" t="s">
        <v>135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81</v>
      </c>
      <c r="BK444" s="218">
        <f>ROUND(I444*H444,2)</f>
        <v>0</v>
      </c>
      <c r="BL444" s="19" t="s">
        <v>707</v>
      </c>
      <c r="BM444" s="217" t="s">
        <v>1485</v>
      </c>
    </row>
    <row r="445" s="2" customFormat="1">
      <c r="A445" s="40"/>
      <c r="B445" s="41"/>
      <c r="C445" s="42"/>
      <c r="D445" s="219" t="s">
        <v>144</v>
      </c>
      <c r="E445" s="42"/>
      <c r="F445" s="220" t="s">
        <v>776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144</v>
      </c>
      <c r="AU445" s="19" t="s">
        <v>83</v>
      </c>
    </row>
    <row r="446" s="13" customFormat="1">
      <c r="A446" s="13"/>
      <c r="B446" s="224"/>
      <c r="C446" s="225"/>
      <c r="D446" s="226" t="s">
        <v>146</v>
      </c>
      <c r="E446" s="227" t="s">
        <v>19</v>
      </c>
      <c r="F446" s="228" t="s">
        <v>777</v>
      </c>
      <c r="G446" s="225"/>
      <c r="H446" s="227" t="s">
        <v>19</v>
      </c>
      <c r="I446" s="229"/>
      <c r="J446" s="225"/>
      <c r="K446" s="225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146</v>
      </c>
      <c r="AU446" s="234" t="s">
        <v>83</v>
      </c>
      <c r="AV446" s="13" t="s">
        <v>81</v>
      </c>
      <c r="AW446" s="13" t="s">
        <v>35</v>
      </c>
      <c r="AX446" s="13" t="s">
        <v>73</v>
      </c>
      <c r="AY446" s="234" t="s">
        <v>135</v>
      </c>
    </row>
    <row r="447" s="14" customFormat="1">
      <c r="A447" s="14"/>
      <c r="B447" s="235"/>
      <c r="C447" s="236"/>
      <c r="D447" s="226" t="s">
        <v>146</v>
      </c>
      <c r="E447" s="237" t="s">
        <v>19</v>
      </c>
      <c r="F447" s="238" t="s">
        <v>81</v>
      </c>
      <c r="G447" s="236"/>
      <c r="H447" s="239">
        <v>1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5" t="s">
        <v>146</v>
      </c>
      <c r="AU447" s="245" t="s">
        <v>83</v>
      </c>
      <c r="AV447" s="14" t="s">
        <v>83</v>
      </c>
      <c r="AW447" s="14" t="s">
        <v>35</v>
      </c>
      <c r="AX447" s="14" t="s">
        <v>81</v>
      </c>
      <c r="AY447" s="245" t="s">
        <v>135</v>
      </c>
    </row>
    <row r="448" s="2" customFormat="1" ht="16.5" customHeight="1">
      <c r="A448" s="40"/>
      <c r="B448" s="41"/>
      <c r="C448" s="206" t="s">
        <v>674</v>
      </c>
      <c r="D448" s="206" t="s">
        <v>137</v>
      </c>
      <c r="E448" s="207" t="s">
        <v>785</v>
      </c>
      <c r="F448" s="208" t="s">
        <v>786</v>
      </c>
      <c r="G448" s="209" t="s">
        <v>714</v>
      </c>
      <c r="H448" s="210">
        <v>1</v>
      </c>
      <c r="I448" s="211"/>
      <c r="J448" s="212">
        <f>ROUND(I448*H448,2)</f>
        <v>0</v>
      </c>
      <c r="K448" s="208" t="s">
        <v>141</v>
      </c>
      <c r="L448" s="46"/>
      <c r="M448" s="213" t="s">
        <v>19</v>
      </c>
      <c r="N448" s="214" t="s">
        <v>44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707</v>
      </c>
      <c r="AT448" s="217" t="s">
        <v>137</v>
      </c>
      <c r="AU448" s="217" t="s">
        <v>83</v>
      </c>
      <c r="AY448" s="19" t="s">
        <v>135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81</v>
      </c>
      <c r="BK448" s="218">
        <f>ROUND(I448*H448,2)</f>
        <v>0</v>
      </c>
      <c r="BL448" s="19" t="s">
        <v>707</v>
      </c>
      <c r="BM448" s="217" t="s">
        <v>1486</v>
      </c>
    </row>
    <row r="449" s="2" customFormat="1">
      <c r="A449" s="40"/>
      <c r="B449" s="41"/>
      <c r="C449" s="42"/>
      <c r="D449" s="219" t="s">
        <v>144</v>
      </c>
      <c r="E449" s="42"/>
      <c r="F449" s="220" t="s">
        <v>788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144</v>
      </c>
      <c r="AU449" s="19" t="s">
        <v>83</v>
      </c>
    </row>
    <row r="450" s="13" customFormat="1">
      <c r="A450" s="13"/>
      <c r="B450" s="224"/>
      <c r="C450" s="225"/>
      <c r="D450" s="226" t="s">
        <v>146</v>
      </c>
      <c r="E450" s="227" t="s">
        <v>19</v>
      </c>
      <c r="F450" s="228" t="s">
        <v>789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146</v>
      </c>
      <c r="AU450" s="234" t="s">
        <v>83</v>
      </c>
      <c r="AV450" s="13" t="s">
        <v>81</v>
      </c>
      <c r="AW450" s="13" t="s">
        <v>35</v>
      </c>
      <c r="AX450" s="13" t="s">
        <v>73</v>
      </c>
      <c r="AY450" s="234" t="s">
        <v>135</v>
      </c>
    </row>
    <row r="451" s="14" customFormat="1">
      <c r="A451" s="14"/>
      <c r="B451" s="235"/>
      <c r="C451" s="236"/>
      <c r="D451" s="226" t="s">
        <v>146</v>
      </c>
      <c r="E451" s="237" t="s">
        <v>19</v>
      </c>
      <c r="F451" s="238" t="s">
        <v>81</v>
      </c>
      <c r="G451" s="236"/>
      <c r="H451" s="239">
        <v>1</v>
      </c>
      <c r="I451" s="240"/>
      <c r="J451" s="236"/>
      <c r="K451" s="236"/>
      <c r="L451" s="241"/>
      <c r="M451" s="267"/>
      <c r="N451" s="268"/>
      <c r="O451" s="268"/>
      <c r="P451" s="268"/>
      <c r="Q451" s="268"/>
      <c r="R451" s="268"/>
      <c r="S451" s="268"/>
      <c r="T451" s="26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146</v>
      </c>
      <c r="AU451" s="245" t="s">
        <v>83</v>
      </c>
      <c r="AV451" s="14" t="s">
        <v>83</v>
      </c>
      <c r="AW451" s="14" t="s">
        <v>35</v>
      </c>
      <c r="AX451" s="14" t="s">
        <v>81</v>
      </c>
      <c r="AY451" s="245" t="s">
        <v>135</v>
      </c>
    </row>
    <row r="452" s="2" customFormat="1" ht="6.96" customHeight="1">
      <c r="A452" s="40"/>
      <c r="B452" s="61"/>
      <c r="C452" s="62"/>
      <c r="D452" s="62"/>
      <c r="E452" s="62"/>
      <c r="F452" s="62"/>
      <c r="G452" s="62"/>
      <c r="H452" s="62"/>
      <c r="I452" s="62"/>
      <c r="J452" s="62"/>
      <c r="K452" s="62"/>
      <c r="L452" s="46"/>
      <c r="M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</sheetData>
  <sheetProtection sheet="1" autoFilter="0" formatColumns="0" formatRows="0" objects="1" scenarios="1" spinCount="100000" saltValue="1UNmgfCy6PNWuHxNKDpAIx6LzvXqwN9HTnNWIZzAppVCbkDgQmYfOcgY+I3pCl99tTNO5GwB/ZtPqyntDu4snA==" hashValue="bpfcZLGDa1OvNmdllbjBt/eVVD9gwsjgqxX1DlO7EUQZY2f7ekEQGJ8LTtMX11tNpYDWMabj8Q1G+2rCF+lY1g==" algorithmName="SHA-512" password="CC35"/>
  <autoFilter ref="C91:K45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111151131"/>
    <hyperlink ref="F106" r:id="rId2" display="https://podminky.urs.cz/item/CS_URS_2024_01/111151133"/>
    <hyperlink ref="F111" r:id="rId3" display="https://podminky.urs.cz/item/CS_URS_2024_01/111251101"/>
    <hyperlink ref="F115" r:id="rId4" display="https://podminky.urs.cz/item/CS_URS_2024_01/112151012"/>
    <hyperlink ref="F119" r:id="rId5" display="https://podminky.urs.cz/item/CS_URS_2024_01/112151014"/>
    <hyperlink ref="F123" r:id="rId6" display="https://podminky.urs.cz/item/CS_URS_2024_01/112151016"/>
    <hyperlink ref="F127" r:id="rId7" display="https://podminky.urs.cz/item/CS_URS_2024_01/112155115"/>
    <hyperlink ref="F131" r:id="rId8" display="https://podminky.urs.cz/item/CS_URS_2024_01/112155121"/>
    <hyperlink ref="F135" r:id="rId9" display="https://podminky.urs.cz/item/CS_URS_2024_01/112155125"/>
    <hyperlink ref="F139" r:id="rId10" display="https://podminky.urs.cz/item/CS_URS_2024_01/112155311"/>
    <hyperlink ref="F143" r:id="rId11" display="https://podminky.urs.cz/item/CS_URS_2024_01/112201112"/>
    <hyperlink ref="F147" r:id="rId12" display="https://podminky.urs.cz/item/CS_URS_2024_01/112201114"/>
    <hyperlink ref="F151" r:id="rId13" display="https://podminky.urs.cz/item/CS_URS_2024_01/112201116"/>
    <hyperlink ref="F155" r:id="rId14" display="https://podminky.urs.cz/item/CS_URS_2024_01/112211111"/>
    <hyperlink ref="F159" r:id="rId15" display="https://podminky.urs.cz/item/CS_URS_2024_01/112211112"/>
    <hyperlink ref="F163" r:id="rId16" display="https://podminky.urs.cz/item/CS_URS_2024_01/112211113"/>
    <hyperlink ref="F167" r:id="rId17" display="https://podminky.urs.cz/item/CS_URS_2024_01/115001104"/>
    <hyperlink ref="F172" r:id="rId18" display="https://podminky.urs.cz/item/CS_URS_2024_01/115101201"/>
    <hyperlink ref="F177" r:id="rId19" display="https://podminky.urs.cz/item/CS_URS_2024_01/115101301"/>
    <hyperlink ref="F182" r:id="rId20" display="https://podminky.urs.cz/item/CS_URS_2024_01/121151113"/>
    <hyperlink ref="F187" r:id="rId21" display="https://podminky.urs.cz/item/CS_URS_2024_01/122251103"/>
    <hyperlink ref="F195" r:id="rId22" display="https://podminky.urs.cz/item/CS_URS_2024_01/131251100"/>
    <hyperlink ref="F200" r:id="rId23" display="https://podminky.urs.cz/item/CS_URS_2024_01/132251101"/>
    <hyperlink ref="F206" r:id="rId24" display="https://podminky.urs.cz/item/CS_URS_2024_01/162201411"/>
    <hyperlink ref="F210" r:id="rId25" display="https://podminky.urs.cz/item/CS_URS_2024_01/162201412"/>
    <hyperlink ref="F214" r:id="rId26" display="https://podminky.urs.cz/item/CS_URS_2024_01/162201413"/>
    <hyperlink ref="F218" r:id="rId27" display="https://podminky.urs.cz/item/CS_URS_2024_01/162201421"/>
    <hyperlink ref="F222" r:id="rId28" display="https://podminky.urs.cz/item/CS_URS_2024_01/162201422"/>
    <hyperlink ref="F226" r:id="rId29" display="https://podminky.urs.cz/item/CS_URS_2024_01/162201423"/>
    <hyperlink ref="F230" r:id="rId30" display="https://podminky.urs.cz/item/CS_URS_2024_01/162301951"/>
    <hyperlink ref="F234" r:id="rId31" display="https://podminky.urs.cz/item/CS_URS_2024_01/162301952"/>
    <hyperlink ref="F238" r:id="rId32" display="https://podminky.urs.cz/item/CS_URS_2024_01/162301953"/>
    <hyperlink ref="F242" r:id="rId33" display="https://podminky.urs.cz/item/CS_URS_2024_01/162301971"/>
    <hyperlink ref="F246" r:id="rId34" display="https://podminky.urs.cz/item/CS_URS_2024_01/162301972"/>
    <hyperlink ref="F250" r:id="rId35" display="https://podminky.urs.cz/item/CS_URS_2024_01/162301973"/>
    <hyperlink ref="F254" r:id="rId36" display="https://podminky.urs.cz/item/CS_URS_2024_01/162551107"/>
    <hyperlink ref="F265" r:id="rId37" display="https://podminky.urs.cz/item/CS_URS_2024_01/162551108"/>
    <hyperlink ref="F271" r:id="rId38" display="https://podminky.urs.cz/item/CS_URS_2024_01/167151111"/>
    <hyperlink ref="F280" r:id="rId39" display="https://podminky.urs.cz/item/CS_URS_2024_01/171251201"/>
    <hyperlink ref="F291" r:id="rId40" display="https://podminky.urs.cz/item/CS_URS_2024_01/174101101"/>
    <hyperlink ref="F299" r:id="rId41" display="https://podminky.urs.cz/item/CS_URS_2024_01/181152302"/>
    <hyperlink ref="F304" r:id="rId42" display="https://podminky.urs.cz/item/CS_URS_2024_01/181411121"/>
    <hyperlink ref="F310" r:id="rId43" display="https://podminky.urs.cz/item/CS_URS_2024_01/181411123"/>
    <hyperlink ref="F316" r:id="rId44" display="https://podminky.urs.cz/item/CS_URS_2024_01/184853511"/>
    <hyperlink ref="F327" r:id="rId45" display="https://podminky.urs.cz/item/CS_URS_2024_01/321321116"/>
    <hyperlink ref="F333" r:id="rId46" display="https://podminky.urs.cz/item/CS_URS_2024_01/321351010"/>
    <hyperlink ref="F340" r:id="rId47" display="https://podminky.urs.cz/item/CS_URS_2024_01/321352010"/>
    <hyperlink ref="F347" r:id="rId48" display="https://podminky.urs.cz/item/CS_URS_2024_01/321366111"/>
    <hyperlink ref="F352" r:id="rId49" display="https://podminky.urs.cz/item/CS_URS_2024_01/326214221"/>
    <hyperlink ref="F360" r:id="rId50" display="https://podminky.urs.cz/item/CS_URS_2024_01/463215111"/>
    <hyperlink ref="F366" r:id="rId51" display="https://podminky.urs.cz/item/CS_URS_2024_01/564831111"/>
    <hyperlink ref="F372" r:id="rId52" display="https://podminky.urs.cz/item/CS_URS_2024_01/919521110"/>
    <hyperlink ref="F379" r:id="rId53" display="https://podminky.urs.cz/item/CS_URS_2024_01/919726121"/>
    <hyperlink ref="F385" r:id="rId54" display="https://podminky.urs.cz/item/CS_URS_2024_01/998332011"/>
    <hyperlink ref="F389" r:id="rId55" display="https://podminky.urs.cz/item/CS_URS_2024_01/711191001"/>
    <hyperlink ref="F399" r:id="rId56" display="https://podminky.urs.cz/item/CS_URS_2024_01/011103000"/>
    <hyperlink ref="F403" r:id="rId57" display="https://podminky.urs.cz/item/CS_URS_2024_01/011314000.1"/>
    <hyperlink ref="F407" r:id="rId58" display="https://podminky.urs.cz/item/CS_URS_2024_01/012103000"/>
    <hyperlink ref="F411" r:id="rId59" display="https://podminky.urs.cz/item/CS_URS_2024_01/012203000"/>
    <hyperlink ref="F415" r:id="rId60" display="https://podminky.urs.cz/item/CS_URS_2024_01/012303000"/>
    <hyperlink ref="F419" r:id="rId61" display="https://podminky.urs.cz/item/CS_URS_2024_01/013254000"/>
    <hyperlink ref="F424" r:id="rId62" display="https://podminky.urs.cz/item/CS_URS_2024_01/013294000"/>
    <hyperlink ref="F429" r:id="rId63" display="https://podminky.urs.cz/item/CS_URS_2024_01/030001000.1"/>
    <hyperlink ref="F434" r:id="rId64" display="https://podminky.urs.cz/item/CS_URS_2024_01/032803000"/>
    <hyperlink ref="F439" r:id="rId65" display="https://podminky.urs.cz/item/CS_URS_2024_01/043114000"/>
    <hyperlink ref="F445" r:id="rId66" display="https://podminky.urs.cz/item/CS_URS_2024_01/043203000"/>
    <hyperlink ref="F449" r:id="rId67" display="https://podminky.urs.cz/item/CS_URS_2024_01/049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6" customFormat="1" ht="45" customHeight="1">
      <c r="B3" s="282"/>
      <c r="C3" s="283" t="s">
        <v>1487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1488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1489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1490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1491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1492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1493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1494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1495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1496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1497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80</v>
      </c>
      <c r="F18" s="289" t="s">
        <v>1498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1499</v>
      </c>
      <c r="F19" s="289" t="s">
        <v>1500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1501</v>
      </c>
      <c r="F20" s="289" t="s">
        <v>1502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1503</v>
      </c>
      <c r="F21" s="289" t="s">
        <v>1504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1505</v>
      </c>
      <c r="F22" s="289" t="s">
        <v>1506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1507</v>
      </c>
      <c r="F23" s="289" t="s">
        <v>1508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1509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1510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1511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1512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1513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1514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1515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1516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1517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121</v>
      </c>
      <c r="F36" s="289"/>
      <c r="G36" s="289" t="s">
        <v>1518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1519</v>
      </c>
      <c r="F37" s="289"/>
      <c r="G37" s="289" t="s">
        <v>1520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54</v>
      </c>
      <c r="F38" s="289"/>
      <c r="G38" s="289" t="s">
        <v>1521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55</v>
      </c>
      <c r="F39" s="289"/>
      <c r="G39" s="289" t="s">
        <v>1522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122</v>
      </c>
      <c r="F40" s="289"/>
      <c r="G40" s="289" t="s">
        <v>1523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123</v>
      </c>
      <c r="F41" s="289"/>
      <c r="G41" s="289" t="s">
        <v>1524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1525</v>
      </c>
      <c r="F42" s="289"/>
      <c r="G42" s="289" t="s">
        <v>1526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1527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1528</v>
      </c>
      <c r="F44" s="289"/>
      <c r="G44" s="289" t="s">
        <v>1529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125</v>
      </c>
      <c r="F45" s="289"/>
      <c r="G45" s="289" t="s">
        <v>1530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1531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1532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1533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1534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1535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1536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1537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1538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1539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1540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1541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1542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1543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1544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1545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1546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1547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1548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1549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1550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1551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1552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1553</v>
      </c>
      <c r="D76" s="307"/>
      <c r="E76" s="307"/>
      <c r="F76" s="307" t="s">
        <v>1554</v>
      </c>
      <c r="G76" s="308"/>
      <c r="H76" s="307" t="s">
        <v>55</v>
      </c>
      <c r="I76" s="307" t="s">
        <v>58</v>
      </c>
      <c r="J76" s="307" t="s">
        <v>1555</v>
      </c>
      <c r="K76" s="306"/>
    </row>
    <row r="77" s="1" customFormat="1" ht="17.25" customHeight="1">
      <c r="B77" s="304"/>
      <c r="C77" s="309" t="s">
        <v>1556</v>
      </c>
      <c r="D77" s="309"/>
      <c r="E77" s="309"/>
      <c r="F77" s="310" t="s">
        <v>1557</v>
      </c>
      <c r="G77" s="311"/>
      <c r="H77" s="309"/>
      <c r="I77" s="309"/>
      <c r="J77" s="309" t="s">
        <v>1558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54</v>
      </c>
      <c r="D79" s="314"/>
      <c r="E79" s="314"/>
      <c r="F79" s="315" t="s">
        <v>1559</v>
      </c>
      <c r="G79" s="316"/>
      <c r="H79" s="292" t="s">
        <v>1560</v>
      </c>
      <c r="I79" s="292" t="s">
        <v>1561</v>
      </c>
      <c r="J79" s="292">
        <v>20</v>
      </c>
      <c r="K79" s="306"/>
    </row>
    <row r="80" s="1" customFormat="1" ht="15" customHeight="1">
      <c r="B80" s="304"/>
      <c r="C80" s="292" t="s">
        <v>1562</v>
      </c>
      <c r="D80" s="292"/>
      <c r="E80" s="292"/>
      <c r="F80" s="315" t="s">
        <v>1559</v>
      </c>
      <c r="G80" s="316"/>
      <c r="H80" s="292" t="s">
        <v>1563</v>
      </c>
      <c r="I80" s="292" t="s">
        <v>1561</v>
      </c>
      <c r="J80" s="292">
        <v>120</v>
      </c>
      <c r="K80" s="306"/>
    </row>
    <row r="81" s="1" customFormat="1" ht="15" customHeight="1">
      <c r="B81" s="317"/>
      <c r="C81" s="292" t="s">
        <v>1564</v>
      </c>
      <c r="D81" s="292"/>
      <c r="E81" s="292"/>
      <c r="F81" s="315" t="s">
        <v>1565</v>
      </c>
      <c r="G81" s="316"/>
      <c r="H81" s="292" t="s">
        <v>1566</v>
      </c>
      <c r="I81" s="292" t="s">
        <v>1561</v>
      </c>
      <c r="J81" s="292">
        <v>50</v>
      </c>
      <c r="K81" s="306"/>
    </row>
    <row r="82" s="1" customFormat="1" ht="15" customHeight="1">
      <c r="B82" s="317"/>
      <c r="C82" s="292" t="s">
        <v>1567</v>
      </c>
      <c r="D82" s="292"/>
      <c r="E82" s="292"/>
      <c r="F82" s="315" t="s">
        <v>1559</v>
      </c>
      <c r="G82" s="316"/>
      <c r="H82" s="292" t="s">
        <v>1568</v>
      </c>
      <c r="I82" s="292" t="s">
        <v>1569</v>
      </c>
      <c r="J82" s="292"/>
      <c r="K82" s="306"/>
    </row>
    <row r="83" s="1" customFormat="1" ht="15" customHeight="1">
      <c r="B83" s="317"/>
      <c r="C83" s="318" t="s">
        <v>1570</v>
      </c>
      <c r="D83" s="318"/>
      <c r="E83" s="318"/>
      <c r="F83" s="319" t="s">
        <v>1565</v>
      </c>
      <c r="G83" s="318"/>
      <c r="H83" s="318" t="s">
        <v>1571</v>
      </c>
      <c r="I83" s="318" t="s">
        <v>1561</v>
      </c>
      <c r="J83" s="318">
        <v>15</v>
      </c>
      <c r="K83" s="306"/>
    </row>
    <row r="84" s="1" customFormat="1" ht="15" customHeight="1">
      <c r="B84" s="317"/>
      <c r="C84" s="318" t="s">
        <v>1572</v>
      </c>
      <c r="D84" s="318"/>
      <c r="E84" s="318"/>
      <c r="F84" s="319" t="s">
        <v>1565</v>
      </c>
      <c r="G84" s="318"/>
      <c r="H84" s="318" t="s">
        <v>1573</v>
      </c>
      <c r="I84" s="318" t="s">
        <v>1561</v>
      </c>
      <c r="J84" s="318">
        <v>15</v>
      </c>
      <c r="K84" s="306"/>
    </row>
    <row r="85" s="1" customFormat="1" ht="15" customHeight="1">
      <c r="B85" s="317"/>
      <c r="C85" s="318" t="s">
        <v>1574</v>
      </c>
      <c r="D85" s="318"/>
      <c r="E85" s="318"/>
      <c r="F85" s="319" t="s">
        <v>1565</v>
      </c>
      <c r="G85" s="318"/>
      <c r="H85" s="318" t="s">
        <v>1575</v>
      </c>
      <c r="I85" s="318" t="s">
        <v>1561</v>
      </c>
      <c r="J85" s="318">
        <v>20</v>
      </c>
      <c r="K85" s="306"/>
    </row>
    <row r="86" s="1" customFormat="1" ht="15" customHeight="1">
      <c r="B86" s="317"/>
      <c r="C86" s="318" t="s">
        <v>1576</v>
      </c>
      <c r="D86" s="318"/>
      <c r="E86" s="318"/>
      <c r="F86" s="319" t="s">
        <v>1565</v>
      </c>
      <c r="G86" s="318"/>
      <c r="H86" s="318" t="s">
        <v>1577</v>
      </c>
      <c r="I86" s="318" t="s">
        <v>1561</v>
      </c>
      <c r="J86" s="318">
        <v>20</v>
      </c>
      <c r="K86" s="306"/>
    </row>
    <row r="87" s="1" customFormat="1" ht="15" customHeight="1">
      <c r="B87" s="317"/>
      <c r="C87" s="292" t="s">
        <v>1578</v>
      </c>
      <c r="D87" s="292"/>
      <c r="E87" s="292"/>
      <c r="F87" s="315" t="s">
        <v>1565</v>
      </c>
      <c r="G87" s="316"/>
      <c r="H87" s="292" t="s">
        <v>1579</v>
      </c>
      <c r="I87" s="292" t="s">
        <v>1561</v>
      </c>
      <c r="J87" s="292">
        <v>50</v>
      </c>
      <c r="K87" s="306"/>
    </row>
    <row r="88" s="1" customFormat="1" ht="15" customHeight="1">
      <c r="B88" s="317"/>
      <c r="C88" s="292" t="s">
        <v>1580</v>
      </c>
      <c r="D88" s="292"/>
      <c r="E88" s="292"/>
      <c r="F88" s="315" t="s">
        <v>1565</v>
      </c>
      <c r="G88" s="316"/>
      <c r="H88" s="292" t="s">
        <v>1581</v>
      </c>
      <c r="I88" s="292" t="s">
        <v>1561</v>
      </c>
      <c r="J88" s="292">
        <v>20</v>
      </c>
      <c r="K88" s="306"/>
    </row>
    <row r="89" s="1" customFormat="1" ht="15" customHeight="1">
      <c r="B89" s="317"/>
      <c r="C89" s="292" t="s">
        <v>1582</v>
      </c>
      <c r="D89" s="292"/>
      <c r="E89" s="292"/>
      <c r="F89" s="315" t="s">
        <v>1565</v>
      </c>
      <c r="G89" s="316"/>
      <c r="H89" s="292" t="s">
        <v>1583</v>
      </c>
      <c r="I89" s="292" t="s">
        <v>1561</v>
      </c>
      <c r="J89" s="292">
        <v>20</v>
      </c>
      <c r="K89" s="306"/>
    </row>
    <row r="90" s="1" customFormat="1" ht="15" customHeight="1">
      <c r="B90" s="317"/>
      <c r="C90" s="292" t="s">
        <v>1584</v>
      </c>
      <c r="D90" s="292"/>
      <c r="E90" s="292"/>
      <c r="F90" s="315" t="s">
        <v>1565</v>
      </c>
      <c r="G90" s="316"/>
      <c r="H90" s="292" t="s">
        <v>1585</v>
      </c>
      <c r="I90" s="292" t="s">
        <v>1561</v>
      </c>
      <c r="J90" s="292">
        <v>50</v>
      </c>
      <c r="K90" s="306"/>
    </row>
    <row r="91" s="1" customFormat="1" ht="15" customHeight="1">
      <c r="B91" s="317"/>
      <c r="C91" s="292" t="s">
        <v>1586</v>
      </c>
      <c r="D91" s="292"/>
      <c r="E91" s="292"/>
      <c r="F91" s="315" t="s">
        <v>1565</v>
      </c>
      <c r="G91" s="316"/>
      <c r="H91" s="292" t="s">
        <v>1586</v>
      </c>
      <c r="I91" s="292" t="s">
        <v>1561</v>
      </c>
      <c r="J91" s="292">
        <v>50</v>
      </c>
      <c r="K91" s="306"/>
    </row>
    <row r="92" s="1" customFormat="1" ht="15" customHeight="1">
      <c r="B92" s="317"/>
      <c r="C92" s="292" t="s">
        <v>1587</v>
      </c>
      <c r="D92" s="292"/>
      <c r="E92" s="292"/>
      <c r="F92" s="315" t="s">
        <v>1565</v>
      </c>
      <c r="G92" s="316"/>
      <c r="H92" s="292" t="s">
        <v>1588</v>
      </c>
      <c r="I92" s="292" t="s">
        <v>1561</v>
      </c>
      <c r="J92" s="292">
        <v>255</v>
      </c>
      <c r="K92" s="306"/>
    </row>
    <row r="93" s="1" customFormat="1" ht="15" customHeight="1">
      <c r="B93" s="317"/>
      <c r="C93" s="292" t="s">
        <v>1589</v>
      </c>
      <c r="D93" s="292"/>
      <c r="E93" s="292"/>
      <c r="F93" s="315" t="s">
        <v>1559</v>
      </c>
      <c r="G93" s="316"/>
      <c r="H93" s="292" t="s">
        <v>1590</v>
      </c>
      <c r="I93" s="292" t="s">
        <v>1591</v>
      </c>
      <c r="J93" s="292"/>
      <c r="K93" s="306"/>
    </row>
    <row r="94" s="1" customFormat="1" ht="15" customHeight="1">
      <c r="B94" s="317"/>
      <c r="C94" s="292" t="s">
        <v>1592</v>
      </c>
      <c r="D94" s="292"/>
      <c r="E94" s="292"/>
      <c r="F94" s="315" t="s">
        <v>1559</v>
      </c>
      <c r="G94" s="316"/>
      <c r="H94" s="292" t="s">
        <v>1593</v>
      </c>
      <c r="I94" s="292" t="s">
        <v>1594</v>
      </c>
      <c r="J94" s="292"/>
      <c r="K94" s="306"/>
    </row>
    <row r="95" s="1" customFormat="1" ht="15" customHeight="1">
      <c r="B95" s="317"/>
      <c r="C95" s="292" t="s">
        <v>1595</v>
      </c>
      <c r="D95" s="292"/>
      <c r="E95" s="292"/>
      <c r="F95" s="315" t="s">
        <v>1559</v>
      </c>
      <c r="G95" s="316"/>
      <c r="H95" s="292" t="s">
        <v>1595</v>
      </c>
      <c r="I95" s="292" t="s">
        <v>1594</v>
      </c>
      <c r="J95" s="292"/>
      <c r="K95" s="306"/>
    </row>
    <row r="96" s="1" customFormat="1" ht="15" customHeight="1">
      <c r="B96" s="317"/>
      <c r="C96" s="292" t="s">
        <v>39</v>
      </c>
      <c r="D96" s="292"/>
      <c r="E96" s="292"/>
      <c r="F96" s="315" t="s">
        <v>1559</v>
      </c>
      <c r="G96" s="316"/>
      <c r="H96" s="292" t="s">
        <v>1596</v>
      </c>
      <c r="I96" s="292" t="s">
        <v>1594</v>
      </c>
      <c r="J96" s="292"/>
      <c r="K96" s="306"/>
    </row>
    <row r="97" s="1" customFormat="1" ht="15" customHeight="1">
      <c r="B97" s="317"/>
      <c r="C97" s="292" t="s">
        <v>49</v>
      </c>
      <c r="D97" s="292"/>
      <c r="E97" s="292"/>
      <c r="F97" s="315" t="s">
        <v>1559</v>
      </c>
      <c r="G97" s="316"/>
      <c r="H97" s="292" t="s">
        <v>1597</v>
      </c>
      <c r="I97" s="292" t="s">
        <v>1594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1598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1553</v>
      </c>
      <c r="D103" s="307"/>
      <c r="E103" s="307"/>
      <c r="F103" s="307" t="s">
        <v>1554</v>
      </c>
      <c r="G103" s="308"/>
      <c r="H103" s="307" t="s">
        <v>55</v>
      </c>
      <c r="I103" s="307" t="s">
        <v>58</v>
      </c>
      <c r="J103" s="307" t="s">
        <v>1555</v>
      </c>
      <c r="K103" s="306"/>
    </row>
    <row r="104" s="1" customFormat="1" ht="17.25" customHeight="1">
      <c r="B104" s="304"/>
      <c r="C104" s="309" t="s">
        <v>1556</v>
      </c>
      <c r="D104" s="309"/>
      <c r="E104" s="309"/>
      <c r="F104" s="310" t="s">
        <v>1557</v>
      </c>
      <c r="G104" s="311"/>
      <c r="H104" s="309"/>
      <c r="I104" s="309"/>
      <c r="J104" s="309" t="s">
        <v>1558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54</v>
      </c>
      <c r="D106" s="314"/>
      <c r="E106" s="314"/>
      <c r="F106" s="315" t="s">
        <v>1559</v>
      </c>
      <c r="G106" s="292"/>
      <c r="H106" s="292" t="s">
        <v>1599</v>
      </c>
      <c r="I106" s="292" t="s">
        <v>1561</v>
      </c>
      <c r="J106" s="292">
        <v>20</v>
      </c>
      <c r="K106" s="306"/>
    </row>
    <row r="107" s="1" customFormat="1" ht="15" customHeight="1">
      <c r="B107" s="304"/>
      <c r="C107" s="292" t="s">
        <v>1562</v>
      </c>
      <c r="D107" s="292"/>
      <c r="E107" s="292"/>
      <c r="F107" s="315" t="s">
        <v>1559</v>
      </c>
      <c r="G107" s="292"/>
      <c r="H107" s="292" t="s">
        <v>1599</v>
      </c>
      <c r="I107" s="292" t="s">
        <v>1561</v>
      </c>
      <c r="J107" s="292">
        <v>120</v>
      </c>
      <c r="K107" s="306"/>
    </row>
    <row r="108" s="1" customFormat="1" ht="15" customHeight="1">
      <c r="B108" s="317"/>
      <c r="C108" s="292" t="s">
        <v>1564</v>
      </c>
      <c r="D108" s="292"/>
      <c r="E108" s="292"/>
      <c r="F108" s="315" t="s">
        <v>1565</v>
      </c>
      <c r="G108" s="292"/>
      <c r="H108" s="292" t="s">
        <v>1599</v>
      </c>
      <c r="I108" s="292" t="s">
        <v>1561</v>
      </c>
      <c r="J108" s="292">
        <v>50</v>
      </c>
      <c r="K108" s="306"/>
    </row>
    <row r="109" s="1" customFormat="1" ht="15" customHeight="1">
      <c r="B109" s="317"/>
      <c r="C109" s="292" t="s">
        <v>1567</v>
      </c>
      <c r="D109" s="292"/>
      <c r="E109" s="292"/>
      <c r="F109" s="315" t="s">
        <v>1559</v>
      </c>
      <c r="G109" s="292"/>
      <c r="H109" s="292" t="s">
        <v>1599</v>
      </c>
      <c r="I109" s="292" t="s">
        <v>1569</v>
      </c>
      <c r="J109" s="292"/>
      <c r="K109" s="306"/>
    </row>
    <row r="110" s="1" customFormat="1" ht="15" customHeight="1">
      <c r="B110" s="317"/>
      <c r="C110" s="292" t="s">
        <v>1578</v>
      </c>
      <c r="D110" s="292"/>
      <c r="E110" s="292"/>
      <c r="F110" s="315" t="s">
        <v>1565</v>
      </c>
      <c r="G110" s="292"/>
      <c r="H110" s="292" t="s">
        <v>1599</v>
      </c>
      <c r="I110" s="292" t="s">
        <v>1561</v>
      </c>
      <c r="J110" s="292">
        <v>50</v>
      </c>
      <c r="K110" s="306"/>
    </row>
    <row r="111" s="1" customFormat="1" ht="15" customHeight="1">
      <c r="B111" s="317"/>
      <c r="C111" s="292" t="s">
        <v>1586</v>
      </c>
      <c r="D111" s="292"/>
      <c r="E111" s="292"/>
      <c r="F111" s="315" t="s">
        <v>1565</v>
      </c>
      <c r="G111" s="292"/>
      <c r="H111" s="292" t="s">
        <v>1599</v>
      </c>
      <c r="I111" s="292" t="s">
        <v>1561</v>
      </c>
      <c r="J111" s="292">
        <v>50</v>
      </c>
      <c r="K111" s="306"/>
    </row>
    <row r="112" s="1" customFormat="1" ht="15" customHeight="1">
      <c r="B112" s="317"/>
      <c r="C112" s="292" t="s">
        <v>1584</v>
      </c>
      <c r="D112" s="292"/>
      <c r="E112" s="292"/>
      <c r="F112" s="315" t="s">
        <v>1565</v>
      </c>
      <c r="G112" s="292"/>
      <c r="H112" s="292" t="s">
        <v>1599</v>
      </c>
      <c r="I112" s="292" t="s">
        <v>1561</v>
      </c>
      <c r="J112" s="292">
        <v>50</v>
      </c>
      <c r="K112" s="306"/>
    </row>
    <row r="113" s="1" customFormat="1" ht="15" customHeight="1">
      <c r="B113" s="317"/>
      <c r="C113" s="292" t="s">
        <v>54</v>
      </c>
      <c r="D113" s="292"/>
      <c r="E113" s="292"/>
      <c r="F113" s="315" t="s">
        <v>1559</v>
      </c>
      <c r="G113" s="292"/>
      <c r="H113" s="292" t="s">
        <v>1600</v>
      </c>
      <c r="I113" s="292" t="s">
        <v>1561</v>
      </c>
      <c r="J113" s="292">
        <v>20</v>
      </c>
      <c r="K113" s="306"/>
    </row>
    <row r="114" s="1" customFormat="1" ht="15" customHeight="1">
      <c r="B114" s="317"/>
      <c r="C114" s="292" t="s">
        <v>1601</v>
      </c>
      <c r="D114" s="292"/>
      <c r="E114" s="292"/>
      <c r="F114" s="315" t="s">
        <v>1559</v>
      </c>
      <c r="G114" s="292"/>
      <c r="H114" s="292" t="s">
        <v>1602</v>
      </c>
      <c r="I114" s="292" t="s">
        <v>1561</v>
      </c>
      <c r="J114" s="292">
        <v>120</v>
      </c>
      <c r="K114" s="306"/>
    </row>
    <row r="115" s="1" customFormat="1" ht="15" customHeight="1">
      <c r="B115" s="317"/>
      <c r="C115" s="292" t="s">
        <v>39</v>
      </c>
      <c r="D115" s="292"/>
      <c r="E115" s="292"/>
      <c r="F115" s="315" t="s">
        <v>1559</v>
      </c>
      <c r="G115" s="292"/>
      <c r="H115" s="292" t="s">
        <v>1603</v>
      </c>
      <c r="I115" s="292" t="s">
        <v>1594</v>
      </c>
      <c r="J115" s="292"/>
      <c r="K115" s="306"/>
    </row>
    <row r="116" s="1" customFormat="1" ht="15" customHeight="1">
      <c r="B116" s="317"/>
      <c r="C116" s="292" t="s">
        <v>49</v>
      </c>
      <c r="D116" s="292"/>
      <c r="E116" s="292"/>
      <c r="F116" s="315" t="s">
        <v>1559</v>
      </c>
      <c r="G116" s="292"/>
      <c r="H116" s="292" t="s">
        <v>1604</v>
      </c>
      <c r="I116" s="292" t="s">
        <v>1594</v>
      </c>
      <c r="J116" s="292"/>
      <c r="K116" s="306"/>
    </row>
    <row r="117" s="1" customFormat="1" ht="15" customHeight="1">
      <c r="B117" s="317"/>
      <c r="C117" s="292" t="s">
        <v>58</v>
      </c>
      <c r="D117" s="292"/>
      <c r="E117" s="292"/>
      <c r="F117" s="315" t="s">
        <v>1559</v>
      </c>
      <c r="G117" s="292"/>
      <c r="H117" s="292" t="s">
        <v>1605</v>
      </c>
      <c r="I117" s="292" t="s">
        <v>1606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1607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1553</v>
      </c>
      <c r="D123" s="307"/>
      <c r="E123" s="307"/>
      <c r="F123" s="307" t="s">
        <v>1554</v>
      </c>
      <c r="G123" s="308"/>
      <c r="H123" s="307" t="s">
        <v>55</v>
      </c>
      <c r="I123" s="307" t="s">
        <v>58</v>
      </c>
      <c r="J123" s="307" t="s">
        <v>1555</v>
      </c>
      <c r="K123" s="336"/>
    </row>
    <row r="124" s="1" customFormat="1" ht="17.25" customHeight="1">
      <c r="B124" s="335"/>
      <c r="C124" s="309" t="s">
        <v>1556</v>
      </c>
      <c r="D124" s="309"/>
      <c r="E124" s="309"/>
      <c r="F124" s="310" t="s">
        <v>1557</v>
      </c>
      <c r="G124" s="311"/>
      <c r="H124" s="309"/>
      <c r="I124" s="309"/>
      <c r="J124" s="309" t="s">
        <v>1558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1562</v>
      </c>
      <c r="D126" s="314"/>
      <c r="E126" s="314"/>
      <c r="F126" s="315" t="s">
        <v>1559</v>
      </c>
      <c r="G126" s="292"/>
      <c r="H126" s="292" t="s">
        <v>1599</v>
      </c>
      <c r="I126" s="292" t="s">
        <v>1561</v>
      </c>
      <c r="J126" s="292">
        <v>120</v>
      </c>
      <c r="K126" s="340"/>
    </row>
    <row r="127" s="1" customFormat="1" ht="15" customHeight="1">
      <c r="B127" s="337"/>
      <c r="C127" s="292" t="s">
        <v>1608</v>
      </c>
      <c r="D127" s="292"/>
      <c r="E127" s="292"/>
      <c r="F127" s="315" t="s">
        <v>1559</v>
      </c>
      <c r="G127" s="292"/>
      <c r="H127" s="292" t="s">
        <v>1609</v>
      </c>
      <c r="I127" s="292" t="s">
        <v>1561</v>
      </c>
      <c r="J127" s="292" t="s">
        <v>1610</v>
      </c>
      <c r="K127" s="340"/>
    </row>
    <row r="128" s="1" customFormat="1" ht="15" customHeight="1">
      <c r="B128" s="337"/>
      <c r="C128" s="292" t="s">
        <v>1507</v>
      </c>
      <c r="D128" s="292"/>
      <c r="E128" s="292"/>
      <c r="F128" s="315" t="s">
        <v>1559</v>
      </c>
      <c r="G128" s="292"/>
      <c r="H128" s="292" t="s">
        <v>1611</v>
      </c>
      <c r="I128" s="292" t="s">
        <v>1561</v>
      </c>
      <c r="J128" s="292" t="s">
        <v>1610</v>
      </c>
      <c r="K128" s="340"/>
    </row>
    <row r="129" s="1" customFormat="1" ht="15" customHeight="1">
      <c r="B129" s="337"/>
      <c r="C129" s="292" t="s">
        <v>1570</v>
      </c>
      <c r="D129" s="292"/>
      <c r="E129" s="292"/>
      <c r="F129" s="315" t="s">
        <v>1565</v>
      </c>
      <c r="G129" s="292"/>
      <c r="H129" s="292" t="s">
        <v>1571</v>
      </c>
      <c r="I129" s="292" t="s">
        <v>1561</v>
      </c>
      <c r="J129" s="292">
        <v>15</v>
      </c>
      <c r="K129" s="340"/>
    </row>
    <row r="130" s="1" customFormat="1" ht="15" customHeight="1">
      <c r="B130" s="337"/>
      <c r="C130" s="318" t="s">
        <v>1572</v>
      </c>
      <c r="D130" s="318"/>
      <c r="E130" s="318"/>
      <c r="F130" s="319" t="s">
        <v>1565</v>
      </c>
      <c r="G130" s="318"/>
      <c r="H130" s="318" t="s">
        <v>1573</v>
      </c>
      <c r="I130" s="318" t="s">
        <v>1561</v>
      </c>
      <c r="J130" s="318">
        <v>15</v>
      </c>
      <c r="K130" s="340"/>
    </row>
    <row r="131" s="1" customFormat="1" ht="15" customHeight="1">
      <c r="B131" s="337"/>
      <c r="C131" s="318" t="s">
        <v>1574</v>
      </c>
      <c r="D131" s="318"/>
      <c r="E131" s="318"/>
      <c r="F131" s="319" t="s">
        <v>1565</v>
      </c>
      <c r="G131" s="318"/>
      <c r="H131" s="318" t="s">
        <v>1575</v>
      </c>
      <c r="I131" s="318" t="s">
        <v>1561</v>
      </c>
      <c r="J131" s="318">
        <v>20</v>
      </c>
      <c r="K131" s="340"/>
    </row>
    <row r="132" s="1" customFormat="1" ht="15" customHeight="1">
      <c r="B132" s="337"/>
      <c r="C132" s="318" t="s">
        <v>1576</v>
      </c>
      <c r="D132" s="318"/>
      <c r="E132" s="318"/>
      <c r="F132" s="319" t="s">
        <v>1565</v>
      </c>
      <c r="G132" s="318"/>
      <c r="H132" s="318" t="s">
        <v>1577</v>
      </c>
      <c r="I132" s="318" t="s">
        <v>1561</v>
      </c>
      <c r="J132" s="318">
        <v>20</v>
      </c>
      <c r="K132" s="340"/>
    </row>
    <row r="133" s="1" customFormat="1" ht="15" customHeight="1">
      <c r="B133" s="337"/>
      <c r="C133" s="292" t="s">
        <v>1564</v>
      </c>
      <c r="D133" s="292"/>
      <c r="E133" s="292"/>
      <c r="F133" s="315" t="s">
        <v>1565</v>
      </c>
      <c r="G133" s="292"/>
      <c r="H133" s="292" t="s">
        <v>1599</v>
      </c>
      <c r="I133" s="292" t="s">
        <v>1561</v>
      </c>
      <c r="J133" s="292">
        <v>50</v>
      </c>
      <c r="K133" s="340"/>
    </row>
    <row r="134" s="1" customFormat="1" ht="15" customHeight="1">
      <c r="B134" s="337"/>
      <c r="C134" s="292" t="s">
        <v>1578</v>
      </c>
      <c r="D134" s="292"/>
      <c r="E134" s="292"/>
      <c r="F134" s="315" t="s">
        <v>1565</v>
      </c>
      <c r="G134" s="292"/>
      <c r="H134" s="292" t="s">
        <v>1599</v>
      </c>
      <c r="I134" s="292" t="s">
        <v>1561</v>
      </c>
      <c r="J134" s="292">
        <v>50</v>
      </c>
      <c r="K134" s="340"/>
    </row>
    <row r="135" s="1" customFormat="1" ht="15" customHeight="1">
      <c r="B135" s="337"/>
      <c r="C135" s="292" t="s">
        <v>1584</v>
      </c>
      <c r="D135" s="292"/>
      <c r="E135" s="292"/>
      <c r="F135" s="315" t="s">
        <v>1565</v>
      </c>
      <c r="G135" s="292"/>
      <c r="H135" s="292" t="s">
        <v>1599</v>
      </c>
      <c r="I135" s="292" t="s">
        <v>1561</v>
      </c>
      <c r="J135" s="292">
        <v>50</v>
      </c>
      <c r="K135" s="340"/>
    </row>
    <row r="136" s="1" customFormat="1" ht="15" customHeight="1">
      <c r="B136" s="337"/>
      <c r="C136" s="292" t="s">
        <v>1586</v>
      </c>
      <c r="D136" s="292"/>
      <c r="E136" s="292"/>
      <c r="F136" s="315" t="s">
        <v>1565</v>
      </c>
      <c r="G136" s="292"/>
      <c r="H136" s="292" t="s">
        <v>1599</v>
      </c>
      <c r="I136" s="292" t="s">
        <v>1561</v>
      </c>
      <c r="J136" s="292">
        <v>50</v>
      </c>
      <c r="K136" s="340"/>
    </row>
    <row r="137" s="1" customFormat="1" ht="15" customHeight="1">
      <c r="B137" s="337"/>
      <c r="C137" s="292" t="s">
        <v>1587</v>
      </c>
      <c r="D137" s="292"/>
      <c r="E137" s="292"/>
      <c r="F137" s="315" t="s">
        <v>1565</v>
      </c>
      <c r="G137" s="292"/>
      <c r="H137" s="292" t="s">
        <v>1612</v>
      </c>
      <c r="I137" s="292" t="s">
        <v>1561</v>
      </c>
      <c r="J137" s="292">
        <v>255</v>
      </c>
      <c r="K137" s="340"/>
    </row>
    <row r="138" s="1" customFormat="1" ht="15" customHeight="1">
      <c r="B138" s="337"/>
      <c r="C138" s="292" t="s">
        <v>1589</v>
      </c>
      <c r="D138" s="292"/>
      <c r="E138" s="292"/>
      <c r="F138" s="315" t="s">
        <v>1559</v>
      </c>
      <c r="G138" s="292"/>
      <c r="H138" s="292" t="s">
        <v>1613</v>
      </c>
      <c r="I138" s="292" t="s">
        <v>1591</v>
      </c>
      <c r="J138" s="292"/>
      <c r="K138" s="340"/>
    </row>
    <row r="139" s="1" customFormat="1" ht="15" customHeight="1">
      <c r="B139" s="337"/>
      <c r="C139" s="292" t="s">
        <v>1592</v>
      </c>
      <c r="D139" s="292"/>
      <c r="E139" s="292"/>
      <c r="F139" s="315" t="s">
        <v>1559</v>
      </c>
      <c r="G139" s="292"/>
      <c r="H139" s="292" t="s">
        <v>1614</v>
      </c>
      <c r="I139" s="292" t="s">
        <v>1594</v>
      </c>
      <c r="J139" s="292"/>
      <c r="K139" s="340"/>
    </row>
    <row r="140" s="1" customFormat="1" ht="15" customHeight="1">
      <c r="B140" s="337"/>
      <c r="C140" s="292" t="s">
        <v>1595</v>
      </c>
      <c r="D140" s="292"/>
      <c r="E140" s="292"/>
      <c r="F140" s="315" t="s">
        <v>1559</v>
      </c>
      <c r="G140" s="292"/>
      <c r="H140" s="292" t="s">
        <v>1595</v>
      </c>
      <c r="I140" s="292" t="s">
        <v>1594</v>
      </c>
      <c r="J140" s="292"/>
      <c r="K140" s="340"/>
    </row>
    <row r="141" s="1" customFormat="1" ht="15" customHeight="1">
      <c r="B141" s="337"/>
      <c r="C141" s="292" t="s">
        <v>39</v>
      </c>
      <c r="D141" s="292"/>
      <c r="E141" s="292"/>
      <c r="F141" s="315" t="s">
        <v>1559</v>
      </c>
      <c r="G141" s="292"/>
      <c r="H141" s="292" t="s">
        <v>1615</v>
      </c>
      <c r="I141" s="292" t="s">
        <v>1594</v>
      </c>
      <c r="J141" s="292"/>
      <c r="K141" s="340"/>
    </row>
    <row r="142" s="1" customFormat="1" ht="15" customHeight="1">
      <c r="B142" s="337"/>
      <c r="C142" s="292" t="s">
        <v>1616</v>
      </c>
      <c r="D142" s="292"/>
      <c r="E142" s="292"/>
      <c r="F142" s="315" t="s">
        <v>1559</v>
      </c>
      <c r="G142" s="292"/>
      <c r="H142" s="292" t="s">
        <v>1617</v>
      </c>
      <c r="I142" s="292" t="s">
        <v>1594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1618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1553</v>
      </c>
      <c r="D148" s="307"/>
      <c r="E148" s="307"/>
      <c r="F148" s="307" t="s">
        <v>1554</v>
      </c>
      <c r="G148" s="308"/>
      <c r="H148" s="307" t="s">
        <v>55</v>
      </c>
      <c r="I148" s="307" t="s">
        <v>58</v>
      </c>
      <c r="J148" s="307" t="s">
        <v>1555</v>
      </c>
      <c r="K148" s="306"/>
    </row>
    <row r="149" s="1" customFormat="1" ht="17.25" customHeight="1">
      <c r="B149" s="304"/>
      <c r="C149" s="309" t="s">
        <v>1556</v>
      </c>
      <c r="D149" s="309"/>
      <c r="E149" s="309"/>
      <c r="F149" s="310" t="s">
        <v>1557</v>
      </c>
      <c r="G149" s="311"/>
      <c r="H149" s="309"/>
      <c r="I149" s="309"/>
      <c r="J149" s="309" t="s">
        <v>1558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1562</v>
      </c>
      <c r="D151" s="292"/>
      <c r="E151" s="292"/>
      <c r="F151" s="345" t="s">
        <v>1559</v>
      </c>
      <c r="G151" s="292"/>
      <c r="H151" s="344" t="s">
        <v>1599</v>
      </c>
      <c r="I151" s="344" t="s">
        <v>1561</v>
      </c>
      <c r="J151" s="344">
        <v>120</v>
      </c>
      <c r="K151" s="340"/>
    </row>
    <row r="152" s="1" customFormat="1" ht="15" customHeight="1">
      <c r="B152" s="317"/>
      <c r="C152" s="344" t="s">
        <v>1608</v>
      </c>
      <c r="D152" s="292"/>
      <c r="E152" s="292"/>
      <c r="F152" s="345" t="s">
        <v>1559</v>
      </c>
      <c r="G152" s="292"/>
      <c r="H152" s="344" t="s">
        <v>1619</v>
      </c>
      <c r="I152" s="344" t="s">
        <v>1561</v>
      </c>
      <c r="J152" s="344" t="s">
        <v>1610</v>
      </c>
      <c r="K152" s="340"/>
    </row>
    <row r="153" s="1" customFormat="1" ht="15" customHeight="1">
      <c r="B153" s="317"/>
      <c r="C153" s="344" t="s">
        <v>1507</v>
      </c>
      <c r="D153" s="292"/>
      <c r="E153" s="292"/>
      <c r="F153" s="345" t="s">
        <v>1559</v>
      </c>
      <c r="G153" s="292"/>
      <c r="H153" s="344" t="s">
        <v>1620</v>
      </c>
      <c r="I153" s="344" t="s">
        <v>1561</v>
      </c>
      <c r="J153" s="344" t="s">
        <v>1610</v>
      </c>
      <c r="K153" s="340"/>
    </row>
    <row r="154" s="1" customFormat="1" ht="15" customHeight="1">
      <c r="B154" s="317"/>
      <c r="C154" s="344" t="s">
        <v>1564</v>
      </c>
      <c r="D154" s="292"/>
      <c r="E154" s="292"/>
      <c r="F154" s="345" t="s">
        <v>1565</v>
      </c>
      <c r="G154" s="292"/>
      <c r="H154" s="344" t="s">
        <v>1599</v>
      </c>
      <c r="I154" s="344" t="s">
        <v>1561</v>
      </c>
      <c r="J154" s="344">
        <v>50</v>
      </c>
      <c r="K154" s="340"/>
    </row>
    <row r="155" s="1" customFormat="1" ht="15" customHeight="1">
      <c r="B155" s="317"/>
      <c r="C155" s="344" t="s">
        <v>1567</v>
      </c>
      <c r="D155" s="292"/>
      <c r="E155" s="292"/>
      <c r="F155" s="345" t="s">
        <v>1559</v>
      </c>
      <c r="G155" s="292"/>
      <c r="H155" s="344" t="s">
        <v>1599</v>
      </c>
      <c r="I155" s="344" t="s">
        <v>1569</v>
      </c>
      <c r="J155" s="344"/>
      <c r="K155" s="340"/>
    </row>
    <row r="156" s="1" customFormat="1" ht="15" customHeight="1">
      <c r="B156" s="317"/>
      <c r="C156" s="344" t="s">
        <v>1578</v>
      </c>
      <c r="D156" s="292"/>
      <c r="E156" s="292"/>
      <c r="F156" s="345" t="s">
        <v>1565</v>
      </c>
      <c r="G156" s="292"/>
      <c r="H156" s="344" t="s">
        <v>1599</v>
      </c>
      <c r="I156" s="344" t="s">
        <v>1561</v>
      </c>
      <c r="J156" s="344">
        <v>50</v>
      </c>
      <c r="K156" s="340"/>
    </row>
    <row r="157" s="1" customFormat="1" ht="15" customHeight="1">
      <c r="B157" s="317"/>
      <c r="C157" s="344" t="s">
        <v>1586</v>
      </c>
      <c r="D157" s="292"/>
      <c r="E157" s="292"/>
      <c r="F157" s="345" t="s">
        <v>1565</v>
      </c>
      <c r="G157" s="292"/>
      <c r="H157" s="344" t="s">
        <v>1599</v>
      </c>
      <c r="I157" s="344" t="s">
        <v>1561</v>
      </c>
      <c r="J157" s="344">
        <v>50</v>
      </c>
      <c r="K157" s="340"/>
    </row>
    <row r="158" s="1" customFormat="1" ht="15" customHeight="1">
      <c r="B158" s="317"/>
      <c r="C158" s="344" t="s">
        <v>1584</v>
      </c>
      <c r="D158" s="292"/>
      <c r="E158" s="292"/>
      <c r="F158" s="345" t="s">
        <v>1565</v>
      </c>
      <c r="G158" s="292"/>
      <c r="H158" s="344" t="s">
        <v>1599</v>
      </c>
      <c r="I158" s="344" t="s">
        <v>1561</v>
      </c>
      <c r="J158" s="344">
        <v>50</v>
      </c>
      <c r="K158" s="340"/>
    </row>
    <row r="159" s="1" customFormat="1" ht="15" customHeight="1">
      <c r="B159" s="317"/>
      <c r="C159" s="344" t="s">
        <v>101</v>
      </c>
      <c r="D159" s="292"/>
      <c r="E159" s="292"/>
      <c r="F159" s="345" t="s">
        <v>1559</v>
      </c>
      <c r="G159" s="292"/>
      <c r="H159" s="344" t="s">
        <v>1621</v>
      </c>
      <c r="I159" s="344" t="s">
        <v>1561</v>
      </c>
      <c r="J159" s="344" t="s">
        <v>1622</v>
      </c>
      <c r="K159" s="340"/>
    </row>
    <row r="160" s="1" customFormat="1" ht="15" customHeight="1">
      <c r="B160" s="317"/>
      <c r="C160" s="344" t="s">
        <v>1623</v>
      </c>
      <c r="D160" s="292"/>
      <c r="E160" s="292"/>
      <c r="F160" s="345" t="s">
        <v>1559</v>
      </c>
      <c r="G160" s="292"/>
      <c r="H160" s="344" t="s">
        <v>1624</v>
      </c>
      <c r="I160" s="344" t="s">
        <v>1594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1625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1553</v>
      </c>
      <c r="D166" s="307"/>
      <c r="E166" s="307"/>
      <c r="F166" s="307" t="s">
        <v>1554</v>
      </c>
      <c r="G166" s="349"/>
      <c r="H166" s="350" t="s">
        <v>55</v>
      </c>
      <c r="I166" s="350" t="s">
        <v>58</v>
      </c>
      <c r="J166" s="307" t="s">
        <v>1555</v>
      </c>
      <c r="K166" s="284"/>
    </row>
    <row r="167" s="1" customFormat="1" ht="17.25" customHeight="1">
      <c r="B167" s="285"/>
      <c r="C167" s="309" t="s">
        <v>1556</v>
      </c>
      <c r="D167" s="309"/>
      <c r="E167" s="309"/>
      <c r="F167" s="310" t="s">
        <v>1557</v>
      </c>
      <c r="G167" s="351"/>
      <c r="H167" s="352"/>
      <c r="I167" s="352"/>
      <c r="J167" s="309" t="s">
        <v>1558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1562</v>
      </c>
      <c r="D169" s="292"/>
      <c r="E169" s="292"/>
      <c r="F169" s="315" t="s">
        <v>1559</v>
      </c>
      <c r="G169" s="292"/>
      <c r="H169" s="292" t="s">
        <v>1599</v>
      </c>
      <c r="I169" s="292" t="s">
        <v>1561</v>
      </c>
      <c r="J169" s="292">
        <v>120</v>
      </c>
      <c r="K169" s="340"/>
    </row>
    <row r="170" s="1" customFormat="1" ht="15" customHeight="1">
      <c r="B170" s="317"/>
      <c r="C170" s="292" t="s">
        <v>1608</v>
      </c>
      <c r="D170" s="292"/>
      <c r="E170" s="292"/>
      <c r="F170" s="315" t="s">
        <v>1559</v>
      </c>
      <c r="G170" s="292"/>
      <c r="H170" s="292" t="s">
        <v>1609</v>
      </c>
      <c r="I170" s="292" t="s">
        <v>1561</v>
      </c>
      <c r="J170" s="292" t="s">
        <v>1610</v>
      </c>
      <c r="K170" s="340"/>
    </row>
    <row r="171" s="1" customFormat="1" ht="15" customHeight="1">
      <c r="B171" s="317"/>
      <c r="C171" s="292" t="s">
        <v>1507</v>
      </c>
      <c r="D171" s="292"/>
      <c r="E171" s="292"/>
      <c r="F171" s="315" t="s">
        <v>1559</v>
      </c>
      <c r="G171" s="292"/>
      <c r="H171" s="292" t="s">
        <v>1626</v>
      </c>
      <c r="I171" s="292" t="s">
        <v>1561</v>
      </c>
      <c r="J171" s="292" t="s">
        <v>1610</v>
      </c>
      <c r="K171" s="340"/>
    </row>
    <row r="172" s="1" customFormat="1" ht="15" customHeight="1">
      <c r="B172" s="317"/>
      <c r="C172" s="292" t="s">
        <v>1564</v>
      </c>
      <c r="D172" s="292"/>
      <c r="E172" s="292"/>
      <c r="F172" s="315" t="s">
        <v>1565</v>
      </c>
      <c r="G172" s="292"/>
      <c r="H172" s="292" t="s">
        <v>1626</v>
      </c>
      <c r="I172" s="292" t="s">
        <v>1561</v>
      </c>
      <c r="J172" s="292">
        <v>50</v>
      </c>
      <c r="K172" s="340"/>
    </row>
    <row r="173" s="1" customFormat="1" ht="15" customHeight="1">
      <c r="B173" s="317"/>
      <c r="C173" s="292" t="s">
        <v>1567</v>
      </c>
      <c r="D173" s="292"/>
      <c r="E173" s="292"/>
      <c r="F173" s="315" t="s">
        <v>1559</v>
      </c>
      <c r="G173" s="292"/>
      <c r="H173" s="292" t="s">
        <v>1626</v>
      </c>
      <c r="I173" s="292" t="s">
        <v>1569</v>
      </c>
      <c r="J173" s="292"/>
      <c r="K173" s="340"/>
    </row>
    <row r="174" s="1" customFormat="1" ht="15" customHeight="1">
      <c r="B174" s="317"/>
      <c r="C174" s="292" t="s">
        <v>1578</v>
      </c>
      <c r="D174" s="292"/>
      <c r="E174" s="292"/>
      <c r="F174" s="315" t="s">
        <v>1565</v>
      </c>
      <c r="G174" s="292"/>
      <c r="H174" s="292" t="s">
        <v>1626</v>
      </c>
      <c r="I174" s="292" t="s">
        <v>1561</v>
      </c>
      <c r="J174" s="292">
        <v>50</v>
      </c>
      <c r="K174" s="340"/>
    </row>
    <row r="175" s="1" customFormat="1" ht="15" customHeight="1">
      <c r="B175" s="317"/>
      <c r="C175" s="292" t="s">
        <v>1586</v>
      </c>
      <c r="D175" s="292"/>
      <c r="E175" s="292"/>
      <c r="F175" s="315" t="s">
        <v>1565</v>
      </c>
      <c r="G175" s="292"/>
      <c r="H175" s="292" t="s">
        <v>1626</v>
      </c>
      <c r="I175" s="292" t="s">
        <v>1561</v>
      </c>
      <c r="J175" s="292">
        <v>50</v>
      </c>
      <c r="K175" s="340"/>
    </row>
    <row r="176" s="1" customFormat="1" ht="15" customHeight="1">
      <c r="B176" s="317"/>
      <c r="C176" s="292" t="s">
        <v>1584</v>
      </c>
      <c r="D176" s="292"/>
      <c r="E176" s="292"/>
      <c r="F176" s="315" t="s">
        <v>1565</v>
      </c>
      <c r="G176" s="292"/>
      <c r="H176" s="292" t="s">
        <v>1626</v>
      </c>
      <c r="I176" s="292" t="s">
        <v>1561</v>
      </c>
      <c r="J176" s="292">
        <v>50</v>
      </c>
      <c r="K176" s="340"/>
    </row>
    <row r="177" s="1" customFormat="1" ht="15" customHeight="1">
      <c r="B177" s="317"/>
      <c r="C177" s="292" t="s">
        <v>121</v>
      </c>
      <c r="D177" s="292"/>
      <c r="E177" s="292"/>
      <c r="F177" s="315" t="s">
        <v>1559</v>
      </c>
      <c r="G177" s="292"/>
      <c r="H177" s="292" t="s">
        <v>1627</v>
      </c>
      <c r="I177" s="292" t="s">
        <v>1628</v>
      </c>
      <c r="J177" s="292"/>
      <c r="K177" s="340"/>
    </row>
    <row r="178" s="1" customFormat="1" ht="15" customHeight="1">
      <c r="B178" s="317"/>
      <c r="C178" s="292" t="s">
        <v>58</v>
      </c>
      <c r="D178" s="292"/>
      <c r="E178" s="292"/>
      <c r="F178" s="315" t="s">
        <v>1559</v>
      </c>
      <c r="G178" s="292"/>
      <c r="H178" s="292" t="s">
        <v>1629</v>
      </c>
      <c r="I178" s="292" t="s">
        <v>1630</v>
      </c>
      <c r="J178" s="292">
        <v>1</v>
      </c>
      <c r="K178" s="340"/>
    </row>
    <row r="179" s="1" customFormat="1" ht="15" customHeight="1">
      <c r="B179" s="317"/>
      <c r="C179" s="292" t="s">
        <v>54</v>
      </c>
      <c r="D179" s="292"/>
      <c r="E179" s="292"/>
      <c r="F179" s="315" t="s">
        <v>1559</v>
      </c>
      <c r="G179" s="292"/>
      <c r="H179" s="292" t="s">
        <v>1631</v>
      </c>
      <c r="I179" s="292" t="s">
        <v>1561</v>
      </c>
      <c r="J179" s="292">
        <v>20</v>
      </c>
      <c r="K179" s="340"/>
    </row>
    <row r="180" s="1" customFormat="1" ht="15" customHeight="1">
      <c r="B180" s="317"/>
      <c r="C180" s="292" t="s">
        <v>55</v>
      </c>
      <c r="D180" s="292"/>
      <c r="E180" s="292"/>
      <c r="F180" s="315" t="s">
        <v>1559</v>
      </c>
      <c r="G180" s="292"/>
      <c r="H180" s="292" t="s">
        <v>1632</v>
      </c>
      <c r="I180" s="292" t="s">
        <v>1561</v>
      </c>
      <c r="J180" s="292">
        <v>255</v>
      </c>
      <c r="K180" s="340"/>
    </row>
    <row r="181" s="1" customFormat="1" ht="15" customHeight="1">
      <c r="B181" s="317"/>
      <c r="C181" s="292" t="s">
        <v>122</v>
      </c>
      <c r="D181" s="292"/>
      <c r="E181" s="292"/>
      <c r="F181" s="315" t="s">
        <v>1559</v>
      </c>
      <c r="G181" s="292"/>
      <c r="H181" s="292" t="s">
        <v>1523</v>
      </c>
      <c r="I181" s="292" t="s">
        <v>1561</v>
      </c>
      <c r="J181" s="292">
        <v>10</v>
      </c>
      <c r="K181" s="340"/>
    </row>
    <row r="182" s="1" customFormat="1" ht="15" customHeight="1">
      <c r="B182" s="317"/>
      <c r="C182" s="292" t="s">
        <v>123</v>
      </c>
      <c r="D182" s="292"/>
      <c r="E182" s="292"/>
      <c r="F182" s="315" t="s">
        <v>1559</v>
      </c>
      <c r="G182" s="292"/>
      <c r="H182" s="292" t="s">
        <v>1633</v>
      </c>
      <c r="I182" s="292" t="s">
        <v>1594</v>
      </c>
      <c r="J182" s="292"/>
      <c r="K182" s="340"/>
    </row>
    <row r="183" s="1" customFormat="1" ht="15" customHeight="1">
      <c r="B183" s="317"/>
      <c r="C183" s="292" t="s">
        <v>1634</v>
      </c>
      <c r="D183" s="292"/>
      <c r="E183" s="292"/>
      <c r="F183" s="315" t="s">
        <v>1559</v>
      </c>
      <c r="G183" s="292"/>
      <c r="H183" s="292" t="s">
        <v>1635</v>
      </c>
      <c r="I183" s="292" t="s">
        <v>1594</v>
      </c>
      <c r="J183" s="292"/>
      <c r="K183" s="340"/>
    </row>
    <row r="184" s="1" customFormat="1" ht="15" customHeight="1">
      <c r="B184" s="317"/>
      <c r="C184" s="292" t="s">
        <v>1623</v>
      </c>
      <c r="D184" s="292"/>
      <c r="E184" s="292"/>
      <c r="F184" s="315" t="s">
        <v>1559</v>
      </c>
      <c r="G184" s="292"/>
      <c r="H184" s="292" t="s">
        <v>1636</v>
      </c>
      <c r="I184" s="292" t="s">
        <v>1594</v>
      </c>
      <c r="J184" s="292"/>
      <c r="K184" s="340"/>
    </row>
    <row r="185" s="1" customFormat="1" ht="15" customHeight="1">
      <c r="B185" s="317"/>
      <c r="C185" s="292" t="s">
        <v>125</v>
      </c>
      <c r="D185" s="292"/>
      <c r="E185" s="292"/>
      <c r="F185" s="315" t="s">
        <v>1565</v>
      </c>
      <c r="G185" s="292"/>
      <c r="H185" s="292" t="s">
        <v>1637</v>
      </c>
      <c r="I185" s="292" t="s">
        <v>1561</v>
      </c>
      <c r="J185" s="292">
        <v>50</v>
      </c>
      <c r="K185" s="340"/>
    </row>
    <row r="186" s="1" customFormat="1" ht="15" customHeight="1">
      <c r="B186" s="317"/>
      <c r="C186" s="292" t="s">
        <v>1638</v>
      </c>
      <c r="D186" s="292"/>
      <c r="E186" s="292"/>
      <c r="F186" s="315" t="s">
        <v>1565</v>
      </c>
      <c r="G186" s="292"/>
      <c r="H186" s="292" t="s">
        <v>1639</v>
      </c>
      <c r="I186" s="292" t="s">
        <v>1640</v>
      </c>
      <c r="J186" s="292"/>
      <c r="K186" s="340"/>
    </row>
    <row r="187" s="1" customFormat="1" ht="15" customHeight="1">
      <c r="B187" s="317"/>
      <c r="C187" s="292" t="s">
        <v>1641</v>
      </c>
      <c r="D187" s="292"/>
      <c r="E187" s="292"/>
      <c r="F187" s="315" t="s">
        <v>1565</v>
      </c>
      <c r="G187" s="292"/>
      <c r="H187" s="292" t="s">
        <v>1642</v>
      </c>
      <c r="I187" s="292" t="s">
        <v>1640</v>
      </c>
      <c r="J187" s="292"/>
      <c r="K187" s="340"/>
    </row>
    <row r="188" s="1" customFormat="1" ht="15" customHeight="1">
      <c r="B188" s="317"/>
      <c r="C188" s="292" t="s">
        <v>1643</v>
      </c>
      <c r="D188" s="292"/>
      <c r="E188" s="292"/>
      <c r="F188" s="315" t="s">
        <v>1565</v>
      </c>
      <c r="G188" s="292"/>
      <c r="H188" s="292" t="s">
        <v>1644</v>
      </c>
      <c r="I188" s="292" t="s">
        <v>1640</v>
      </c>
      <c r="J188" s="292"/>
      <c r="K188" s="340"/>
    </row>
    <row r="189" s="1" customFormat="1" ht="15" customHeight="1">
      <c r="B189" s="317"/>
      <c r="C189" s="353" t="s">
        <v>1645</v>
      </c>
      <c r="D189" s="292"/>
      <c r="E189" s="292"/>
      <c r="F189" s="315" t="s">
        <v>1565</v>
      </c>
      <c r="G189" s="292"/>
      <c r="H189" s="292" t="s">
        <v>1646</v>
      </c>
      <c r="I189" s="292" t="s">
        <v>1647</v>
      </c>
      <c r="J189" s="354" t="s">
        <v>1648</v>
      </c>
      <c r="K189" s="340"/>
    </row>
    <row r="190" s="17" customFormat="1" ht="15" customHeight="1">
      <c r="B190" s="355"/>
      <c r="C190" s="356" t="s">
        <v>1649</v>
      </c>
      <c r="D190" s="357"/>
      <c r="E190" s="357"/>
      <c r="F190" s="358" t="s">
        <v>1565</v>
      </c>
      <c r="G190" s="357"/>
      <c r="H190" s="357" t="s">
        <v>1650</v>
      </c>
      <c r="I190" s="357" t="s">
        <v>1647</v>
      </c>
      <c r="J190" s="359" t="s">
        <v>1648</v>
      </c>
      <c r="K190" s="360"/>
    </row>
    <row r="191" s="1" customFormat="1" ht="15" customHeight="1">
      <c r="B191" s="317"/>
      <c r="C191" s="353" t="s">
        <v>43</v>
      </c>
      <c r="D191" s="292"/>
      <c r="E191" s="292"/>
      <c r="F191" s="315" t="s">
        <v>1559</v>
      </c>
      <c r="G191" s="292"/>
      <c r="H191" s="289" t="s">
        <v>1651</v>
      </c>
      <c r="I191" s="292" t="s">
        <v>1652</v>
      </c>
      <c r="J191" s="292"/>
      <c r="K191" s="340"/>
    </row>
    <row r="192" s="1" customFormat="1" ht="15" customHeight="1">
      <c r="B192" s="317"/>
      <c r="C192" s="353" t="s">
        <v>1653</v>
      </c>
      <c r="D192" s="292"/>
      <c r="E192" s="292"/>
      <c r="F192" s="315" t="s">
        <v>1559</v>
      </c>
      <c r="G192" s="292"/>
      <c r="H192" s="292" t="s">
        <v>1654</v>
      </c>
      <c r="I192" s="292" t="s">
        <v>1594</v>
      </c>
      <c r="J192" s="292"/>
      <c r="K192" s="340"/>
    </row>
    <row r="193" s="1" customFormat="1" ht="15" customHeight="1">
      <c r="B193" s="317"/>
      <c r="C193" s="353" t="s">
        <v>1655</v>
      </c>
      <c r="D193" s="292"/>
      <c r="E193" s="292"/>
      <c r="F193" s="315" t="s">
        <v>1559</v>
      </c>
      <c r="G193" s="292"/>
      <c r="H193" s="292" t="s">
        <v>1656</v>
      </c>
      <c r="I193" s="292" t="s">
        <v>1594</v>
      </c>
      <c r="J193" s="292"/>
      <c r="K193" s="340"/>
    </row>
    <row r="194" s="1" customFormat="1" ht="15" customHeight="1">
      <c r="B194" s="317"/>
      <c r="C194" s="353" t="s">
        <v>1657</v>
      </c>
      <c r="D194" s="292"/>
      <c r="E194" s="292"/>
      <c r="F194" s="315" t="s">
        <v>1565</v>
      </c>
      <c r="G194" s="292"/>
      <c r="H194" s="292" t="s">
        <v>1658</v>
      </c>
      <c r="I194" s="292" t="s">
        <v>1594</v>
      </c>
      <c r="J194" s="292"/>
      <c r="K194" s="340"/>
    </row>
    <row r="195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="1" customFormat="1" ht="18.75" customHeight="1"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</row>
    <row r="199" s="1" customFormat="1" ht="13.5">
      <c r="B199" s="279"/>
      <c r="C199" s="280"/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1">
      <c r="B200" s="282"/>
      <c r="C200" s="283" t="s">
        <v>1659</v>
      </c>
      <c r="D200" s="283"/>
      <c r="E200" s="283"/>
      <c r="F200" s="283"/>
      <c r="G200" s="283"/>
      <c r="H200" s="283"/>
      <c r="I200" s="283"/>
      <c r="J200" s="283"/>
      <c r="K200" s="284"/>
    </row>
    <row r="201" s="1" customFormat="1" ht="25.5" customHeight="1">
      <c r="B201" s="282"/>
      <c r="C201" s="362" t="s">
        <v>1660</v>
      </c>
      <c r="D201" s="362"/>
      <c r="E201" s="362"/>
      <c r="F201" s="362" t="s">
        <v>1661</v>
      </c>
      <c r="G201" s="363"/>
      <c r="H201" s="362" t="s">
        <v>1662</v>
      </c>
      <c r="I201" s="362"/>
      <c r="J201" s="362"/>
      <c r="K201" s="284"/>
    </row>
    <row r="202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="1" customFormat="1" ht="15" customHeight="1">
      <c r="B203" s="317"/>
      <c r="C203" s="292" t="s">
        <v>1652</v>
      </c>
      <c r="D203" s="292"/>
      <c r="E203" s="292"/>
      <c r="F203" s="315" t="s">
        <v>44</v>
      </c>
      <c r="G203" s="292"/>
      <c r="H203" s="292" t="s">
        <v>1663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45</v>
      </c>
      <c r="G204" s="292"/>
      <c r="H204" s="292" t="s">
        <v>1664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48</v>
      </c>
      <c r="G205" s="292"/>
      <c r="H205" s="292" t="s">
        <v>1665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46</v>
      </c>
      <c r="G206" s="292"/>
      <c r="H206" s="292" t="s">
        <v>1666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 t="s">
        <v>47</v>
      </c>
      <c r="G207" s="292"/>
      <c r="H207" s="292" t="s">
        <v>1667</v>
      </c>
      <c r="I207" s="292"/>
      <c r="J207" s="292"/>
      <c r="K207" s="340"/>
    </row>
    <row r="208" s="1" customFormat="1" ht="15" customHeight="1">
      <c r="B208" s="317"/>
      <c r="C208" s="292"/>
      <c r="D208" s="292"/>
      <c r="E208" s="292"/>
      <c r="F208" s="315"/>
      <c r="G208" s="292"/>
      <c r="H208" s="292"/>
      <c r="I208" s="292"/>
      <c r="J208" s="292"/>
      <c r="K208" s="340"/>
    </row>
    <row r="209" s="1" customFormat="1" ht="15" customHeight="1">
      <c r="B209" s="317"/>
      <c r="C209" s="292" t="s">
        <v>1606</v>
      </c>
      <c r="D209" s="292"/>
      <c r="E209" s="292"/>
      <c r="F209" s="315" t="s">
        <v>80</v>
      </c>
      <c r="G209" s="292"/>
      <c r="H209" s="292" t="s">
        <v>1668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1501</v>
      </c>
      <c r="G210" s="292"/>
      <c r="H210" s="292" t="s">
        <v>1502</v>
      </c>
      <c r="I210" s="292"/>
      <c r="J210" s="292"/>
      <c r="K210" s="340"/>
    </row>
    <row r="211" s="1" customFormat="1" ht="15" customHeight="1">
      <c r="B211" s="317"/>
      <c r="C211" s="292"/>
      <c r="D211" s="292"/>
      <c r="E211" s="292"/>
      <c r="F211" s="315" t="s">
        <v>1499</v>
      </c>
      <c r="G211" s="292"/>
      <c r="H211" s="292" t="s">
        <v>1669</v>
      </c>
      <c r="I211" s="292"/>
      <c r="J211" s="292"/>
      <c r="K211" s="340"/>
    </row>
    <row r="212" s="1" customFormat="1" ht="15" customHeight="1">
      <c r="B212" s="364"/>
      <c r="C212" s="292"/>
      <c r="D212" s="292"/>
      <c r="E212" s="292"/>
      <c r="F212" s="315" t="s">
        <v>1503</v>
      </c>
      <c r="G212" s="353"/>
      <c r="H212" s="344" t="s">
        <v>1504</v>
      </c>
      <c r="I212" s="344"/>
      <c r="J212" s="344"/>
      <c r="K212" s="365"/>
    </row>
    <row r="213" s="1" customFormat="1" ht="15" customHeight="1">
      <c r="B213" s="364"/>
      <c r="C213" s="292"/>
      <c r="D213" s="292"/>
      <c r="E213" s="292"/>
      <c r="F213" s="315" t="s">
        <v>1505</v>
      </c>
      <c r="G213" s="353"/>
      <c r="H213" s="344" t="s">
        <v>800</v>
      </c>
      <c r="I213" s="344"/>
      <c r="J213" s="344"/>
      <c r="K213" s="365"/>
    </row>
    <row r="214" s="1" customFormat="1" ht="15" customHeight="1">
      <c r="B214" s="364"/>
      <c r="C214" s="292"/>
      <c r="D214" s="292"/>
      <c r="E214" s="292"/>
      <c r="F214" s="315"/>
      <c r="G214" s="353"/>
      <c r="H214" s="344"/>
      <c r="I214" s="344"/>
      <c r="J214" s="344"/>
      <c r="K214" s="365"/>
    </row>
    <row r="215" s="1" customFormat="1" ht="15" customHeight="1">
      <c r="B215" s="364"/>
      <c r="C215" s="292" t="s">
        <v>1630</v>
      </c>
      <c r="D215" s="292"/>
      <c r="E215" s="292"/>
      <c r="F215" s="315">
        <v>1</v>
      </c>
      <c r="G215" s="353"/>
      <c r="H215" s="344" t="s">
        <v>1670</v>
      </c>
      <c r="I215" s="344"/>
      <c r="J215" s="344"/>
      <c r="K215" s="365"/>
    </row>
    <row r="216" s="1" customFormat="1" ht="15" customHeight="1">
      <c r="B216" s="364"/>
      <c r="C216" s="292"/>
      <c r="D216" s="292"/>
      <c r="E216" s="292"/>
      <c r="F216" s="315">
        <v>2</v>
      </c>
      <c r="G216" s="353"/>
      <c r="H216" s="344" t="s">
        <v>1671</v>
      </c>
      <c r="I216" s="344"/>
      <c r="J216" s="344"/>
      <c r="K216" s="365"/>
    </row>
    <row r="217" s="1" customFormat="1" ht="15" customHeight="1">
      <c r="B217" s="364"/>
      <c r="C217" s="292"/>
      <c r="D217" s="292"/>
      <c r="E217" s="292"/>
      <c r="F217" s="315">
        <v>3</v>
      </c>
      <c r="G217" s="353"/>
      <c r="H217" s="344" t="s">
        <v>1672</v>
      </c>
      <c r="I217" s="344"/>
      <c r="J217" s="344"/>
      <c r="K217" s="365"/>
    </row>
    <row r="218" s="1" customFormat="1" ht="15" customHeight="1">
      <c r="B218" s="364"/>
      <c r="C218" s="292"/>
      <c r="D218" s="292"/>
      <c r="E218" s="292"/>
      <c r="F218" s="315">
        <v>4</v>
      </c>
      <c r="G218" s="353"/>
      <c r="H218" s="344" t="s">
        <v>1673</v>
      </c>
      <c r="I218" s="344"/>
      <c r="J218" s="344"/>
      <c r="K218" s="365"/>
    </row>
    <row r="219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HANOUS-06\HonzaK</dc:creator>
  <cp:lastModifiedBy>HANOUS-06\HonzaK</cp:lastModifiedBy>
  <dcterms:created xsi:type="dcterms:W3CDTF">2024-04-17T05:50:04Z</dcterms:created>
  <dcterms:modified xsi:type="dcterms:W3CDTF">2024-04-17T05:50:14Z</dcterms:modified>
</cp:coreProperties>
</file>