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íša\2023\7_2023 DČOV Němčice u Kdyně\rozpočet\"/>
    </mc:Choice>
  </mc:AlternateContent>
  <bookViews>
    <workbookView xWindow="0" yWindow="0" windowWidth="0" windowHeight="0"/>
  </bookViews>
  <sheets>
    <sheet name="Rekapitulace stavby" sheetId="1" r:id="rId1"/>
    <sheet name="01 - DČOV a kanalizační p..." sheetId="2" r:id="rId2"/>
    <sheet name="0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DČOV a kanalizační p...'!$C$93:$K$326</definedName>
    <definedName name="_xlnm.Print_Area" localSheetId="1">'01 - DČOV a kanalizační p...'!$C$4:$J$39,'01 - DČOV a kanalizační p...'!$C$45:$J$75,'01 - DČOV a kanalizační p...'!$C$81:$K$326</definedName>
    <definedName name="_xlnm.Print_Titles" localSheetId="1">'01 - DČOV a kanalizační p...'!$93:$93</definedName>
    <definedName name="_xlnm._FilterDatabase" localSheetId="2" hidden="1">'02 - VRN'!$C$79:$K$89</definedName>
    <definedName name="_xlnm.Print_Area" localSheetId="2">'02 - VRN'!$C$4:$J$39,'02 - VRN'!$C$45:$J$61,'02 - VRN'!$C$67:$K$89</definedName>
    <definedName name="_xlnm.Print_Titles" localSheetId="2">'02 - VRN'!$79:$79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2" r="J37"/>
  <c r="J36"/>
  <c i="1" r="AY55"/>
  <c i="2" r="J35"/>
  <c i="1" r="AX55"/>
  <c i="2"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8"/>
  <c r="BH298"/>
  <c r="BG298"/>
  <c r="BE298"/>
  <c r="T298"/>
  <c r="R298"/>
  <c r="P298"/>
  <c r="BI295"/>
  <c r="BH295"/>
  <c r="BG295"/>
  <c r="BE295"/>
  <c r="T295"/>
  <c r="R295"/>
  <c r="P295"/>
  <c r="BI291"/>
  <c r="BH291"/>
  <c r="BG291"/>
  <c r="BE291"/>
  <c r="T291"/>
  <c r="T290"/>
  <c r="R291"/>
  <c r="R290"/>
  <c r="P291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1"/>
  <c r="BH151"/>
  <c r="BG151"/>
  <c r="BE151"/>
  <c r="T151"/>
  <c r="R151"/>
  <c r="P151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7"/>
  <c r="BH97"/>
  <c r="BG97"/>
  <c r="BE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1" r="L50"/>
  <c r="AM50"/>
  <c r="AM49"/>
  <c r="L49"/>
  <c r="AM47"/>
  <c r="L47"/>
  <c r="L45"/>
  <c r="L44"/>
  <c i="2" r="BK167"/>
  <c r="J304"/>
  <c i="3" r="J82"/>
  <c i="2" r="BK279"/>
  <c r="BK195"/>
  <c r="J207"/>
  <c r="J158"/>
  <c r="BK230"/>
  <c r="BK213"/>
  <c r="J126"/>
  <c r="BK252"/>
  <c r="J132"/>
  <c r="BK281"/>
  <c i="3" r="BK87"/>
  <c i="2" r="J146"/>
  <c r="BK108"/>
  <c r="J291"/>
  <c i="3" r="BK89"/>
  <c i="2" r="BK246"/>
  <c r="BK268"/>
  <c r="J317"/>
  <c r="J164"/>
  <c r="J186"/>
  <c r="BK298"/>
  <c r="BK111"/>
  <c r="BK132"/>
  <c r="J279"/>
  <c r="J268"/>
  <c r="J302"/>
  <c r="J215"/>
  <c r="J309"/>
  <c r="BK192"/>
  <c r="BK226"/>
  <c r="J198"/>
  <c r="BK105"/>
  <c r="J238"/>
  <c i="3" r="J84"/>
  <c i="2" r="BK158"/>
  <c r="BK211"/>
  <c r="BK323"/>
  <c r="BK175"/>
  <c r="J143"/>
  <c r="BK215"/>
  <c r="J201"/>
  <c r="BK219"/>
  <c r="J313"/>
  <c r="J129"/>
  <c i="3" r="J85"/>
  <c i="2" r="BK277"/>
  <c i="3" r="BK84"/>
  <c i="2" r="J232"/>
  <c r="J123"/>
  <c r="J321"/>
  <c r="BK245"/>
  <c r="BK304"/>
  <c r="BK233"/>
  <c r="BK250"/>
  <c r="BK284"/>
  <c r="BK97"/>
  <c r="J192"/>
  <c i="3" r="J88"/>
  <c i="2" r="J221"/>
  <c i="3" r="BK85"/>
  <c i="2" r="J137"/>
  <c r="BK120"/>
  <c r="J151"/>
  <c r="BK258"/>
  <c r="BK266"/>
  <c r="BK238"/>
  <c r="BK224"/>
  <c r="BK204"/>
  <c r="J226"/>
  <c r="J325"/>
  <c r="BK143"/>
  <c r="BK315"/>
  <c r="BK295"/>
  <c i="3" r="BK88"/>
  <c i="2" r="BK286"/>
  <c r="J243"/>
  <c r="BK308"/>
  <c r="J288"/>
  <c r="J224"/>
  <c r="J252"/>
  <c r="J298"/>
  <c r="BK235"/>
  <c r="J160"/>
  <c r="J245"/>
  <c r="J284"/>
  <c r="J167"/>
  <c r="J281"/>
  <c i="3" r="J87"/>
  <c i="2" r="BK178"/>
  <c r="BK201"/>
  <c r="BK259"/>
  <c r="BK186"/>
  <c r="BK162"/>
  <c r="BK102"/>
  <c r="BK189"/>
  <c r="J162"/>
  <c r="J246"/>
  <c r="BK137"/>
  <c r="J277"/>
  <c r="J175"/>
  <c r="J274"/>
  <c r="J319"/>
  <c r="BK317"/>
  <c r="J241"/>
  <c r="J180"/>
  <c r="J271"/>
  <c r="BK100"/>
  <c r="J250"/>
  <c r="BK123"/>
  <c r="BK319"/>
  <c r="J108"/>
  <c r="J217"/>
  <c i="3" r="BK82"/>
  <c i="2" r="BK160"/>
  <c r="BK232"/>
  <c r="BK309"/>
  <c r="J228"/>
  <c r="BK177"/>
  <c i="3" r="J83"/>
  <c i="2" r="J233"/>
  <c r="BK198"/>
  <c r="J306"/>
  <c r="J105"/>
  <c r="J248"/>
  <c r="BK180"/>
  <c r="J256"/>
  <c r="BK207"/>
  <c r="BK313"/>
  <c r="BK228"/>
  <c r="J266"/>
  <c r="J323"/>
  <c r="BK146"/>
  <c r="J111"/>
  <c r="J140"/>
  <c r="J172"/>
  <c r="BK221"/>
  <c r="J204"/>
  <c r="J308"/>
  <c r="BK129"/>
  <c r="BK256"/>
  <c r="J219"/>
  <c r="BK274"/>
  <c r="J195"/>
  <c r="J177"/>
  <c r="BK241"/>
  <c r="J120"/>
  <c r="BK299"/>
  <c i="3" r="BK83"/>
  <c i="2" r="J315"/>
  <c r="BK325"/>
  <c r="BK243"/>
  <c r="BK306"/>
  <c r="J259"/>
  <c r="BK254"/>
  <c r="J178"/>
  <c r="J286"/>
  <c r="J295"/>
  <c r="J189"/>
  <c i="1" r="AS54"/>
  <c i="2" r="J97"/>
  <c r="J230"/>
  <c r="BK217"/>
  <c r="BK151"/>
  <c r="J134"/>
  <c r="BK172"/>
  <c r="BK302"/>
  <c r="J213"/>
  <c r="BK248"/>
  <c r="BK126"/>
  <c r="BK134"/>
  <c i="3" r="J89"/>
  <c i="2" r="J258"/>
  <c i="3" r="J86"/>
  <c i="2" r="J236"/>
  <c r="J102"/>
  <c r="J299"/>
  <c i="3" r="BK86"/>
  <c i="2" r="BK164"/>
  <c r="J235"/>
  <c r="BK271"/>
  <c r="BK291"/>
  <c r="BK140"/>
  <c r="J254"/>
  <c r="BK288"/>
  <c r="BK321"/>
  <c r="J211"/>
  <c r="J100"/>
  <c r="BK236"/>
  <c l="1" r="BK166"/>
  <c r="J166"/>
  <c r="J62"/>
  <c r="P174"/>
  <c r="P194"/>
  <c r="P278"/>
  <c r="T312"/>
  <c r="T311"/>
  <c r="P210"/>
  <c r="P301"/>
  <c r="BK210"/>
  <c r="J210"/>
  <c r="J66"/>
  <c r="T265"/>
  <c r="P312"/>
  <c r="P311"/>
  <c r="BK96"/>
  <c r="J96"/>
  <c r="J61"/>
  <c r="R166"/>
  <c r="T174"/>
  <c r="T194"/>
  <c r="R265"/>
  <c r="T294"/>
  <c r="P96"/>
  <c r="P95"/>
  <c r="P94"/>
  <c i="1" r="AU55"/>
  <c i="2" r="T166"/>
  <c r="T179"/>
  <c r="R278"/>
  <c r="R301"/>
  <c r="T210"/>
  <c r="BK312"/>
  <c r="J312"/>
  <c r="J74"/>
  <c i="3" r="BK81"/>
  <c r="J81"/>
  <c r="J60"/>
  <c i="2" r="P166"/>
  <c r="R174"/>
  <c r="BK194"/>
  <c r="J194"/>
  <c r="J65"/>
  <c r="P265"/>
  <c r="R312"/>
  <c r="R311"/>
  <c r="P179"/>
  <c r="T278"/>
  <c r="R294"/>
  <c r="R293"/>
  <c r="T96"/>
  <c r="T95"/>
  <c r="BK174"/>
  <c r="J174"/>
  <c r="J63"/>
  <c r="R179"/>
  <c r="BK278"/>
  <c r="J278"/>
  <c r="J68"/>
  <c r="P294"/>
  <c r="P293"/>
  <c i="3" r="P81"/>
  <c r="P80"/>
  <c i="1" r="AU56"/>
  <c i="2" r="R210"/>
  <c r="BK294"/>
  <c r="T301"/>
  <c i="3" r="R81"/>
  <c r="R80"/>
  <c i="2" r="R96"/>
  <c r="R95"/>
  <c r="R94"/>
  <c r="BK179"/>
  <c r="J179"/>
  <c r="J64"/>
  <c r="R194"/>
  <c r="BK265"/>
  <c r="J265"/>
  <c r="J67"/>
  <c r="BK301"/>
  <c r="J301"/>
  <c r="J72"/>
  <c i="3" r="T81"/>
  <c r="T80"/>
  <c i="2" r="BK290"/>
  <c r="J290"/>
  <c r="J69"/>
  <c i="3" r="BF86"/>
  <c r="BF83"/>
  <c i="2" r="BK311"/>
  <c r="J311"/>
  <c r="J73"/>
  <c i="3" r="F55"/>
  <c r="BF89"/>
  <c r="J52"/>
  <c r="BF87"/>
  <c i="2" r="J294"/>
  <c r="J71"/>
  <c i="3" r="BF84"/>
  <c i="2" r="BK95"/>
  <c r="J95"/>
  <c r="J60"/>
  <c i="3" r="E70"/>
  <c r="BF85"/>
  <c r="BF88"/>
  <c r="BF82"/>
  <c i="2" r="J88"/>
  <c r="BF102"/>
  <c r="BF123"/>
  <c r="BF164"/>
  <c r="BF172"/>
  <c r="BF175"/>
  <c r="BF178"/>
  <c r="BF213"/>
  <c r="BF232"/>
  <c r="BF254"/>
  <c r="BF271"/>
  <c r="BF302"/>
  <c r="BF304"/>
  <c r="BF309"/>
  <c r="BF120"/>
  <c r="BF137"/>
  <c r="BF167"/>
  <c r="BF323"/>
  <c r="BF325"/>
  <c r="BF192"/>
  <c r="BF215"/>
  <c r="BF284"/>
  <c r="BF288"/>
  <c r="BF306"/>
  <c r="BF308"/>
  <c r="BF313"/>
  <c r="BF315"/>
  <c r="BF317"/>
  <c r="BF319"/>
  <c r="BF100"/>
  <c r="BF158"/>
  <c r="BF211"/>
  <c r="BF246"/>
  <c r="BF259"/>
  <c r="BF291"/>
  <c r="BF298"/>
  <c r="BF132"/>
  <c r="BF143"/>
  <c r="BF177"/>
  <c r="BF186"/>
  <c r="BF228"/>
  <c r="BF238"/>
  <c r="BF252"/>
  <c r="BF295"/>
  <c r="BF105"/>
  <c r="BF108"/>
  <c r="BF129"/>
  <c r="BF226"/>
  <c r="BF250"/>
  <c r="BF256"/>
  <c r="E48"/>
  <c r="BF160"/>
  <c r="BF241"/>
  <c r="BF248"/>
  <c r="BF266"/>
  <c r="BF279"/>
  <c r="BF321"/>
  <c r="BF111"/>
  <c r="BF180"/>
  <c r="BF204"/>
  <c r="BF230"/>
  <c r="BF274"/>
  <c r="F55"/>
  <c r="BF97"/>
  <c r="BF140"/>
  <c r="BF189"/>
  <c r="BF198"/>
  <c r="BF219"/>
  <c r="BF286"/>
  <c r="BF299"/>
  <c r="BF134"/>
  <c r="BF146"/>
  <c r="BF162"/>
  <c r="BF195"/>
  <c r="BF207"/>
  <c r="BF217"/>
  <c r="BF224"/>
  <c r="BF236"/>
  <c r="BF245"/>
  <c r="BF151"/>
  <c r="BF221"/>
  <c r="BF233"/>
  <c r="BF243"/>
  <c r="BF126"/>
  <c r="BF201"/>
  <c r="BF235"/>
  <c r="BF258"/>
  <c r="BF268"/>
  <c r="BF277"/>
  <c r="BF281"/>
  <c r="J33"/>
  <c i="1" r="AV55"/>
  <c i="3" r="F33"/>
  <c i="1" r="AZ56"/>
  <c i="3" r="J33"/>
  <c i="1" r="AV56"/>
  <c i="3" r="F35"/>
  <c i="1" r="BB56"/>
  <c i="2" r="F33"/>
  <c i="1" r="AZ55"/>
  <c i="3" r="F37"/>
  <c i="1" r="BD56"/>
  <c i="2" r="F36"/>
  <c i="1" r="BC55"/>
  <c i="3" r="F36"/>
  <c i="1" r="BC56"/>
  <c i="2" r="F35"/>
  <c i="1" r="BB55"/>
  <c i="2" r="F37"/>
  <c i="1" r="BD55"/>
  <c i="2" l="1" r="BK293"/>
  <c r="J293"/>
  <c r="J70"/>
  <c r="T293"/>
  <c r="T94"/>
  <c i="3" r="BK80"/>
  <c r="J80"/>
  <c r="J59"/>
  <c i="2" r="BK94"/>
  <c r="J94"/>
  <c i="1" r="AU54"/>
  <c r="AZ54"/>
  <c r="W29"/>
  <c i="3" r="F34"/>
  <c i="1" r="BA56"/>
  <c r="BC54"/>
  <c r="AY54"/>
  <c i="2" r="J30"/>
  <c i="1" r="AG55"/>
  <c r="BD54"/>
  <c r="W33"/>
  <c i="2" r="J34"/>
  <c i="1" r="AW55"/>
  <c r="AT55"/>
  <c i="2" r="F34"/>
  <c i="1" r="BA55"/>
  <c r="BB54"/>
  <c r="AX54"/>
  <c i="3" r="J34"/>
  <c i="1" r="AW56"/>
  <c r="AT56"/>
  <c l="1" r="AN55"/>
  <c i="2" r="J59"/>
  <c r="J39"/>
  <c i="3" r="J30"/>
  <c i="1" r="AG56"/>
  <c r="BA54"/>
  <c r="W30"/>
  <c r="AV54"/>
  <c r="AK29"/>
  <c r="W32"/>
  <c r="W31"/>
  <c i="3" l="1" r="J39"/>
  <c i="1" r="AN56"/>
  <c r="AW54"/>
  <c r="AK30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<sst xmlns="http://schemas.openxmlformats.org/spreadsheetml/2006/main">
  <si>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</si>
  <si>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</si>
  <si>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</si>
  <si>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</si>
  <si>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</si>
  <si>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{2177dffc-a6d2-4cdc-8d43-c7fc672023ed}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</si>
  <si>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</si>
  <si>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</si>
  <si>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</si>
  <si>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</si>
  <si>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</si>
  <si>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</si>
  <si>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</si>
  <si>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</si>
  <si>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</si>
  <si>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</si>
  <si>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</si>
  <si>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Domovní čistírna odpadních vod pro nemovitost Němčice č.p. 2</t>
  </si>
  <si>
    <t>KSO:</t>
  </si>
  <si>
    <t/>
  </si>
  <si>
    <t>CC-CZ:</t>
  </si>
  <si>
    <t>Místo:</t>
  </si>
  <si>
    <t>Němčice u Kdyně</t>
  </si>
  <si>
    <t>Datum:</t>
  </si>
  <si>
    <t>7. 11. 2023</t>
  </si>
  <si>
    <t>Zadavatel:</t>
  </si>
  <si>
    <t>IČ:</t>
  </si>
  <si>
    <t>01312774</t>
  </si>
  <si>
    <t>Česká republika - Státní pozemkový úřad</t>
  </si>
  <si>
    <t>DIČ:</t>
  </si>
  <si>
    <t>Uchazeč:</t>
  </si>
  <si>
    <t>Vyplň údaj</t>
  </si>
  <si>
    <t>Projektant:</t>
  </si>
  <si>
    <t>17511577</t>
  </si>
  <si>
    <t>MST - projekt s.r.o.</t>
  </si>
  <si>
    <t>True</t>
  </si>
  <si>
    <t>Zpracovatel:</t>
  </si>
  <si>
    <t>Stanislav Tanczoš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</si>
  <si>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</si>
  <si>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</si>
  <si>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</si>
  <si>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</si>
  <si>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</si>
  <si>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</si>
  <si>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</si>
  <si>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</si>
  <si>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</si>
  <si>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</si>
  <si>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</si>
  <si>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</si>
  <si>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</si>
  <si>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</si>
  <si>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</si>
  <si>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</si>
  <si>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</si>
  <si>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</si>
  <si>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</si>
  <si>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</si>
  <si>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</si>
  <si>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</si>
  <si>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</si>
  <si>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</si>
  <si>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</si>
  <si>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</si>
  <si>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</si>
  <si>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</si>
  <si>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</si>
  <si>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</si>
  <si>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</si>
  <si>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</si>
  <si>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</si>
  <si>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</si>
  <si>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</si>
  <si>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</si>
  <si>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</si>
  <si>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</si>
  <si>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</si>
  <si>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</si>
  <si>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</si>
  <si>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</si>
  <si>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DČOV a kanalizační přípojka</t>
  </si>
  <si>
    <t>STA</t>
  </si>
  <si>
    <t>1</t>
  </si>
  <si>
    <t>{e4443a5b-c76a-45c6-af5e-7a33c3b6de29}</t>
  </si>
  <si>
    <t>02</t>
  </si>
  <si>
    <t>VRN</t>
  </si>
  <si>
    <t>{105922d7-8c0e-4feb-aae8-1e0509236d93}</t>
  </si>
  <si>
    <t>KRYCÍ LIST SOUPISU PRACÍ</t>
  </si>
  <si>
    <t>Objekt:</t>
  </si>
  <si>
    <t>01 - DČOV a kanalizační přípojka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</si>
  <si>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</si>
  <si>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</si>
  <si>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</si>
  <si>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</si>
  <si>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</si>
  <si>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</si>
  <si>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</si>
  <si>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</si>
  <si>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</si>
  <si>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</si>
  <si>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</si>
  <si>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</si>
  <si>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</si>
  <si>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</si>
  <si>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</si>
  <si>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</si>
  <si>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</si>
  <si>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</si>
  <si>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</si>
  <si>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</si>
  <si>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</si>
  <si>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</si>
  <si>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</si>
  <si>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</si>
  <si>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</si>
  <si>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</si>
  <si>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</si>
  <si>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</si>
  <si>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</si>
  <si>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</si>
  <si>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</si>
  <si>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</si>
  <si>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</si>
  <si>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</si>
  <si>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</si>
  <si>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</si>
  <si>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</si>
  <si>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</si>
  <si>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</si>
  <si>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</si>
  <si>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CS ÚRS 2023 02</t>
  </si>
  <si>
    <t>4</t>
  </si>
  <si>
    <t>2</t>
  </si>
  <si>
    <t>-796581879</t>
  </si>
  <si>
    <t>Online PSC</t>
  </si>
  <si>
    <t>https://podminky.urs.cz/item/CS_URS_2023_02/113107122</t>
  </si>
  <si>
    <t>VV</t>
  </si>
  <si>
    <t>3,6*0,9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</si>
  <si>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</si>
  <si>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</si>
  <si>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443817788</t>
  </si>
  <si>
    <t>https://podminky.urs.cz/item/CS_URS_2023_02/113107142</t>
  </si>
  <si>
    <t>3</t>
  </si>
  <si>
    <t>113154112</t>
  </si>
  <si>
    <t>Frézování živičného podkladu nebo krytu s naložením na dopravní prostředek plochy do 500 m2 bez překážek v trase pruhu šířky do 0,5 m, tloušťky vrstvy 40 mm</t>
  </si>
  <si>
    <t>-1620140648</t>
  </si>
  <si>
    <t>https://podminky.urs.cz/item/CS_URS_2023_02/113154112</t>
  </si>
  <si>
    <t>"zámky komunikace" 3,6*1,0</t>
  </si>
  <si>
    <t>115101201</t>
  </si>
  <si>
    <t>Čerpání vody na dopravní výšku do 10 m s uvažovaným průměrným přítokem do 500 l/min</t>
  </si>
  <si>
    <t>hod</t>
  </si>
  <si>
    <t>1028916258</t>
  </si>
  <si>
    <t>https://podminky.urs.cz/item/CS_URS_2023_02/115101201</t>
  </si>
  <si>
    <t>4*8</t>
  </si>
  <si>
    <t>5</t>
  </si>
  <si>
    <t>121151103</t>
  </si>
  <si>
    <t>Sejmutí ornice strojně při souvislé ploše do 100 m2, tl. vrstvy do 200 mm</t>
  </si>
  <si>
    <t>127603726</t>
  </si>
  <si>
    <t>https://podminky.urs.cz/item/CS_URS_2023_02/121151103</t>
  </si>
  <si>
    <t>30*0,5+2,6*0,9+2,4*0,9+2,5*2,5</t>
  </si>
  <si>
    <t>6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</si>
  <si>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</si>
  <si>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</si>
  <si>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m3</t>
  </si>
  <si>
    <t>1121152035</t>
  </si>
  <si>
    <t>https://podminky.urs.cz/item/CS_URS_2023_02/132151252</t>
  </si>
  <si>
    <t>"splašková přípojka" 11,24*0,9*(0,9+1,09)/2+3,2*0,9*(0,66+0,89)/2</t>
  </si>
  <si>
    <t>"DČOV" 2,5*2,5*2,74</t>
  </si>
  <si>
    <t>"vsakovací drén" 30*0,5*1,0</t>
  </si>
  <si>
    <t>"odečet ornice" -25,75*0,1</t>
  </si>
  <si>
    <t>"odečet kce komunikace" -3,6*0,3</t>
  </si>
  <si>
    <t>Mezisoučet</t>
  </si>
  <si>
    <t>"zatřídění 60%" 0,6*40,767</t>
  </si>
  <si>
    <t>7</t>
  </si>
  <si>
    <t>132251252</t>
  </si>
  <si>
    <t>Hloubení nezapažených rýh šířky přes 800 do 2 000 mm strojně s urovnáním dna do předepsaného profilu a spádu v hornině třídy těžitelnosti I skupiny 3 přes 20 do 50 m3</t>
  </si>
  <si>
    <t>1352741845</t>
  </si>
  <si>
    <t>https://podminky.urs.cz/item/CS_URS_2023_02/132251252</t>
  </si>
  <si>
    <t>"zatřídění 30%" 0,3*40,767</t>
  </si>
  <si>
    <t>8</t>
  </si>
  <si>
    <t>132351252</t>
  </si>
  <si>
    <t>Hloubení nezapažených rýh šířky přes 800 do 2 000 mm strojně s urovnáním dna do předepsaného profilu a spádu v hornině třídy těžitelnosti II skupiny 4 přes 20 do 50 m3</t>
  </si>
  <si>
    <t>-1990377012</t>
  </si>
  <si>
    <t>https://podminky.urs.cz/item/CS_URS_2023_02/132351252</t>
  </si>
  <si>
    <t>"zatřídění 5%" 0,05*40,767</t>
  </si>
  <si>
    <t>9</t>
  </si>
  <si>
    <t>132451252</t>
  </si>
  <si>
    <t>Hloubení nezapažených rýh šířky přes 800 do 2 000 mm strojně s urovnáním dna do předepsaného profilu a spádu v hornině třídy těžitelnosti II skupiny 5 přes 20 do 50 m3</t>
  </si>
  <si>
    <t>365790711</t>
  </si>
  <si>
    <t>https://podminky.urs.cz/item/CS_URS_2023_02/132451252</t>
  </si>
  <si>
    <t>10</t>
  </si>
  <si>
    <t>151101101</t>
  </si>
  <si>
    <t>Zřízení pažení a rozepření stěn rýh pro podzemní vedení příložné pro jakoukoliv mezerovitost, hloubky do 2 m</t>
  </si>
  <si>
    <t>-1686956396</t>
  </si>
  <si>
    <t>https://podminky.urs.cz/item/CS_URS_2023_02/151101101</t>
  </si>
  <si>
    <t>30*1,0*2+10,7*1,0*2+2,5*2,74*2</t>
  </si>
  <si>
    <t>11</t>
  </si>
  <si>
    <t>151101111</t>
  </si>
  <si>
    <t>Odstranění pažení a rozepření stěn rýh pro podzemní vedení s uložením materiálu na vzdálenost do 3 m od kraje výkopu příložné, hloubky do 2 m</t>
  </si>
  <si>
    <t>-168464015</t>
  </si>
  <si>
    <t>https://podminky.urs.cz/item/CS_URS_2023_02/151101111</t>
  </si>
  <si>
    <t>12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</si>
  <si>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</si>
  <si>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</si>
  <si>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599616037</t>
  </si>
  <si>
    <t>https://podminky.urs.cz/item/CS_URS_2023_02/162251102</t>
  </si>
  <si>
    <t>"na mezideponii a zpět, část výkopku ponechána u výkopu" (14,063+25,83)*2*0,3</t>
  </si>
  <si>
    <t>13</t>
  </si>
  <si>
    <t>162701105R</t>
  </si>
  <si>
    <t>Vodorovné přemístění výkopku nebo sypaniny hor. tř.1 - 6 včetně likvidace v souladu se zákonem o odpadech 541/2020 Sb.</t>
  </si>
  <si>
    <t>-1370832903</t>
  </si>
  <si>
    <t>Převoz výkopku na skládku vybranou zhotovitelem včetně poplatku za skládkovné</t>
  </si>
  <si>
    <t>40,767-14,063-25,43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</si>
  <si>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</si>
  <si>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</si>
  <si>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</si>
  <si>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1007568997</t>
  </si>
  <si>
    <t>https://podminky.urs.cz/item/CS_URS_2023_02/167151101</t>
  </si>
  <si>
    <t>"na mezideponii, část výkopku ponechána u výkopu" (14,063+25,83)*0,3</t>
  </si>
  <si>
    <t>171151103</t>
  </si>
  <si>
    <t>Uložení sypanin do násypů strojně s rozprostřením sypaniny ve vrstvách a s hrubým urovnáním zhutněných z hornin soudržných jakékoliv třídy těžitelnosti</t>
  </si>
  <si>
    <t>-258257152</t>
  </si>
  <si>
    <t>https://podminky.urs.cz/item/CS_URS_2023_02/171151103</t>
  </si>
  <si>
    <t>"terénní úpravy" 7,5*2,5*0,75</t>
  </si>
  <si>
    <t>16</t>
  </si>
  <si>
    <t>174151101</t>
  </si>
  <si>
    <t>Zásyp sypaninou z jakékoliv horniny strojně s uložením výkopku ve vrstvách se zhutněním jam, šachet, rýh nebo kolem objektů v těchto vykopávkách</t>
  </si>
  <si>
    <t>617822731</t>
  </si>
  <si>
    <t>https://podminky.urs.cz/item/CS_URS_2023_02/174151101</t>
  </si>
  <si>
    <t>"zásyp výkopu" 40,767-2,297-5,144-1,44-10,5-0,4-(0,75*0,75*3,14*1,93)-(0,3*0,3*3,14*1,51)</t>
  </si>
  <si>
    <t>"zásyp septiku výkopkem" 2,3*1,8*2,0</t>
  </si>
  <si>
    <t>Součet</t>
  </si>
  <si>
    <t>17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</si>
  <si>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</si>
  <si>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</si>
  <si>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1016377013</t>
  </si>
  <si>
    <t>https://podminky.urs.cz/item/CS_URS_2023_02/175151101</t>
  </si>
  <si>
    <t>"potrubí" 12,7*0,9*0,45</t>
  </si>
  <si>
    <t>"RŠ" 1,2*1,2*1,0</t>
  </si>
  <si>
    <t>"odečet potrubí" -0,075*0,075*3,14*12,7</t>
  </si>
  <si>
    <t>"odečet RŠ" -(0,3*0,3*3,14*1,0)</t>
  </si>
  <si>
    <t>18</t>
  </si>
  <si>
    <t>M</t>
  </si>
  <si>
    <t>58337303</t>
  </si>
  <si>
    <t>štěrkopísek frakce 0/8</t>
  </si>
  <si>
    <t>t</t>
  </si>
  <si>
    <t>1839311970</t>
  </si>
  <si>
    <t>6,077*1,8 'Přepočtené koeficientem množství</t>
  </si>
  <si>
    <t>19</t>
  </si>
  <si>
    <t>181351003</t>
  </si>
  <si>
    <t>Rozprostření a urovnání ornice v rovině nebo ve svahu sklonu do 1:5 strojně při souvislé ploše do 100 m2, tl. vrstvy do 200 mm</t>
  </si>
  <si>
    <t>2051786672</t>
  </si>
  <si>
    <t>https://podminky.urs.cz/item/CS_URS_2023_02/181351003</t>
  </si>
  <si>
    <t>20</t>
  </si>
  <si>
    <t>181411131</t>
  </si>
  <si>
    <t>Založení trávníku na půdě předem připravené plochy do 1000 m2 výsevem včetně utažení parkového v rovině nebo na svahu do 1:5</t>
  </si>
  <si>
    <t>792676014</t>
  </si>
  <si>
    <t>https://podminky.urs.cz/item/CS_URS_2023_02/181411131</t>
  </si>
  <si>
    <t>00572410</t>
  </si>
  <si>
    <t>osivo směs travní parková</t>
  </si>
  <si>
    <t>kg</t>
  </si>
  <si>
    <t>-1422543143</t>
  </si>
  <si>
    <t>25,75*0,02 'Přepočtené koeficientem množství</t>
  </si>
  <si>
    <t>Zakládání</t>
  </si>
  <si>
    <t>22</t>
  </si>
  <si>
    <t>214500311</t>
  </si>
  <si>
    <t>Zřízení výplně rýhy s drenážním potrubím z trub DN do 200 štěrkem, pískem nebo štěrkopískem, výšky přes 550 do 850 mm</t>
  </si>
  <si>
    <t>m</t>
  </si>
  <si>
    <t>-2138949559</t>
  </si>
  <si>
    <t>https://podminky.urs.cz/item/CS_URS_2023_02/214500311</t>
  </si>
  <si>
    <t>"výplň podpovrchového drénu" 30*0,5*0,7</t>
  </si>
  <si>
    <t>"odečet potrubí" -30*(0,08*0,08*3,14+0,05*0,05*3,14)</t>
  </si>
  <si>
    <t>23</t>
  </si>
  <si>
    <t>58343959</t>
  </si>
  <si>
    <t>kamenivo drcené hrubé frakce 32/63</t>
  </si>
  <si>
    <t>-903935698</t>
  </si>
  <si>
    <t>9,662*1,8 'Přepočtené koeficientem množství</t>
  </si>
  <si>
    <t>Svislé a kompletní konstrukce</t>
  </si>
  <si>
    <t>24</t>
  </si>
  <si>
    <t>359901211</t>
  </si>
  <si>
    <t>Monitoring stok (kamerový systém) jakékoli výšky nová kanalizace</t>
  </si>
  <si>
    <t>-183555987</t>
  </si>
  <si>
    <t>https://podminky.urs.cz/item/CS_URS_2023_02/359901211</t>
  </si>
  <si>
    <t>25</t>
  </si>
  <si>
    <t>386411111R</t>
  </si>
  <si>
    <t>Čistírna odpadních vod z polypropylenu domovní počet EO 1-4, celoplastová dvouplášťová nádrž pro obetonování AS-VARIOcomp 5 K/PB/SV</t>
  </si>
  <si>
    <t>kus</t>
  </si>
  <si>
    <t>-29063608</t>
  </si>
  <si>
    <t>26</t>
  </si>
  <si>
    <t>3600111R</t>
  </si>
  <si>
    <t>Dodávka a montáž dmychadla a plastové šachty pro dmychadlo. Včetně napojení na DČOV a elektroinstalaci a jeho zprovoznění.</t>
  </si>
  <si>
    <t>618711152</t>
  </si>
  <si>
    <t>Vodorovné konstrukce</t>
  </si>
  <si>
    <t>27</t>
  </si>
  <si>
    <t>451573111</t>
  </si>
  <si>
    <t>Lože pod potrubí, stoky a drobné objekty v otevřeném výkopu z písku a štěrkopísku do 63 mm</t>
  </si>
  <si>
    <t>809156627</t>
  </si>
  <si>
    <t>https://podminky.urs.cz/item/CS_URS_2023_02/451573111</t>
  </si>
  <si>
    <t>"potrubí" 12,7*0,9*0,1</t>
  </si>
  <si>
    <t>"DČOV" 2,5*2,5*0,15</t>
  </si>
  <si>
    <t>"RŠ" 1,2*1,2*0,15</t>
  </si>
  <si>
    <t>28</t>
  </si>
  <si>
    <t>452311171</t>
  </si>
  <si>
    <t>Podkladní a zajišťovací konstrukce z betonu prostého v otevřeném výkopu bez zvýšených nároků na prostředí desky pod potrubí, stoky a drobné objekty z betonu tř. C 30/37</t>
  </si>
  <si>
    <t>-163193663</t>
  </si>
  <si>
    <t>https://podminky.urs.cz/item/CS_URS_2023_02/452311171</t>
  </si>
  <si>
    <t>"pod DČOV" 2,0*2,0*0,1</t>
  </si>
  <si>
    <t>29</t>
  </si>
  <si>
    <t>461991111</t>
  </si>
  <si>
    <t>Zřízení ochranného opevnění dna a svahů melioračních kanálů z geotextilií, fólie nebo síťoviny</t>
  </si>
  <si>
    <t>1866622612</t>
  </si>
  <si>
    <t>https://podminky.urs.cz/item/CS_URS_2023_02/461991111</t>
  </si>
  <si>
    <t>30*0,5*2+30*0,7*2</t>
  </si>
  <si>
    <t>30</t>
  </si>
  <si>
    <t>69311270</t>
  </si>
  <si>
    <t>geotextilie netkaná separační, ochranná, filtrační, drenážní PES 400g/m2</t>
  </si>
  <si>
    <t>-953897451</t>
  </si>
  <si>
    <t>72*1,02 'Přepočtené koeficientem množství</t>
  </si>
  <si>
    <t>Komunikace pozemní</t>
  </si>
  <si>
    <t>31</t>
  </si>
  <si>
    <t>564851011</t>
  </si>
  <si>
    <t>Podklad ze štěrkodrti ŠD s rozprostřením a zhutněním plochy jednotlivě do 100 m2, po zhutnění tl. 150 mm</t>
  </si>
  <si>
    <t>-1288700898</t>
  </si>
  <si>
    <t>https://podminky.urs.cz/item/CS_URS_2023_02/564851011</t>
  </si>
  <si>
    <t>"dvě vrstvy" 3,6*0,9*2</t>
  </si>
  <si>
    <t>32</t>
  </si>
  <si>
    <t>573111112</t>
  </si>
  <si>
    <t>Postřik infiltrační PI z asfaltu silničního s posypem kamenivem, v množství 1,00 kg/m2</t>
  </si>
  <si>
    <t>1030802247</t>
  </si>
  <si>
    <t>https://podminky.urs.cz/item/CS_URS_2023_02/573111112</t>
  </si>
  <si>
    <t>33</t>
  </si>
  <si>
    <t>573211106</t>
  </si>
  <si>
    <t>Postřik spojovací PS bez posypu kamenivem z asfaltu silničního, v množství 0,20 kg/m2</t>
  </si>
  <si>
    <t>36014226</t>
  </si>
  <si>
    <t>https://podminky.urs.cz/item/CS_URS_2023_02/573211106</t>
  </si>
  <si>
    <t>3,6*1,9</t>
  </si>
  <si>
    <t>34</t>
  </si>
  <si>
    <t>577134111</t>
  </si>
  <si>
    <t>Asfaltový beton vrstva obrusná ACO 11 (ABS) s rozprostřením a se zhutněním z nemodifikovaného asfaltu v pruhu šířky do 3 m tř. I, po zhutnění tl. 40 mm</t>
  </si>
  <si>
    <t>837585388</t>
  </si>
  <si>
    <t>https://podminky.urs.cz/item/CS_URS_2023_02/577134111</t>
  </si>
  <si>
    <t>35</t>
  </si>
  <si>
    <t>577155111</t>
  </si>
  <si>
    <t>Asfaltový beton vrstva obrusná ACO 16 (ABH) s rozprostřením a zhutněním z nemodifikovaného asfaltu v pruhu šířky do 3 m, po zhutnění tl. 60 mm</t>
  </si>
  <si>
    <t>495505612</t>
  </si>
  <si>
    <t>https://podminky.urs.cz/item/CS_URS_2023_02/577155111</t>
  </si>
  <si>
    <t>Trubní vedení</t>
  </si>
  <si>
    <t>36</t>
  </si>
  <si>
    <t>359901111</t>
  </si>
  <si>
    <t>Vyčištění stok jakékoliv výšky</t>
  </si>
  <si>
    <t>-1865648670</t>
  </si>
  <si>
    <t>https://podminky.urs.cz/item/CS_URS_2023_02/359901111</t>
  </si>
  <si>
    <t>37</t>
  </si>
  <si>
    <t>871228111</t>
  </si>
  <si>
    <t>Kladení drenážního potrubí z plastických hmot do připravené rýhy z tvrdého PVC, průměru přes 90 do 150 mm</t>
  </si>
  <si>
    <t>-1361612472</t>
  </si>
  <si>
    <t>https://podminky.urs.cz/item/CS_URS_2023_02/871228111</t>
  </si>
  <si>
    <t>38</t>
  </si>
  <si>
    <t>28611223</t>
  </si>
  <si>
    <t>trubka drenážní flexibilní celoperforovaná PVC-U SN 4 DN 100 pro meliorace, dočasné nebo odlehčovací drenáže</t>
  </si>
  <si>
    <t>1139819212</t>
  </si>
  <si>
    <t>30*1,01 'Přepočtené koeficientem množství</t>
  </si>
  <si>
    <t>39</t>
  </si>
  <si>
    <t>871238111</t>
  </si>
  <si>
    <t>Kladení drenážního potrubí z plastických hmot do připravené rýhy z tvrdého PVC, průměru přes 150 do 200 mm</t>
  </si>
  <si>
    <t>-282324821</t>
  </si>
  <si>
    <t>https://podminky.urs.cz/item/CS_URS_2023_02/871238111</t>
  </si>
  <si>
    <t>40</t>
  </si>
  <si>
    <t>28611225</t>
  </si>
  <si>
    <t>trubka drenážní flexibilní celoperforovaná PVC-U SN 4 DN 160 pro meliorace, dočasné nebo odlehčovací drenáže</t>
  </si>
  <si>
    <t>-1970352333</t>
  </si>
  <si>
    <t>41</t>
  </si>
  <si>
    <t>871273121</t>
  </si>
  <si>
    <t>Montáž kanalizačního potrubí z plastů z tvrdého PVC těsněných gumovým kroužkem v otevřeném výkopu ve sklonu do 20 % DN 125</t>
  </si>
  <si>
    <t>-1916225855</t>
  </si>
  <si>
    <t>https://podminky.urs.cz/item/CS_URS_2023_02/871273121</t>
  </si>
  <si>
    <t>"odvětrání vsakovacího drénu" 1,5</t>
  </si>
  <si>
    <t>42</t>
  </si>
  <si>
    <t>28611126R</t>
  </si>
  <si>
    <t>trubka kanalizační PVC DN 125x1000mm SN8</t>
  </si>
  <si>
    <t>-1945784301</t>
  </si>
  <si>
    <t>1,5*1,03 'Přepočtené koeficientem množství</t>
  </si>
  <si>
    <t>43</t>
  </si>
  <si>
    <t>871313121</t>
  </si>
  <si>
    <t>Montáž kanalizačního potrubí z plastů z tvrdého PVC těsněných gumovým kroužkem v otevřeném výkopu ve sklonu do 20 % DN 160</t>
  </si>
  <si>
    <t>1728145211</t>
  </si>
  <si>
    <t>https://podminky.urs.cz/item/CS_URS_2023_02/871313121</t>
  </si>
  <si>
    <t>44</t>
  </si>
  <si>
    <t>28611166</t>
  </si>
  <si>
    <t>trubka kanalizační PVC DN 160x5000mm SN8</t>
  </si>
  <si>
    <t>-1334383306</t>
  </si>
  <si>
    <t>12,7*1,03 'Přepočtené koeficientem množství</t>
  </si>
  <si>
    <t>45</t>
  </si>
  <si>
    <t>877270310</t>
  </si>
  <si>
    <t>Montáž tvarovek na kanalizačním plastovém potrubí z polypropylenu PP nebo tvrdého PVC hladkého plnostěnného kolen, víček nebo hrdlových uzávěrů DN 125</t>
  </si>
  <si>
    <t>1466472249</t>
  </si>
  <si>
    <t>https://podminky.urs.cz/item/CS_URS_2023_02/877270310</t>
  </si>
  <si>
    <t>46</t>
  </si>
  <si>
    <t>28611358</t>
  </si>
  <si>
    <t>koleno kanalizační PVC KG 125x87°</t>
  </si>
  <si>
    <t>-649158210</t>
  </si>
  <si>
    <t>47</t>
  </si>
  <si>
    <t>877315211</t>
  </si>
  <si>
    <t>Montáž tvarovek na kanalizačním plastovém potrubí z polypropylenu PP nebo tvrdého PVC hladkého plnostěnného kolen, víček nebo hrdlových uzávěrů DN 150</t>
  </si>
  <si>
    <t>1333853313</t>
  </si>
  <si>
    <t>https://podminky.urs.cz/item/CS_URS_2023_02/877315211</t>
  </si>
  <si>
    <t>48</t>
  </si>
  <si>
    <t>28611361R</t>
  </si>
  <si>
    <t>koleno kanalizační PVC KG 160 - úhel dle potřeby</t>
  </si>
  <si>
    <t>1925174108</t>
  </si>
  <si>
    <t>49</t>
  </si>
  <si>
    <t>28612006</t>
  </si>
  <si>
    <t>přechod kanalizační KG kamenina-plast bez těsnění DN 160</t>
  </si>
  <si>
    <t>-805420978</t>
  </si>
  <si>
    <t>"dle nalezeného potrubí" 1</t>
  </si>
  <si>
    <t>50</t>
  </si>
  <si>
    <t>890231811</t>
  </si>
  <si>
    <t>Bourání šachet a jímek ručně velikosti obestavěného prostoru přes 1,5 do 3 m3 z prostého betonu</t>
  </si>
  <si>
    <t>-231935906</t>
  </si>
  <si>
    <t>https://podminky.urs.cz/item/CS_URS_2023_02/890231811</t>
  </si>
  <si>
    <t>"stávající septik - ubourání" 3*1,5*0,5</t>
  </si>
  <si>
    <t>51</t>
  </si>
  <si>
    <t>892312121</t>
  </si>
  <si>
    <t>Tlakové zkoušky vzduchem těsnícími vaky ucpávkovými DN 150</t>
  </si>
  <si>
    <t>úsek</t>
  </si>
  <si>
    <t>-300819951</t>
  </si>
  <si>
    <t>https://podminky.urs.cz/item/CS_URS_2023_02/892312121</t>
  </si>
  <si>
    <t>52</t>
  </si>
  <si>
    <t>894412411</t>
  </si>
  <si>
    <t>Osazení betonových nebo železobetonových dílců pro šachty skruží přechodových</t>
  </si>
  <si>
    <t>-1282533768</t>
  </si>
  <si>
    <t>https://podminky.urs.cz/item/CS_URS_2023_02/894412411</t>
  </si>
  <si>
    <t>53</t>
  </si>
  <si>
    <t>59224056</t>
  </si>
  <si>
    <t>kónus pro kanalizační šachty s kapsovým stupadlem 100/62,5x67x12cm</t>
  </si>
  <si>
    <t>-643596356</t>
  </si>
  <si>
    <t>54</t>
  </si>
  <si>
    <t>894812311</t>
  </si>
  <si>
    <t>Revizní a čistící šachta z polypropylenu PP pro hladké trouby DN 600 šachtové dno (DN šachty / DN trubního vedení) DN 600/160 průtočné</t>
  </si>
  <si>
    <t>-1456501317</t>
  </si>
  <si>
    <t>https://podminky.urs.cz/item/CS_URS_2023_02/894812311</t>
  </si>
  <si>
    <t>55</t>
  </si>
  <si>
    <t>894812331</t>
  </si>
  <si>
    <t>Revizní a čistící šachta z polypropylenu PP pro hladké trouby DN 600 roura šachtová korugovaná, světlé hloubky 1 000 mm</t>
  </si>
  <si>
    <t>-1895679859</t>
  </si>
  <si>
    <t>https://podminky.urs.cz/item/CS_URS_2023_02/894812331</t>
  </si>
  <si>
    <t>56</t>
  </si>
  <si>
    <t>894812332</t>
  </si>
  <si>
    <t>Revizní a čistící šachta z polypropylenu PP pro hladké trouby DN 600 roura šachtová korugovaná, světlé hloubky 2 000 mm</t>
  </si>
  <si>
    <t>-1839299970</t>
  </si>
  <si>
    <t>https://podminky.urs.cz/item/CS_URS_2023_02/894812332</t>
  </si>
  <si>
    <t>57</t>
  </si>
  <si>
    <t>894812339</t>
  </si>
  <si>
    <t>Revizní a čistící šachta z polypropylenu PP pro hladké trouby DN 600 Příplatek k cenám 2331 - 2334 za uříznutí šachtové roury</t>
  </si>
  <si>
    <t>920114700</t>
  </si>
  <si>
    <t>https://podminky.urs.cz/item/CS_URS_2023_02/894812339</t>
  </si>
  <si>
    <t>58</t>
  </si>
  <si>
    <t>894812357</t>
  </si>
  <si>
    <t>Revizní a čistící šachta z polypropylenu PP pro hladké trouby DN 600 poklop (mříž) litinový pro třídu zatížení B125 s teleskopickým adaptérem</t>
  </si>
  <si>
    <t>1804940376</t>
  </si>
  <si>
    <t>https://podminky.urs.cz/item/CS_URS_2023_02/894812357</t>
  </si>
  <si>
    <t>59</t>
  </si>
  <si>
    <t>899103112</t>
  </si>
  <si>
    <t>Osazení poklopů litinových, ocelových nebo železobetonových včetně rámů pro třídu zatížení B125, C250</t>
  </si>
  <si>
    <t>-1361203253</t>
  </si>
  <si>
    <t>https://podminky.urs.cz/item/CS_URS_2023_02/899103112</t>
  </si>
  <si>
    <t>60</t>
  </si>
  <si>
    <t>28661770</t>
  </si>
  <si>
    <t>poklop šachtový litinový, betonový rám DN 400 pro třídu zatížení B125</t>
  </si>
  <si>
    <t>-1834341708</t>
  </si>
  <si>
    <t>61</t>
  </si>
  <si>
    <t>899620161</t>
  </si>
  <si>
    <t>Obetonování plastových šachet z polypropylenu betonem prostým v otevřeném výkopu, beton tř. C 30/37</t>
  </si>
  <si>
    <t>-364832967</t>
  </si>
  <si>
    <t>https://podminky.urs.cz/item/CS_URS_2023_02/899620161</t>
  </si>
  <si>
    <t>"betonáž skeletu DČOV" 0,75*0,75*1,52*3,14-0,6*0,6*1,52*3,14</t>
  </si>
  <si>
    <t>"betonáž dna skeletu" 0,75*0,75*3,14*0,15</t>
  </si>
  <si>
    <t>"betonáž stropu skeletu" 0,75*0,75*3,14*0,15-0,5*0,5*3,14*0,15</t>
  </si>
  <si>
    <t>Ostatní konstrukce a práce, bourání</t>
  </si>
  <si>
    <t>62</t>
  </si>
  <si>
    <t>9100R</t>
  </si>
  <si>
    <t>Likvidace kalů ze stávajících objektů pro čištění odpadních vod (septiků) či jímek v souladu se zákonem č. 254/2001 Sb. § 38 a dezinfekce akumulačního prostoru chlorovým vápnem.</t>
  </si>
  <si>
    <t>-227720045</t>
  </si>
  <si>
    <t>3*1,5*2</t>
  </si>
  <si>
    <t>63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</si>
  <si>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</si>
  <si>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</si>
  <si>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1316877777</t>
  </si>
  <si>
    <t>https://podminky.urs.cz/item/CS_URS_2023_02/919121212</t>
  </si>
  <si>
    <t>3,6*2</t>
  </si>
  <si>
    <t>64</t>
  </si>
  <si>
    <t>919735112</t>
  </si>
  <si>
    <t>Řezání stávajícího živičného krytu nebo podkladu hloubky přes 50 do 100 mm</t>
  </si>
  <si>
    <t>-1748868476</t>
  </si>
  <si>
    <t>https://podminky.urs.cz/item/CS_URS_2023_02/919735112</t>
  </si>
  <si>
    <t>65</t>
  </si>
  <si>
    <t>933901111</t>
  </si>
  <si>
    <t>Zkoušky objektů a vymývání provedení zkoušky vodotěsnosti betonové nádrže jakéhokoliv druhu a tvaru, o obsahu do 1000 m3</t>
  </si>
  <si>
    <t>-341998434</t>
  </si>
  <si>
    <t>https://podminky.urs.cz/item/CS_URS_2023_02/933901111</t>
  </si>
  <si>
    <t>"pro naplnění DČOV během betonáže" 1,52*0,6*0,6*3,14</t>
  </si>
  <si>
    <t>66</t>
  </si>
  <si>
    <t>08211321</t>
  </si>
  <si>
    <t>voda pitná pro ostatní odběratele</t>
  </si>
  <si>
    <t>-1231600687</t>
  </si>
  <si>
    <t>997</t>
  </si>
  <si>
    <t>Přesun sutě</t>
  </si>
  <si>
    <t>67</t>
  </si>
  <si>
    <t>997013501</t>
  </si>
  <si>
    <t>Odvoz suti a vybouraných hmot na skládku nebo meziskládku se složením, na vzdálenost do 1 km</t>
  </si>
  <si>
    <t>6491220</t>
  </si>
  <si>
    <t>https://podminky.urs.cz/item/CS_URS_2023_02/997013501</t>
  </si>
  <si>
    <t>68</t>
  </si>
  <si>
    <t>997013509</t>
  </si>
  <si>
    <t>Odvoz suti a vybouraných hmot na skládku nebo meziskládku se složením, na vzdálenost Příplatek k ceně za každý další i započatý 1 km přes 1 km</t>
  </si>
  <si>
    <t>92870567</t>
  </si>
  <si>
    <t>https://podminky.urs.cz/item/CS_URS_2023_02/997013509</t>
  </si>
  <si>
    <t>3,221*24</t>
  </si>
  <si>
    <t>69</t>
  </si>
  <si>
    <t>997013861</t>
  </si>
  <si>
    <t>Poplatek za uložení stavebního odpadu na recyklační skládce (skládkovné) z prostého betonu zatříděného do Katalogu odpadů pod kódem 17 01 01</t>
  </si>
  <si>
    <t>1951893022</t>
  </si>
  <si>
    <t>https://podminky.urs.cz/item/CS_URS_2023_02/997013861</t>
  </si>
  <si>
    <t>70</t>
  </si>
  <si>
    <t>997013873</t>
  </si>
  <si>
    <t>Poplatek za uložení stavebního odpadu na recyklační skládce (skládkovné) zeminy a kamení zatříděného do Katalogu odpadů pod kódem 17 05 04</t>
  </si>
  <si>
    <t>-704591885</t>
  </si>
  <si>
    <t>https://podminky.urs.cz/item/CS_URS_2023_02/997013873</t>
  </si>
  <si>
    <t>71</t>
  </si>
  <si>
    <t>997013875</t>
  </si>
  <si>
    <t>Poplatek za uložení stavebního odpadu na recyklační skládce (skládkovné) asfaltového bez obsahu dehtu zatříděného do Katalogu odpadů pod kódem 17 03 02</t>
  </si>
  <si>
    <t>1738487824</t>
  </si>
  <si>
    <t>https://podminky.urs.cz/item/CS_URS_2023_02/997013875</t>
  </si>
  <si>
    <t>998</t>
  </si>
  <si>
    <t>Přesun hmot</t>
  </si>
  <si>
    <t>72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</si>
  <si>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</si>
  <si>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</si>
  <si>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1784867325</t>
  </si>
  <si>
    <t>https://podminky.urs.cz/item/CS_URS_2023_02/998276101</t>
  </si>
  <si>
    <t>PSV</t>
  </si>
  <si>
    <t>Práce a dodávky PSV</t>
  </si>
  <si>
    <t>711</t>
  </si>
  <si>
    <t>Izolace proti vodě, vlhkosti a plynům</t>
  </si>
  <si>
    <t>73</t>
  </si>
  <si>
    <t>711141559</t>
  </si>
  <si>
    <t>Provedení izolace proti zemní vlhkosti pásy přitavením NAIP na ploše vodorovné V</t>
  </si>
  <si>
    <t>1308475719</t>
  </si>
  <si>
    <t>https://podminky.urs.cz/item/CS_URS_2023_02/711141559</t>
  </si>
  <si>
    <t>1,25*1,25*3,14-0,5*0,5*3,14</t>
  </si>
  <si>
    <t>74</t>
  </si>
  <si>
    <t>62832001</t>
  </si>
  <si>
    <t>pás asfaltový natavitelný oxidovaný s vložkou ze skleněné rohože typu V60 s jemnozrnným minerálním posypem tl 3,5mm</t>
  </si>
  <si>
    <t>-2084728361</t>
  </si>
  <si>
    <t>75</t>
  </si>
  <si>
    <t>998711101</t>
  </si>
  <si>
    <t>Přesun hmot pro izolace proti vodě, vlhkosti a plynům stanovený z hmotnosti přesunovaného materiálu vodorovná dopravní vzdálenost do 50 m v objektech výšky do 6 m</t>
  </si>
  <si>
    <t>-1147403066</t>
  </si>
  <si>
    <t>https://podminky.urs.cz/item/CS_URS_2023_02/998711101</t>
  </si>
  <si>
    <t>741</t>
  </si>
  <si>
    <t>Elektroinstalace - silnoproud</t>
  </si>
  <si>
    <t>76</t>
  </si>
  <si>
    <t>741001R</t>
  </si>
  <si>
    <t xml:space="preserve">Přípojení DČOV na elektroinstalaci RD. </t>
  </si>
  <si>
    <t>kpl</t>
  </si>
  <si>
    <t>-1962775611</t>
  </si>
  <si>
    <t>P</t>
  </si>
  <si>
    <t xml:space="preserve">Poznámka k položce:_x000d_
Stavební připravenost technologického boxu spočívá v osazení boxu s dvojnásobnou zásuvkou na povrch v úpravě pro venkovní prostředí s víčkem a krytím IP44. _x000d_
Zásuvka je v domovním rozvaděči jištěna kombinovaným proudovým chráničem B10/30mA. Z domácího rozvaděče je potřeba přivést kabel do propojovací vodotěsné krabice umístěné na budově viz schéma elektro </t>
  </si>
  <si>
    <t>77</t>
  </si>
  <si>
    <t>741120001</t>
  </si>
  <si>
    <t>Montáž vodičů izolovaných měděných bez ukončení uložených pod omítku plných a laněných (např. CY), průřezu žíly 0,35 až 6 mm2</t>
  </si>
  <si>
    <t>-2102882953</t>
  </si>
  <si>
    <t>https://podminky.urs.cz/item/CS_URS_2023_02/741120001</t>
  </si>
  <si>
    <t>78</t>
  </si>
  <si>
    <t>741122122</t>
  </si>
  <si>
    <t>Montáž kabelů měděných bez ukončení uložených v trubkách zatažených plných kulatých nebo bezhalogenových (např. CYKY) počtu a průřezu žil 3x1,5 až 6 mm2</t>
  </si>
  <si>
    <t>336101816</t>
  </si>
  <si>
    <t>https://podminky.urs.cz/item/CS_URS_2023_02/741122122</t>
  </si>
  <si>
    <t>79</t>
  </si>
  <si>
    <t>34111036</t>
  </si>
  <si>
    <t>kabel instalační jádro Cu plné izolace PVC plášť PVC 450/750V (CYKY) 3x2,5mm2</t>
  </si>
  <si>
    <t>1372152474</t>
  </si>
  <si>
    <t>80</t>
  </si>
  <si>
    <t>998741101</t>
  </si>
  <si>
    <t>Přesun hmot pro silnoproud stanovený z hmotnosti přesunovaného materiálu vodorovná dopravní vzdálenost do 50 m v objektech výšky do 6 m</t>
  </si>
  <si>
    <t>792032996</t>
  </si>
  <si>
    <t>https://podminky.urs.cz/item/CS_URS_2023_02/998741101</t>
  </si>
  <si>
    <t>Práce a dodávky M</t>
  </si>
  <si>
    <t>46-M</t>
  </si>
  <si>
    <t>Zemní práce při extr.mont.pracích</t>
  </si>
  <si>
    <t>81</t>
  </si>
  <si>
    <t>460661511</t>
  </si>
  <si>
    <t>Kabelové lože z písku včetně podsypu, zhutnění a urovnání povrchu pro kabely nn zakryté plastovou fólií, šířky do 25 cm</t>
  </si>
  <si>
    <t>116582317</t>
  </si>
  <si>
    <t>https://podminky.urs.cz/item/CS_URS_2023_02/460661511</t>
  </si>
  <si>
    <t>82</t>
  </si>
  <si>
    <t>460671111</t>
  </si>
  <si>
    <t>Výstražná fólie z PVC pro krytí kabelů včetně vyrovnání povrchu rýhy, rozvinutí a uložení fólie šířky do 20 cm</t>
  </si>
  <si>
    <t>1040397101</t>
  </si>
  <si>
    <t>https://podminky.urs.cz/item/CS_URS_2023_02/460671111</t>
  </si>
  <si>
    <t>83</t>
  </si>
  <si>
    <t>460791212</t>
  </si>
  <si>
    <t>Montáž trubek ochranných uložených volně do rýhy plastových ohebných, vnitřního průměru přes 32 do 50 mm</t>
  </si>
  <si>
    <t>-228918846</t>
  </si>
  <si>
    <t>https://podminky.urs.cz/item/CS_URS_2023_02/460791212</t>
  </si>
  <si>
    <t>84</t>
  </si>
  <si>
    <t>34571351</t>
  </si>
  <si>
    <t>trubka elektroinstalační ohebná dvouplášťová korugovaná (chránička) D 41/50mm, HDPE+LDPE</t>
  </si>
  <si>
    <t>128</t>
  </si>
  <si>
    <t>-2108488543</t>
  </si>
  <si>
    <t>10,5*1,015 'Přepočtené koeficientem množství</t>
  </si>
  <si>
    <t>85</t>
  </si>
  <si>
    <t>460941212</t>
  </si>
  <si>
    <t>Vyplnění rýh vyplnění a omítnutí rýh ve stěnách hloubky do 3 cm a šířky přes 3 do 5 cm</t>
  </si>
  <si>
    <t>1303748020</t>
  </si>
  <si>
    <t>https://podminky.urs.cz/item/CS_URS_2023_02/460941212</t>
  </si>
  <si>
    <t>86</t>
  </si>
  <si>
    <t>468111122</t>
  </si>
  <si>
    <t>Frézování drážek pro vodiče ve stěnách z cihel včetně omítky, rozměru do 5x5 cm</t>
  </si>
  <si>
    <t>-988558648</t>
  </si>
  <si>
    <t>https://podminky.urs.cz/item/CS_URS_2023_02/468111122</t>
  </si>
  <si>
    <t>87</t>
  </si>
  <si>
    <t>469981111</t>
  </si>
  <si>
    <t>Přesun hmot pro pomocné stavební práce při elektromontážích dopravní vzdálenost do 1 000 m</t>
  </si>
  <si>
    <t>-971554751</t>
  </si>
  <si>
    <t>https://podminky.urs.cz/item/CS_URS_2023_02/469981111</t>
  </si>
  <si>
    <t>02 - VRN</t>
  </si>
  <si>
    <t>vrn - Vedlejší rozpočtové náklady</t>
  </si>
  <si>
    <t>vrn</t>
  </si>
  <si>
    <t>Vedlejší rozpočtové náklady</t>
  </si>
  <si>
    <t>R01</t>
  </si>
  <si>
    <t>Vytýčení inženýrských sítí včetně zajištění případné aktualizace vyjádření správců sítí, která pozbudou platnosti před předáním staveniště</t>
  </si>
  <si>
    <t>soubor</t>
  </si>
  <si>
    <t>492950039</t>
  </si>
  <si>
    <t>R02</t>
  </si>
  <si>
    <t>Zajištění a provedení zkoušek, rozborů a atestů nutných pro řádné provádění a dokončení díla, uvedených v projektové dokumentaci včetně předání jejich výsledků objednateli, jakožto i provedení zkoušek a rozborů předepsaných projektovou dokumentací</t>
  </si>
  <si>
    <t>1031722136</t>
  </si>
  <si>
    <t>R03</t>
  </si>
  <si>
    <t>Vytýčení stavby a provedení geodetických prací nutných k posouzení shody realizované stavby se schválenou projektovou dokumentací odborně způsobilou osobou v oboru zeměměřičství</t>
  </si>
  <si>
    <t>-975083924</t>
  </si>
  <si>
    <t>R04</t>
  </si>
  <si>
    <t>Zajištění a zabezpečení staveniště, zřízení a vyklizení zařízení staveniště, včetně případných přípojek, přístupů, skládek, deponií apod.</t>
  </si>
  <si>
    <t>-1209913485</t>
  </si>
  <si>
    <t>R05</t>
  </si>
  <si>
    <t>Uvedení dotčených pozemků a komunikací do původního stavu a protokolární předání vlastníkům</t>
  </si>
  <si>
    <t>-519870513</t>
  </si>
  <si>
    <t>R06</t>
  </si>
  <si>
    <t>Zpracování a předání dokumentace skutečného provedení stavby (3 paré + 1 v el. formě) objednateli a zaměření skutečného provedení stavby - geodetická část dokumentace (3 paré + 1 v el. formě) v rozsahu odpovídajícím příslušným právním předpisům</t>
  </si>
  <si>
    <t>-1798776068</t>
  </si>
  <si>
    <t>R07</t>
  </si>
  <si>
    <t>Vyhotovení pasportu pozemků, komunikací a staveb dotčených stavbou a ležících v její blízkosti včetně zajištění fotodokumentace. Pasport bude předán objednateli před zahájením stavebních prací v el. podobě (1xCD/DVD)</t>
  </si>
  <si>
    <t>-1923435060</t>
  </si>
  <si>
    <t>R09</t>
  </si>
  <si>
    <t>Zprovoznění DČOV aktivním kalem a proškolení obsluhy DČOV včetně vypracování provozního řádu DČOV.</t>
  </si>
  <si>
    <t>129337366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</si>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</sst>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22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21151103" TargetMode="External" /><Relationship Id="rId6" Type="http://schemas.openxmlformats.org/officeDocument/2006/relationships/hyperlink" Target="https://podminky.urs.cz/item/CS_URS_2023_02/132151252" TargetMode="External" /><Relationship Id="rId7" Type="http://schemas.openxmlformats.org/officeDocument/2006/relationships/hyperlink" Target="https://podminky.urs.cz/item/CS_URS_2023_02/132251252" TargetMode="External" /><Relationship Id="rId8" Type="http://schemas.openxmlformats.org/officeDocument/2006/relationships/hyperlink" Target="https://podminky.urs.cz/item/CS_URS_2023_02/132351252" TargetMode="External" /><Relationship Id="rId9" Type="http://schemas.openxmlformats.org/officeDocument/2006/relationships/hyperlink" Target="https://podminky.urs.cz/item/CS_URS_2023_02/132451252" TargetMode="External" /><Relationship Id="rId10" Type="http://schemas.openxmlformats.org/officeDocument/2006/relationships/hyperlink" Target="https://podminky.urs.cz/item/CS_URS_2023_02/151101101" TargetMode="External" /><Relationship Id="rId11" Type="http://schemas.openxmlformats.org/officeDocument/2006/relationships/hyperlink" Target="https://podminky.urs.cz/item/CS_URS_2023_02/151101111" TargetMode="External" /><Relationship Id="rId12" Type="http://schemas.openxmlformats.org/officeDocument/2006/relationships/hyperlink" Target="https://podminky.urs.cz/item/CS_URS_2023_02/162251102" TargetMode="External" /><Relationship Id="rId13" Type="http://schemas.openxmlformats.org/officeDocument/2006/relationships/hyperlink" Target="https://podminky.urs.cz/item/CS_URS_2023_02/167151101" TargetMode="External" /><Relationship Id="rId14" Type="http://schemas.openxmlformats.org/officeDocument/2006/relationships/hyperlink" Target="https://podminky.urs.cz/item/CS_URS_2023_02/171151103" TargetMode="External" /><Relationship Id="rId15" Type="http://schemas.openxmlformats.org/officeDocument/2006/relationships/hyperlink" Target="https://podminky.urs.cz/item/CS_URS_2023_02/174151101" TargetMode="External" /><Relationship Id="rId16" Type="http://schemas.openxmlformats.org/officeDocument/2006/relationships/hyperlink" Target="https://podminky.urs.cz/item/CS_URS_2023_02/175151101" TargetMode="External" /><Relationship Id="rId17" Type="http://schemas.openxmlformats.org/officeDocument/2006/relationships/hyperlink" Target="https://podminky.urs.cz/item/CS_URS_2023_02/181351003" TargetMode="External" /><Relationship Id="rId18" Type="http://schemas.openxmlformats.org/officeDocument/2006/relationships/hyperlink" Target="https://podminky.urs.cz/item/CS_URS_2023_02/181411131" TargetMode="External" /><Relationship Id="rId19" Type="http://schemas.openxmlformats.org/officeDocument/2006/relationships/hyperlink" Target="https://podminky.urs.cz/item/CS_URS_2023_02/214500311" TargetMode="External" /><Relationship Id="rId20" Type="http://schemas.openxmlformats.org/officeDocument/2006/relationships/hyperlink" Target="https://podminky.urs.cz/item/CS_URS_2023_02/359901211" TargetMode="External" /><Relationship Id="rId21" Type="http://schemas.openxmlformats.org/officeDocument/2006/relationships/hyperlink" Target="https://podminky.urs.cz/item/CS_URS_2023_02/451573111" TargetMode="External" /><Relationship Id="rId22" Type="http://schemas.openxmlformats.org/officeDocument/2006/relationships/hyperlink" Target="https://podminky.urs.cz/item/CS_URS_2023_02/452311171" TargetMode="External" /><Relationship Id="rId23" Type="http://schemas.openxmlformats.org/officeDocument/2006/relationships/hyperlink" Target="https://podminky.urs.cz/item/CS_URS_2023_02/461991111" TargetMode="External" /><Relationship Id="rId24" Type="http://schemas.openxmlformats.org/officeDocument/2006/relationships/hyperlink" Target="https://podminky.urs.cz/item/CS_URS_2023_02/564851011" TargetMode="External" /><Relationship Id="rId25" Type="http://schemas.openxmlformats.org/officeDocument/2006/relationships/hyperlink" Target="https://podminky.urs.cz/item/CS_URS_2023_02/573111112" TargetMode="External" /><Relationship Id="rId26" Type="http://schemas.openxmlformats.org/officeDocument/2006/relationships/hyperlink" Target="https://podminky.urs.cz/item/CS_URS_2023_02/573211106" TargetMode="External" /><Relationship Id="rId27" Type="http://schemas.openxmlformats.org/officeDocument/2006/relationships/hyperlink" Target="https://podminky.urs.cz/item/CS_URS_2023_02/577134111" TargetMode="External" /><Relationship Id="rId28" Type="http://schemas.openxmlformats.org/officeDocument/2006/relationships/hyperlink" Target="https://podminky.urs.cz/item/CS_URS_2023_02/577155111" TargetMode="External" /><Relationship Id="rId29" Type="http://schemas.openxmlformats.org/officeDocument/2006/relationships/hyperlink" Target="https://podminky.urs.cz/item/CS_URS_2023_02/359901111" TargetMode="External" /><Relationship Id="rId30" Type="http://schemas.openxmlformats.org/officeDocument/2006/relationships/hyperlink" Target="https://podminky.urs.cz/item/CS_URS_2023_02/871228111" TargetMode="External" /><Relationship Id="rId31" Type="http://schemas.openxmlformats.org/officeDocument/2006/relationships/hyperlink" Target="https://podminky.urs.cz/item/CS_URS_2023_02/871238111" TargetMode="External" /><Relationship Id="rId32" Type="http://schemas.openxmlformats.org/officeDocument/2006/relationships/hyperlink" Target="https://podminky.urs.cz/item/CS_URS_2023_02/871273121" TargetMode="External" /><Relationship Id="rId33" Type="http://schemas.openxmlformats.org/officeDocument/2006/relationships/hyperlink" Target="https://podminky.urs.cz/item/CS_URS_2023_02/871313121" TargetMode="External" /><Relationship Id="rId34" Type="http://schemas.openxmlformats.org/officeDocument/2006/relationships/hyperlink" Target="https://podminky.urs.cz/item/CS_URS_2023_02/877270310" TargetMode="External" /><Relationship Id="rId35" Type="http://schemas.openxmlformats.org/officeDocument/2006/relationships/hyperlink" Target="https://podminky.urs.cz/item/CS_URS_2023_02/877315211" TargetMode="External" /><Relationship Id="rId36" Type="http://schemas.openxmlformats.org/officeDocument/2006/relationships/hyperlink" Target="https://podminky.urs.cz/item/CS_URS_2023_02/890231811" TargetMode="External" /><Relationship Id="rId37" Type="http://schemas.openxmlformats.org/officeDocument/2006/relationships/hyperlink" Target="https://podminky.urs.cz/item/CS_URS_2023_02/892312121" TargetMode="External" /><Relationship Id="rId38" Type="http://schemas.openxmlformats.org/officeDocument/2006/relationships/hyperlink" Target="https://podminky.urs.cz/item/CS_URS_2023_02/894412411" TargetMode="External" /><Relationship Id="rId39" Type="http://schemas.openxmlformats.org/officeDocument/2006/relationships/hyperlink" Target="https://podminky.urs.cz/item/CS_URS_2023_02/894812311" TargetMode="External" /><Relationship Id="rId40" Type="http://schemas.openxmlformats.org/officeDocument/2006/relationships/hyperlink" Target="https://podminky.urs.cz/item/CS_URS_2023_02/894812331" TargetMode="External" /><Relationship Id="rId41" Type="http://schemas.openxmlformats.org/officeDocument/2006/relationships/hyperlink" Target="https://podminky.urs.cz/item/CS_URS_2023_02/894812332" TargetMode="External" /><Relationship Id="rId42" Type="http://schemas.openxmlformats.org/officeDocument/2006/relationships/hyperlink" Target="https://podminky.urs.cz/item/CS_URS_2023_02/894812339" TargetMode="External" /><Relationship Id="rId43" Type="http://schemas.openxmlformats.org/officeDocument/2006/relationships/hyperlink" Target="https://podminky.urs.cz/item/CS_URS_2023_02/894812357" TargetMode="External" /><Relationship Id="rId44" Type="http://schemas.openxmlformats.org/officeDocument/2006/relationships/hyperlink" Target="https://podminky.urs.cz/item/CS_URS_2023_02/899103112" TargetMode="External" /><Relationship Id="rId45" Type="http://schemas.openxmlformats.org/officeDocument/2006/relationships/hyperlink" Target="https://podminky.urs.cz/item/CS_URS_2023_02/899620161" TargetMode="External" /><Relationship Id="rId46" Type="http://schemas.openxmlformats.org/officeDocument/2006/relationships/hyperlink" Target="https://podminky.urs.cz/item/CS_URS_2023_02/919121212" TargetMode="External" /><Relationship Id="rId47" Type="http://schemas.openxmlformats.org/officeDocument/2006/relationships/hyperlink" Target="https://podminky.urs.cz/item/CS_URS_2023_02/919735112" TargetMode="External" /><Relationship Id="rId48" Type="http://schemas.openxmlformats.org/officeDocument/2006/relationships/hyperlink" Target="https://podminky.urs.cz/item/CS_URS_2023_02/933901111" TargetMode="External" /><Relationship Id="rId49" Type="http://schemas.openxmlformats.org/officeDocument/2006/relationships/hyperlink" Target="https://podminky.urs.cz/item/CS_URS_2023_02/997013501" TargetMode="External" /><Relationship Id="rId50" Type="http://schemas.openxmlformats.org/officeDocument/2006/relationships/hyperlink" Target="https://podminky.urs.cz/item/CS_URS_2023_02/997013509" TargetMode="External" /><Relationship Id="rId51" Type="http://schemas.openxmlformats.org/officeDocument/2006/relationships/hyperlink" Target="https://podminky.urs.cz/item/CS_URS_2023_02/997013861" TargetMode="External" /><Relationship Id="rId52" Type="http://schemas.openxmlformats.org/officeDocument/2006/relationships/hyperlink" Target="https://podminky.urs.cz/item/CS_URS_2023_02/997013873" TargetMode="External" /><Relationship Id="rId53" Type="http://schemas.openxmlformats.org/officeDocument/2006/relationships/hyperlink" Target="https://podminky.urs.cz/item/CS_URS_2023_02/997013875" TargetMode="External" /><Relationship Id="rId54" Type="http://schemas.openxmlformats.org/officeDocument/2006/relationships/hyperlink" Target="https://podminky.urs.cz/item/CS_URS_2023_02/998276101" TargetMode="External" /><Relationship Id="rId55" Type="http://schemas.openxmlformats.org/officeDocument/2006/relationships/hyperlink" Target="https://podminky.urs.cz/item/CS_URS_2023_02/711141559" TargetMode="External" /><Relationship Id="rId56" Type="http://schemas.openxmlformats.org/officeDocument/2006/relationships/hyperlink" Target="https://podminky.urs.cz/item/CS_URS_2023_02/998711101" TargetMode="External" /><Relationship Id="rId57" Type="http://schemas.openxmlformats.org/officeDocument/2006/relationships/hyperlink" Target="https://podminky.urs.cz/item/CS_URS_2023_02/741120001" TargetMode="External" /><Relationship Id="rId58" Type="http://schemas.openxmlformats.org/officeDocument/2006/relationships/hyperlink" Target="https://podminky.urs.cz/item/CS_URS_2023_02/741122122" TargetMode="External" /><Relationship Id="rId59" Type="http://schemas.openxmlformats.org/officeDocument/2006/relationships/hyperlink" Target="https://podminky.urs.cz/item/CS_URS_2023_02/998741101" TargetMode="External" /><Relationship Id="rId60" Type="http://schemas.openxmlformats.org/officeDocument/2006/relationships/hyperlink" Target="https://podminky.urs.cz/item/CS_URS_2023_02/460661511" TargetMode="External" /><Relationship Id="rId61" Type="http://schemas.openxmlformats.org/officeDocument/2006/relationships/hyperlink" Target="https://podminky.urs.cz/item/CS_URS_2023_02/460671111" TargetMode="External" /><Relationship Id="rId62" Type="http://schemas.openxmlformats.org/officeDocument/2006/relationships/hyperlink" Target="https://podminky.urs.cz/item/CS_URS_2023_02/460791212" TargetMode="External" /><Relationship Id="rId63" Type="http://schemas.openxmlformats.org/officeDocument/2006/relationships/hyperlink" Target="https://podminky.urs.cz/item/CS_URS_2023_02/460941212" TargetMode="External" /><Relationship Id="rId64" Type="http://schemas.openxmlformats.org/officeDocument/2006/relationships/hyperlink" Target="https://podminky.urs.cz/item/CS_URS_2023_02/468111122" TargetMode="External" /><Relationship Id="rId65" Type="http://schemas.openxmlformats.org/officeDocument/2006/relationships/hyperlink" Target="https://podminky.urs.cz/item/CS_URS_2023_02/469981111" TargetMode="External" /><Relationship Id="rId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23_07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Domovní čistírna odpadních vod pro nemovitost Němčice č.p. 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Němčice u Kdyně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Česká republika - Státní pozemkový úřad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MST - projekt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Stanislav Tanczoš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DČOV a kanalizační p...'!J30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DČOV a kanalizační p...'!P94</f>
        <v>0</v>
      </c>
      <c r="AV55" s="122">
        <f>'01 - DČOV a kanalizační p...'!J33</f>
        <v>0</v>
      </c>
      <c r="AW55" s="122">
        <f>'01 - DČOV a kanalizační p...'!J34</f>
        <v>0</v>
      </c>
      <c r="AX55" s="122">
        <f>'01 - DČOV a kanalizační p...'!J35</f>
        <v>0</v>
      </c>
      <c r="AY55" s="122">
        <f>'01 - DČOV a kanalizační p...'!J36</f>
        <v>0</v>
      </c>
      <c r="AZ55" s="122">
        <f>'01 - DČOV a kanalizační p...'!F33</f>
        <v>0</v>
      </c>
      <c r="BA55" s="122">
        <f>'01 - DČOV a kanalizační p...'!F34</f>
        <v>0</v>
      </c>
      <c r="BB55" s="122">
        <f>'01 - DČOV a kanalizační p...'!F35</f>
        <v>0</v>
      </c>
      <c r="BC55" s="122">
        <f>'01 - DČOV a kanalizační p...'!F36</f>
        <v>0</v>
      </c>
      <c r="BD55" s="124">
        <f>'01 - DČOV a kanalizační p...'!F37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78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'02 - VRN'!P80</f>
        <v>0</v>
      </c>
      <c r="AV56" s="127">
        <f>'02 - VRN'!J33</f>
        <v>0</v>
      </c>
      <c r="AW56" s="127">
        <f>'02 - VRN'!J34</f>
        <v>0</v>
      </c>
      <c r="AX56" s="127">
        <f>'02 - VRN'!J35</f>
        <v>0</v>
      </c>
      <c r="AY56" s="127">
        <f>'02 - VRN'!J36</f>
        <v>0</v>
      </c>
      <c r="AZ56" s="127">
        <f>'02 - VRN'!F33</f>
        <v>0</v>
      </c>
      <c r="BA56" s="127">
        <f>'02 - VRN'!F34</f>
        <v>0</v>
      </c>
      <c r="BB56" s="127">
        <f>'02 - VRN'!F35</f>
        <v>0</v>
      </c>
      <c r="BC56" s="127">
        <f>'02 - VRN'!F36</f>
        <v>0</v>
      </c>
      <c r="BD56" s="129">
        <f>'02 - VRN'!F37</f>
        <v>0</v>
      </c>
      <c r="BE56" s="7"/>
      <c r="BT56" s="125" t="s">
        <v>82</v>
      </c>
      <c r="BV56" s="125" t="s">
        <v>76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9a8N3ccN1FFRKdS+fN9iZ63I3HtR2Io4147P48BV+yIrlKyNnahx9Ix9WBomyRhUuwrkwaONtQ2N+Dsxg1NQZg==" hashValue="3flgd1zr9L/y6R+V4sMd3AO2gOPkbTqwKoQhWne4Zd3M7VKjOh+5X90SzptKWmrh90IjLnv8Iw4LP2rVJT7fG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DČOV a kanalizační p...'!C2" display="/"/>
    <hyperlink ref="A5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Domovní čistírna odpadních vod pro nemovitost Němčice č.p. 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ROUND((SUM(BE94:BE326)),  2)</f>
        <v>0</v>
      </c>
      <c r="G33" s="40"/>
      <c r="H33" s="40"/>
      <c r="I33" s="150">
        <v>0.20999999999999999</v>
      </c>
      <c r="J33" s="149">
        <f>ROUND(((SUM(BE94:BE326))*I33),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ROUND((SUM(BF94:BF326)),  2)</f>
        <v>0</v>
      </c>
      <c r="G34" s="40"/>
      <c r="H34" s="40"/>
      <c r="I34" s="150">
        <v>0.14999999999999999</v>
      </c>
      <c r="J34" s="149">
        <f>ROUND(((SUM(BF94:BF326))*I34),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ROUND((SUM(BG94:BG326)),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ROUND((SUM(BH94:BH326)),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ROUND((SUM(BI94:BI326)),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Domovní čistírna odpadních vod pro nemovitost Němčice č.p. 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DČOV a kanalizační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Němčice u Kdyně</v>
      </c>
      <c r="G52" s="42"/>
      <c r="H52" s="42"/>
      <c r="I52" s="34" t="s">
        <v>23</v>
      </c>
      <c r="J52" s="74" t="str">
        <f>IF(J12="","",J12)</f>
        <v>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Státní pozemkový úřad</v>
      </c>
      <c r="G54" s="42"/>
      <c r="H54" s="42"/>
      <c r="I54" s="34" t="s">
        <v>32</v>
      </c>
      <c r="J54" s="38" t="str">
        <f>E21</f>
        <v>MST -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Stanislav Tanczoš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J166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J174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J179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J194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J210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J265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J278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103</v>
      </c>
      <c r="E69" s="176"/>
      <c r="F69" s="176"/>
      <c r="G69" s="176"/>
      <c r="H69" s="176"/>
      <c r="I69" s="176"/>
      <c r="J69" s="177">
        <f>J290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104</v>
      </c>
      <c r="E70" s="170"/>
      <c r="F70" s="170"/>
      <c r="G70" s="170"/>
      <c r="H70" s="170"/>
      <c r="I70" s="170"/>
      <c r="J70" s="171">
        <f>J293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105</v>
      </c>
      <c r="E71" s="176"/>
      <c r="F71" s="176"/>
      <c r="G71" s="176"/>
      <c r="H71" s="176"/>
      <c r="I71" s="176"/>
      <c r="J71" s="177">
        <f>J294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106</v>
      </c>
      <c r="E72" s="176"/>
      <c r="F72" s="176"/>
      <c r="G72" s="176"/>
      <c r="H72" s="176"/>
      <c r="I72" s="176"/>
      <c r="J72" s="177">
        <f>J301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107</v>
      </c>
      <c r="E73" s="170"/>
      <c r="F73" s="170"/>
      <c r="G73" s="170"/>
      <c r="H73" s="170"/>
      <c r="I73" s="170"/>
      <c r="J73" s="171">
        <f>J311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108</v>
      </c>
      <c r="E74" s="176"/>
      <c r="F74" s="176"/>
      <c r="G74" s="176"/>
      <c r="H74" s="176"/>
      <c r="I74" s="176"/>
      <c r="J74" s="177">
        <f>J312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109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Domovní čistírna odpadních vod pro nemovitost Němčice č.p. 2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88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01 - DČOV a kanalizační přípojka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Němčice u Kdyně</v>
      </c>
      <c r="G88" s="42"/>
      <c r="H88" s="42"/>
      <c r="I88" s="34" t="s">
        <v>23</v>
      </c>
      <c r="J88" s="74" t="str">
        <f>IF(J12="","",J12)</f>
        <v>7. 11. 2023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>Česká republika - Státní pozemkový úřad</v>
      </c>
      <c r="G90" s="42"/>
      <c r="H90" s="42"/>
      <c r="I90" s="34" t="s">
        <v>32</v>
      </c>
      <c r="J90" s="38" t="str">
        <f>E21</f>
        <v>MST - projekt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IF(E18="","",E18)</f>
        <v>Vyplň údaj</v>
      </c>
      <c r="G91" s="42"/>
      <c r="H91" s="42"/>
      <c r="I91" s="34" t="s">
        <v>36</v>
      </c>
      <c r="J91" s="38" t="str">
        <f>E24</f>
        <v>Stanislav Tanczoš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110</v>
      </c>
      <c r="D93" s="182" t="s">
        <v>59</v>
      </c>
      <c r="E93" s="182" t="s">
        <v>55</v>
      </c>
      <c r="F93" s="182" t="s">
        <v>56</v>
      </c>
      <c r="G93" s="182" t="s">
        <v>111</v>
      </c>
      <c r="H93" s="182" t="s">
        <v>112</v>
      </c>
      <c r="I93" s="182" t="s">
        <v>113</v>
      </c>
      <c r="J93" s="182" t="s">
        <v>92</v>
      </c>
      <c r="K93" s="183" t="s">
        <v>114</v>
      </c>
      <c r="L93" s="184"/>
      <c r="M93" s="94" t="s">
        <v>19</v>
      </c>
      <c r="N93" s="95" t="s">
        <v>44</v>
      </c>
      <c r="O93" s="95" t="s">
        <v>115</v>
      </c>
      <c r="P93" s="95" t="s">
        <v>116</v>
      </c>
      <c r="Q93" s="95" t="s">
        <v>117</v>
      </c>
      <c r="R93" s="95" t="s">
        <v>118</v>
      </c>
      <c r="S93" s="95" t="s">
        <v>119</v>
      </c>
      <c r="T93" s="96" t="s">
        <v>120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121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P95+P293+P311</f>
        <v>0</v>
      </c>
      <c r="Q94" s="98"/>
      <c r="R94" s="187">
        <f>R95+R293+R311</f>
        <v>29.986345849999999</v>
      </c>
      <c r="S94" s="98"/>
      <c r="T94" s="188">
        <f>T95+T293+T311</f>
        <v>3.2300999999999997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73</v>
      </c>
      <c r="AU94" s="19" t="s">
        <v>93</v>
      </c>
      <c r="BK94" s="189">
        <f>BK95+BK293+BK311</f>
        <v>0</v>
      </c>
    </row>
    <row r="95" s="12" customFormat="1" ht="25.92" customHeight="1">
      <c r="A95" s="12"/>
      <c r="B95" s="190"/>
      <c r="C95" s="191"/>
      <c r="D95" s="192" t="s">
        <v>73</v>
      </c>
      <c r="E95" s="193" t="s">
        <v>122</v>
      </c>
      <c r="F95" s="193" t="s">
        <v>123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P96+P166+P174+P179+P194+P210+P265+P278+P290</f>
        <v>0</v>
      </c>
      <c r="Q95" s="198"/>
      <c r="R95" s="199">
        <f>R96+R166+R174+R179+R194+R210+R265+R278+R290</f>
        <v>29.958380569999999</v>
      </c>
      <c r="S95" s="198"/>
      <c r="T95" s="200">
        <f>T96+T166+T174+T179+T194+T210+T265+T278+T290</f>
        <v>3.2210999999999999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73</v>
      </c>
      <c r="AU95" s="202" t="s">
        <v>74</v>
      </c>
      <c r="AY95" s="201" t="s">
        <v>124</v>
      </c>
      <c r="BK95" s="203">
        <f>BK96+BK166+BK174+BK179+BK194+BK210+BK265+BK278+BK290</f>
        <v>0</v>
      </c>
    </row>
    <row r="96" s="12" customFormat="1" ht="22.8" customHeight="1">
      <c r="A96" s="12"/>
      <c r="B96" s="190"/>
      <c r="C96" s="191"/>
      <c r="D96" s="192" t="s">
        <v>73</v>
      </c>
      <c r="E96" s="204" t="s">
        <v>82</v>
      </c>
      <c r="F96" s="204" t="s">
        <v>125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SUM(P97:P165)</f>
        <v>0</v>
      </c>
      <c r="Q96" s="198"/>
      <c r="R96" s="199">
        <f>SUM(R97:R165)</f>
        <v>11.020467</v>
      </c>
      <c r="S96" s="198"/>
      <c r="T96" s="200">
        <f>SUM(T97:T165)</f>
        <v>1.9836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82</v>
      </c>
      <c r="AT96" s="202" t="s">
        <v>73</v>
      </c>
      <c r="AU96" s="202" t="s">
        <v>82</v>
      </c>
      <c r="AY96" s="201" t="s">
        <v>124</v>
      </c>
      <c r="BK96" s="203">
        <f>SUM(BK97:BK165)</f>
        <v>0</v>
      </c>
    </row>
    <row r="97" s="2" customFormat="1" ht="55.5" customHeight="1">
      <c r="A97" s="40"/>
      <c r="B97" s="41"/>
      <c r="C97" s="206" t="s">
        <v>82</v>
      </c>
      <c r="D97" s="206" t="s">
        <v>126</v>
      </c>
      <c r="E97" s="207" t="s">
        <v>127</v>
      </c>
      <c r="F97" s="208" t="s">
        <v>128</v>
      </c>
      <c r="G97" s="209" t="s">
        <v>129</v>
      </c>
      <c r="H97" s="210">
        <v>3.2400000000000002</v>
      </c>
      <c r="I97" s="211"/>
      <c r="J97" s="212">
        <f>ROUND(I97*H97,2)</f>
        <v>0</v>
      </c>
      <c r="K97" s="208" t="s">
        <v>130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0.28999999999999998</v>
      </c>
      <c r="T97" s="216">
        <f>S97*H97</f>
        <v>0.93959999999999999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131</v>
      </c>
      <c r="AT97" s="217" t="s">
        <v>126</v>
      </c>
      <c r="AU97" s="217" t="s">
        <v>132</v>
      </c>
      <c r="AY97" s="19" t="s">
        <v>124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132</v>
      </c>
      <c r="BK97" s="218">
        <f>ROUND(I97*H97,2)</f>
        <v>0</v>
      </c>
      <c r="BL97" s="19" t="s">
        <v>131</v>
      </c>
      <c r="BM97" s="217" t="s">
        <v>133</v>
      </c>
    </row>
    <row r="98" s="2" customFormat="1">
      <c r="A98" s="40"/>
      <c r="B98" s="41"/>
      <c r="C98" s="42"/>
      <c r="D98" s="219" t="s">
        <v>134</v>
      </c>
      <c r="E98" s="42"/>
      <c r="F98" s="220" t="s">
        <v>135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134</v>
      </c>
      <c r="AU98" s="19" t="s">
        <v>132</v>
      </c>
    </row>
    <row r="99" s="13" customFormat="1">
      <c r="A99" s="13"/>
      <c r="B99" s="224"/>
      <c r="C99" s="225"/>
      <c r="D99" s="226" t="s">
        <v>136</v>
      </c>
      <c r="E99" s="227" t="s">
        <v>19</v>
      </c>
      <c r="F99" s="228" t="s">
        <v>137</v>
      </c>
      <c r="G99" s="225"/>
      <c r="H99" s="229">
        <v>3.2400000000000002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136</v>
      </c>
      <c r="AU99" s="235" t="s">
        <v>132</v>
      </c>
      <c r="AV99" s="13" t="s">
        <v>132</v>
      </c>
      <c r="AW99" s="13" t="s">
        <v>35</v>
      </c>
      <c r="AX99" s="13" t="s">
        <v>82</v>
      </c>
      <c r="AY99" s="235" t="s">
        <v>124</v>
      </c>
    </row>
    <row r="100" s="2" customFormat="1" ht="49.05" customHeight="1">
      <c r="A100" s="40"/>
      <c r="B100" s="41"/>
      <c r="C100" s="206" t="s">
        <v>132</v>
      </c>
      <c r="D100" s="206" t="s">
        <v>126</v>
      </c>
      <c r="E100" s="207" t="s">
        <v>138</v>
      </c>
      <c r="F100" s="208" t="s">
        <v>139</v>
      </c>
      <c r="G100" s="209" t="s">
        <v>129</v>
      </c>
      <c r="H100" s="210">
        <v>3.2400000000000002</v>
      </c>
      <c r="I100" s="211"/>
      <c r="J100" s="212">
        <f>ROUND(I100*H100,2)</f>
        <v>0</v>
      </c>
      <c r="K100" s="208" t="s">
        <v>130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0.22</v>
      </c>
      <c r="T100" s="216">
        <f>S100*H100</f>
        <v>0.7128000000000001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131</v>
      </c>
      <c r="AT100" s="217" t="s">
        <v>126</v>
      </c>
      <c r="AU100" s="217" t="s">
        <v>132</v>
      </c>
      <c r="AY100" s="19" t="s">
        <v>124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132</v>
      </c>
      <c r="BK100" s="218">
        <f>ROUND(I100*H100,2)</f>
        <v>0</v>
      </c>
      <c r="BL100" s="19" t="s">
        <v>131</v>
      </c>
      <c r="BM100" s="217" t="s">
        <v>140</v>
      </c>
    </row>
    <row r="101" s="2" customFormat="1">
      <c r="A101" s="40"/>
      <c r="B101" s="41"/>
      <c r="C101" s="42"/>
      <c r="D101" s="219" t="s">
        <v>134</v>
      </c>
      <c r="E101" s="42"/>
      <c r="F101" s="220" t="s">
        <v>141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132</v>
      </c>
    </row>
    <row r="102" s="2" customFormat="1" ht="44.25" customHeight="1">
      <c r="A102" s="40"/>
      <c r="B102" s="41"/>
      <c r="C102" s="206" t="s">
        <v>142</v>
      </c>
      <c r="D102" s="206" t="s">
        <v>126</v>
      </c>
      <c r="E102" s="207" t="s">
        <v>143</v>
      </c>
      <c r="F102" s="208" t="s">
        <v>144</v>
      </c>
      <c r="G102" s="209" t="s">
        <v>129</v>
      </c>
      <c r="H102" s="210">
        <v>3.6000000000000001</v>
      </c>
      <c r="I102" s="211"/>
      <c r="J102" s="212">
        <f>ROUND(I102*H102,2)</f>
        <v>0</v>
      </c>
      <c r="K102" s="208" t="s">
        <v>130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3.0000000000000001E-05</v>
      </c>
      <c r="R102" s="215">
        <f>Q102*H102</f>
        <v>0.00010800000000000001</v>
      </c>
      <c r="S102" s="215">
        <v>0.091999999999999998</v>
      </c>
      <c r="T102" s="216">
        <f>S102*H102</f>
        <v>0.33119999999999999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131</v>
      </c>
      <c r="AT102" s="217" t="s">
        <v>126</v>
      </c>
      <c r="AU102" s="217" t="s">
        <v>132</v>
      </c>
      <c r="AY102" s="19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132</v>
      </c>
      <c r="BK102" s="218">
        <f>ROUND(I102*H102,2)</f>
        <v>0</v>
      </c>
      <c r="BL102" s="19" t="s">
        <v>131</v>
      </c>
      <c r="BM102" s="217" t="s">
        <v>145</v>
      </c>
    </row>
    <row r="103" s="2" customFormat="1">
      <c r="A103" s="40"/>
      <c r="B103" s="41"/>
      <c r="C103" s="42"/>
      <c r="D103" s="219" t="s">
        <v>134</v>
      </c>
      <c r="E103" s="42"/>
      <c r="F103" s="220" t="s">
        <v>146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134</v>
      </c>
      <c r="AU103" s="19" t="s">
        <v>132</v>
      </c>
    </row>
    <row r="104" s="13" customFormat="1">
      <c r="A104" s="13"/>
      <c r="B104" s="224"/>
      <c r="C104" s="225"/>
      <c r="D104" s="226" t="s">
        <v>136</v>
      </c>
      <c r="E104" s="227" t="s">
        <v>19</v>
      </c>
      <c r="F104" s="228" t="s">
        <v>147</v>
      </c>
      <c r="G104" s="225"/>
      <c r="H104" s="229">
        <v>3.6000000000000001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136</v>
      </c>
      <c r="AU104" s="235" t="s">
        <v>132</v>
      </c>
      <c r="AV104" s="13" t="s">
        <v>132</v>
      </c>
      <c r="AW104" s="13" t="s">
        <v>35</v>
      </c>
      <c r="AX104" s="13" t="s">
        <v>82</v>
      </c>
      <c r="AY104" s="235" t="s">
        <v>124</v>
      </c>
    </row>
    <row r="105" s="2" customFormat="1" ht="24.15" customHeight="1">
      <c r="A105" s="40"/>
      <c r="B105" s="41"/>
      <c r="C105" s="206" t="s">
        <v>131</v>
      </c>
      <c r="D105" s="206" t="s">
        <v>126</v>
      </c>
      <c r="E105" s="207" t="s">
        <v>148</v>
      </c>
      <c r="F105" s="208" t="s">
        <v>149</v>
      </c>
      <c r="G105" s="209" t="s">
        <v>150</v>
      </c>
      <c r="H105" s="210">
        <v>32</v>
      </c>
      <c r="I105" s="211"/>
      <c r="J105" s="212">
        <f>ROUND(I105*H105,2)</f>
        <v>0</v>
      </c>
      <c r="K105" s="208" t="s">
        <v>130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3.0000000000000001E-05</v>
      </c>
      <c r="R105" s="215">
        <f>Q105*H105</f>
        <v>0.00096000000000000002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132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132</v>
      </c>
      <c r="BK105" s="218">
        <f>ROUND(I105*H105,2)</f>
        <v>0</v>
      </c>
      <c r="BL105" s="19" t="s">
        <v>131</v>
      </c>
      <c r="BM105" s="217" t="s">
        <v>151</v>
      </c>
    </row>
    <row r="106" s="2" customFormat="1">
      <c r="A106" s="40"/>
      <c r="B106" s="41"/>
      <c r="C106" s="42"/>
      <c r="D106" s="219" t="s">
        <v>134</v>
      </c>
      <c r="E106" s="42"/>
      <c r="F106" s="220" t="s">
        <v>152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134</v>
      </c>
      <c r="AU106" s="19" t="s">
        <v>132</v>
      </c>
    </row>
    <row r="107" s="13" customFormat="1">
      <c r="A107" s="13"/>
      <c r="B107" s="224"/>
      <c r="C107" s="225"/>
      <c r="D107" s="226" t="s">
        <v>136</v>
      </c>
      <c r="E107" s="227" t="s">
        <v>19</v>
      </c>
      <c r="F107" s="228" t="s">
        <v>153</v>
      </c>
      <c r="G107" s="225"/>
      <c r="H107" s="229">
        <v>32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136</v>
      </c>
      <c r="AU107" s="235" t="s">
        <v>132</v>
      </c>
      <c r="AV107" s="13" t="s">
        <v>132</v>
      </c>
      <c r="AW107" s="13" t="s">
        <v>35</v>
      </c>
      <c r="AX107" s="13" t="s">
        <v>82</v>
      </c>
      <c r="AY107" s="235" t="s">
        <v>124</v>
      </c>
    </row>
    <row r="108" s="2" customFormat="1" ht="24.15" customHeight="1">
      <c r="A108" s="40"/>
      <c r="B108" s="41"/>
      <c r="C108" s="206" t="s">
        <v>154</v>
      </c>
      <c r="D108" s="206" t="s">
        <v>126</v>
      </c>
      <c r="E108" s="207" t="s">
        <v>155</v>
      </c>
      <c r="F108" s="208" t="s">
        <v>156</v>
      </c>
      <c r="G108" s="209" t="s">
        <v>129</v>
      </c>
      <c r="H108" s="210">
        <v>25.75</v>
      </c>
      <c r="I108" s="211"/>
      <c r="J108" s="212">
        <f>ROUND(I108*H108,2)</f>
        <v>0</v>
      </c>
      <c r="K108" s="208" t="s">
        <v>130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131</v>
      </c>
      <c r="AT108" s="217" t="s">
        <v>126</v>
      </c>
      <c r="AU108" s="217" t="s">
        <v>132</v>
      </c>
      <c r="AY108" s="19" t="s">
        <v>124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132</v>
      </c>
      <c r="BK108" s="218">
        <f>ROUND(I108*H108,2)</f>
        <v>0</v>
      </c>
      <c r="BL108" s="19" t="s">
        <v>131</v>
      </c>
      <c r="BM108" s="217" t="s">
        <v>157</v>
      </c>
    </row>
    <row r="109" s="2" customFormat="1">
      <c r="A109" s="40"/>
      <c r="B109" s="41"/>
      <c r="C109" s="42"/>
      <c r="D109" s="219" t="s">
        <v>134</v>
      </c>
      <c r="E109" s="42"/>
      <c r="F109" s="220" t="s">
        <v>158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134</v>
      </c>
      <c r="AU109" s="19" t="s">
        <v>132</v>
      </c>
    </row>
    <row r="110" s="13" customFormat="1">
      <c r="A110" s="13"/>
      <c r="B110" s="224"/>
      <c r="C110" s="225"/>
      <c r="D110" s="226" t="s">
        <v>136</v>
      </c>
      <c r="E110" s="227" t="s">
        <v>19</v>
      </c>
      <c r="F110" s="228" t="s">
        <v>159</v>
      </c>
      <c r="G110" s="225"/>
      <c r="H110" s="229">
        <v>25.75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136</v>
      </c>
      <c r="AU110" s="235" t="s">
        <v>132</v>
      </c>
      <c r="AV110" s="13" t="s">
        <v>132</v>
      </c>
      <c r="AW110" s="13" t="s">
        <v>35</v>
      </c>
      <c r="AX110" s="13" t="s">
        <v>82</v>
      </c>
      <c r="AY110" s="235" t="s">
        <v>124</v>
      </c>
    </row>
    <row r="111" s="2" customFormat="1" ht="49.05" customHeight="1">
      <c r="A111" s="40"/>
      <c r="B111" s="41"/>
      <c r="C111" s="206" t="s">
        <v>160</v>
      </c>
      <c r="D111" s="206" t="s">
        <v>126</v>
      </c>
      <c r="E111" s="207" t="s">
        <v>161</v>
      </c>
      <c r="F111" s="208" t="s">
        <v>162</v>
      </c>
      <c r="G111" s="209" t="s">
        <v>163</v>
      </c>
      <c r="H111" s="210">
        <v>24.460000000000001</v>
      </c>
      <c r="I111" s="211"/>
      <c r="J111" s="212">
        <f>ROUND(I111*H111,2)</f>
        <v>0</v>
      </c>
      <c r="K111" s="208" t="s">
        <v>130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131</v>
      </c>
      <c r="AT111" s="217" t="s">
        <v>126</v>
      </c>
      <c r="AU111" s="217" t="s">
        <v>132</v>
      </c>
      <c r="AY111" s="19" t="s">
        <v>124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132</v>
      </c>
      <c r="BK111" s="218">
        <f>ROUND(I111*H111,2)</f>
        <v>0</v>
      </c>
      <c r="BL111" s="19" t="s">
        <v>131</v>
      </c>
      <c r="BM111" s="217" t="s">
        <v>164</v>
      </c>
    </row>
    <row r="112" s="2" customFormat="1">
      <c r="A112" s="40"/>
      <c r="B112" s="41"/>
      <c r="C112" s="42"/>
      <c r="D112" s="219" t="s">
        <v>134</v>
      </c>
      <c r="E112" s="42"/>
      <c r="F112" s="220" t="s">
        <v>165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134</v>
      </c>
      <c r="AU112" s="19" t="s">
        <v>132</v>
      </c>
    </row>
    <row r="113" s="13" customFormat="1">
      <c r="A113" s="13"/>
      <c r="B113" s="224"/>
      <c r="C113" s="225"/>
      <c r="D113" s="226" t="s">
        <v>136</v>
      </c>
      <c r="E113" s="227" t="s">
        <v>19</v>
      </c>
      <c r="F113" s="228" t="s">
        <v>166</v>
      </c>
      <c r="G113" s="225"/>
      <c r="H113" s="229">
        <v>12.297000000000001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136</v>
      </c>
      <c r="AU113" s="235" t="s">
        <v>132</v>
      </c>
      <c r="AV113" s="13" t="s">
        <v>132</v>
      </c>
      <c r="AW113" s="13" t="s">
        <v>35</v>
      </c>
      <c r="AX113" s="13" t="s">
        <v>74</v>
      </c>
      <c r="AY113" s="235" t="s">
        <v>124</v>
      </c>
    </row>
    <row r="114" s="13" customFormat="1">
      <c r="A114" s="13"/>
      <c r="B114" s="224"/>
      <c r="C114" s="225"/>
      <c r="D114" s="226" t="s">
        <v>136</v>
      </c>
      <c r="E114" s="227" t="s">
        <v>19</v>
      </c>
      <c r="F114" s="228" t="s">
        <v>167</v>
      </c>
      <c r="G114" s="225"/>
      <c r="H114" s="229">
        <v>17.125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136</v>
      </c>
      <c r="AU114" s="235" t="s">
        <v>132</v>
      </c>
      <c r="AV114" s="13" t="s">
        <v>132</v>
      </c>
      <c r="AW114" s="13" t="s">
        <v>35</v>
      </c>
      <c r="AX114" s="13" t="s">
        <v>74</v>
      </c>
      <c r="AY114" s="235" t="s">
        <v>124</v>
      </c>
    </row>
    <row r="115" s="13" customFormat="1">
      <c r="A115" s="13"/>
      <c r="B115" s="224"/>
      <c r="C115" s="225"/>
      <c r="D115" s="226" t="s">
        <v>136</v>
      </c>
      <c r="E115" s="227" t="s">
        <v>19</v>
      </c>
      <c r="F115" s="228" t="s">
        <v>168</v>
      </c>
      <c r="G115" s="225"/>
      <c r="H115" s="229">
        <v>15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136</v>
      </c>
      <c r="AU115" s="235" t="s">
        <v>132</v>
      </c>
      <c r="AV115" s="13" t="s">
        <v>132</v>
      </c>
      <c r="AW115" s="13" t="s">
        <v>35</v>
      </c>
      <c r="AX115" s="13" t="s">
        <v>74</v>
      </c>
      <c r="AY115" s="235" t="s">
        <v>124</v>
      </c>
    </row>
    <row r="116" s="13" customFormat="1">
      <c r="A116" s="13"/>
      <c r="B116" s="224"/>
      <c r="C116" s="225"/>
      <c r="D116" s="226" t="s">
        <v>136</v>
      </c>
      <c r="E116" s="227" t="s">
        <v>19</v>
      </c>
      <c r="F116" s="228" t="s">
        <v>169</v>
      </c>
      <c r="G116" s="225"/>
      <c r="H116" s="229">
        <v>-2.5750000000000002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136</v>
      </c>
      <c r="AU116" s="235" t="s">
        <v>132</v>
      </c>
      <c r="AV116" s="13" t="s">
        <v>132</v>
      </c>
      <c r="AW116" s="13" t="s">
        <v>35</v>
      </c>
      <c r="AX116" s="13" t="s">
        <v>74</v>
      </c>
      <c r="AY116" s="235" t="s">
        <v>124</v>
      </c>
    </row>
    <row r="117" s="13" customFormat="1">
      <c r="A117" s="13"/>
      <c r="B117" s="224"/>
      <c r="C117" s="225"/>
      <c r="D117" s="226" t="s">
        <v>136</v>
      </c>
      <c r="E117" s="227" t="s">
        <v>19</v>
      </c>
      <c r="F117" s="228" t="s">
        <v>170</v>
      </c>
      <c r="G117" s="225"/>
      <c r="H117" s="229">
        <v>-1.0800000000000001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136</v>
      </c>
      <c r="AU117" s="235" t="s">
        <v>132</v>
      </c>
      <c r="AV117" s="13" t="s">
        <v>132</v>
      </c>
      <c r="AW117" s="13" t="s">
        <v>35</v>
      </c>
      <c r="AX117" s="13" t="s">
        <v>74</v>
      </c>
      <c r="AY117" s="235" t="s">
        <v>124</v>
      </c>
    </row>
    <row r="118" s="14" customFormat="1">
      <c r="A118" s="14"/>
      <c r="B118" s="236"/>
      <c r="C118" s="237"/>
      <c r="D118" s="226" t="s">
        <v>136</v>
      </c>
      <c r="E118" s="238" t="s">
        <v>19</v>
      </c>
      <c r="F118" s="239" t="s">
        <v>171</v>
      </c>
      <c r="G118" s="237"/>
      <c r="H118" s="240">
        <v>40.767000000000003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136</v>
      </c>
      <c r="AU118" s="246" t="s">
        <v>132</v>
      </c>
      <c r="AV118" s="14" t="s">
        <v>142</v>
      </c>
      <c r="AW118" s="14" t="s">
        <v>35</v>
      </c>
      <c r="AX118" s="14" t="s">
        <v>74</v>
      </c>
      <c r="AY118" s="246" t="s">
        <v>124</v>
      </c>
    </row>
    <row r="119" s="13" customFormat="1">
      <c r="A119" s="13"/>
      <c r="B119" s="224"/>
      <c r="C119" s="225"/>
      <c r="D119" s="226" t="s">
        <v>136</v>
      </c>
      <c r="E119" s="227" t="s">
        <v>19</v>
      </c>
      <c r="F119" s="228" t="s">
        <v>172</v>
      </c>
      <c r="G119" s="225"/>
      <c r="H119" s="229">
        <v>24.460000000000001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136</v>
      </c>
      <c r="AU119" s="235" t="s">
        <v>132</v>
      </c>
      <c r="AV119" s="13" t="s">
        <v>132</v>
      </c>
      <c r="AW119" s="13" t="s">
        <v>35</v>
      </c>
      <c r="AX119" s="13" t="s">
        <v>82</v>
      </c>
      <c r="AY119" s="235" t="s">
        <v>124</v>
      </c>
    </row>
    <row r="120" s="2" customFormat="1" ht="49.05" customHeight="1">
      <c r="A120" s="40"/>
      <c r="B120" s="41"/>
      <c r="C120" s="206" t="s">
        <v>173</v>
      </c>
      <c r="D120" s="206" t="s">
        <v>126</v>
      </c>
      <c r="E120" s="207" t="s">
        <v>174</v>
      </c>
      <c r="F120" s="208" t="s">
        <v>175</v>
      </c>
      <c r="G120" s="209" t="s">
        <v>163</v>
      </c>
      <c r="H120" s="210">
        <v>12.23</v>
      </c>
      <c r="I120" s="211"/>
      <c r="J120" s="212">
        <f>ROUND(I120*H120,2)</f>
        <v>0</v>
      </c>
      <c r="K120" s="208" t="s">
        <v>130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131</v>
      </c>
      <c r="AT120" s="217" t="s">
        <v>126</v>
      </c>
      <c r="AU120" s="217" t="s">
        <v>132</v>
      </c>
      <c r="AY120" s="19" t="s">
        <v>124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132</v>
      </c>
      <c r="BK120" s="218">
        <f>ROUND(I120*H120,2)</f>
        <v>0</v>
      </c>
      <c r="BL120" s="19" t="s">
        <v>131</v>
      </c>
      <c r="BM120" s="217" t="s">
        <v>176</v>
      </c>
    </row>
    <row r="121" s="2" customFormat="1">
      <c r="A121" s="40"/>
      <c r="B121" s="41"/>
      <c r="C121" s="42"/>
      <c r="D121" s="219" t="s">
        <v>134</v>
      </c>
      <c r="E121" s="42"/>
      <c r="F121" s="220" t="s">
        <v>177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134</v>
      </c>
      <c r="AU121" s="19" t="s">
        <v>132</v>
      </c>
    </row>
    <row r="122" s="13" customFormat="1">
      <c r="A122" s="13"/>
      <c r="B122" s="224"/>
      <c r="C122" s="225"/>
      <c r="D122" s="226" t="s">
        <v>136</v>
      </c>
      <c r="E122" s="227" t="s">
        <v>19</v>
      </c>
      <c r="F122" s="228" t="s">
        <v>178</v>
      </c>
      <c r="G122" s="225"/>
      <c r="H122" s="229">
        <v>12.23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136</v>
      </c>
      <c r="AU122" s="235" t="s">
        <v>132</v>
      </c>
      <c r="AV122" s="13" t="s">
        <v>132</v>
      </c>
      <c r="AW122" s="13" t="s">
        <v>35</v>
      </c>
      <c r="AX122" s="13" t="s">
        <v>82</v>
      </c>
      <c r="AY122" s="235" t="s">
        <v>124</v>
      </c>
    </row>
    <row r="123" s="2" customFormat="1" ht="49.05" customHeight="1">
      <c r="A123" s="40"/>
      <c r="B123" s="41"/>
      <c r="C123" s="206" t="s">
        <v>179</v>
      </c>
      <c r="D123" s="206" t="s">
        <v>126</v>
      </c>
      <c r="E123" s="207" t="s">
        <v>180</v>
      </c>
      <c r="F123" s="208" t="s">
        <v>181</v>
      </c>
      <c r="G123" s="209" t="s">
        <v>163</v>
      </c>
      <c r="H123" s="210">
        <v>2.0379999999999998</v>
      </c>
      <c r="I123" s="211"/>
      <c r="J123" s="212">
        <f>ROUND(I123*H123,2)</f>
        <v>0</v>
      </c>
      <c r="K123" s="208" t="s">
        <v>130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131</v>
      </c>
      <c r="AT123" s="217" t="s">
        <v>126</v>
      </c>
      <c r="AU123" s="217" t="s">
        <v>132</v>
      </c>
      <c r="AY123" s="19" t="s">
        <v>124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132</v>
      </c>
      <c r="BK123" s="218">
        <f>ROUND(I123*H123,2)</f>
        <v>0</v>
      </c>
      <c r="BL123" s="19" t="s">
        <v>131</v>
      </c>
      <c r="BM123" s="217" t="s">
        <v>182</v>
      </c>
    </row>
    <row r="124" s="2" customFormat="1">
      <c r="A124" s="40"/>
      <c r="B124" s="41"/>
      <c r="C124" s="42"/>
      <c r="D124" s="219" t="s">
        <v>134</v>
      </c>
      <c r="E124" s="42"/>
      <c r="F124" s="220" t="s">
        <v>183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134</v>
      </c>
      <c r="AU124" s="19" t="s">
        <v>132</v>
      </c>
    </row>
    <row r="125" s="13" customFormat="1">
      <c r="A125" s="13"/>
      <c r="B125" s="224"/>
      <c r="C125" s="225"/>
      <c r="D125" s="226" t="s">
        <v>136</v>
      </c>
      <c r="E125" s="227" t="s">
        <v>19</v>
      </c>
      <c r="F125" s="228" t="s">
        <v>184</v>
      </c>
      <c r="G125" s="225"/>
      <c r="H125" s="229">
        <v>2.0379999999999998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136</v>
      </c>
      <c r="AU125" s="235" t="s">
        <v>132</v>
      </c>
      <c r="AV125" s="13" t="s">
        <v>132</v>
      </c>
      <c r="AW125" s="13" t="s">
        <v>35</v>
      </c>
      <c r="AX125" s="13" t="s">
        <v>82</v>
      </c>
      <c r="AY125" s="235" t="s">
        <v>124</v>
      </c>
    </row>
    <row r="126" s="2" customFormat="1" ht="49.05" customHeight="1">
      <c r="A126" s="40"/>
      <c r="B126" s="41"/>
      <c r="C126" s="206" t="s">
        <v>185</v>
      </c>
      <c r="D126" s="206" t="s">
        <v>126</v>
      </c>
      <c r="E126" s="207" t="s">
        <v>186</v>
      </c>
      <c r="F126" s="208" t="s">
        <v>187</v>
      </c>
      <c r="G126" s="209" t="s">
        <v>163</v>
      </c>
      <c r="H126" s="210">
        <v>2.0379999999999998</v>
      </c>
      <c r="I126" s="211"/>
      <c r="J126" s="212">
        <f>ROUND(I126*H126,2)</f>
        <v>0</v>
      </c>
      <c r="K126" s="208" t="s">
        <v>130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131</v>
      </c>
      <c r="AT126" s="217" t="s">
        <v>126</v>
      </c>
      <c r="AU126" s="217" t="s">
        <v>132</v>
      </c>
      <c r="AY126" s="19" t="s">
        <v>124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132</v>
      </c>
      <c r="BK126" s="218">
        <f>ROUND(I126*H126,2)</f>
        <v>0</v>
      </c>
      <c r="BL126" s="19" t="s">
        <v>131</v>
      </c>
      <c r="BM126" s="217" t="s">
        <v>188</v>
      </c>
    </row>
    <row r="127" s="2" customFormat="1">
      <c r="A127" s="40"/>
      <c r="B127" s="41"/>
      <c r="C127" s="42"/>
      <c r="D127" s="219" t="s">
        <v>134</v>
      </c>
      <c r="E127" s="42"/>
      <c r="F127" s="220" t="s">
        <v>189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134</v>
      </c>
      <c r="AU127" s="19" t="s">
        <v>132</v>
      </c>
    </row>
    <row r="128" s="13" customFormat="1">
      <c r="A128" s="13"/>
      <c r="B128" s="224"/>
      <c r="C128" s="225"/>
      <c r="D128" s="226" t="s">
        <v>136</v>
      </c>
      <c r="E128" s="227" t="s">
        <v>19</v>
      </c>
      <c r="F128" s="228" t="s">
        <v>184</v>
      </c>
      <c r="G128" s="225"/>
      <c r="H128" s="229">
        <v>2.0379999999999998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136</v>
      </c>
      <c r="AU128" s="235" t="s">
        <v>132</v>
      </c>
      <c r="AV128" s="13" t="s">
        <v>132</v>
      </c>
      <c r="AW128" s="13" t="s">
        <v>35</v>
      </c>
      <c r="AX128" s="13" t="s">
        <v>82</v>
      </c>
      <c r="AY128" s="235" t="s">
        <v>124</v>
      </c>
    </row>
    <row r="129" s="2" customFormat="1" ht="37.8" customHeight="1">
      <c r="A129" s="40"/>
      <c r="B129" s="41"/>
      <c r="C129" s="206" t="s">
        <v>190</v>
      </c>
      <c r="D129" s="206" t="s">
        <v>126</v>
      </c>
      <c r="E129" s="207" t="s">
        <v>191</v>
      </c>
      <c r="F129" s="208" t="s">
        <v>192</v>
      </c>
      <c r="G129" s="209" t="s">
        <v>129</v>
      </c>
      <c r="H129" s="210">
        <v>95.099999999999994</v>
      </c>
      <c r="I129" s="211"/>
      <c r="J129" s="212">
        <f>ROUND(I129*H129,2)</f>
        <v>0</v>
      </c>
      <c r="K129" s="208" t="s">
        <v>130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0.00084000000000000003</v>
      </c>
      <c r="R129" s="215">
        <f>Q129*H129</f>
        <v>0.079883999999999997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131</v>
      </c>
      <c r="AT129" s="217" t="s">
        <v>126</v>
      </c>
      <c r="AU129" s="217" t="s">
        <v>132</v>
      </c>
      <c r="AY129" s="19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132</v>
      </c>
      <c r="BK129" s="218">
        <f>ROUND(I129*H129,2)</f>
        <v>0</v>
      </c>
      <c r="BL129" s="19" t="s">
        <v>131</v>
      </c>
      <c r="BM129" s="217" t="s">
        <v>193</v>
      </c>
    </row>
    <row r="130" s="2" customFormat="1">
      <c r="A130" s="40"/>
      <c r="B130" s="41"/>
      <c r="C130" s="42"/>
      <c r="D130" s="219" t="s">
        <v>134</v>
      </c>
      <c r="E130" s="42"/>
      <c r="F130" s="220" t="s">
        <v>194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134</v>
      </c>
      <c r="AU130" s="19" t="s">
        <v>132</v>
      </c>
    </row>
    <row r="131" s="13" customFormat="1">
      <c r="A131" s="13"/>
      <c r="B131" s="224"/>
      <c r="C131" s="225"/>
      <c r="D131" s="226" t="s">
        <v>136</v>
      </c>
      <c r="E131" s="227" t="s">
        <v>19</v>
      </c>
      <c r="F131" s="228" t="s">
        <v>195</v>
      </c>
      <c r="G131" s="225"/>
      <c r="H131" s="229">
        <v>95.099999999999994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136</v>
      </c>
      <c r="AU131" s="235" t="s">
        <v>132</v>
      </c>
      <c r="AV131" s="13" t="s">
        <v>132</v>
      </c>
      <c r="AW131" s="13" t="s">
        <v>35</v>
      </c>
      <c r="AX131" s="13" t="s">
        <v>82</v>
      </c>
      <c r="AY131" s="235" t="s">
        <v>124</v>
      </c>
    </row>
    <row r="132" s="2" customFormat="1" ht="44.25" customHeight="1">
      <c r="A132" s="40"/>
      <c r="B132" s="41"/>
      <c r="C132" s="206" t="s">
        <v>196</v>
      </c>
      <c r="D132" s="206" t="s">
        <v>126</v>
      </c>
      <c r="E132" s="207" t="s">
        <v>197</v>
      </c>
      <c r="F132" s="208" t="s">
        <v>198</v>
      </c>
      <c r="G132" s="209" t="s">
        <v>129</v>
      </c>
      <c r="H132" s="210">
        <v>95.099999999999994</v>
      </c>
      <c r="I132" s="211"/>
      <c r="J132" s="212">
        <f>ROUND(I132*H132,2)</f>
        <v>0</v>
      </c>
      <c r="K132" s="208" t="s">
        <v>130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131</v>
      </c>
      <c r="AT132" s="217" t="s">
        <v>126</v>
      </c>
      <c r="AU132" s="217" t="s">
        <v>132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132</v>
      </c>
      <c r="BK132" s="218">
        <f>ROUND(I132*H132,2)</f>
        <v>0</v>
      </c>
      <c r="BL132" s="19" t="s">
        <v>131</v>
      </c>
      <c r="BM132" s="217" t="s">
        <v>199</v>
      </c>
    </row>
    <row r="133" s="2" customFormat="1">
      <c r="A133" s="40"/>
      <c r="B133" s="41"/>
      <c r="C133" s="42"/>
      <c r="D133" s="219" t="s">
        <v>134</v>
      </c>
      <c r="E133" s="42"/>
      <c r="F133" s="220" t="s">
        <v>200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134</v>
      </c>
      <c r="AU133" s="19" t="s">
        <v>132</v>
      </c>
    </row>
    <row r="134" s="2" customFormat="1" ht="62.7" customHeight="1">
      <c r="A134" s="40"/>
      <c r="B134" s="41"/>
      <c r="C134" s="206" t="s">
        <v>201</v>
      </c>
      <c r="D134" s="206" t="s">
        <v>126</v>
      </c>
      <c r="E134" s="207" t="s">
        <v>202</v>
      </c>
      <c r="F134" s="208" t="s">
        <v>203</v>
      </c>
      <c r="G134" s="209" t="s">
        <v>163</v>
      </c>
      <c r="H134" s="210">
        <v>23.936</v>
      </c>
      <c r="I134" s="211"/>
      <c r="J134" s="212">
        <f>ROUND(I134*H134,2)</f>
        <v>0</v>
      </c>
      <c r="K134" s="208" t="s">
        <v>130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131</v>
      </c>
      <c r="AT134" s="217" t="s">
        <v>126</v>
      </c>
      <c r="AU134" s="217" t="s">
        <v>132</v>
      </c>
      <c r="AY134" s="19" t="s">
        <v>124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132</v>
      </c>
      <c r="BK134" s="218">
        <f>ROUND(I134*H134,2)</f>
        <v>0</v>
      </c>
      <c r="BL134" s="19" t="s">
        <v>131</v>
      </c>
      <c r="BM134" s="217" t="s">
        <v>204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205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132</v>
      </c>
    </row>
    <row r="136" s="13" customFormat="1">
      <c r="A136" s="13"/>
      <c r="B136" s="224"/>
      <c r="C136" s="225"/>
      <c r="D136" s="226" t="s">
        <v>136</v>
      </c>
      <c r="E136" s="227" t="s">
        <v>19</v>
      </c>
      <c r="F136" s="228" t="s">
        <v>206</v>
      </c>
      <c r="G136" s="225"/>
      <c r="H136" s="229">
        <v>23.936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136</v>
      </c>
      <c r="AU136" s="235" t="s">
        <v>132</v>
      </c>
      <c r="AV136" s="13" t="s">
        <v>132</v>
      </c>
      <c r="AW136" s="13" t="s">
        <v>35</v>
      </c>
      <c r="AX136" s="13" t="s">
        <v>82</v>
      </c>
      <c r="AY136" s="235" t="s">
        <v>124</v>
      </c>
    </row>
    <row r="137" s="2" customFormat="1" ht="37.8" customHeight="1">
      <c r="A137" s="40"/>
      <c r="B137" s="41"/>
      <c r="C137" s="206" t="s">
        <v>207</v>
      </c>
      <c r="D137" s="206" t="s">
        <v>126</v>
      </c>
      <c r="E137" s="207" t="s">
        <v>208</v>
      </c>
      <c r="F137" s="208" t="s">
        <v>209</v>
      </c>
      <c r="G137" s="209" t="s">
        <v>163</v>
      </c>
      <c r="H137" s="210">
        <v>1.274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131</v>
      </c>
      <c r="AT137" s="217" t="s">
        <v>126</v>
      </c>
      <c r="AU137" s="217" t="s">
        <v>132</v>
      </c>
      <c r="AY137" s="19" t="s">
        <v>124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132</v>
      </c>
      <c r="BK137" s="218">
        <f>ROUND(I137*H137,2)</f>
        <v>0</v>
      </c>
      <c r="BL137" s="19" t="s">
        <v>131</v>
      </c>
      <c r="BM137" s="217" t="s">
        <v>210</v>
      </c>
    </row>
    <row r="138" s="15" customFormat="1">
      <c r="A138" s="15"/>
      <c r="B138" s="247"/>
      <c r="C138" s="248"/>
      <c r="D138" s="226" t="s">
        <v>136</v>
      </c>
      <c r="E138" s="249" t="s">
        <v>19</v>
      </c>
      <c r="F138" s="250" t="s">
        <v>211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136</v>
      </c>
      <c r="AU138" s="256" t="s">
        <v>132</v>
      </c>
      <c r="AV138" s="15" t="s">
        <v>82</v>
      </c>
      <c r="AW138" s="15" t="s">
        <v>35</v>
      </c>
      <c r="AX138" s="15" t="s">
        <v>74</v>
      </c>
      <c r="AY138" s="256" t="s">
        <v>124</v>
      </c>
    </row>
    <row r="139" s="13" customFormat="1">
      <c r="A139" s="13"/>
      <c r="B139" s="224"/>
      <c r="C139" s="225"/>
      <c r="D139" s="226" t="s">
        <v>136</v>
      </c>
      <c r="E139" s="227" t="s">
        <v>19</v>
      </c>
      <c r="F139" s="228" t="s">
        <v>212</v>
      </c>
      <c r="G139" s="225"/>
      <c r="H139" s="229">
        <v>1.274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136</v>
      </c>
      <c r="AU139" s="235" t="s">
        <v>132</v>
      </c>
      <c r="AV139" s="13" t="s">
        <v>132</v>
      </c>
      <c r="AW139" s="13" t="s">
        <v>35</v>
      </c>
      <c r="AX139" s="13" t="s">
        <v>82</v>
      </c>
      <c r="AY139" s="235" t="s">
        <v>124</v>
      </c>
    </row>
    <row r="140" s="2" customFormat="1" ht="44.25" customHeight="1">
      <c r="A140" s="40"/>
      <c r="B140" s="41"/>
      <c r="C140" s="206" t="s">
        <v>213</v>
      </c>
      <c r="D140" s="206" t="s">
        <v>126</v>
      </c>
      <c r="E140" s="207" t="s">
        <v>214</v>
      </c>
      <c r="F140" s="208" t="s">
        <v>215</v>
      </c>
      <c r="G140" s="209" t="s">
        <v>163</v>
      </c>
      <c r="H140" s="210">
        <v>11.968</v>
      </c>
      <c r="I140" s="211"/>
      <c r="J140" s="212">
        <f>ROUND(I140*H140,2)</f>
        <v>0</v>
      </c>
      <c r="K140" s="208" t="s">
        <v>130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131</v>
      </c>
      <c r="AT140" s="217" t="s">
        <v>126</v>
      </c>
      <c r="AU140" s="217" t="s">
        <v>132</v>
      </c>
      <c r="AY140" s="19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132</v>
      </c>
      <c r="BK140" s="218">
        <f>ROUND(I140*H140,2)</f>
        <v>0</v>
      </c>
      <c r="BL140" s="19" t="s">
        <v>131</v>
      </c>
      <c r="BM140" s="217" t="s">
        <v>216</v>
      </c>
    </row>
    <row r="141" s="2" customFormat="1">
      <c r="A141" s="40"/>
      <c r="B141" s="41"/>
      <c r="C141" s="42"/>
      <c r="D141" s="219" t="s">
        <v>134</v>
      </c>
      <c r="E141" s="42"/>
      <c r="F141" s="220" t="s">
        <v>217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134</v>
      </c>
      <c r="AU141" s="19" t="s">
        <v>132</v>
      </c>
    </row>
    <row r="142" s="13" customFormat="1">
      <c r="A142" s="13"/>
      <c r="B142" s="224"/>
      <c r="C142" s="225"/>
      <c r="D142" s="226" t="s">
        <v>136</v>
      </c>
      <c r="E142" s="227" t="s">
        <v>19</v>
      </c>
      <c r="F142" s="228" t="s">
        <v>218</v>
      </c>
      <c r="G142" s="225"/>
      <c r="H142" s="229">
        <v>11.968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136</v>
      </c>
      <c r="AU142" s="235" t="s">
        <v>132</v>
      </c>
      <c r="AV142" s="13" t="s">
        <v>132</v>
      </c>
      <c r="AW142" s="13" t="s">
        <v>35</v>
      </c>
      <c r="AX142" s="13" t="s">
        <v>82</v>
      </c>
      <c r="AY142" s="235" t="s">
        <v>124</v>
      </c>
    </row>
    <row r="143" s="2" customFormat="1" ht="44.25" customHeight="1">
      <c r="A143" s="40"/>
      <c r="B143" s="41"/>
      <c r="C143" s="206" t="s">
        <v>8</v>
      </c>
      <c r="D143" s="206" t="s">
        <v>126</v>
      </c>
      <c r="E143" s="207" t="s">
        <v>219</v>
      </c>
      <c r="F143" s="208" t="s">
        <v>220</v>
      </c>
      <c r="G143" s="209" t="s">
        <v>163</v>
      </c>
      <c r="H143" s="210">
        <v>14.063000000000001</v>
      </c>
      <c r="I143" s="211"/>
      <c r="J143" s="212">
        <f>ROUND(I143*H143,2)</f>
        <v>0</v>
      </c>
      <c r="K143" s="208" t="s">
        <v>130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131</v>
      </c>
      <c r="AT143" s="217" t="s">
        <v>126</v>
      </c>
      <c r="AU143" s="217" t="s">
        <v>132</v>
      </c>
      <c r="AY143" s="19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132</v>
      </c>
      <c r="BK143" s="218">
        <f>ROUND(I143*H143,2)</f>
        <v>0</v>
      </c>
      <c r="BL143" s="19" t="s">
        <v>131</v>
      </c>
      <c r="BM143" s="217" t="s">
        <v>221</v>
      </c>
    </row>
    <row r="144" s="2" customFormat="1">
      <c r="A144" s="40"/>
      <c r="B144" s="41"/>
      <c r="C144" s="42"/>
      <c r="D144" s="219" t="s">
        <v>134</v>
      </c>
      <c r="E144" s="42"/>
      <c r="F144" s="220" t="s">
        <v>222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134</v>
      </c>
      <c r="AU144" s="19" t="s">
        <v>132</v>
      </c>
    </row>
    <row r="145" s="13" customFormat="1">
      <c r="A145" s="13"/>
      <c r="B145" s="224"/>
      <c r="C145" s="225"/>
      <c r="D145" s="226" t="s">
        <v>136</v>
      </c>
      <c r="E145" s="227" t="s">
        <v>19</v>
      </c>
      <c r="F145" s="228" t="s">
        <v>223</v>
      </c>
      <c r="G145" s="225"/>
      <c r="H145" s="229">
        <v>14.063000000000001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136</v>
      </c>
      <c r="AU145" s="235" t="s">
        <v>132</v>
      </c>
      <c r="AV145" s="13" t="s">
        <v>132</v>
      </c>
      <c r="AW145" s="13" t="s">
        <v>35</v>
      </c>
      <c r="AX145" s="13" t="s">
        <v>82</v>
      </c>
      <c r="AY145" s="235" t="s">
        <v>124</v>
      </c>
    </row>
    <row r="146" s="2" customFormat="1" ht="44.25" customHeight="1">
      <c r="A146" s="40"/>
      <c r="B146" s="41"/>
      <c r="C146" s="206" t="s">
        <v>224</v>
      </c>
      <c r="D146" s="206" t="s">
        <v>126</v>
      </c>
      <c r="E146" s="207" t="s">
        <v>225</v>
      </c>
      <c r="F146" s="208" t="s">
        <v>226</v>
      </c>
      <c r="G146" s="209" t="s">
        <v>163</v>
      </c>
      <c r="H146" s="210">
        <v>25.43</v>
      </c>
      <c r="I146" s="211"/>
      <c r="J146" s="212">
        <f>ROUND(I146*H146,2)</f>
        <v>0</v>
      </c>
      <c r="K146" s="208" t="s">
        <v>130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131</v>
      </c>
      <c r="AT146" s="217" t="s">
        <v>126</v>
      </c>
      <c r="AU146" s="217" t="s">
        <v>132</v>
      </c>
      <c r="AY146" s="19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132</v>
      </c>
      <c r="BK146" s="218">
        <f>ROUND(I146*H146,2)</f>
        <v>0</v>
      </c>
      <c r="BL146" s="19" t="s">
        <v>131</v>
      </c>
      <c r="BM146" s="217" t="s">
        <v>227</v>
      </c>
    </row>
    <row r="147" s="2" customFormat="1">
      <c r="A147" s="40"/>
      <c r="B147" s="41"/>
      <c r="C147" s="42"/>
      <c r="D147" s="219" t="s">
        <v>134</v>
      </c>
      <c r="E147" s="42"/>
      <c r="F147" s="220" t="s">
        <v>228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134</v>
      </c>
      <c r="AU147" s="19" t="s">
        <v>132</v>
      </c>
    </row>
    <row r="148" s="13" customFormat="1">
      <c r="A148" s="13"/>
      <c r="B148" s="224"/>
      <c r="C148" s="225"/>
      <c r="D148" s="226" t="s">
        <v>136</v>
      </c>
      <c r="E148" s="227" t="s">
        <v>19</v>
      </c>
      <c r="F148" s="228" t="s">
        <v>229</v>
      </c>
      <c r="G148" s="225"/>
      <c r="H148" s="229">
        <v>17.149999999999999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136</v>
      </c>
      <c r="AU148" s="235" t="s">
        <v>132</v>
      </c>
      <c r="AV148" s="13" t="s">
        <v>132</v>
      </c>
      <c r="AW148" s="13" t="s">
        <v>35</v>
      </c>
      <c r="AX148" s="13" t="s">
        <v>74</v>
      </c>
      <c r="AY148" s="235" t="s">
        <v>124</v>
      </c>
    </row>
    <row r="149" s="13" customFormat="1">
      <c r="A149" s="13"/>
      <c r="B149" s="224"/>
      <c r="C149" s="225"/>
      <c r="D149" s="226" t="s">
        <v>136</v>
      </c>
      <c r="E149" s="227" t="s">
        <v>19</v>
      </c>
      <c r="F149" s="228" t="s">
        <v>230</v>
      </c>
      <c r="G149" s="225"/>
      <c r="H149" s="229">
        <v>8.2799999999999994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136</v>
      </c>
      <c r="AU149" s="235" t="s">
        <v>132</v>
      </c>
      <c r="AV149" s="13" t="s">
        <v>132</v>
      </c>
      <c r="AW149" s="13" t="s">
        <v>35</v>
      </c>
      <c r="AX149" s="13" t="s">
        <v>74</v>
      </c>
      <c r="AY149" s="235" t="s">
        <v>124</v>
      </c>
    </row>
    <row r="150" s="16" customFormat="1">
      <c r="A150" s="16"/>
      <c r="B150" s="257"/>
      <c r="C150" s="258"/>
      <c r="D150" s="226" t="s">
        <v>136</v>
      </c>
      <c r="E150" s="259" t="s">
        <v>19</v>
      </c>
      <c r="F150" s="260" t="s">
        <v>231</v>
      </c>
      <c r="G150" s="258"/>
      <c r="H150" s="261">
        <v>25.43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7" t="s">
        <v>136</v>
      </c>
      <c r="AU150" s="267" t="s">
        <v>132</v>
      </c>
      <c r="AV150" s="16" t="s">
        <v>131</v>
      </c>
      <c r="AW150" s="16" t="s">
        <v>35</v>
      </c>
      <c r="AX150" s="16" t="s">
        <v>82</v>
      </c>
      <c r="AY150" s="267" t="s">
        <v>124</v>
      </c>
    </row>
    <row r="151" s="2" customFormat="1" ht="66.75" customHeight="1">
      <c r="A151" s="40"/>
      <c r="B151" s="41"/>
      <c r="C151" s="206" t="s">
        <v>232</v>
      </c>
      <c r="D151" s="206" t="s">
        <v>126</v>
      </c>
      <c r="E151" s="207" t="s">
        <v>233</v>
      </c>
      <c r="F151" s="208" t="s">
        <v>234</v>
      </c>
      <c r="G151" s="209" t="s">
        <v>163</v>
      </c>
      <c r="H151" s="210">
        <v>6.077</v>
      </c>
      <c r="I151" s="211"/>
      <c r="J151" s="212">
        <f>ROUND(I151*H151,2)</f>
        <v>0</v>
      </c>
      <c r="K151" s="208" t="s">
        <v>130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131</v>
      </c>
      <c r="AT151" s="217" t="s">
        <v>126</v>
      </c>
      <c r="AU151" s="217" t="s">
        <v>132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132</v>
      </c>
      <c r="BK151" s="218">
        <f>ROUND(I151*H151,2)</f>
        <v>0</v>
      </c>
      <c r="BL151" s="19" t="s">
        <v>131</v>
      </c>
      <c r="BM151" s="217" t="s">
        <v>235</v>
      </c>
    </row>
    <row r="152" s="2" customFormat="1">
      <c r="A152" s="40"/>
      <c r="B152" s="41"/>
      <c r="C152" s="42"/>
      <c r="D152" s="219" t="s">
        <v>134</v>
      </c>
      <c r="E152" s="42"/>
      <c r="F152" s="220" t="s">
        <v>236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132</v>
      </c>
    </row>
    <row r="153" s="13" customFormat="1">
      <c r="A153" s="13"/>
      <c r="B153" s="224"/>
      <c r="C153" s="225"/>
      <c r="D153" s="226" t="s">
        <v>136</v>
      </c>
      <c r="E153" s="227" t="s">
        <v>19</v>
      </c>
      <c r="F153" s="228" t="s">
        <v>237</v>
      </c>
      <c r="G153" s="225"/>
      <c r="H153" s="229">
        <v>5.1440000000000001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136</v>
      </c>
      <c r="AU153" s="235" t="s">
        <v>132</v>
      </c>
      <c r="AV153" s="13" t="s">
        <v>132</v>
      </c>
      <c r="AW153" s="13" t="s">
        <v>35</v>
      </c>
      <c r="AX153" s="13" t="s">
        <v>74</v>
      </c>
      <c r="AY153" s="235" t="s">
        <v>124</v>
      </c>
    </row>
    <row r="154" s="13" customFormat="1">
      <c r="A154" s="13"/>
      <c r="B154" s="224"/>
      <c r="C154" s="225"/>
      <c r="D154" s="226" t="s">
        <v>136</v>
      </c>
      <c r="E154" s="227" t="s">
        <v>19</v>
      </c>
      <c r="F154" s="228" t="s">
        <v>238</v>
      </c>
      <c r="G154" s="225"/>
      <c r="H154" s="229">
        <v>1.44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136</v>
      </c>
      <c r="AU154" s="235" t="s">
        <v>132</v>
      </c>
      <c r="AV154" s="13" t="s">
        <v>132</v>
      </c>
      <c r="AW154" s="13" t="s">
        <v>35</v>
      </c>
      <c r="AX154" s="13" t="s">
        <v>74</v>
      </c>
      <c r="AY154" s="235" t="s">
        <v>124</v>
      </c>
    </row>
    <row r="155" s="13" customFormat="1">
      <c r="A155" s="13"/>
      <c r="B155" s="224"/>
      <c r="C155" s="225"/>
      <c r="D155" s="226" t="s">
        <v>136</v>
      </c>
      <c r="E155" s="227" t="s">
        <v>19</v>
      </c>
      <c r="F155" s="228" t="s">
        <v>239</v>
      </c>
      <c r="G155" s="225"/>
      <c r="H155" s="229">
        <v>-0.22400000000000001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136</v>
      </c>
      <c r="AU155" s="235" t="s">
        <v>132</v>
      </c>
      <c r="AV155" s="13" t="s">
        <v>132</v>
      </c>
      <c r="AW155" s="13" t="s">
        <v>35</v>
      </c>
      <c r="AX155" s="13" t="s">
        <v>74</v>
      </c>
      <c r="AY155" s="235" t="s">
        <v>124</v>
      </c>
    </row>
    <row r="156" s="13" customFormat="1">
      <c r="A156" s="13"/>
      <c r="B156" s="224"/>
      <c r="C156" s="225"/>
      <c r="D156" s="226" t="s">
        <v>136</v>
      </c>
      <c r="E156" s="227" t="s">
        <v>19</v>
      </c>
      <c r="F156" s="228" t="s">
        <v>240</v>
      </c>
      <c r="G156" s="225"/>
      <c r="H156" s="229">
        <v>-0.28299999999999997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136</v>
      </c>
      <c r="AU156" s="235" t="s">
        <v>132</v>
      </c>
      <c r="AV156" s="13" t="s">
        <v>132</v>
      </c>
      <c r="AW156" s="13" t="s">
        <v>35</v>
      </c>
      <c r="AX156" s="13" t="s">
        <v>74</v>
      </c>
      <c r="AY156" s="235" t="s">
        <v>124</v>
      </c>
    </row>
    <row r="157" s="16" customFormat="1">
      <c r="A157" s="16"/>
      <c r="B157" s="257"/>
      <c r="C157" s="258"/>
      <c r="D157" s="226" t="s">
        <v>136</v>
      </c>
      <c r="E157" s="259" t="s">
        <v>19</v>
      </c>
      <c r="F157" s="260" t="s">
        <v>231</v>
      </c>
      <c r="G157" s="258"/>
      <c r="H157" s="261">
        <v>6.077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67" t="s">
        <v>136</v>
      </c>
      <c r="AU157" s="267" t="s">
        <v>132</v>
      </c>
      <c r="AV157" s="16" t="s">
        <v>131</v>
      </c>
      <c r="AW157" s="16" t="s">
        <v>35</v>
      </c>
      <c r="AX157" s="16" t="s">
        <v>82</v>
      </c>
      <c r="AY157" s="267" t="s">
        <v>124</v>
      </c>
    </row>
    <row r="158" s="2" customFormat="1" ht="16.5" customHeight="1">
      <c r="A158" s="40"/>
      <c r="B158" s="41"/>
      <c r="C158" s="268" t="s">
        <v>241</v>
      </c>
      <c r="D158" s="268" t="s">
        <v>242</v>
      </c>
      <c r="E158" s="269" t="s">
        <v>243</v>
      </c>
      <c r="F158" s="270" t="s">
        <v>244</v>
      </c>
      <c r="G158" s="271" t="s">
        <v>245</v>
      </c>
      <c r="H158" s="272">
        <v>10.939</v>
      </c>
      <c r="I158" s="273"/>
      <c r="J158" s="274">
        <f>ROUND(I158*H158,2)</f>
        <v>0</v>
      </c>
      <c r="K158" s="270" t="s">
        <v>130</v>
      </c>
      <c r="L158" s="275"/>
      <c r="M158" s="276" t="s">
        <v>19</v>
      </c>
      <c r="N158" s="277" t="s">
        <v>46</v>
      </c>
      <c r="O158" s="86"/>
      <c r="P158" s="215">
        <f>O158*H158</f>
        <v>0</v>
      </c>
      <c r="Q158" s="215">
        <v>1</v>
      </c>
      <c r="R158" s="215">
        <f>Q158*H158</f>
        <v>10.939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179</v>
      </c>
      <c r="AT158" s="217" t="s">
        <v>242</v>
      </c>
      <c r="AU158" s="217" t="s">
        <v>132</v>
      </c>
      <c r="AY158" s="19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132</v>
      </c>
      <c r="BK158" s="218">
        <f>ROUND(I158*H158,2)</f>
        <v>0</v>
      </c>
      <c r="BL158" s="19" t="s">
        <v>131</v>
      </c>
      <c r="BM158" s="217" t="s">
        <v>246</v>
      </c>
    </row>
    <row r="159" s="13" customFormat="1">
      <c r="A159" s="13"/>
      <c r="B159" s="224"/>
      <c r="C159" s="225"/>
      <c r="D159" s="226" t="s">
        <v>136</v>
      </c>
      <c r="E159" s="225"/>
      <c r="F159" s="228" t="s">
        <v>247</v>
      </c>
      <c r="G159" s="225"/>
      <c r="H159" s="229">
        <v>10.939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136</v>
      </c>
      <c r="AU159" s="235" t="s">
        <v>132</v>
      </c>
      <c r="AV159" s="13" t="s">
        <v>132</v>
      </c>
      <c r="AW159" s="13" t="s">
        <v>4</v>
      </c>
      <c r="AX159" s="13" t="s">
        <v>82</v>
      </c>
      <c r="AY159" s="235" t="s">
        <v>124</v>
      </c>
    </row>
    <row r="160" s="2" customFormat="1" ht="37.8" customHeight="1">
      <c r="A160" s="40"/>
      <c r="B160" s="41"/>
      <c r="C160" s="206" t="s">
        <v>248</v>
      </c>
      <c r="D160" s="206" t="s">
        <v>126</v>
      </c>
      <c r="E160" s="207" t="s">
        <v>249</v>
      </c>
      <c r="F160" s="208" t="s">
        <v>250</v>
      </c>
      <c r="G160" s="209" t="s">
        <v>129</v>
      </c>
      <c r="H160" s="210">
        <v>25.75</v>
      </c>
      <c r="I160" s="211"/>
      <c r="J160" s="212">
        <f>ROUND(I160*H160,2)</f>
        <v>0</v>
      </c>
      <c r="K160" s="208" t="s">
        <v>130</v>
      </c>
      <c r="L160" s="46"/>
      <c r="M160" s="213" t="s">
        <v>19</v>
      </c>
      <c r="N160" s="214" t="s">
        <v>46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131</v>
      </c>
      <c r="AT160" s="217" t="s">
        <v>126</v>
      </c>
      <c r="AU160" s="217" t="s">
        <v>132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132</v>
      </c>
      <c r="BK160" s="218">
        <f>ROUND(I160*H160,2)</f>
        <v>0</v>
      </c>
      <c r="BL160" s="19" t="s">
        <v>131</v>
      </c>
      <c r="BM160" s="217" t="s">
        <v>251</v>
      </c>
    </row>
    <row r="161" s="2" customFormat="1">
      <c r="A161" s="40"/>
      <c r="B161" s="41"/>
      <c r="C161" s="42"/>
      <c r="D161" s="219" t="s">
        <v>134</v>
      </c>
      <c r="E161" s="42"/>
      <c r="F161" s="220" t="s">
        <v>252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134</v>
      </c>
      <c r="AU161" s="19" t="s">
        <v>132</v>
      </c>
    </row>
    <row r="162" s="2" customFormat="1" ht="37.8" customHeight="1">
      <c r="A162" s="40"/>
      <c r="B162" s="41"/>
      <c r="C162" s="206" t="s">
        <v>253</v>
      </c>
      <c r="D162" s="206" t="s">
        <v>126</v>
      </c>
      <c r="E162" s="207" t="s">
        <v>254</v>
      </c>
      <c r="F162" s="208" t="s">
        <v>255</v>
      </c>
      <c r="G162" s="209" t="s">
        <v>129</v>
      </c>
      <c r="H162" s="210">
        <v>25.75</v>
      </c>
      <c r="I162" s="211"/>
      <c r="J162" s="212">
        <f>ROUND(I162*H162,2)</f>
        <v>0</v>
      </c>
      <c r="K162" s="208" t="s">
        <v>130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131</v>
      </c>
      <c r="AT162" s="217" t="s">
        <v>126</v>
      </c>
      <c r="AU162" s="217" t="s">
        <v>132</v>
      </c>
      <c r="AY162" s="19" t="s">
        <v>124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132</v>
      </c>
      <c r="BK162" s="218">
        <f>ROUND(I162*H162,2)</f>
        <v>0</v>
      </c>
      <c r="BL162" s="19" t="s">
        <v>131</v>
      </c>
      <c r="BM162" s="217" t="s">
        <v>256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257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132</v>
      </c>
    </row>
    <row r="164" s="2" customFormat="1" ht="16.5" customHeight="1">
      <c r="A164" s="40"/>
      <c r="B164" s="41"/>
      <c r="C164" s="268" t="s">
        <v>7</v>
      </c>
      <c r="D164" s="268" t="s">
        <v>242</v>
      </c>
      <c r="E164" s="269" t="s">
        <v>258</v>
      </c>
      <c r="F164" s="270" t="s">
        <v>259</v>
      </c>
      <c r="G164" s="271" t="s">
        <v>260</v>
      </c>
      <c r="H164" s="272">
        <v>0.51500000000000001</v>
      </c>
      <c r="I164" s="273"/>
      <c r="J164" s="274">
        <f>ROUND(I164*H164,2)</f>
        <v>0</v>
      </c>
      <c r="K164" s="270" t="s">
        <v>130</v>
      </c>
      <c r="L164" s="275"/>
      <c r="M164" s="276" t="s">
        <v>19</v>
      </c>
      <c r="N164" s="277" t="s">
        <v>46</v>
      </c>
      <c r="O164" s="86"/>
      <c r="P164" s="215">
        <f>O164*H164</f>
        <v>0</v>
      </c>
      <c r="Q164" s="215">
        <v>0.001</v>
      </c>
      <c r="R164" s="215">
        <f>Q164*H164</f>
        <v>0.00051500000000000005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179</v>
      </c>
      <c r="AT164" s="217" t="s">
        <v>242</v>
      </c>
      <c r="AU164" s="217" t="s">
        <v>132</v>
      </c>
      <c r="AY164" s="19" t="s">
        <v>124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132</v>
      </c>
      <c r="BK164" s="218">
        <f>ROUND(I164*H164,2)</f>
        <v>0</v>
      </c>
      <c r="BL164" s="19" t="s">
        <v>131</v>
      </c>
      <c r="BM164" s="217" t="s">
        <v>261</v>
      </c>
    </row>
    <row r="165" s="13" customFormat="1">
      <c r="A165" s="13"/>
      <c r="B165" s="224"/>
      <c r="C165" s="225"/>
      <c r="D165" s="226" t="s">
        <v>136</v>
      </c>
      <c r="E165" s="225"/>
      <c r="F165" s="228" t="s">
        <v>262</v>
      </c>
      <c r="G165" s="225"/>
      <c r="H165" s="229">
        <v>0.51500000000000001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136</v>
      </c>
      <c r="AU165" s="235" t="s">
        <v>132</v>
      </c>
      <c r="AV165" s="13" t="s">
        <v>132</v>
      </c>
      <c r="AW165" s="13" t="s">
        <v>4</v>
      </c>
      <c r="AX165" s="13" t="s">
        <v>82</v>
      </c>
      <c r="AY165" s="235" t="s">
        <v>124</v>
      </c>
    </row>
    <row r="166" s="12" customFormat="1" ht="22.8" customHeight="1">
      <c r="A166" s="12"/>
      <c r="B166" s="190"/>
      <c r="C166" s="191"/>
      <c r="D166" s="192" t="s">
        <v>73</v>
      </c>
      <c r="E166" s="204" t="s">
        <v>132</v>
      </c>
      <c r="F166" s="204" t="s">
        <v>263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SUM(P167:P173)</f>
        <v>0</v>
      </c>
      <c r="Q166" s="198"/>
      <c r="R166" s="199">
        <f>SUM(R167:R173)</f>
        <v>17.391999999999999</v>
      </c>
      <c r="S166" s="198"/>
      <c r="T166" s="200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82</v>
      </c>
      <c r="AT166" s="202" t="s">
        <v>73</v>
      </c>
      <c r="AU166" s="202" t="s">
        <v>82</v>
      </c>
      <c r="AY166" s="201" t="s">
        <v>124</v>
      </c>
      <c r="BK166" s="203">
        <f>SUM(BK167:BK173)</f>
        <v>0</v>
      </c>
    </row>
    <row r="167" s="2" customFormat="1" ht="37.8" customHeight="1">
      <c r="A167" s="40"/>
      <c r="B167" s="41"/>
      <c r="C167" s="206" t="s">
        <v>264</v>
      </c>
      <c r="D167" s="206" t="s">
        <v>126</v>
      </c>
      <c r="E167" s="207" t="s">
        <v>265</v>
      </c>
      <c r="F167" s="208" t="s">
        <v>266</v>
      </c>
      <c r="G167" s="209" t="s">
        <v>267</v>
      </c>
      <c r="H167" s="210">
        <v>9.6620000000000008</v>
      </c>
      <c r="I167" s="211"/>
      <c r="J167" s="212">
        <f>ROUND(I167*H167,2)</f>
        <v>0</v>
      </c>
      <c r="K167" s="208" t="s">
        <v>130</v>
      </c>
      <c r="L167" s="46"/>
      <c r="M167" s="213" t="s">
        <v>19</v>
      </c>
      <c r="N167" s="214" t="s">
        <v>46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131</v>
      </c>
      <c r="AT167" s="217" t="s">
        <v>126</v>
      </c>
      <c r="AU167" s="217" t="s">
        <v>132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132</v>
      </c>
      <c r="BK167" s="218">
        <f>ROUND(I167*H167,2)</f>
        <v>0</v>
      </c>
      <c r="BL167" s="19" t="s">
        <v>131</v>
      </c>
      <c r="BM167" s="217" t="s">
        <v>268</v>
      </c>
    </row>
    <row r="168" s="2" customFormat="1">
      <c r="A168" s="40"/>
      <c r="B168" s="41"/>
      <c r="C168" s="42"/>
      <c r="D168" s="219" t="s">
        <v>134</v>
      </c>
      <c r="E168" s="42"/>
      <c r="F168" s="220" t="s">
        <v>269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132</v>
      </c>
    </row>
    <row r="169" s="13" customFormat="1">
      <c r="A169" s="13"/>
      <c r="B169" s="224"/>
      <c r="C169" s="225"/>
      <c r="D169" s="226" t="s">
        <v>136</v>
      </c>
      <c r="E169" s="227" t="s">
        <v>19</v>
      </c>
      <c r="F169" s="228" t="s">
        <v>270</v>
      </c>
      <c r="G169" s="225"/>
      <c r="H169" s="229">
        <v>10.5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136</v>
      </c>
      <c r="AU169" s="235" t="s">
        <v>132</v>
      </c>
      <c r="AV169" s="13" t="s">
        <v>132</v>
      </c>
      <c r="AW169" s="13" t="s">
        <v>35</v>
      </c>
      <c r="AX169" s="13" t="s">
        <v>74</v>
      </c>
      <c r="AY169" s="235" t="s">
        <v>124</v>
      </c>
    </row>
    <row r="170" s="13" customFormat="1">
      <c r="A170" s="13"/>
      <c r="B170" s="224"/>
      <c r="C170" s="225"/>
      <c r="D170" s="226" t="s">
        <v>136</v>
      </c>
      <c r="E170" s="227" t="s">
        <v>19</v>
      </c>
      <c r="F170" s="228" t="s">
        <v>271</v>
      </c>
      <c r="G170" s="225"/>
      <c r="H170" s="229">
        <v>-0.83799999999999997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136</v>
      </c>
      <c r="AU170" s="235" t="s">
        <v>132</v>
      </c>
      <c r="AV170" s="13" t="s">
        <v>132</v>
      </c>
      <c r="AW170" s="13" t="s">
        <v>35</v>
      </c>
      <c r="AX170" s="13" t="s">
        <v>74</v>
      </c>
      <c r="AY170" s="235" t="s">
        <v>124</v>
      </c>
    </row>
    <row r="171" s="16" customFormat="1">
      <c r="A171" s="16"/>
      <c r="B171" s="257"/>
      <c r="C171" s="258"/>
      <c r="D171" s="226" t="s">
        <v>136</v>
      </c>
      <c r="E171" s="259" t="s">
        <v>19</v>
      </c>
      <c r="F171" s="260" t="s">
        <v>231</v>
      </c>
      <c r="G171" s="258"/>
      <c r="H171" s="261">
        <v>9.6620000000000008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7" t="s">
        <v>136</v>
      </c>
      <c r="AU171" s="267" t="s">
        <v>132</v>
      </c>
      <c r="AV171" s="16" t="s">
        <v>131</v>
      </c>
      <c r="AW171" s="16" t="s">
        <v>35</v>
      </c>
      <c r="AX171" s="16" t="s">
        <v>82</v>
      </c>
      <c r="AY171" s="267" t="s">
        <v>124</v>
      </c>
    </row>
    <row r="172" s="2" customFormat="1" ht="16.5" customHeight="1">
      <c r="A172" s="40"/>
      <c r="B172" s="41"/>
      <c r="C172" s="268" t="s">
        <v>272</v>
      </c>
      <c r="D172" s="268" t="s">
        <v>242</v>
      </c>
      <c r="E172" s="269" t="s">
        <v>273</v>
      </c>
      <c r="F172" s="270" t="s">
        <v>274</v>
      </c>
      <c r="G172" s="271" t="s">
        <v>245</v>
      </c>
      <c r="H172" s="272">
        <v>17.391999999999999</v>
      </c>
      <c r="I172" s="273"/>
      <c r="J172" s="274">
        <f>ROUND(I172*H172,2)</f>
        <v>0</v>
      </c>
      <c r="K172" s="270" t="s">
        <v>130</v>
      </c>
      <c r="L172" s="275"/>
      <c r="M172" s="276" t="s">
        <v>19</v>
      </c>
      <c r="N172" s="277" t="s">
        <v>46</v>
      </c>
      <c r="O172" s="86"/>
      <c r="P172" s="215">
        <f>O172*H172</f>
        <v>0</v>
      </c>
      <c r="Q172" s="215">
        <v>1</v>
      </c>
      <c r="R172" s="215">
        <f>Q172*H172</f>
        <v>17.391999999999999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179</v>
      </c>
      <c r="AT172" s="217" t="s">
        <v>242</v>
      </c>
      <c r="AU172" s="217" t="s">
        <v>132</v>
      </c>
      <c r="AY172" s="19" t="s">
        <v>124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132</v>
      </c>
      <c r="BK172" s="218">
        <f>ROUND(I172*H172,2)</f>
        <v>0</v>
      </c>
      <c r="BL172" s="19" t="s">
        <v>131</v>
      </c>
      <c r="BM172" s="217" t="s">
        <v>275</v>
      </c>
    </row>
    <row r="173" s="13" customFormat="1">
      <c r="A173" s="13"/>
      <c r="B173" s="224"/>
      <c r="C173" s="225"/>
      <c r="D173" s="226" t="s">
        <v>136</v>
      </c>
      <c r="E173" s="225"/>
      <c r="F173" s="228" t="s">
        <v>276</v>
      </c>
      <c r="G173" s="225"/>
      <c r="H173" s="229">
        <v>17.391999999999999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136</v>
      </c>
      <c r="AU173" s="235" t="s">
        <v>132</v>
      </c>
      <c r="AV173" s="13" t="s">
        <v>132</v>
      </c>
      <c r="AW173" s="13" t="s">
        <v>4</v>
      </c>
      <c r="AX173" s="13" t="s">
        <v>82</v>
      </c>
      <c r="AY173" s="235" t="s">
        <v>124</v>
      </c>
    </row>
    <row r="174" s="12" customFormat="1" ht="22.8" customHeight="1">
      <c r="A174" s="12"/>
      <c r="B174" s="190"/>
      <c r="C174" s="191"/>
      <c r="D174" s="192" t="s">
        <v>73</v>
      </c>
      <c r="E174" s="204" t="s">
        <v>142</v>
      </c>
      <c r="F174" s="204" t="s">
        <v>277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SUM(P175:P178)</f>
        <v>0</v>
      </c>
      <c r="Q174" s="198"/>
      <c r="R174" s="199">
        <f>SUM(R175:R178)</f>
        <v>0.38500000000000001</v>
      </c>
      <c r="S174" s="198"/>
      <c r="T174" s="200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82</v>
      </c>
      <c r="AT174" s="202" t="s">
        <v>73</v>
      </c>
      <c r="AU174" s="202" t="s">
        <v>82</v>
      </c>
      <c r="AY174" s="201" t="s">
        <v>124</v>
      </c>
      <c r="BK174" s="203">
        <f>SUM(BK175:BK178)</f>
        <v>0</v>
      </c>
    </row>
    <row r="175" s="2" customFormat="1" ht="24.15" customHeight="1">
      <c r="A175" s="40"/>
      <c r="B175" s="41"/>
      <c r="C175" s="206" t="s">
        <v>278</v>
      </c>
      <c r="D175" s="206" t="s">
        <v>126</v>
      </c>
      <c r="E175" s="207" t="s">
        <v>279</v>
      </c>
      <c r="F175" s="208" t="s">
        <v>280</v>
      </c>
      <c r="G175" s="209" t="s">
        <v>267</v>
      </c>
      <c r="H175" s="210">
        <v>12.699999999999999</v>
      </c>
      <c r="I175" s="211"/>
      <c r="J175" s="212">
        <f>ROUND(I175*H175,2)</f>
        <v>0</v>
      </c>
      <c r="K175" s="208" t="s">
        <v>130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131</v>
      </c>
      <c r="AT175" s="217" t="s">
        <v>126</v>
      </c>
      <c r="AU175" s="217" t="s">
        <v>132</v>
      </c>
      <c r="AY175" s="19" t="s">
        <v>124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132</v>
      </c>
      <c r="BK175" s="218">
        <f>ROUND(I175*H175,2)</f>
        <v>0</v>
      </c>
      <c r="BL175" s="19" t="s">
        <v>131</v>
      </c>
      <c r="BM175" s="217" t="s">
        <v>281</v>
      </c>
    </row>
    <row r="176" s="2" customFormat="1">
      <c r="A176" s="40"/>
      <c r="B176" s="41"/>
      <c r="C176" s="42"/>
      <c r="D176" s="219" t="s">
        <v>134</v>
      </c>
      <c r="E176" s="42"/>
      <c r="F176" s="220" t="s">
        <v>282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134</v>
      </c>
      <c r="AU176" s="19" t="s">
        <v>132</v>
      </c>
    </row>
    <row r="177" s="2" customFormat="1" ht="37.8" customHeight="1">
      <c r="A177" s="40"/>
      <c r="B177" s="41"/>
      <c r="C177" s="206" t="s">
        <v>283</v>
      </c>
      <c r="D177" s="206" t="s">
        <v>126</v>
      </c>
      <c r="E177" s="207" t="s">
        <v>284</v>
      </c>
      <c r="F177" s="208" t="s">
        <v>285</v>
      </c>
      <c r="G177" s="209" t="s">
        <v>286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46</v>
      </c>
      <c r="O177" s="86"/>
      <c r="P177" s="215">
        <f>O177*H177</f>
        <v>0</v>
      </c>
      <c r="Q177" s="215">
        <v>0.375</v>
      </c>
      <c r="R177" s="215">
        <f>Q177*H177</f>
        <v>0.375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131</v>
      </c>
      <c r="AT177" s="217" t="s">
        <v>126</v>
      </c>
      <c r="AU177" s="217" t="s">
        <v>132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132</v>
      </c>
      <c r="BK177" s="218">
        <f>ROUND(I177*H177,2)</f>
        <v>0</v>
      </c>
      <c r="BL177" s="19" t="s">
        <v>131</v>
      </c>
      <c r="BM177" s="217" t="s">
        <v>287</v>
      </c>
    </row>
    <row r="178" s="2" customFormat="1" ht="37.8" customHeight="1">
      <c r="A178" s="40"/>
      <c r="B178" s="41"/>
      <c r="C178" s="206" t="s">
        <v>288</v>
      </c>
      <c r="D178" s="206" t="s">
        <v>126</v>
      </c>
      <c r="E178" s="207" t="s">
        <v>289</v>
      </c>
      <c r="F178" s="208" t="s">
        <v>290</v>
      </c>
      <c r="G178" s="209" t="s">
        <v>286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0.01</v>
      </c>
      <c r="R178" s="215">
        <f>Q178*H178</f>
        <v>0.01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131</v>
      </c>
      <c r="AT178" s="217" t="s">
        <v>126</v>
      </c>
      <c r="AU178" s="217" t="s">
        <v>132</v>
      </c>
      <c r="AY178" s="19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132</v>
      </c>
      <c r="BK178" s="218">
        <f>ROUND(I178*H178,2)</f>
        <v>0</v>
      </c>
      <c r="BL178" s="19" t="s">
        <v>131</v>
      </c>
      <c r="BM178" s="217" t="s">
        <v>291</v>
      </c>
    </row>
    <row r="179" s="12" customFormat="1" ht="22.8" customHeight="1">
      <c r="A179" s="12"/>
      <c r="B179" s="190"/>
      <c r="C179" s="191"/>
      <c r="D179" s="192" t="s">
        <v>73</v>
      </c>
      <c r="E179" s="204" t="s">
        <v>131</v>
      </c>
      <c r="F179" s="204" t="s">
        <v>292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SUM(P180:P193)</f>
        <v>0</v>
      </c>
      <c r="Q179" s="198"/>
      <c r="R179" s="199">
        <f>SUM(R180:R193)</f>
        <v>0.10137600000000001</v>
      </c>
      <c r="S179" s="198"/>
      <c r="T179" s="200">
        <f>SUM(T180:T193)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73</v>
      </c>
      <c r="AU179" s="202" t="s">
        <v>82</v>
      </c>
      <c r="AY179" s="201" t="s">
        <v>124</v>
      </c>
      <c r="BK179" s="203">
        <f>SUM(BK180:BK193)</f>
        <v>0</v>
      </c>
    </row>
    <row r="180" s="2" customFormat="1" ht="33" customHeight="1">
      <c r="A180" s="40"/>
      <c r="B180" s="41"/>
      <c r="C180" s="206" t="s">
        <v>293</v>
      </c>
      <c r="D180" s="206" t="s">
        <v>126</v>
      </c>
      <c r="E180" s="207" t="s">
        <v>294</v>
      </c>
      <c r="F180" s="208" t="s">
        <v>295</v>
      </c>
      <c r="G180" s="209" t="s">
        <v>163</v>
      </c>
      <c r="H180" s="210">
        <v>2.2970000000000002</v>
      </c>
      <c r="I180" s="211"/>
      <c r="J180" s="212">
        <f>ROUND(I180*H180,2)</f>
        <v>0</v>
      </c>
      <c r="K180" s="208" t="s">
        <v>130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131</v>
      </c>
      <c r="AT180" s="217" t="s">
        <v>126</v>
      </c>
      <c r="AU180" s="217" t="s">
        <v>132</v>
      </c>
      <c r="AY180" s="19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132</v>
      </c>
      <c r="BK180" s="218">
        <f>ROUND(I180*H180,2)</f>
        <v>0</v>
      </c>
      <c r="BL180" s="19" t="s">
        <v>131</v>
      </c>
      <c r="BM180" s="217" t="s">
        <v>296</v>
      </c>
    </row>
    <row r="181" s="2" customFormat="1">
      <c r="A181" s="40"/>
      <c r="B181" s="41"/>
      <c r="C181" s="42"/>
      <c r="D181" s="219" t="s">
        <v>134</v>
      </c>
      <c r="E181" s="42"/>
      <c r="F181" s="220" t="s">
        <v>297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134</v>
      </c>
      <c r="AU181" s="19" t="s">
        <v>132</v>
      </c>
    </row>
    <row r="182" s="13" customFormat="1">
      <c r="A182" s="13"/>
      <c r="B182" s="224"/>
      <c r="C182" s="225"/>
      <c r="D182" s="226" t="s">
        <v>136</v>
      </c>
      <c r="E182" s="227" t="s">
        <v>19</v>
      </c>
      <c r="F182" s="228" t="s">
        <v>298</v>
      </c>
      <c r="G182" s="225"/>
      <c r="H182" s="229">
        <v>1.143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136</v>
      </c>
      <c r="AU182" s="235" t="s">
        <v>132</v>
      </c>
      <c r="AV182" s="13" t="s">
        <v>132</v>
      </c>
      <c r="AW182" s="13" t="s">
        <v>35</v>
      </c>
      <c r="AX182" s="13" t="s">
        <v>74</v>
      </c>
      <c r="AY182" s="235" t="s">
        <v>124</v>
      </c>
    </row>
    <row r="183" s="13" customFormat="1">
      <c r="A183" s="13"/>
      <c r="B183" s="224"/>
      <c r="C183" s="225"/>
      <c r="D183" s="226" t="s">
        <v>136</v>
      </c>
      <c r="E183" s="227" t="s">
        <v>19</v>
      </c>
      <c r="F183" s="228" t="s">
        <v>299</v>
      </c>
      <c r="G183" s="225"/>
      <c r="H183" s="229">
        <v>0.93799999999999994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136</v>
      </c>
      <c r="AU183" s="235" t="s">
        <v>132</v>
      </c>
      <c r="AV183" s="13" t="s">
        <v>132</v>
      </c>
      <c r="AW183" s="13" t="s">
        <v>35</v>
      </c>
      <c r="AX183" s="13" t="s">
        <v>74</v>
      </c>
      <c r="AY183" s="235" t="s">
        <v>124</v>
      </c>
    </row>
    <row r="184" s="13" customFormat="1">
      <c r="A184" s="13"/>
      <c r="B184" s="224"/>
      <c r="C184" s="225"/>
      <c r="D184" s="226" t="s">
        <v>136</v>
      </c>
      <c r="E184" s="227" t="s">
        <v>19</v>
      </c>
      <c r="F184" s="228" t="s">
        <v>300</v>
      </c>
      <c r="G184" s="225"/>
      <c r="H184" s="229">
        <v>0.216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136</v>
      </c>
      <c r="AU184" s="235" t="s">
        <v>132</v>
      </c>
      <c r="AV184" s="13" t="s">
        <v>132</v>
      </c>
      <c r="AW184" s="13" t="s">
        <v>35</v>
      </c>
      <c r="AX184" s="13" t="s">
        <v>74</v>
      </c>
      <c r="AY184" s="235" t="s">
        <v>124</v>
      </c>
    </row>
    <row r="185" s="16" customFormat="1">
      <c r="A185" s="16"/>
      <c r="B185" s="257"/>
      <c r="C185" s="258"/>
      <c r="D185" s="226" t="s">
        <v>136</v>
      </c>
      <c r="E185" s="259" t="s">
        <v>19</v>
      </c>
      <c r="F185" s="260" t="s">
        <v>231</v>
      </c>
      <c r="G185" s="258"/>
      <c r="H185" s="261">
        <v>2.2970000000000002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7" t="s">
        <v>136</v>
      </c>
      <c r="AU185" s="267" t="s">
        <v>132</v>
      </c>
      <c r="AV185" s="16" t="s">
        <v>131</v>
      </c>
      <c r="AW185" s="16" t="s">
        <v>35</v>
      </c>
      <c r="AX185" s="16" t="s">
        <v>82</v>
      </c>
      <c r="AY185" s="267" t="s">
        <v>124</v>
      </c>
    </row>
    <row r="186" s="2" customFormat="1" ht="49.05" customHeight="1">
      <c r="A186" s="40"/>
      <c r="B186" s="41"/>
      <c r="C186" s="206" t="s">
        <v>301</v>
      </c>
      <c r="D186" s="206" t="s">
        <v>126</v>
      </c>
      <c r="E186" s="207" t="s">
        <v>302</v>
      </c>
      <c r="F186" s="208" t="s">
        <v>303</v>
      </c>
      <c r="G186" s="209" t="s">
        <v>163</v>
      </c>
      <c r="H186" s="210">
        <v>0.40000000000000002</v>
      </c>
      <c r="I186" s="211"/>
      <c r="J186" s="212">
        <f>ROUND(I186*H186,2)</f>
        <v>0</v>
      </c>
      <c r="K186" s="208" t="s">
        <v>130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131</v>
      </c>
      <c r="AT186" s="217" t="s">
        <v>126</v>
      </c>
      <c r="AU186" s="217" t="s">
        <v>132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132</v>
      </c>
      <c r="BK186" s="218">
        <f>ROUND(I186*H186,2)</f>
        <v>0</v>
      </c>
      <c r="BL186" s="19" t="s">
        <v>131</v>
      </c>
      <c r="BM186" s="217" t="s">
        <v>304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305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132</v>
      </c>
    </row>
    <row r="188" s="13" customFormat="1">
      <c r="A188" s="13"/>
      <c r="B188" s="224"/>
      <c r="C188" s="225"/>
      <c r="D188" s="226" t="s">
        <v>136</v>
      </c>
      <c r="E188" s="227" t="s">
        <v>19</v>
      </c>
      <c r="F188" s="228" t="s">
        <v>306</v>
      </c>
      <c r="G188" s="225"/>
      <c r="H188" s="229">
        <v>0.40000000000000002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136</v>
      </c>
      <c r="AU188" s="235" t="s">
        <v>132</v>
      </c>
      <c r="AV188" s="13" t="s">
        <v>132</v>
      </c>
      <c r="AW188" s="13" t="s">
        <v>35</v>
      </c>
      <c r="AX188" s="13" t="s">
        <v>82</v>
      </c>
      <c r="AY188" s="235" t="s">
        <v>124</v>
      </c>
    </row>
    <row r="189" s="2" customFormat="1" ht="33" customHeight="1">
      <c r="A189" s="40"/>
      <c r="B189" s="41"/>
      <c r="C189" s="206" t="s">
        <v>307</v>
      </c>
      <c r="D189" s="206" t="s">
        <v>126</v>
      </c>
      <c r="E189" s="207" t="s">
        <v>308</v>
      </c>
      <c r="F189" s="208" t="s">
        <v>309</v>
      </c>
      <c r="G189" s="209" t="s">
        <v>129</v>
      </c>
      <c r="H189" s="210">
        <v>72</v>
      </c>
      <c r="I189" s="211"/>
      <c r="J189" s="212">
        <f>ROUND(I189*H189,2)</f>
        <v>0</v>
      </c>
      <c r="K189" s="208" t="s">
        <v>130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0.001</v>
      </c>
      <c r="R189" s="215">
        <f>Q189*H189</f>
        <v>0.072000000000000008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131</v>
      </c>
      <c r="AT189" s="217" t="s">
        <v>126</v>
      </c>
      <c r="AU189" s="217" t="s">
        <v>132</v>
      </c>
      <c r="AY189" s="19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132</v>
      </c>
      <c r="BK189" s="218">
        <f>ROUND(I189*H189,2)</f>
        <v>0</v>
      </c>
      <c r="BL189" s="19" t="s">
        <v>131</v>
      </c>
      <c r="BM189" s="217" t="s">
        <v>310</v>
      </c>
    </row>
    <row r="190" s="2" customFormat="1">
      <c r="A190" s="40"/>
      <c r="B190" s="41"/>
      <c r="C190" s="42"/>
      <c r="D190" s="219" t="s">
        <v>134</v>
      </c>
      <c r="E190" s="42"/>
      <c r="F190" s="220" t="s">
        <v>311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134</v>
      </c>
      <c r="AU190" s="19" t="s">
        <v>132</v>
      </c>
    </row>
    <row r="191" s="13" customFormat="1">
      <c r="A191" s="13"/>
      <c r="B191" s="224"/>
      <c r="C191" s="225"/>
      <c r="D191" s="226" t="s">
        <v>136</v>
      </c>
      <c r="E191" s="227" t="s">
        <v>19</v>
      </c>
      <c r="F191" s="228" t="s">
        <v>312</v>
      </c>
      <c r="G191" s="225"/>
      <c r="H191" s="229">
        <v>72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136</v>
      </c>
      <c r="AU191" s="235" t="s">
        <v>132</v>
      </c>
      <c r="AV191" s="13" t="s">
        <v>132</v>
      </c>
      <c r="AW191" s="13" t="s">
        <v>35</v>
      </c>
      <c r="AX191" s="13" t="s">
        <v>82</v>
      </c>
      <c r="AY191" s="235" t="s">
        <v>124</v>
      </c>
    </row>
    <row r="192" s="2" customFormat="1" ht="24.15" customHeight="1">
      <c r="A192" s="40"/>
      <c r="B192" s="41"/>
      <c r="C192" s="268" t="s">
        <v>313</v>
      </c>
      <c r="D192" s="268" t="s">
        <v>242</v>
      </c>
      <c r="E192" s="269" t="s">
        <v>314</v>
      </c>
      <c r="F192" s="270" t="s">
        <v>315</v>
      </c>
      <c r="G192" s="271" t="s">
        <v>129</v>
      </c>
      <c r="H192" s="272">
        <v>73.439999999999998</v>
      </c>
      <c r="I192" s="273"/>
      <c r="J192" s="274">
        <f>ROUND(I192*H192,2)</f>
        <v>0</v>
      </c>
      <c r="K192" s="270" t="s">
        <v>130</v>
      </c>
      <c r="L192" s="275"/>
      <c r="M192" s="276" t="s">
        <v>19</v>
      </c>
      <c r="N192" s="277" t="s">
        <v>46</v>
      </c>
      <c r="O192" s="86"/>
      <c r="P192" s="215">
        <f>O192*H192</f>
        <v>0</v>
      </c>
      <c r="Q192" s="215">
        <v>0.00040000000000000002</v>
      </c>
      <c r="R192" s="215">
        <f>Q192*H192</f>
        <v>0.029375999999999999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179</v>
      </c>
      <c r="AT192" s="217" t="s">
        <v>242</v>
      </c>
      <c r="AU192" s="217" t="s">
        <v>132</v>
      </c>
      <c r="AY192" s="19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132</v>
      </c>
      <c r="BK192" s="218">
        <f>ROUND(I192*H192,2)</f>
        <v>0</v>
      </c>
      <c r="BL192" s="19" t="s">
        <v>131</v>
      </c>
      <c r="BM192" s="217" t="s">
        <v>316</v>
      </c>
    </row>
    <row r="193" s="13" customFormat="1">
      <c r="A193" s="13"/>
      <c r="B193" s="224"/>
      <c r="C193" s="225"/>
      <c r="D193" s="226" t="s">
        <v>136</v>
      </c>
      <c r="E193" s="225"/>
      <c r="F193" s="228" t="s">
        <v>317</v>
      </c>
      <c r="G193" s="225"/>
      <c r="H193" s="229">
        <v>73.439999999999998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136</v>
      </c>
      <c r="AU193" s="235" t="s">
        <v>132</v>
      </c>
      <c r="AV193" s="13" t="s">
        <v>132</v>
      </c>
      <c r="AW193" s="13" t="s">
        <v>4</v>
      </c>
      <c r="AX193" s="13" t="s">
        <v>82</v>
      </c>
      <c r="AY193" s="235" t="s">
        <v>124</v>
      </c>
    </row>
    <row r="194" s="12" customFormat="1" ht="22.8" customHeight="1">
      <c r="A194" s="12"/>
      <c r="B194" s="190"/>
      <c r="C194" s="191"/>
      <c r="D194" s="192" t="s">
        <v>73</v>
      </c>
      <c r="E194" s="204" t="s">
        <v>154</v>
      </c>
      <c r="F194" s="204" t="s">
        <v>318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SUM(P195:P209)</f>
        <v>0</v>
      </c>
      <c r="Q194" s="198"/>
      <c r="R194" s="199">
        <f>SUM(R195:R209)</f>
        <v>0</v>
      </c>
      <c r="S194" s="198"/>
      <c r="T194" s="200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82</v>
      </c>
      <c r="AT194" s="202" t="s">
        <v>73</v>
      </c>
      <c r="AU194" s="202" t="s">
        <v>82</v>
      </c>
      <c r="AY194" s="201" t="s">
        <v>124</v>
      </c>
      <c r="BK194" s="203">
        <f>SUM(BK195:BK209)</f>
        <v>0</v>
      </c>
    </row>
    <row r="195" s="2" customFormat="1" ht="33" customHeight="1">
      <c r="A195" s="40"/>
      <c r="B195" s="41"/>
      <c r="C195" s="206" t="s">
        <v>319</v>
      </c>
      <c r="D195" s="206" t="s">
        <v>126</v>
      </c>
      <c r="E195" s="207" t="s">
        <v>320</v>
      </c>
      <c r="F195" s="208" t="s">
        <v>321</v>
      </c>
      <c r="G195" s="209" t="s">
        <v>129</v>
      </c>
      <c r="H195" s="210">
        <v>6.4800000000000004</v>
      </c>
      <c r="I195" s="211"/>
      <c r="J195" s="212">
        <f>ROUND(I195*H195,2)</f>
        <v>0</v>
      </c>
      <c r="K195" s="208" t="s">
        <v>130</v>
      </c>
      <c r="L195" s="46"/>
      <c r="M195" s="213" t="s">
        <v>19</v>
      </c>
      <c r="N195" s="214" t="s">
        <v>46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131</v>
      </c>
      <c r="AT195" s="217" t="s">
        <v>126</v>
      </c>
      <c r="AU195" s="217" t="s">
        <v>132</v>
      </c>
      <c r="AY195" s="19" t="s">
        <v>124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132</v>
      </c>
      <c r="BK195" s="218">
        <f>ROUND(I195*H195,2)</f>
        <v>0</v>
      </c>
      <c r="BL195" s="19" t="s">
        <v>131</v>
      </c>
      <c r="BM195" s="217" t="s">
        <v>322</v>
      </c>
    </row>
    <row r="196" s="2" customFormat="1">
      <c r="A196" s="40"/>
      <c r="B196" s="41"/>
      <c r="C196" s="42"/>
      <c r="D196" s="219" t="s">
        <v>134</v>
      </c>
      <c r="E196" s="42"/>
      <c r="F196" s="220" t="s">
        <v>323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134</v>
      </c>
      <c r="AU196" s="19" t="s">
        <v>132</v>
      </c>
    </row>
    <row r="197" s="13" customFormat="1">
      <c r="A197" s="13"/>
      <c r="B197" s="224"/>
      <c r="C197" s="225"/>
      <c r="D197" s="226" t="s">
        <v>136</v>
      </c>
      <c r="E197" s="227" t="s">
        <v>19</v>
      </c>
      <c r="F197" s="228" t="s">
        <v>324</v>
      </c>
      <c r="G197" s="225"/>
      <c r="H197" s="229">
        <v>6.4800000000000004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136</v>
      </c>
      <c r="AU197" s="235" t="s">
        <v>132</v>
      </c>
      <c r="AV197" s="13" t="s">
        <v>132</v>
      </c>
      <c r="AW197" s="13" t="s">
        <v>35</v>
      </c>
      <c r="AX197" s="13" t="s">
        <v>82</v>
      </c>
      <c r="AY197" s="235" t="s">
        <v>124</v>
      </c>
    </row>
    <row r="198" s="2" customFormat="1" ht="24.15" customHeight="1">
      <c r="A198" s="40"/>
      <c r="B198" s="41"/>
      <c r="C198" s="206" t="s">
        <v>325</v>
      </c>
      <c r="D198" s="206" t="s">
        <v>126</v>
      </c>
      <c r="E198" s="207" t="s">
        <v>326</v>
      </c>
      <c r="F198" s="208" t="s">
        <v>327</v>
      </c>
      <c r="G198" s="209" t="s">
        <v>129</v>
      </c>
      <c r="H198" s="210">
        <v>3.2400000000000002</v>
      </c>
      <c r="I198" s="211"/>
      <c r="J198" s="212">
        <f>ROUND(I198*H198,2)</f>
        <v>0</v>
      </c>
      <c r="K198" s="208" t="s">
        <v>130</v>
      </c>
      <c r="L198" s="46"/>
      <c r="M198" s="213" t="s">
        <v>19</v>
      </c>
      <c r="N198" s="214" t="s">
        <v>46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131</v>
      </c>
      <c r="AT198" s="217" t="s">
        <v>126</v>
      </c>
      <c r="AU198" s="217" t="s">
        <v>132</v>
      </c>
      <c r="AY198" s="19" t="s">
        <v>124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132</v>
      </c>
      <c r="BK198" s="218">
        <f>ROUND(I198*H198,2)</f>
        <v>0</v>
      </c>
      <c r="BL198" s="19" t="s">
        <v>131</v>
      </c>
      <c r="BM198" s="217" t="s">
        <v>328</v>
      </c>
    </row>
    <row r="199" s="2" customFormat="1">
      <c r="A199" s="40"/>
      <c r="B199" s="41"/>
      <c r="C199" s="42"/>
      <c r="D199" s="219" t="s">
        <v>134</v>
      </c>
      <c r="E199" s="42"/>
      <c r="F199" s="220" t="s">
        <v>329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134</v>
      </c>
      <c r="AU199" s="19" t="s">
        <v>132</v>
      </c>
    </row>
    <row r="200" s="13" customFormat="1">
      <c r="A200" s="13"/>
      <c r="B200" s="224"/>
      <c r="C200" s="225"/>
      <c r="D200" s="226" t="s">
        <v>136</v>
      </c>
      <c r="E200" s="227" t="s">
        <v>19</v>
      </c>
      <c r="F200" s="228" t="s">
        <v>137</v>
      </c>
      <c r="G200" s="225"/>
      <c r="H200" s="229">
        <v>3.2400000000000002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136</v>
      </c>
      <c r="AU200" s="235" t="s">
        <v>132</v>
      </c>
      <c r="AV200" s="13" t="s">
        <v>132</v>
      </c>
      <c r="AW200" s="13" t="s">
        <v>35</v>
      </c>
      <c r="AX200" s="13" t="s">
        <v>82</v>
      </c>
      <c r="AY200" s="235" t="s">
        <v>124</v>
      </c>
    </row>
    <row r="201" s="2" customFormat="1" ht="24.15" customHeight="1">
      <c r="A201" s="40"/>
      <c r="B201" s="41"/>
      <c r="C201" s="206" t="s">
        <v>330</v>
      </c>
      <c r="D201" s="206" t="s">
        <v>126</v>
      </c>
      <c r="E201" s="207" t="s">
        <v>331</v>
      </c>
      <c r="F201" s="208" t="s">
        <v>332</v>
      </c>
      <c r="G201" s="209" t="s">
        <v>129</v>
      </c>
      <c r="H201" s="210">
        <v>6.8399999999999999</v>
      </c>
      <c r="I201" s="211"/>
      <c r="J201" s="212">
        <f>ROUND(I201*H201,2)</f>
        <v>0</v>
      </c>
      <c r="K201" s="208" t="s">
        <v>130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131</v>
      </c>
      <c r="AT201" s="217" t="s">
        <v>126</v>
      </c>
      <c r="AU201" s="217" t="s">
        <v>132</v>
      </c>
      <c r="AY201" s="19" t="s">
        <v>124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132</v>
      </c>
      <c r="BK201" s="218">
        <f>ROUND(I201*H201,2)</f>
        <v>0</v>
      </c>
      <c r="BL201" s="19" t="s">
        <v>131</v>
      </c>
      <c r="BM201" s="217" t="s">
        <v>333</v>
      </c>
    </row>
    <row r="202" s="2" customFormat="1">
      <c r="A202" s="40"/>
      <c r="B202" s="41"/>
      <c r="C202" s="42"/>
      <c r="D202" s="219" t="s">
        <v>134</v>
      </c>
      <c r="E202" s="42"/>
      <c r="F202" s="220" t="s">
        <v>334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134</v>
      </c>
      <c r="AU202" s="19" t="s">
        <v>132</v>
      </c>
    </row>
    <row r="203" s="13" customFormat="1">
      <c r="A203" s="13"/>
      <c r="B203" s="224"/>
      <c r="C203" s="225"/>
      <c r="D203" s="226" t="s">
        <v>136</v>
      </c>
      <c r="E203" s="227" t="s">
        <v>19</v>
      </c>
      <c r="F203" s="228" t="s">
        <v>335</v>
      </c>
      <c r="G203" s="225"/>
      <c r="H203" s="229">
        <v>6.8399999999999999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136</v>
      </c>
      <c r="AU203" s="235" t="s">
        <v>132</v>
      </c>
      <c r="AV203" s="13" t="s">
        <v>132</v>
      </c>
      <c r="AW203" s="13" t="s">
        <v>35</v>
      </c>
      <c r="AX203" s="13" t="s">
        <v>82</v>
      </c>
      <c r="AY203" s="235" t="s">
        <v>124</v>
      </c>
    </row>
    <row r="204" s="2" customFormat="1" ht="44.25" customHeight="1">
      <c r="A204" s="40"/>
      <c r="B204" s="41"/>
      <c r="C204" s="206" t="s">
        <v>336</v>
      </c>
      <c r="D204" s="206" t="s">
        <v>126</v>
      </c>
      <c r="E204" s="207" t="s">
        <v>337</v>
      </c>
      <c r="F204" s="208" t="s">
        <v>338</v>
      </c>
      <c r="G204" s="209" t="s">
        <v>129</v>
      </c>
      <c r="H204" s="210">
        <v>6.8399999999999999</v>
      </c>
      <c r="I204" s="211"/>
      <c r="J204" s="212">
        <f>ROUND(I204*H204,2)</f>
        <v>0</v>
      </c>
      <c r="K204" s="208" t="s">
        <v>130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131</v>
      </c>
      <c r="AT204" s="217" t="s">
        <v>126</v>
      </c>
      <c r="AU204" s="217" t="s">
        <v>132</v>
      </c>
      <c r="AY204" s="19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132</v>
      </c>
      <c r="BK204" s="218">
        <f>ROUND(I204*H204,2)</f>
        <v>0</v>
      </c>
      <c r="BL204" s="19" t="s">
        <v>131</v>
      </c>
      <c r="BM204" s="217" t="s">
        <v>339</v>
      </c>
    </row>
    <row r="205" s="2" customFormat="1">
      <c r="A205" s="40"/>
      <c r="B205" s="41"/>
      <c r="C205" s="42"/>
      <c r="D205" s="219" t="s">
        <v>134</v>
      </c>
      <c r="E205" s="42"/>
      <c r="F205" s="220" t="s">
        <v>340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134</v>
      </c>
      <c r="AU205" s="19" t="s">
        <v>132</v>
      </c>
    </row>
    <row r="206" s="13" customFormat="1">
      <c r="A206" s="13"/>
      <c r="B206" s="224"/>
      <c r="C206" s="225"/>
      <c r="D206" s="226" t="s">
        <v>136</v>
      </c>
      <c r="E206" s="227" t="s">
        <v>19</v>
      </c>
      <c r="F206" s="228" t="s">
        <v>335</v>
      </c>
      <c r="G206" s="225"/>
      <c r="H206" s="229">
        <v>6.8399999999999999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136</v>
      </c>
      <c r="AU206" s="235" t="s">
        <v>132</v>
      </c>
      <c r="AV206" s="13" t="s">
        <v>132</v>
      </c>
      <c r="AW206" s="13" t="s">
        <v>35</v>
      </c>
      <c r="AX206" s="13" t="s">
        <v>82</v>
      </c>
      <c r="AY206" s="235" t="s">
        <v>124</v>
      </c>
    </row>
    <row r="207" s="2" customFormat="1" ht="44.25" customHeight="1">
      <c r="A207" s="40"/>
      <c r="B207" s="41"/>
      <c r="C207" s="206" t="s">
        <v>341</v>
      </c>
      <c r="D207" s="206" t="s">
        <v>126</v>
      </c>
      <c r="E207" s="207" t="s">
        <v>342</v>
      </c>
      <c r="F207" s="208" t="s">
        <v>343</v>
      </c>
      <c r="G207" s="209" t="s">
        <v>129</v>
      </c>
      <c r="H207" s="210">
        <v>3.2400000000000002</v>
      </c>
      <c r="I207" s="211"/>
      <c r="J207" s="212">
        <f>ROUND(I207*H207,2)</f>
        <v>0</v>
      </c>
      <c r="K207" s="208" t="s">
        <v>130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131</v>
      </c>
      <c r="AT207" s="217" t="s">
        <v>126</v>
      </c>
      <c r="AU207" s="217" t="s">
        <v>132</v>
      </c>
      <c r="AY207" s="19" t="s">
        <v>124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132</v>
      </c>
      <c r="BK207" s="218">
        <f>ROUND(I207*H207,2)</f>
        <v>0</v>
      </c>
      <c r="BL207" s="19" t="s">
        <v>131</v>
      </c>
      <c r="BM207" s="217" t="s">
        <v>344</v>
      </c>
    </row>
    <row r="208" s="2" customFormat="1">
      <c r="A208" s="40"/>
      <c r="B208" s="41"/>
      <c r="C208" s="42"/>
      <c r="D208" s="219" t="s">
        <v>134</v>
      </c>
      <c r="E208" s="42"/>
      <c r="F208" s="220" t="s">
        <v>345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134</v>
      </c>
      <c r="AU208" s="19" t="s">
        <v>132</v>
      </c>
    </row>
    <row r="209" s="13" customFormat="1">
      <c r="A209" s="13"/>
      <c r="B209" s="224"/>
      <c r="C209" s="225"/>
      <c r="D209" s="226" t="s">
        <v>136</v>
      </c>
      <c r="E209" s="227" t="s">
        <v>19</v>
      </c>
      <c r="F209" s="228" t="s">
        <v>137</v>
      </c>
      <c r="G209" s="225"/>
      <c r="H209" s="229">
        <v>3.2400000000000002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136</v>
      </c>
      <c r="AU209" s="235" t="s">
        <v>132</v>
      </c>
      <c r="AV209" s="13" t="s">
        <v>132</v>
      </c>
      <c r="AW209" s="13" t="s">
        <v>35</v>
      </c>
      <c r="AX209" s="13" t="s">
        <v>82</v>
      </c>
      <c r="AY209" s="235" t="s">
        <v>124</v>
      </c>
    </row>
    <row r="210" s="12" customFormat="1" ht="22.8" customHeight="1">
      <c r="A210" s="12"/>
      <c r="B210" s="190"/>
      <c r="C210" s="191"/>
      <c r="D210" s="192" t="s">
        <v>73</v>
      </c>
      <c r="E210" s="204" t="s">
        <v>179</v>
      </c>
      <c r="F210" s="204" t="s">
        <v>346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SUM(P211:P264)</f>
        <v>0</v>
      </c>
      <c r="Q210" s="198"/>
      <c r="R210" s="199">
        <f>SUM(R211:R264)</f>
        <v>1.05795357</v>
      </c>
      <c r="S210" s="198"/>
      <c r="T210" s="200">
        <f>SUM(T211:T264)</f>
        <v>1.2375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82</v>
      </c>
      <c r="AT210" s="202" t="s">
        <v>73</v>
      </c>
      <c r="AU210" s="202" t="s">
        <v>82</v>
      </c>
      <c r="AY210" s="201" t="s">
        <v>124</v>
      </c>
      <c r="BK210" s="203">
        <f>SUM(BK211:BK264)</f>
        <v>0</v>
      </c>
    </row>
    <row r="211" s="2" customFormat="1" ht="16.5" customHeight="1">
      <c r="A211" s="40"/>
      <c r="B211" s="41"/>
      <c r="C211" s="206" t="s">
        <v>347</v>
      </c>
      <c r="D211" s="206" t="s">
        <v>126</v>
      </c>
      <c r="E211" s="207" t="s">
        <v>348</v>
      </c>
      <c r="F211" s="208" t="s">
        <v>349</v>
      </c>
      <c r="G211" s="209" t="s">
        <v>267</v>
      </c>
      <c r="H211" s="210">
        <v>12.699999999999999</v>
      </c>
      <c r="I211" s="211"/>
      <c r="J211" s="212">
        <f>ROUND(I211*H211,2)</f>
        <v>0</v>
      </c>
      <c r="K211" s="208" t="s">
        <v>130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131</v>
      </c>
      <c r="AT211" s="217" t="s">
        <v>126</v>
      </c>
      <c r="AU211" s="217" t="s">
        <v>132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132</v>
      </c>
      <c r="BK211" s="218">
        <f>ROUND(I211*H211,2)</f>
        <v>0</v>
      </c>
      <c r="BL211" s="19" t="s">
        <v>131</v>
      </c>
      <c r="BM211" s="217" t="s">
        <v>350</v>
      </c>
    </row>
    <row r="212" s="2" customFormat="1">
      <c r="A212" s="40"/>
      <c r="B212" s="41"/>
      <c r="C212" s="42"/>
      <c r="D212" s="219" t="s">
        <v>134</v>
      </c>
      <c r="E212" s="42"/>
      <c r="F212" s="220" t="s">
        <v>351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132</v>
      </c>
    </row>
    <row r="213" s="2" customFormat="1" ht="37.8" customHeight="1">
      <c r="A213" s="40"/>
      <c r="B213" s="41"/>
      <c r="C213" s="206" t="s">
        <v>352</v>
      </c>
      <c r="D213" s="206" t="s">
        <v>126</v>
      </c>
      <c r="E213" s="207" t="s">
        <v>353</v>
      </c>
      <c r="F213" s="208" t="s">
        <v>354</v>
      </c>
      <c r="G213" s="209" t="s">
        <v>267</v>
      </c>
      <c r="H213" s="210">
        <v>30</v>
      </c>
      <c r="I213" s="211"/>
      <c r="J213" s="212">
        <f>ROUND(I213*H213,2)</f>
        <v>0</v>
      </c>
      <c r="K213" s="208" t="s">
        <v>130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131</v>
      </c>
      <c r="AT213" s="217" t="s">
        <v>126</v>
      </c>
      <c r="AU213" s="217" t="s">
        <v>132</v>
      </c>
      <c r="AY213" s="19" t="s">
        <v>124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132</v>
      </c>
      <c r="BK213" s="218">
        <f>ROUND(I213*H213,2)</f>
        <v>0</v>
      </c>
      <c r="BL213" s="19" t="s">
        <v>131</v>
      </c>
      <c r="BM213" s="217" t="s">
        <v>355</v>
      </c>
    </row>
    <row r="214" s="2" customFormat="1">
      <c r="A214" s="40"/>
      <c r="B214" s="41"/>
      <c r="C214" s="42"/>
      <c r="D214" s="219" t="s">
        <v>134</v>
      </c>
      <c r="E214" s="42"/>
      <c r="F214" s="220" t="s">
        <v>356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132</v>
      </c>
    </row>
    <row r="215" s="2" customFormat="1" ht="37.8" customHeight="1">
      <c r="A215" s="40"/>
      <c r="B215" s="41"/>
      <c r="C215" s="268" t="s">
        <v>357</v>
      </c>
      <c r="D215" s="268" t="s">
        <v>242</v>
      </c>
      <c r="E215" s="269" t="s">
        <v>358</v>
      </c>
      <c r="F215" s="270" t="s">
        <v>359</v>
      </c>
      <c r="G215" s="271" t="s">
        <v>267</v>
      </c>
      <c r="H215" s="272">
        <v>30.300000000000001</v>
      </c>
      <c r="I215" s="273"/>
      <c r="J215" s="274">
        <f>ROUND(I215*H215,2)</f>
        <v>0</v>
      </c>
      <c r="K215" s="270" t="s">
        <v>130</v>
      </c>
      <c r="L215" s="275"/>
      <c r="M215" s="276" t="s">
        <v>19</v>
      </c>
      <c r="N215" s="277" t="s">
        <v>46</v>
      </c>
      <c r="O215" s="86"/>
      <c r="P215" s="215">
        <f>O215*H215</f>
        <v>0</v>
      </c>
      <c r="Q215" s="215">
        <v>0.00048000000000000001</v>
      </c>
      <c r="R215" s="215">
        <f>Q215*H215</f>
        <v>0.014544000000000001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179</v>
      </c>
      <c r="AT215" s="217" t="s">
        <v>242</v>
      </c>
      <c r="AU215" s="217" t="s">
        <v>132</v>
      </c>
      <c r="AY215" s="19" t="s">
        <v>124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132</v>
      </c>
      <c r="BK215" s="218">
        <f>ROUND(I215*H215,2)</f>
        <v>0</v>
      </c>
      <c r="BL215" s="19" t="s">
        <v>131</v>
      </c>
      <c r="BM215" s="217" t="s">
        <v>360</v>
      </c>
    </row>
    <row r="216" s="13" customFormat="1">
      <c r="A216" s="13"/>
      <c r="B216" s="224"/>
      <c r="C216" s="225"/>
      <c r="D216" s="226" t="s">
        <v>136</v>
      </c>
      <c r="E216" s="225"/>
      <c r="F216" s="228" t="s">
        <v>361</v>
      </c>
      <c r="G216" s="225"/>
      <c r="H216" s="229">
        <v>30.300000000000001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136</v>
      </c>
      <c r="AU216" s="235" t="s">
        <v>132</v>
      </c>
      <c r="AV216" s="13" t="s">
        <v>132</v>
      </c>
      <c r="AW216" s="13" t="s">
        <v>4</v>
      </c>
      <c r="AX216" s="13" t="s">
        <v>82</v>
      </c>
      <c r="AY216" s="235" t="s">
        <v>124</v>
      </c>
    </row>
    <row r="217" s="2" customFormat="1" ht="37.8" customHeight="1">
      <c r="A217" s="40"/>
      <c r="B217" s="41"/>
      <c r="C217" s="206" t="s">
        <v>362</v>
      </c>
      <c r="D217" s="206" t="s">
        <v>126</v>
      </c>
      <c r="E217" s="207" t="s">
        <v>363</v>
      </c>
      <c r="F217" s="208" t="s">
        <v>364</v>
      </c>
      <c r="G217" s="209" t="s">
        <v>267</v>
      </c>
      <c r="H217" s="210">
        <v>30</v>
      </c>
      <c r="I217" s="211"/>
      <c r="J217" s="212">
        <f>ROUND(I217*H217,2)</f>
        <v>0</v>
      </c>
      <c r="K217" s="208" t="s">
        <v>130</v>
      </c>
      <c r="L217" s="46"/>
      <c r="M217" s="213" t="s">
        <v>19</v>
      </c>
      <c r="N217" s="214" t="s">
        <v>46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131</v>
      </c>
      <c r="AT217" s="217" t="s">
        <v>126</v>
      </c>
      <c r="AU217" s="217" t="s">
        <v>132</v>
      </c>
      <c r="AY217" s="19" t="s">
        <v>124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132</v>
      </c>
      <c r="BK217" s="218">
        <f>ROUND(I217*H217,2)</f>
        <v>0</v>
      </c>
      <c r="BL217" s="19" t="s">
        <v>131</v>
      </c>
      <c r="BM217" s="217" t="s">
        <v>365</v>
      </c>
    </row>
    <row r="218" s="2" customFormat="1">
      <c r="A218" s="40"/>
      <c r="B218" s="41"/>
      <c r="C218" s="42"/>
      <c r="D218" s="219" t="s">
        <v>134</v>
      </c>
      <c r="E218" s="42"/>
      <c r="F218" s="220" t="s">
        <v>366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134</v>
      </c>
      <c r="AU218" s="19" t="s">
        <v>132</v>
      </c>
    </row>
    <row r="219" s="2" customFormat="1" ht="37.8" customHeight="1">
      <c r="A219" s="40"/>
      <c r="B219" s="41"/>
      <c r="C219" s="268" t="s">
        <v>367</v>
      </c>
      <c r="D219" s="268" t="s">
        <v>242</v>
      </c>
      <c r="E219" s="269" t="s">
        <v>368</v>
      </c>
      <c r="F219" s="270" t="s">
        <v>369</v>
      </c>
      <c r="G219" s="271" t="s">
        <v>267</v>
      </c>
      <c r="H219" s="272">
        <v>30.300000000000001</v>
      </c>
      <c r="I219" s="273"/>
      <c r="J219" s="274">
        <f>ROUND(I219*H219,2)</f>
        <v>0</v>
      </c>
      <c r="K219" s="270" t="s">
        <v>130</v>
      </c>
      <c r="L219" s="275"/>
      <c r="M219" s="276" t="s">
        <v>19</v>
      </c>
      <c r="N219" s="277" t="s">
        <v>46</v>
      </c>
      <c r="O219" s="86"/>
      <c r="P219" s="215">
        <f>O219*H219</f>
        <v>0</v>
      </c>
      <c r="Q219" s="215">
        <v>0.00114</v>
      </c>
      <c r="R219" s="215">
        <f>Q219*H219</f>
        <v>0.034541999999999996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179</v>
      </c>
      <c r="AT219" s="217" t="s">
        <v>242</v>
      </c>
      <c r="AU219" s="217" t="s">
        <v>132</v>
      </c>
      <c r="AY219" s="19" t="s">
        <v>124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132</v>
      </c>
      <c r="BK219" s="218">
        <f>ROUND(I219*H219,2)</f>
        <v>0</v>
      </c>
      <c r="BL219" s="19" t="s">
        <v>131</v>
      </c>
      <c r="BM219" s="217" t="s">
        <v>370</v>
      </c>
    </row>
    <row r="220" s="13" customFormat="1">
      <c r="A220" s="13"/>
      <c r="B220" s="224"/>
      <c r="C220" s="225"/>
      <c r="D220" s="226" t="s">
        <v>136</v>
      </c>
      <c r="E220" s="225"/>
      <c r="F220" s="228" t="s">
        <v>361</v>
      </c>
      <c r="G220" s="225"/>
      <c r="H220" s="229">
        <v>30.300000000000001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136</v>
      </c>
      <c r="AU220" s="235" t="s">
        <v>132</v>
      </c>
      <c r="AV220" s="13" t="s">
        <v>132</v>
      </c>
      <c r="AW220" s="13" t="s">
        <v>4</v>
      </c>
      <c r="AX220" s="13" t="s">
        <v>82</v>
      </c>
      <c r="AY220" s="235" t="s">
        <v>124</v>
      </c>
    </row>
    <row r="221" s="2" customFormat="1" ht="37.8" customHeight="1">
      <c r="A221" s="40"/>
      <c r="B221" s="41"/>
      <c r="C221" s="206" t="s">
        <v>371</v>
      </c>
      <c r="D221" s="206" t="s">
        <v>126</v>
      </c>
      <c r="E221" s="207" t="s">
        <v>372</v>
      </c>
      <c r="F221" s="208" t="s">
        <v>373</v>
      </c>
      <c r="G221" s="209" t="s">
        <v>267</v>
      </c>
      <c r="H221" s="210">
        <v>1.5</v>
      </c>
      <c r="I221" s="211"/>
      <c r="J221" s="212">
        <f>ROUND(I221*H221,2)</f>
        <v>0</v>
      </c>
      <c r="K221" s="208" t="s">
        <v>130</v>
      </c>
      <c r="L221" s="46"/>
      <c r="M221" s="213" t="s">
        <v>19</v>
      </c>
      <c r="N221" s="214" t="s">
        <v>46</v>
      </c>
      <c r="O221" s="86"/>
      <c r="P221" s="215">
        <f>O221*H221</f>
        <v>0</v>
      </c>
      <c r="Q221" s="215">
        <v>1.0000000000000001E-05</v>
      </c>
      <c r="R221" s="215">
        <f>Q221*H221</f>
        <v>1.5000000000000002E-05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131</v>
      </c>
      <c r="AT221" s="217" t="s">
        <v>126</v>
      </c>
      <c r="AU221" s="217" t="s">
        <v>132</v>
      </c>
      <c r="AY221" s="19" t="s">
        <v>124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132</v>
      </c>
      <c r="BK221" s="218">
        <f>ROUND(I221*H221,2)</f>
        <v>0</v>
      </c>
      <c r="BL221" s="19" t="s">
        <v>131</v>
      </c>
      <c r="BM221" s="217" t="s">
        <v>374</v>
      </c>
    </row>
    <row r="222" s="2" customFormat="1">
      <c r="A222" s="40"/>
      <c r="B222" s="41"/>
      <c r="C222" s="42"/>
      <c r="D222" s="219" t="s">
        <v>134</v>
      </c>
      <c r="E222" s="42"/>
      <c r="F222" s="220" t="s">
        <v>375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134</v>
      </c>
      <c r="AU222" s="19" t="s">
        <v>132</v>
      </c>
    </row>
    <row r="223" s="13" customFormat="1">
      <c r="A223" s="13"/>
      <c r="B223" s="224"/>
      <c r="C223" s="225"/>
      <c r="D223" s="226" t="s">
        <v>136</v>
      </c>
      <c r="E223" s="227" t="s">
        <v>19</v>
      </c>
      <c r="F223" s="228" t="s">
        <v>376</v>
      </c>
      <c r="G223" s="225"/>
      <c r="H223" s="229">
        <v>1.5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136</v>
      </c>
      <c r="AU223" s="235" t="s">
        <v>132</v>
      </c>
      <c r="AV223" s="13" t="s">
        <v>132</v>
      </c>
      <c r="AW223" s="13" t="s">
        <v>35</v>
      </c>
      <c r="AX223" s="13" t="s">
        <v>82</v>
      </c>
      <c r="AY223" s="235" t="s">
        <v>124</v>
      </c>
    </row>
    <row r="224" s="2" customFormat="1" ht="16.5" customHeight="1">
      <c r="A224" s="40"/>
      <c r="B224" s="41"/>
      <c r="C224" s="268" t="s">
        <v>377</v>
      </c>
      <c r="D224" s="268" t="s">
        <v>242</v>
      </c>
      <c r="E224" s="269" t="s">
        <v>378</v>
      </c>
      <c r="F224" s="270" t="s">
        <v>379</v>
      </c>
      <c r="G224" s="271" t="s">
        <v>267</v>
      </c>
      <c r="H224" s="272">
        <v>1.5449999999999999</v>
      </c>
      <c r="I224" s="273"/>
      <c r="J224" s="274">
        <f>ROUND(I224*H224,2)</f>
        <v>0</v>
      </c>
      <c r="K224" s="270" t="s">
        <v>19</v>
      </c>
      <c r="L224" s="275"/>
      <c r="M224" s="276" t="s">
        <v>19</v>
      </c>
      <c r="N224" s="277" t="s">
        <v>46</v>
      </c>
      <c r="O224" s="86"/>
      <c r="P224" s="215">
        <f>O224*H224</f>
        <v>0</v>
      </c>
      <c r="Q224" s="215">
        <v>0.0015399999999999999</v>
      </c>
      <c r="R224" s="215">
        <f>Q224*H224</f>
        <v>0.0023792999999999996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179</v>
      </c>
      <c r="AT224" s="217" t="s">
        <v>242</v>
      </c>
      <c r="AU224" s="217" t="s">
        <v>132</v>
      </c>
      <c r="AY224" s="19" t="s">
        <v>124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132</v>
      </c>
      <c r="BK224" s="218">
        <f>ROUND(I224*H224,2)</f>
        <v>0</v>
      </c>
      <c r="BL224" s="19" t="s">
        <v>131</v>
      </c>
      <c r="BM224" s="217" t="s">
        <v>380</v>
      </c>
    </row>
    <row r="225" s="13" customFormat="1">
      <c r="A225" s="13"/>
      <c r="B225" s="224"/>
      <c r="C225" s="225"/>
      <c r="D225" s="226" t="s">
        <v>136</v>
      </c>
      <c r="E225" s="225"/>
      <c r="F225" s="228" t="s">
        <v>381</v>
      </c>
      <c r="G225" s="225"/>
      <c r="H225" s="229">
        <v>1.5449999999999999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136</v>
      </c>
      <c r="AU225" s="235" t="s">
        <v>132</v>
      </c>
      <c r="AV225" s="13" t="s">
        <v>132</v>
      </c>
      <c r="AW225" s="13" t="s">
        <v>4</v>
      </c>
      <c r="AX225" s="13" t="s">
        <v>82</v>
      </c>
      <c r="AY225" s="235" t="s">
        <v>124</v>
      </c>
    </row>
    <row r="226" s="2" customFormat="1" ht="37.8" customHeight="1">
      <c r="A226" s="40"/>
      <c r="B226" s="41"/>
      <c r="C226" s="206" t="s">
        <v>382</v>
      </c>
      <c r="D226" s="206" t="s">
        <v>126</v>
      </c>
      <c r="E226" s="207" t="s">
        <v>383</v>
      </c>
      <c r="F226" s="208" t="s">
        <v>384</v>
      </c>
      <c r="G226" s="209" t="s">
        <v>267</v>
      </c>
      <c r="H226" s="210">
        <v>12.699999999999999</v>
      </c>
      <c r="I226" s="211"/>
      <c r="J226" s="212">
        <f>ROUND(I226*H226,2)</f>
        <v>0</v>
      </c>
      <c r="K226" s="208" t="s">
        <v>130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1.0000000000000001E-05</v>
      </c>
      <c r="R226" s="215">
        <f>Q226*H226</f>
        <v>0.000127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131</v>
      </c>
      <c r="AT226" s="217" t="s">
        <v>126</v>
      </c>
      <c r="AU226" s="217" t="s">
        <v>132</v>
      </c>
      <c r="AY226" s="19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132</v>
      </c>
      <c r="BK226" s="218">
        <f>ROUND(I226*H226,2)</f>
        <v>0</v>
      </c>
      <c r="BL226" s="19" t="s">
        <v>131</v>
      </c>
      <c r="BM226" s="217" t="s">
        <v>385</v>
      </c>
    </row>
    <row r="227" s="2" customFormat="1">
      <c r="A227" s="40"/>
      <c r="B227" s="41"/>
      <c r="C227" s="42"/>
      <c r="D227" s="219" t="s">
        <v>134</v>
      </c>
      <c r="E227" s="42"/>
      <c r="F227" s="220" t="s">
        <v>386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134</v>
      </c>
      <c r="AU227" s="19" t="s">
        <v>132</v>
      </c>
    </row>
    <row r="228" s="2" customFormat="1" ht="16.5" customHeight="1">
      <c r="A228" s="40"/>
      <c r="B228" s="41"/>
      <c r="C228" s="268" t="s">
        <v>387</v>
      </c>
      <c r="D228" s="268" t="s">
        <v>242</v>
      </c>
      <c r="E228" s="269" t="s">
        <v>388</v>
      </c>
      <c r="F228" s="270" t="s">
        <v>389</v>
      </c>
      <c r="G228" s="271" t="s">
        <v>267</v>
      </c>
      <c r="H228" s="272">
        <v>13.081</v>
      </c>
      <c r="I228" s="273"/>
      <c r="J228" s="274">
        <f>ROUND(I228*H228,2)</f>
        <v>0</v>
      </c>
      <c r="K228" s="270" t="s">
        <v>130</v>
      </c>
      <c r="L228" s="275"/>
      <c r="M228" s="276" t="s">
        <v>19</v>
      </c>
      <c r="N228" s="277" t="s">
        <v>46</v>
      </c>
      <c r="O228" s="86"/>
      <c r="P228" s="215">
        <f>O228*H228</f>
        <v>0</v>
      </c>
      <c r="Q228" s="215">
        <v>0.0026700000000000001</v>
      </c>
      <c r="R228" s="215">
        <f>Q228*H228</f>
        <v>0.034926270000000002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179</v>
      </c>
      <c r="AT228" s="217" t="s">
        <v>242</v>
      </c>
      <c r="AU228" s="217" t="s">
        <v>132</v>
      </c>
      <c r="AY228" s="19" t="s">
        <v>124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132</v>
      </c>
      <c r="BK228" s="218">
        <f>ROUND(I228*H228,2)</f>
        <v>0</v>
      </c>
      <c r="BL228" s="19" t="s">
        <v>131</v>
      </c>
      <c r="BM228" s="217" t="s">
        <v>390</v>
      </c>
    </row>
    <row r="229" s="13" customFormat="1">
      <c r="A229" s="13"/>
      <c r="B229" s="224"/>
      <c r="C229" s="225"/>
      <c r="D229" s="226" t="s">
        <v>136</v>
      </c>
      <c r="E229" s="225"/>
      <c r="F229" s="228" t="s">
        <v>391</v>
      </c>
      <c r="G229" s="225"/>
      <c r="H229" s="229">
        <v>13.081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136</v>
      </c>
      <c r="AU229" s="235" t="s">
        <v>132</v>
      </c>
      <c r="AV229" s="13" t="s">
        <v>132</v>
      </c>
      <c r="AW229" s="13" t="s">
        <v>4</v>
      </c>
      <c r="AX229" s="13" t="s">
        <v>82</v>
      </c>
      <c r="AY229" s="235" t="s">
        <v>124</v>
      </c>
    </row>
    <row r="230" s="2" customFormat="1" ht="49.05" customHeight="1">
      <c r="A230" s="40"/>
      <c r="B230" s="41"/>
      <c r="C230" s="206" t="s">
        <v>392</v>
      </c>
      <c r="D230" s="206" t="s">
        <v>126</v>
      </c>
      <c r="E230" s="207" t="s">
        <v>393</v>
      </c>
      <c r="F230" s="208" t="s">
        <v>394</v>
      </c>
      <c r="G230" s="209" t="s">
        <v>286</v>
      </c>
      <c r="H230" s="210">
        <v>3</v>
      </c>
      <c r="I230" s="211"/>
      <c r="J230" s="212">
        <f>ROUND(I230*H230,2)</f>
        <v>0</v>
      </c>
      <c r="K230" s="208" t="s">
        <v>130</v>
      </c>
      <c r="L230" s="46"/>
      <c r="M230" s="213" t="s">
        <v>19</v>
      </c>
      <c r="N230" s="214" t="s">
        <v>46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131</v>
      </c>
      <c r="AT230" s="217" t="s">
        <v>126</v>
      </c>
      <c r="AU230" s="217" t="s">
        <v>132</v>
      </c>
      <c r="AY230" s="19" t="s">
        <v>124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132</v>
      </c>
      <c r="BK230" s="218">
        <f>ROUND(I230*H230,2)</f>
        <v>0</v>
      </c>
      <c r="BL230" s="19" t="s">
        <v>131</v>
      </c>
      <c r="BM230" s="217" t="s">
        <v>395</v>
      </c>
    </row>
    <row r="231" s="2" customFormat="1">
      <c r="A231" s="40"/>
      <c r="B231" s="41"/>
      <c r="C231" s="42"/>
      <c r="D231" s="219" t="s">
        <v>134</v>
      </c>
      <c r="E231" s="42"/>
      <c r="F231" s="220" t="s">
        <v>396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134</v>
      </c>
      <c r="AU231" s="19" t="s">
        <v>132</v>
      </c>
    </row>
    <row r="232" s="2" customFormat="1" ht="16.5" customHeight="1">
      <c r="A232" s="40"/>
      <c r="B232" s="41"/>
      <c r="C232" s="268" t="s">
        <v>397</v>
      </c>
      <c r="D232" s="268" t="s">
        <v>242</v>
      </c>
      <c r="E232" s="269" t="s">
        <v>398</v>
      </c>
      <c r="F232" s="270" t="s">
        <v>399</v>
      </c>
      <c r="G232" s="271" t="s">
        <v>286</v>
      </c>
      <c r="H232" s="272">
        <v>3</v>
      </c>
      <c r="I232" s="273"/>
      <c r="J232" s="274">
        <f>ROUND(I232*H232,2)</f>
        <v>0</v>
      </c>
      <c r="K232" s="270" t="s">
        <v>130</v>
      </c>
      <c r="L232" s="275"/>
      <c r="M232" s="276" t="s">
        <v>19</v>
      </c>
      <c r="N232" s="277" t="s">
        <v>46</v>
      </c>
      <c r="O232" s="86"/>
      <c r="P232" s="215">
        <f>O232*H232</f>
        <v>0</v>
      </c>
      <c r="Q232" s="215">
        <v>0.00044999999999999999</v>
      </c>
      <c r="R232" s="215">
        <f>Q232*H232</f>
        <v>0.0013500000000000001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179</v>
      </c>
      <c r="AT232" s="217" t="s">
        <v>242</v>
      </c>
      <c r="AU232" s="217" t="s">
        <v>132</v>
      </c>
      <c r="AY232" s="19" t="s">
        <v>124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132</v>
      </c>
      <c r="BK232" s="218">
        <f>ROUND(I232*H232,2)</f>
        <v>0</v>
      </c>
      <c r="BL232" s="19" t="s">
        <v>131</v>
      </c>
      <c r="BM232" s="217" t="s">
        <v>400</v>
      </c>
    </row>
    <row r="233" s="2" customFormat="1" ht="49.05" customHeight="1">
      <c r="A233" s="40"/>
      <c r="B233" s="41"/>
      <c r="C233" s="206" t="s">
        <v>401</v>
      </c>
      <c r="D233" s="206" t="s">
        <v>126</v>
      </c>
      <c r="E233" s="207" t="s">
        <v>402</v>
      </c>
      <c r="F233" s="208" t="s">
        <v>403</v>
      </c>
      <c r="G233" s="209" t="s">
        <v>286</v>
      </c>
      <c r="H233" s="210">
        <v>3</v>
      </c>
      <c r="I233" s="211"/>
      <c r="J233" s="212">
        <f>ROUND(I233*H233,2)</f>
        <v>0</v>
      </c>
      <c r="K233" s="208" t="s">
        <v>130</v>
      </c>
      <c r="L233" s="46"/>
      <c r="M233" s="213" t="s">
        <v>19</v>
      </c>
      <c r="N233" s="214" t="s">
        <v>46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131</v>
      </c>
      <c r="AT233" s="217" t="s">
        <v>126</v>
      </c>
      <c r="AU233" s="217" t="s">
        <v>132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132</v>
      </c>
      <c r="BK233" s="218">
        <f>ROUND(I233*H233,2)</f>
        <v>0</v>
      </c>
      <c r="BL233" s="19" t="s">
        <v>131</v>
      </c>
      <c r="BM233" s="217" t="s">
        <v>404</v>
      </c>
    </row>
    <row r="234" s="2" customFormat="1">
      <c r="A234" s="40"/>
      <c r="B234" s="41"/>
      <c r="C234" s="42"/>
      <c r="D234" s="219" t="s">
        <v>134</v>
      </c>
      <c r="E234" s="42"/>
      <c r="F234" s="220" t="s">
        <v>405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132</v>
      </c>
    </row>
    <row r="235" s="2" customFormat="1" ht="21.75" customHeight="1">
      <c r="A235" s="40"/>
      <c r="B235" s="41"/>
      <c r="C235" s="268" t="s">
        <v>406</v>
      </c>
      <c r="D235" s="268" t="s">
        <v>242</v>
      </c>
      <c r="E235" s="269" t="s">
        <v>407</v>
      </c>
      <c r="F235" s="270" t="s">
        <v>408</v>
      </c>
      <c r="G235" s="271" t="s">
        <v>286</v>
      </c>
      <c r="H235" s="272">
        <v>2</v>
      </c>
      <c r="I235" s="273"/>
      <c r="J235" s="274">
        <f>ROUND(I235*H235,2)</f>
        <v>0</v>
      </c>
      <c r="K235" s="270" t="s">
        <v>19</v>
      </c>
      <c r="L235" s="275"/>
      <c r="M235" s="276" t="s">
        <v>19</v>
      </c>
      <c r="N235" s="277" t="s">
        <v>46</v>
      </c>
      <c r="O235" s="86"/>
      <c r="P235" s="215">
        <f>O235*H235</f>
        <v>0</v>
      </c>
      <c r="Q235" s="215">
        <v>0.00064999999999999997</v>
      </c>
      <c r="R235" s="215">
        <f>Q235*H235</f>
        <v>0.0012999999999999999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179</v>
      </c>
      <c r="AT235" s="217" t="s">
        <v>242</v>
      </c>
      <c r="AU235" s="217" t="s">
        <v>132</v>
      </c>
      <c r="AY235" s="19" t="s">
        <v>124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132</v>
      </c>
      <c r="BK235" s="218">
        <f>ROUND(I235*H235,2)</f>
        <v>0</v>
      </c>
      <c r="BL235" s="19" t="s">
        <v>131</v>
      </c>
      <c r="BM235" s="217" t="s">
        <v>409</v>
      </c>
    </row>
    <row r="236" s="2" customFormat="1" ht="24.15" customHeight="1">
      <c r="A236" s="40"/>
      <c r="B236" s="41"/>
      <c r="C236" s="268" t="s">
        <v>410</v>
      </c>
      <c r="D236" s="268" t="s">
        <v>242</v>
      </c>
      <c r="E236" s="269" t="s">
        <v>411</v>
      </c>
      <c r="F236" s="270" t="s">
        <v>412</v>
      </c>
      <c r="G236" s="271" t="s">
        <v>286</v>
      </c>
      <c r="H236" s="272">
        <v>1</v>
      </c>
      <c r="I236" s="273"/>
      <c r="J236" s="274">
        <f>ROUND(I236*H236,2)</f>
        <v>0</v>
      </c>
      <c r="K236" s="270" t="s">
        <v>130</v>
      </c>
      <c r="L236" s="275"/>
      <c r="M236" s="276" t="s">
        <v>19</v>
      </c>
      <c r="N236" s="277" t="s">
        <v>46</v>
      </c>
      <c r="O236" s="86"/>
      <c r="P236" s="215">
        <f>O236*H236</f>
        <v>0</v>
      </c>
      <c r="Q236" s="215">
        <v>0.00131</v>
      </c>
      <c r="R236" s="215">
        <f>Q236*H236</f>
        <v>0.00131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179</v>
      </c>
      <c r="AT236" s="217" t="s">
        <v>242</v>
      </c>
      <c r="AU236" s="217" t="s">
        <v>132</v>
      </c>
      <c r="AY236" s="19" t="s">
        <v>124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132</v>
      </c>
      <c r="BK236" s="218">
        <f>ROUND(I236*H236,2)</f>
        <v>0</v>
      </c>
      <c r="BL236" s="19" t="s">
        <v>131</v>
      </c>
      <c r="BM236" s="217" t="s">
        <v>413</v>
      </c>
    </row>
    <row r="237" s="13" customFormat="1">
      <c r="A237" s="13"/>
      <c r="B237" s="224"/>
      <c r="C237" s="225"/>
      <c r="D237" s="226" t="s">
        <v>136</v>
      </c>
      <c r="E237" s="227" t="s">
        <v>19</v>
      </c>
      <c r="F237" s="228" t="s">
        <v>414</v>
      </c>
      <c r="G237" s="225"/>
      <c r="H237" s="229">
        <v>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136</v>
      </c>
      <c r="AU237" s="235" t="s">
        <v>132</v>
      </c>
      <c r="AV237" s="13" t="s">
        <v>132</v>
      </c>
      <c r="AW237" s="13" t="s">
        <v>35</v>
      </c>
      <c r="AX237" s="13" t="s">
        <v>82</v>
      </c>
      <c r="AY237" s="235" t="s">
        <v>124</v>
      </c>
    </row>
    <row r="238" s="2" customFormat="1" ht="33" customHeight="1">
      <c r="A238" s="40"/>
      <c r="B238" s="41"/>
      <c r="C238" s="206" t="s">
        <v>415</v>
      </c>
      <c r="D238" s="206" t="s">
        <v>126</v>
      </c>
      <c r="E238" s="207" t="s">
        <v>416</v>
      </c>
      <c r="F238" s="208" t="s">
        <v>417</v>
      </c>
      <c r="G238" s="209" t="s">
        <v>163</v>
      </c>
      <c r="H238" s="210">
        <v>2.25</v>
      </c>
      <c r="I238" s="211"/>
      <c r="J238" s="212">
        <f>ROUND(I238*H238,2)</f>
        <v>0</v>
      </c>
      <c r="K238" s="208" t="s">
        <v>130</v>
      </c>
      <c r="L238" s="46"/>
      <c r="M238" s="213" t="s">
        <v>19</v>
      </c>
      <c r="N238" s="214" t="s">
        <v>46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0.55000000000000004</v>
      </c>
      <c r="T238" s="216">
        <f>S238*H238</f>
        <v>1.2375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131</v>
      </c>
      <c r="AT238" s="217" t="s">
        <v>126</v>
      </c>
      <c r="AU238" s="217" t="s">
        <v>132</v>
      </c>
      <c r="AY238" s="19" t="s">
        <v>124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132</v>
      </c>
      <c r="BK238" s="218">
        <f>ROUND(I238*H238,2)</f>
        <v>0</v>
      </c>
      <c r="BL238" s="19" t="s">
        <v>131</v>
      </c>
      <c r="BM238" s="217" t="s">
        <v>418</v>
      </c>
    </row>
    <row r="239" s="2" customFormat="1">
      <c r="A239" s="40"/>
      <c r="B239" s="41"/>
      <c r="C239" s="42"/>
      <c r="D239" s="219" t="s">
        <v>134</v>
      </c>
      <c r="E239" s="42"/>
      <c r="F239" s="220" t="s">
        <v>419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134</v>
      </c>
      <c r="AU239" s="19" t="s">
        <v>132</v>
      </c>
    </row>
    <row r="240" s="13" customFormat="1">
      <c r="A240" s="13"/>
      <c r="B240" s="224"/>
      <c r="C240" s="225"/>
      <c r="D240" s="226" t="s">
        <v>136</v>
      </c>
      <c r="E240" s="227" t="s">
        <v>19</v>
      </c>
      <c r="F240" s="228" t="s">
        <v>420</v>
      </c>
      <c r="G240" s="225"/>
      <c r="H240" s="229">
        <v>2.25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136</v>
      </c>
      <c r="AU240" s="235" t="s">
        <v>132</v>
      </c>
      <c r="AV240" s="13" t="s">
        <v>132</v>
      </c>
      <c r="AW240" s="13" t="s">
        <v>35</v>
      </c>
      <c r="AX240" s="13" t="s">
        <v>82</v>
      </c>
      <c r="AY240" s="235" t="s">
        <v>124</v>
      </c>
    </row>
    <row r="241" s="2" customFormat="1" ht="24.15" customHeight="1">
      <c r="A241" s="40"/>
      <c r="B241" s="41"/>
      <c r="C241" s="206" t="s">
        <v>421</v>
      </c>
      <c r="D241" s="206" t="s">
        <v>126</v>
      </c>
      <c r="E241" s="207" t="s">
        <v>422</v>
      </c>
      <c r="F241" s="208" t="s">
        <v>423</v>
      </c>
      <c r="G241" s="209" t="s">
        <v>424</v>
      </c>
      <c r="H241" s="210">
        <v>1</v>
      </c>
      <c r="I241" s="211"/>
      <c r="J241" s="212">
        <f>ROUND(I241*H241,2)</f>
        <v>0</v>
      </c>
      <c r="K241" s="208" t="s">
        <v>130</v>
      </c>
      <c r="L241" s="46"/>
      <c r="M241" s="213" t="s">
        <v>19</v>
      </c>
      <c r="N241" s="214" t="s">
        <v>46</v>
      </c>
      <c r="O241" s="86"/>
      <c r="P241" s="215">
        <f>O241*H241</f>
        <v>0</v>
      </c>
      <c r="Q241" s="215">
        <v>0.00010000000000000001</v>
      </c>
      <c r="R241" s="215">
        <f>Q241*H241</f>
        <v>0.00010000000000000001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131</v>
      </c>
      <c r="AT241" s="217" t="s">
        <v>126</v>
      </c>
      <c r="AU241" s="217" t="s">
        <v>132</v>
      </c>
      <c r="AY241" s="19" t="s">
        <v>124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132</v>
      </c>
      <c r="BK241" s="218">
        <f>ROUND(I241*H241,2)</f>
        <v>0</v>
      </c>
      <c r="BL241" s="19" t="s">
        <v>131</v>
      </c>
      <c r="BM241" s="217" t="s">
        <v>425</v>
      </c>
    </row>
    <row r="242" s="2" customFormat="1">
      <c r="A242" s="40"/>
      <c r="B242" s="41"/>
      <c r="C242" s="42"/>
      <c r="D242" s="219" t="s">
        <v>134</v>
      </c>
      <c r="E242" s="42"/>
      <c r="F242" s="220" t="s">
        <v>426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134</v>
      </c>
      <c r="AU242" s="19" t="s">
        <v>132</v>
      </c>
    </row>
    <row r="243" s="2" customFormat="1" ht="24.15" customHeight="1">
      <c r="A243" s="40"/>
      <c r="B243" s="41"/>
      <c r="C243" s="206" t="s">
        <v>427</v>
      </c>
      <c r="D243" s="206" t="s">
        <v>126</v>
      </c>
      <c r="E243" s="207" t="s">
        <v>428</v>
      </c>
      <c r="F243" s="208" t="s">
        <v>429</v>
      </c>
      <c r="G243" s="209" t="s">
        <v>286</v>
      </c>
      <c r="H243" s="210">
        <v>1</v>
      </c>
      <c r="I243" s="211"/>
      <c r="J243" s="212">
        <f>ROUND(I243*H243,2)</f>
        <v>0</v>
      </c>
      <c r="K243" s="208" t="s">
        <v>130</v>
      </c>
      <c r="L243" s="46"/>
      <c r="M243" s="213" t="s">
        <v>19</v>
      </c>
      <c r="N243" s="214" t="s">
        <v>46</v>
      </c>
      <c r="O243" s="86"/>
      <c r="P243" s="215">
        <f>O243*H243</f>
        <v>0</v>
      </c>
      <c r="Q243" s="215">
        <v>0.01248</v>
      </c>
      <c r="R243" s="215">
        <f>Q243*H243</f>
        <v>0.01248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131</v>
      </c>
      <c r="AT243" s="217" t="s">
        <v>126</v>
      </c>
      <c r="AU243" s="217" t="s">
        <v>132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132</v>
      </c>
      <c r="BK243" s="218">
        <f>ROUND(I243*H243,2)</f>
        <v>0</v>
      </c>
      <c r="BL243" s="19" t="s">
        <v>131</v>
      </c>
      <c r="BM243" s="217" t="s">
        <v>430</v>
      </c>
    </row>
    <row r="244" s="2" customFormat="1">
      <c r="A244" s="40"/>
      <c r="B244" s="41"/>
      <c r="C244" s="42"/>
      <c r="D244" s="219" t="s">
        <v>134</v>
      </c>
      <c r="E244" s="42"/>
      <c r="F244" s="220" t="s">
        <v>431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134</v>
      </c>
      <c r="AU244" s="19" t="s">
        <v>132</v>
      </c>
    </row>
    <row r="245" s="2" customFormat="1" ht="24.15" customHeight="1">
      <c r="A245" s="40"/>
      <c r="B245" s="41"/>
      <c r="C245" s="268" t="s">
        <v>432</v>
      </c>
      <c r="D245" s="268" t="s">
        <v>242</v>
      </c>
      <c r="E245" s="269" t="s">
        <v>433</v>
      </c>
      <c r="F245" s="270" t="s">
        <v>434</v>
      </c>
      <c r="G245" s="271" t="s">
        <v>286</v>
      </c>
      <c r="H245" s="272">
        <v>1</v>
      </c>
      <c r="I245" s="273"/>
      <c r="J245" s="274">
        <f>ROUND(I245*H245,2)</f>
        <v>0</v>
      </c>
      <c r="K245" s="270" t="s">
        <v>130</v>
      </c>
      <c r="L245" s="275"/>
      <c r="M245" s="276" t="s">
        <v>19</v>
      </c>
      <c r="N245" s="277" t="s">
        <v>46</v>
      </c>
      <c r="O245" s="86"/>
      <c r="P245" s="215">
        <f>O245*H245</f>
        <v>0</v>
      </c>
      <c r="Q245" s="215">
        <v>0.56999999999999995</v>
      </c>
      <c r="R245" s="215">
        <f>Q245*H245</f>
        <v>0.56999999999999995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179</v>
      </c>
      <c r="AT245" s="217" t="s">
        <v>242</v>
      </c>
      <c r="AU245" s="217" t="s">
        <v>132</v>
      </c>
      <c r="AY245" s="19" t="s">
        <v>124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132</v>
      </c>
      <c r="BK245" s="218">
        <f>ROUND(I245*H245,2)</f>
        <v>0</v>
      </c>
      <c r="BL245" s="19" t="s">
        <v>131</v>
      </c>
      <c r="BM245" s="217" t="s">
        <v>435</v>
      </c>
    </row>
    <row r="246" s="2" customFormat="1" ht="37.8" customHeight="1">
      <c r="A246" s="40"/>
      <c r="B246" s="41"/>
      <c r="C246" s="206" t="s">
        <v>436</v>
      </c>
      <c r="D246" s="206" t="s">
        <v>126</v>
      </c>
      <c r="E246" s="207" t="s">
        <v>437</v>
      </c>
      <c r="F246" s="208" t="s">
        <v>438</v>
      </c>
      <c r="G246" s="209" t="s">
        <v>286</v>
      </c>
      <c r="H246" s="210">
        <v>1</v>
      </c>
      <c r="I246" s="211"/>
      <c r="J246" s="212">
        <f>ROUND(I246*H246,2)</f>
        <v>0</v>
      </c>
      <c r="K246" s="208" t="s">
        <v>130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0.1056</v>
      </c>
      <c r="R246" s="215">
        <f>Q246*H246</f>
        <v>0.1056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131</v>
      </c>
      <c r="AT246" s="217" t="s">
        <v>126</v>
      </c>
      <c r="AU246" s="217" t="s">
        <v>132</v>
      </c>
      <c r="AY246" s="19" t="s">
        <v>124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132</v>
      </c>
      <c r="BK246" s="218">
        <f>ROUND(I246*H246,2)</f>
        <v>0</v>
      </c>
      <c r="BL246" s="19" t="s">
        <v>131</v>
      </c>
      <c r="BM246" s="217" t="s">
        <v>439</v>
      </c>
    </row>
    <row r="247" s="2" customFormat="1">
      <c r="A247" s="40"/>
      <c r="B247" s="41"/>
      <c r="C247" s="42"/>
      <c r="D247" s="219" t="s">
        <v>134</v>
      </c>
      <c r="E247" s="42"/>
      <c r="F247" s="220" t="s">
        <v>440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134</v>
      </c>
      <c r="AU247" s="19" t="s">
        <v>132</v>
      </c>
    </row>
    <row r="248" s="2" customFormat="1" ht="37.8" customHeight="1">
      <c r="A248" s="40"/>
      <c r="B248" s="41"/>
      <c r="C248" s="206" t="s">
        <v>441</v>
      </c>
      <c r="D248" s="206" t="s">
        <v>126</v>
      </c>
      <c r="E248" s="207" t="s">
        <v>442</v>
      </c>
      <c r="F248" s="208" t="s">
        <v>443</v>
      </c>
      <c r="G248" s="209" t="s">
        <v>286</v>
      </c>
      <c r="H248" s="210">
        <v>1</v>
      </c>
      <c r="I248" s="211"/>
      <c r="J248" s="212">
        <f>ROUND(I248*H248,2)</f>
        <v>0</v>
      </c>
      <c r="K248" s="208" t="s">
        <v>130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0.012120000000000001</v>
      </c>
      <c r="R248" s="215">
        <f>Q248*H248</f>
        <v>0.012120000000000001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131</v>
      </c>
      <c r="AT248" s="217" t="s">
        <v>126</v>
      </c>
      <c r="AU248" s="217" t="s">
        <v>132</v>
      </c>
      <c r="AY248" s="19" t="s">
        <v>124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132</v>
      </c>
      <c r="BK248" s="218">
        <f>ROUND(I248*H248,2)</f>
        <v>0</v>
      </c>
      <c r="BL248" s="19" t="s">
        <v>131</v>
      </c>
      <c r="BM248" s="217" t="s">
        <v>444</v>
      </c>
    </row>
    <row r="249" s="2" customFormat="1">
      <c r="A249" s="40"/>
      <c r="B249" s="41"/>
      <c r="C249" s="42"/>
      <c r="D249" s="219" t="s">
        <v>134</v>
      </c>
      <c r="E249" s="42"/>
      <c r="F249" s="220" t="s">
        <v>445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132</v>
      </c>
    </row>
    <row r="250" s="2" customFormat="1" ht="37.8" customHeight="1">
      <c r="A250" s="40"/>
      <c r="B250" s="41"/>
      <c r="C250" s="206" t="s">
        <v>446</v>
      </c>
      <c r="D250" s="206" t="s">
        <v>126</v>
      </c>
      <c r="E250" s="207" t="s">
        <v>447</v>
      </c>
      <c r="F250" s="208" t="s">
        <v>448</v>
      </c>
      <c r="G250" s="209" t="s">
        <v>286</v>
      </c>
      <c r="H250" s="210">
        <v>1</v>
      </c>
      <c r="I250" s="211"/>
      <c r="J250" s="212">
        <f>ROUND(I250*H250,2)</f>
        <v>0</v>
      </c>
      <c r="K250" s="208" t="s">
        <v>130</v>
      </c>
      <c r="L250" s="46"/>
      <c r="M250" s="213" t="s">
        <v>19</v>
      </c>
      <c r="N250" s="214" t="s">
        <v>46</v>
      </c>
      <c r="O250" s="86"/>
      <c r="P250" s="215">
        <f>O250*H250</f>
        <v>0</v>
      </c>
      <c r="Q250" s="215">
        <v>0.024240000000000001</v>
      </c>
      <c r="R250" s="215">
        <f>Q250*H250</f>
        <v>0.024240000000000001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131</v>
      </c>
      <c r="AT250" s="217" t="s">
        <v>126</v>
      </c>
      <c r="AU250" s="217" t="s">
        <v>132</v>
      </c>
      <c r="AY250" s="19" t="s">
        <v>124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132</v>
      </c>
      <c r="BK250" s="218">
        <f>ROUND(I250*H250,2)</f>
        <v>0</v>
      </c>
      <c r="BL250" s="19" t="s">
        <v>131</v>
      </c>
      <c r="BM250" s="217" t="s">
        <v>449</v>
      </c>
    </row>
    <row r="251" s="2" customFormat="1">
      <c r="A251" s="40"/>
      <c r="B251" s="41"/>
      <c r="C251" s="42"/>
      <c r="D251" s="219" t="s">
        <v>134</v>
      </c>
      <c r="E251" s="42"/>
      <c r="F251" s="220" t="s">
        <v>450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134</v>
      </c>
      <c r="AU251" s="19" t="s">
        <v>132</v>
      </c>
    </row>
    <row r="252" s="2" customFormat="1" ht="37.8" customHeight="1">
      <c r="A252" s="40"/>
      <c r="B252" s="41"/>
      <c r="C252" s="206" t="s">
        <v>451</v>
      </c>
      <c r="D252" s="206" t="s">
        <v>126</v>
      </c>
      <c r="E252" s="207" t="s">
        <v>452</v>
      </c>
      <c r="F252" s="208" t="s">
        <v>453</v>
      </c>
      <c r="G252" s="209" t="s">
        <v>286</v>
      </c>
      <c r="H252" s="210">
        <v>1</v>
      </c>
      <c r="I252" s="211"/>
      <c r="J252" s="212">
        <f>ROUND(I252*H252,2)</f>
        <v>0</v>
      </c>
      <c r="K252" s="208" t="s">
        <v>130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131</v>
      </c>
      <c r="AT252" s="217" t="s">
        <v>126</v>
      </c>
      <c r="AU252" s="217" t="s">
        <v>132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132</v>
      </c>
      <c r="BK252" s="218">
        <f>ROUND(I252*H252,2)</f>
        <v>0</v>
      </c>
      <c r="BL252" s="19" t="s">
        <v>131</v>
      </c>
      <c r="BM252" s="217" t="s">
        <v>454</v>
      </c>
    </row>
    <row r="253" s="2" customFormat="1">
      <c r="A253" s="40"/>
      <c r="B253" s="41"/>
      <c r="C253" s="42"/>
      <c r="D253" s="219" t="s">
        <v>134</v>
      </c>
      <c r="E253" s="42"/>
      <c r="F253" s="220" t="s">
        <v>455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132</v>
      </c>
    </row>
    <row r="254" s="2" customFormat="1" ht="37.8" customHeight="1">
      <c r="A254" s="40"/>
      <c r="B254" s="41"/>
      <c r="C254" s="206" t="s">
        <v>456</v>
      </c>
      <c r="D254" s="206" t="s">
        <v>126</v>
      </c>
      <c r="E254" s="207" t="s">
        <v>457</v>
      </c>
      <c r="F254" s="208" t="s">
        <v>458</v>
      </c>
      <c r="G254" s="209" t="s">
        <v>286</v>
      </c>
      <c r="H254" s="210">
        <v>1</v>
      </c>
      <c r="I254" s="211"/>
      <c r="J254" s="212">
        <f>ROUND(I254*H254,2)</f>
        <v>0</v>
      </c>
      <c r="K254" s="208" t="s">
        <v>130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0.092920000000000003</v>
      </c>
      <c r="R254" s="215">
        <f>Q254*H254</f>
        <v>0.092920000000000003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131</v>
      </c>
      <c r="AT254" s="217" t="s">
        <v>126</v>
      </c>
      <c r="AU254" s="217" t="s">
        <v>132</v>
      </c>
      <c r="AY254" s="19" t="s">
        <v>124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132</v>
      </c>
      <c r="BK254" s="218">
        <f>ROUND(I254*H254,2)</f>
        <v>0</v>
      </c>
      <c r="BL254" s="19" t="s">
        <v>131</v>
      </c>
      <c r="BM254" s="217" t="s">
        <v>459</v>
      </c>
    </row>
    <row r="255" s="2" customFormat="1">
      <c r="A255" s="40"/>
      <c r="B255" s="41"/>
      <c r="C255" s="42"/>
      <c r="D255" s="219" t="s">
        <v>134</v>
      </c>
      <c r="E255" s="42"/>
      <c r="F255" s="220" t="s">
        <v>460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134</v>
      </c>
      <c r="AU255" s="19" t="s">
        <v>132</v>
      </c>
    </row>
    <row r="256" s="2" customFormat="1" ht="37.8" customHeight="1">
      <c r="A256" s="40"/>
      <c r="B256" s="41"/>
      <c r="C256" s="206" t="s">
        <v>461</v>
      </c>
      <c r="D256" s="206" t="s">
        <v>126</v>
      </c>
      <c r="E256" s="207" t="s">
        <v>462</v>
      </c>
      <c r="F256" s="208" t="s">
        <v>463</v>
      </c>
      <c r="G256" s="209" t="s">
        <v>286</v>
      </c>
      <c r="H256" s="210">
        <v>1</v>
      </c>
      <c r="I256" s="211"/>
      <c r="J256" s="212">
        <f>ROUND(I256*H256,2)</f>
        <v>0</v>
      </c>
      <c r="K256" s="208" t="s">
        <v>130</v>
      </c>
      <c r="L256" s="46"/>
      <c r="M256" s="213" t="s">
        <v>19</v>
      </c>
      <c r="N256" s="214" t="s">
        <v>46</v>
      </c>
      <c r="O256" s="86"/>
      <c r="P256" s="215">
        <f>O256*H256</f>
        <v>0</v>
      </c>
      <c r="Q256" s="215">
        <v>0.089999999999999997</v>
      </c>
      <c r="R256" s="215">
        <f>Q256*H256</f>
        <v>0.089999999999999997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131</v>
      </c>
      <c r="AT256" s="217" t="s">
        <v>126</v>
      </c>
      <c r="AU256" s="217" t="s">
        <v>132</v>
      </c>
      <c r="AY256" s="19" t="s">
        <v>124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132</v>
      </c>
      <c r="BK256" s="218">
        <f>ROUND(I256*H256,2)</f>
        <v>0</v>
      </c>
      <c r="BL256" s="19" t="s">
        <v>131</v>
      </c>
      <c r="BM256" s="217" t="s">
        <v>464</v>
      </c>
    </row>
    <row r="257" s="2" customFormat="1">
      <c r="A257" s="40"/>
      <c r="B257" s="41"/>
      <c r="C257" s="42"/>
      <c r="D257" s="219" t="s">
        <v>134</v>
      </c>
      <c r="E257" s="42"/>
      <c r="F257" s="220" t="s">
        <v>465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134</v>
      </c>
      <c r="AU257" s="19" t="s">
        <v>132</v>
      </c>
    </row>
    <row r="258" s="2" customFormat="1" ht="24.15" customHeight="1">
      <c r="A258" s="40"/>
      <c r="B258" s="41"/>
      <c r="C258" s="268" t="s">
        <v>466</v>
      </c>
      <c r="D258" s="268" t="s">
        <v>242</v>
      </c>
      <c r="E258" s="269" t="s">
        <v>467</v>
      </c>
      <c r="F258" s="270" t="s">
        <v>468</v>
      </c>
      <c r="G258" s="271" t="s">
        <v>286</v>
      </c>
      <c r="H258" s="272">
        <v>1</v>
      </c>
      <c r="I258" s="273"/>
      <c r="J258" s="274">
        <f>ROUND(I258*H258,2)</f>
        <v>0</v>
      </c>
      <c r="K258" s="270" t="s">
        <v>130</v>
      </c>
      <c r="L258" s="275"/>
      <c r="M258" s="276" t="s">
        <v>19</v>
      </c>
      <c r="N258" s="277" t="s">
        <v>46</v>
      </c>
      <c r="O258" s="86"/>
      <c r="P258" s="215">
        <f>O258*H258</f>
        <v>0</v>
      </c>
      <c r="Q258" s="215">
        <v>0.059999999999999998</v>
      </c>
      <c r="R258" s="215">
        <f>Q258*H258</f>
        <v>0.059999999999999998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179</v>
      </c>
      <c r="AT258" s="217" t="s">
        <v>242</v>
      </c>
      <c r="AU258" s="217" t="s">
        <v>132</v>
      </c>
      <c r="AY258" s="19" t="s">
        <v>124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132</v>
      </c>
      <c r="BK258" s="218">
        <f>ROUND(I258*H258,2)</f>
        <v>0</v>
      </c>
      <c r="BL258" s="19" t="s">
        <v>131</v>
      </c>
      <c r="BM258" s="217" t="s">
        <v>469</v>
      </c>
    </row>
    <row r="259" s="2" customFormat="1" ht="37.8" customHeight="1">
      <c r="A259" s="40"/>
      <c r="B259" s="41"/>
      <c r="C259" s="206" t="s">
        <v>470</v>
      </c>
      <c r="D259" s="206" t="s">
        <v>126</v>
      </c>
      <c r="E259" s="207" t="s">
        <v>471</v>
      </c>
      <c r="F259" s="208" t="s">
        <v>472</v>
      </c>
      <c r="G259" s="209" t="s">
        <v>163</v>
      </c>
      <c r="H259" s="210">
        <v>1.3779999999999999</v>
      </c>
      <c r="I259" s="211"/>
      <c r="J259" s="212">
        <f>ROUND(I259*H259,2)</f>
        <v>0</v>
      </c>
      <c r="K259" s="208" t="s">
        <v>130</v>
      </c>
      <c r="L259" s="46"/>
      <c r="M259" s="213" t="s">
        <v>19</v>
      </c>
      <c r="N259" s="214" t="s">
        <v>46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131</v>
      </c>
      <c r="AT259" s="217" t="s">
        <v>126</v>
      </c>
      <c r="AU259" s="217" t="s">
        <v>132</v>
      </c>
      <c r="AY259" s="19" t="s">
        <v>124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132</v>
      </c>
      <c r="BK259" s="218">
        <f>ROUND(I259*H259,2)</f>
        <v>0</v>
      </c>
      <c r="BL259" s="19" t="s">
        <v>131</v>
      </c>
      <c r="BM259" s="217" t="s">
        <v>473</v>
      </c>
    </row>
    <row r="260" s="2" customFormat="1">
      <c r="A260" s="40"/>
      <c r="B260" s="41"/>
      <c r="C260" s="42"/>
      <c r="D260" s="219" t="s">
        <v>134</v>
      </c>
      <c r="E260" s="42"/>
      <c r="F260" s="220" t="s">
        <v>474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134</v>
      </c>
      <c r="AU260" s="19" t="s">
        <v>132</v>
      </c>
    </row>
    <row r="261" s="13" customFormat="1">
      <c r="A261" s="13"/>
      <c r="B261" s="224"/>
      <c r="C261" s="225"/>
      <c r="D261" s="226" t="s">
        <v>136</v>
      </c>
      <c r="E261" s="227" t="s">
        <v>19</v>
      </c>
      <c r="F261" s="228" t="s">
        <v>475</v>
      </c>
      <c r="G261" s="225"/>
      <c r="H261" s="229">
        <v>0.96599999999999997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136</v>
      </c>
      <c r="AU261" s="235" t="s">
        <v>132</v>
      </c>
      <c r="AV261" s="13" t="s">
        <v>132</v>
      </c>
      <c r="AW261" s="13" t="s">
        <v>35</v>
      </c>
      <c r="AX261" s="13" t="s">
        <v>74</v>
      </c>
      <c r="AY261" s="235" t="s">
        <v>124</v>
      </c>
    </row>
    <row r="262" s="13" customFormat="1">
      <c r="A262" s="13"/>
      <c r="B262" s="224"/>
      <c r="C262" s="225"/>
      <c r="D262" s="226" t="s">
        <v>136</v>
      </c>
      <c r="E262" s="227" t="s">
        <v>19</v>
      </c>
      <c r="F262" s="228" t="s">
        <v>476</v>
      </c>
      <c r="G262" s="225"/>
      <c r="H262" s="229">
        <v>0.26500000000000001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136</v>
      </c>
      <c r="AU262" s="235" t="s">
        <v>132</v>
      </c>
      <c r="AV262" s="13" t="s">
        <v>132</v>
      </c>
      <c r="AW262" s="13" t="s">
        <v>35</v>
      </c>
      <c r="AX262" s="13" t="s">
        <v>74</v>
      </c>
      <c r="AY262" s="235" t="s">
        <v>124</v>
      </c>
    </row>
    <row r="263" s="13" customFormat="1">
      <c r="A263" s="13"/>
      <c r="B263" s="224"/>
      <c r="C263" s="225"/>
      <c r="D263" s="226" t="s">
        <v>136</v>
      </c>
      <c r="E263" s="227" t="s">
        <v>19</v>
      </c>
      <c r="F263" s="228" t="s">
        <v>477</v>
      </c>
      <c r="G263" s="225"/>
      <c r="H263" s="229">
        <v>0.14699999999999999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136</v>
      </c>
      <c r="AU263" s="235" t="s">
        <v>132</v>
      </c>
      <c r="AV263" s="13" t="s">
        <v>132</v>
      </c>
      <c r="AW263" s="13" t="s">
        <v>35</v>
      </c>
      <c r="AX263" s="13" t="s">
        <v>74</v>
      </c>
      <c r="AY263" s="235" t="s">
        <v>124</v>
      </c>
    </row>
    <row r="264" s="16" customFormat="1">
      <c r="A264" s="16"/>
      <c r="B264" s="257"/>
      <c r="C264" s="258"/>
      <c r="D264" s="226" t="s">
        <v>136</v>
      </c>
      <c r="E264" s="259" t="s">
        <v>19</v>
      </c>
      <c r="F264" s="260" t="s">
        <v>231</v>
      </c>
      <c r="G264" s="258"/>
      <c r="H264" s="261">
        <v>1.3779999999999999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67" t="s">
        <v>136</v>
      </c>
      <c r="AU264" s="267" t="s">
        <v>132</v>
      </c>
      <c r="AV264" s="16" t="s">
        <v>131</v>
      </c>
      <c r="AW264" s="16" t="s">
        <v>35</v>
      </c>
      <c r="AX264" s="16" t="s">
        <v>82</v>
      </c>
      <c r="AY264" s="267" t="s">
        <v>124</v>
      </c>
    </row>
    <row r="265" s="12" customFormat="1" ht="22.8" customHeight="1">
      <c r="A265" s="12"/>
      <c r="B265" s="190"/>
      <c r="C265" s="191"/>
      <c r="D265" s="192" t="s">
        <v>73</v>
      </c>
      <c r="E265" s="204" t="s">
        <v>185</v>
      </c>
      <c r="F265" s="204" t="s">
        <v>478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SUM(P266:P277)</f>
        <v>0</v>
      </c>
      <c r="Q265" s="198"/>
      <c r="R265" s="199">
        <f>SUM(R266:R277)</f>
        <v>0.0015840000000000001</v>
      </c>
      <c r="S265" s="198"/>
      <c r="T265" s="200">
        <f>SUM(T266:T277)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82</v>
      </c>
      <c r="AT265" s="202" t="s">
        <v>73</v>
      </c>
      <c r="AU265" s="202" t="s">
        <v>82</v>
      </c>
      <c r="AY265" s="201" t="s">
        <v>124</v>
      </c>
      <c r="BK265" s="203">
        <f>SUM(BK266:BK277)</f>
        <v>0</v>
      </c>
    </row>
    <row r="266" s="2" customFormat="1" ht="49.05" customHeight="1">
      <c r="A266" s="40"/>
      <c r="B266" s="41"/>
      <c r="C266" s="206" t="s">
        <v>479</v>
      </c>
      <c r="D266" s="206" t="s">
        <v>126</v>
      </c>
      <c r="E266" s="207" t="s">
        <v>480</v>
      </c>
      <c r="F266" s="208" t="s">
        <v>481</v>
      </c>
      <c r="G266" s="209" t="s">
        <v>163</v>
      </c>
      <c r="H266" s="210">
        <v>9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46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131</v>
      </c>
      <c r="AT266" s="217" t="s">
        <v>126</v>
      </c>
      <c r="AU266" s="217" t="s">
        <v>132</v>
      </c>
      <c r="AY266" s="19" t="s">
        <v>124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132</v>
      </c>
      <c r="BK266" s="218">
        <f>ROUND(I266*H266,2)</f>
        <v>0</v>
      </c>
      <c r="BL266" s="19" t="s">
        <v>131</v>
      </c>
      <c r="BM266" s="217" t="s">
        <v>482</v>
      </c>
    </row>
    <row r="267" s="13" customFormat="1">
      <c r="A267" s="13"/>
      <c r="B267" s="224"/>
      <c r="C267" s="225"/>
      <c r="D267" s="226" t="s">
        <v>136</v>
      </c>
      <c r="E267" s="227" t="s">
        <v>19</v>
      </c>
      <c r="F267" s="228" t="s">
        <v>483</v>
      </c>
      <c r="G267" s="225"/>
      <c r="H267" s="229">
        <v>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136</v>
      </c>
      <c r="AU267" s="235" t="s">
        <v>132</v>
      </c>
      <c r="AV267" s="13" t="s">
        <v>132</v>
      </c>
      <c r="AW267" s="13" t="s">
        <v>35</v>
      </c>
      <c r="AX267" s="13" t="s">
        <v>82</v>
      </c>
      <c r="AY267" s="235" t="s">
        <v>124</v>
      </c>
    </row>
    <row r="268" s="2" customFormat="1" ht="55.5" customHeight="1">
      <c r="A268" s="40"/>
      <c r="B268" s="41"/>
      <c r="C268" s="206" t="s">
        <v>484</v>
      </c>
      <c r="D268" s="206" t="s">
        <v>126</v>
      </c>
      <c r="E268" s="207" t="s">
        <v>485</v>
      </c>
      <c r="F268" s="208" t="s">
        <v>486</v>
      </c>
      <c r="G268" s="209" t="s">
        <v>267</v>
      </c>
      <c r="H268" s="210">
        <v>7.2000000000000002</v>
      </c>
      <c r="I268" s="211"/>
      <c r="J268" s="212">
        <f>ROUND(I268*H268,2)</f>
        <v>0</v>
      </c>
      <c r="K268" s="208" t="s">
        <v>130</v>
      </c>
      <c r="L268" s="46"/>
      <c r="M268" s="213" t="s">
        <v>19</v>
      </c>
      <c r="N268" s="214" t="s">
        <v>46</v>
      </c>
      <c r="O268" s="86"/>
      <c r="P268" s="215">
        <f>O268*H268</f>
        <v>0</v>
      </c>
      <c r="Q268" s="215">
        <v>0.00022000000000000001</v>
      </c>
      <c r="R268" s="215">
        <f>Q268*H268</f>
        <v>0.0015840000000000001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131</v>
      </c>
      <c r="AT268" s="217" t="s">
        <v>126</v>
      </c>
      <c r="AU268" s="217" t="s">
        <v>132</v>
      </c>
      <c r="AY268" s="19" t="s">
        <v>124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132</v>
      </c>
      <c r="BK268" s="218">
        <f>ROUND(I268*H268,2)</f>
        <v>0</v>
      </c>
      <c r="BL268" s="19" t="s">
        <v>131</v>
      </c>
      <c r="BM268" s="217" t="s">
        <v>487</v>
      </c>
    </row>
    <row r="269" s="2" customFormat="1">
      <c r="A269" s="40"/>
      <c r="B269" s="41"/>
      <c r="C269" s="42"/>
      <c r="D269" s="219" t="s">
        <v>134</v>
      </c>
      <c r="E269" s="42"/>
      <c r="F269" s="220" t="s">
        <v>488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132</v>
      </c>
    </row>
    <row r="270" s="13" customFormat="1">
      <c r="A270" s="13"/>
      <c r="B270" s="224"/>
      <c r="C270" s="225"/>
      <c r="D270" s="226" t="s">
        <v>136</v>
      </c>
      <c r="E270" s="227" t="s">
        <v>19</v>
      </c>
      <c r="F270" s="228" t="s">
        <v>489</v>
      </c>
      <c r="G270" s="225"/>
      <c r="H270" s="229">
        <v>7.2000000000000002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136</v>
      </c>
      <c r="AU270" s="235" t="s">
        <v>132</v>
      </c>
      <c r="AV270" s="13" t="s">
        <v>132</v>
      </c>
      <c r="AW270" s="13" t="s">
        <v>35</v>
      </c>
      <c r="AX270" s="13" t="s">
        <v>82</v>
      </c>
      <c r="AY270" s="235" t="s">
        <v>124</v>
      </c>
    </row>
    <row r="271" s="2" customFormat="1" ht="24.15" customHeight="1">
      <c r="A271" s="40"/>
      <c r="B271" s="41"/>
      <c r="C271" s="206" t="s">
        <v>490</v>
      </c>
      <c r="D271" s="206" t="s">
        <v>126</v>
      </c>
      <c r="E271" s="207" t="s">
        <v>491</v>
      </c>
      <c r="F271" s="208" t="s">
        <v>492</v>
      </c>
      <c r="G271" s="209" t="s">
        <v>267</v>
      </c>
      <c r="H271" s="210">
        <v>7.2000000000000002</v>
      </c>
      <c r="I271" s="211"/>
      <c r="J271" s="212">
        <f>ROUND(I271*H271,2)</f>
        <v>0</v>
      </c>
      <c r="K271" s="208" t="s">
        <v>130</v>
      </c>
      <c r="L271" s="46"/>
      <c r="M271" s="213" t="s">
        <v>19</v>
      </c>
      <c r="N271" s="214" t="s">
        <v>46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131</v>
      </c>
      <c r="AT271" s="217" t="s">
        <v>126</v>
      </c>
      <c r="AU271" s="217" t="s">
        <v>132</v>
      </c>
      <c r="AY271" s="19" t="s">
        <v>124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132</v>
      </c>
      <c r="BK271" s="218">
        <f>ROUND(I271*H271,2)</f>
        <v>0</v>
      </c>
      <c r="BL271" s="19" t="s">
        <v>131</v>
      </c>
      <c r="BM271" s="217" t="s">
        <v>493</v>
      </c>
    </row>
    <row r="272" s="2" customFormat="1">
      <c r="A272" s="40"/>
      <c r="B272" s="41"/>
      <c r="C272" s="42"/>
      <c r="D272" s="219" t="s">
        <v>134</v>
      </c>
      <c r="E272" s="42"/>
      <c r="F272" s="220" t="s">
        <v>494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134</v>
      </c>
      <c r="AU272" s="19" t="s">
        <v>132</v>
      </c>
    </row>
    <row r="273" s="13" customFormat="1">
      <c r="A273" s="13"/>
      <c r="B273" s="224"/>
      <c r="C273" s="225"/>
      <c r="D273" s="226" t="s">
        <v>136</v>
      </c>
      <c r="E273" s="227" t="s">
        <v>19</v>
      </c>
      <c r="F273" s="228" t="s">
        <v>489</v>
      </c>
      <c r="G273" s="225"/>
      <c r="H273" s="229">
        <v>7.2000000000000002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136</v>
      </c>
      <c r="AU273" s="235" t="s">
        <v>132</v>
      </c>
      <c r="AV273" s="13" t="s">
        <v>132</v>
      </c>
      <c r="AW273" s="13" t="s">
        <v>35</v>
      </c>
      <c r="AX273" s="13" t="s">
        <v>82</v>
      </c>
      <c r="AY273" s="235" t="s">
        <v>124</v>
      </c>
    </row>
    <row r="274" s="2" customFormat="1" ht="37.8" customHeight="1">
      <c r="A274" s="40"/>
      <c r="B274" s="41"/>
      <c r="C274" s="206" t="s">
        <v>495</v>
      </c>
      <c r="D274" s="206" t="s">
        <v>126</v>
      </c>
      <c r="E274" s="207" t="s">
        <v>496</v>
      </c>
      <c r="F274" s="208" t="s">
        <v>497</v>
      </c>
      <c r="G274" s="209" t="s">
        <v>163</v>
      </c>
      <c r="H274" s="210">
        <v>1.718</v>
      </c>
      <c r="I274" s="211"/>
      <c r="J274" s="212">
        <f>ROUND(I274*H274,2)</f>
        <v>0</v>
      </c>
      <c r="K274" s="208" t="s">
        <v>130</v>
      </c>
      <c r="L274" s="46"/>
      <c r="M274" s="213" t="s">
        <v>19</v>
      </c>
      <c r="N274" s="214" t="s">
        <v>46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131</v>
      </c>
      <c r="AT274" s="217" t="s">
        <v>126</v>
      </c>
      <c r="AU274" s="217" t="s">
        <v>132</v>
      </c>
      <c r="AY274" s="19" t="s">
        <v>124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132</v>
      </c>
      <c r="BK274" s="218">
        <f>ROUND(I274*H274,2)</f>
        <v>0</v>
      </c>
      <c r="BL274" s="19" t="s">
        <v>131</v>
      </c>
      <c r="BM274" s="217" t="s">
        <v>498</v>
      </c>
    </row>
    <row r="275" s="2" customFormat="1">
      <c r="A275" s="40"/>
      <c r="B275" s="41"/>
      <c r="C275" s="42"/>
      <c r="D275" s="219" t="s">
        <v>134</v>
      </c>
      <c r="E275" s="42"/>
      <c r="F275" s="220" t="s">
        <v>499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134</v>
      </c>
      <c r="AU275" s="19" t="s">
        <v>132</v>
      </c>
    </row>
    <row r="276" s="13" customFormat="1">
      <c r="A276" s="13"/>
      <c r="B276" s="224"/>
      <c r="C276" s="225"/>
      <c r="D276" s="226" t="s">
        <v>136</v>
      </c>
      <c r="E276" s="227" t="s">
        <v>19</v>
      </c>
      <c r="F276" s="228" t="s">
        <v>500</v>
      </c>
      <c r="G276" s="225"/>
      <c r="H276" s="229">
        <v>1.718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136</v>
      </c>
      <c r="AU276" s="235" t="s">
        <v>132</v>
      </c>
      <c r="AV276" s="13" t="s">
        <v>132</v>
      </c>
      <c r="AW276" s="13" t="s">
        <v>35</v>
      </c>
      <c r="AX276" s="13" t="s">
        <v>82</v>
      </c>
      <c r="AY276" s="235" t="s">
        <v>124</v>
      </c>
    </row>
    <row r="277" s="2" customFormat="1" ht="16.5" customHeight="1">
      <c r="A277" s="40"/>
      <c r="B277" s="41"/>
      <c r="C277" s="268" t="s">
        <v>501</v>
      </c>
      <c r="D277" s="268" t="s">
        <v>242</v>
      </c>
      <c r="E277" s="269" t="s">
        <v>502</v>
      </c>
      <c r="F277" s="270" t="s">
        <v>503</v>
      </c>
      <c r="G277" s="271" t="s">
        <v>163</v>
      </c>
      <c r="H277" s="272">
        <v>1.718</v>
      </c>
      <c r="I277" s="273"/>
      <c r="J277" s="274">
        <f>ROUND(I277*H277,2)</f>
        <v>0</v>
      </c>
      <c r="K277" s="270" t="s">
        <v>130</v>
      </c>
      <c r="L277" s="275"/>
      <c r="M277" s="276" t="s">
        <v>19</v>
      </c>
      <c r="N277" s="277" t="s">
        <v>46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179</v>
      </c>
      <c r="AT277" s="217" t="s">
        <v>242</v>
      </c>
      <c r="AU277" s="217" t="s">
        <v>132</v>
      </c>
      <c r="AY277" s="19" t="s">
        <v>124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132</v>
      </c>
      <c r="BK277" s="218">
        <f>ROUND(I277*H277,2)</f>
        <v>0</v>
      </c>
      <c r="BL277" s="19" t="s">
        <v>131</v>
      </c>
      <c r="BM277" s="217" t="s">
        <v>504</v>
      </c>
    </row>
    <row r="278" s="12" customFormat="1" ht="22.8" customHeight="1">
      <c r="A278" s="12"/>
      <c r="B278" s="190"/>
      <c r="C278" s="191"/>
      <c r="D278" s="192" t="s">
        <v>73</v>
      </c>
      <c r="E278" s="204" t="s">
        <v>505</v>
      </c>
      <c r="F278" s="204" t="s">
        <v>506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SUM(P279:P289)</f>
        <v>0</v>
      </c>
      <c r="Q278" s="198"/>
      <c r="R278" s="199">
        <f>SUM(R279:R289)</f>
        <v>0</v>
      </c>
      <c r="S278" s="198"/>
      <c r="T278" s="200">
        <f>SUM(T279:T289)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82</v>
      </c>
      <c r="AT278" s="202" t="s">
        <v>73</v>
      </c>
      <c r="AU278" s="202" t="s">
        <v>82</v>
      </c>
      <c r="AY278" s="201" t="s">
        <v>124</v>
      </c>
      <c r="BK278" s="203">
        <f>SUM(BK279:BK289)</f>
        <v>0</v>
      </c>
    </row>
    <row r="279" s="2" customFormat="1" ht="33" customHeight="1">
      <c r="A279" s="40"/>
      <c r="B279" s="41"/>
      <c r="C279" s="206" t="s">
        <v>507</v>
      </c>
      <c r="D279" s="206" t="s">
        <v>126</v>
      </c>
      <c r="E279" s="207" t="s">
        <v>508</v>
      </c>
      <c r="F279" s="208" t="s">
        <v>509</v>
      </c>
      <c r="G279" s="209" t="s">
        <v>245</v>
      </c>
      <c r="H279" s="210">
        <v>3.2210000000000001</v>
      </c>
      <c r="I279" s="211"/>
      <c r="J279" s="212">
        <f>ROUND(I279*H279,2)</f>
        <v>0</v>
      </c>
      <c r="K279" s="208" t="s">
        <v>130</v>
      </c>
      <c r="L279" s="46"/>
      <c r="M279" s="213" t="s">
        <v>19</v>
      </c>
      <c r="N279" s="214" t="s">
        <v>46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131</v>
      </c>
      <c r="AT279" s="217" t="s">
        <v>126</v>
      </c>
      <c r="AU279" s="217" t="s">
        <v>132</v>
      </c>
      <c r="AY279" s="19" t="s">
        <v>124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132</v>
      </c>
      <c r="BK279" s="218">
        <f>ROUND(I279*H279,2)</f>
        <v>0</v>
      </c>
      <c r="BL279" s="19" t="s">
        <v>131</v>
      </c>
      <c r="BM279" s="217" t="s">
        <v>510</v>
      </c>
    </row>
    <row r="280" s="2" customFormat="1">
      <c r="A280" s="40"/>
      <c r="B280" s="41"/>
      <c r="C280" s="42"/>
      <c r="D280" s="219" t="s">
        <v>134</v>
      </c>
      <c r="E280" s="42"/>
      <c r="F280" s="220" t="s">
        <v>511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134</v>
      </c>
      <c r="AU280" s="19" t="s">
        <v>132</v>
      </c>
    </row>
    <row r="281" s="2" customFormat="1" ht="44.25" customHeight="1">
      <c r="A281" s="40"/>
      <c r="B281" s="41"/>
      <c r="C281" s="206" t="s">
        <v>512</v>
      </c>
      <c r="D281" s="206" t="s">
        <v>126</v>
      </c>
      <c r="E281" s="207" t="s">
        <v>513</v>
      </c>
      <c r="F281" s="208" t="s">
        <v>514</v>
      </c>
      <c r="G281" s="209" t="s">
        <v>245</v>
      </c>
      <c r="H281" s="210">
        <v>77.304000000000002</v>
      </c>
      <c r="I281" s="211"/>
      <c r="J281" s="212">
        <f>ROUND(I281*H281,2)</f>
        <v>0</v>
      </c>
      <c r="K281" s="208" t="s">
        <v>130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131</v>
      </c>
      <c r="AT281" s="217" t="s">
        <v>126</v>
      </c>
      <c r="AU281" s="217" t="s">
        <v>132</v>
      </c>
      <c r="AY281" s="19" t="s">
        <v>124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132</v>
      </c>
      <c r="BK281" s="218">
        <f>ROUND(I281*H281,2)</f>
        <v>0</v>
      </c>
      <c r="BL281" s="19" t="s">
        <v>131</v>
      </c>
      <c r="BM281" s="217" t="s">
        <v>515</v>
      </c>
    </row>
    <row r="282" s="2" customFormat="1">
      <c r="A282" s="40"/>
      <c r="B282" s="41"/>
      <c r="C282" s="42"/>
      <c r="D282" s="219" t="s">
        <v>134</v>
      </c>
      <c r="E282" s="42"/>
      <c r="F282" s="220" t="s">
        <v>516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134</v>
      </c>
      <c r="AU282" s="19" t="s">
        <v>132</v>
      </c>
    </row>
    <row r="283" s="13" customFormat="1">
      <c r="A283" s="13"/>
      <c r="B283" s="224"/>
      <c r="C283" s="225"/>
      <c r="D283" s="226" t="s">
        <v>136</v>
      </c>
      <c r="E283" s="227" t="s">
        <v>19</v>
      </c>
      <c r="F283" s="228" t="s">
        <v>517</v>
      </c>
      <c r="G283" s="225"/>
      <c r="H283" s="229">
        <v>77.304000000000002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136</v>
      </c>
      <c r="AU283" s="235" t="s">
        <v>132</v>
      </c>
      <c r="AV283" s="13" t="s">
        <v>132</v>
      </c>
      <c r="AW283" s="13" t="s">
        <v>35</v>
      </c>
      <c r="AX283" s="13" t="s">
        <v>82</v>
      </c>
      <c r="AY283" s="235" t="s">
        <v>124</v>
      </c>
    </row>
    <row r="284" s="2" customFormat="1" ht="44.25" customHeight="1">
      <c r="A284" s="40"/>
      <c r="B284" s="41"/>
      <c r="C284" s="206" t="s">
        <v>518</v>
      </c>
      <c r="D284" s="206" t="s">
        <v>126</v>
      </c>
      <c r="E284" s="207" t="s">
        <v>519</v>
      </c>
      <c r="F284" s="208" t="s">
        <v>520</v>
      </c>
      <c r="G284" s="209" t="s">
        <v>245</v>
      </c>
      <c r="H284" s="210">
        <v>1.238</v>
      </c>
      <c r="I284" s="211"/>
      <c r="J284" s="212">
        <f>ROUND(I284*H284,2)</f>
        <v>0</v>
      </c>
      <c r="K284" s="208" t="s">
        <v>130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131</v>
      </c>
      <c r="AT284" s="217" t="s">
        <v>126</v>
      </c>
      <c r="AU284" s="217" t="s">
        <v>132</v>
      </c>
      <c r="AY284" s="19" t="s">
        <v>124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132</v>
      </c>
      <c r="BK284" s="218">
        <f>ROUND(I284*H284,2)</f>
        <v>0</v>
      </c>
      <c r="BL284" s="19" t="s">
        <v>131</v>
      </c>
      <c r="BM284" s="217" t="s">
        <v>521</v>
      </c>
    </row>
    <row r="285" s="2" customFormat="1">
      <c r="A285" s="40"/>
      <c r="B285" s="41"/>
      <c r="C285" s="42"/>
      <c r="D285" s="219" t="s">
        <v>134</v>
      </c>
      <c r="E285" s="42"/>
      <c r="F285" s="220" t="s">
        <v>522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134</v>
      </c>
      <c r="AU285" s="19" t="s">
        <v>132</v>
      </c>
    </row>
    <row r="286" s="2" customFormat="1" ht="44.25" customHeight="1">
      <c r="A286" s="40"/>
      <c r="B286" s="41"/>
      <c r="C286" s="206" t="s">
        <v>523</v>
      </c>
      <c r="D286" s="206" t="s">
        <v>126</v>
      </c>
      <c r="E286" s="207" t="s">
        <v>524</v>
      </c>
      <c r="F286" s="208" t="s">
        <v>525</v>
      </c>
      <c r="G286" s="209" t="s">
        <v>245</v>
      </c>
      <c r="H286" s="210">
        <v>0.93999999999999995</v>
      </c>
      <c r="I286" s="211"/>
      <c r="J286" s="212">
        <f>ROUND(I286*H286,2)</f>
        <v>0</v>
      </c>
      <c r="K286" s="208" t="s">
        <v>130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131</v>
      </c>
      <c r="AT286" s="217" t="s">
        <v>126</v>
      </c>
      <c r="AU286" s="217" t="s">
        <v>132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132</v>
      </c>
      <c r="BK286" s="218">
        <f>ROUND(I286*H286,2)</f>
        <v>0</v>
      </c>
      <c r="BL286" s="19" t="s">
        <v>131</v>
      </c>
      <c r="BM286" s="217" t="s">
        <v>526</v>
      </c>
    </row>
    <row r="287" s="2" customFormat="1">
      <c r="A287" s="40"/>
      <c r="B287" s="41"/>
      <c r="C287" s="42"/>
      <c r="D287" s="219" t="s">
        <v>134</v>
      </c>
      <c r="E287" s="42"/>
      <c r="F287" s="220" t="s">
        <v>527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132</v>
      </c>
    </row>
    <row r="288" s="2" customFormat="1" ht="44.25" customHeight="1">
      <c r="A288" s="40"/>
      <c r="B288" s="41"/>
      <c r="C288" s="206" t="s">
        <v>528</v>
      </c>
      <c r="D288" s="206" t="s">
        <v>126</v>
      </c>
      <c r="E288" s="207" t="s">
        <v>529</v>
      </c>
      <c r="F288" s="208" t="s">
        <v>530</v>
      </c>
      <c r="G288" s="209" t="s">
        <v>245</v>
      </c>
      <c r="H288" s="210">
        <v>1.044</v>
      </c>
      <c r="I288" s="211"/>
      <c r="J288" s="212">
        <f>ROUND(I288*H288,2)</f>
        <v>0</v>
      </c>
      <c r="K288" s="208" t="s">
        <v>130</v>
      </c>
      <c r="L288" s="46"/>
      <c r="M288" s="213" t="s">
        <v>19</v>
      </c>
      <c r="N288" s="214" t="s">
        <v>46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131</v>
      </c>
      <c r="AT288" s="217" t="s">
        <v>126</v>
      </c>
      <c r="AU288" s="217" t="s">
        <v>132</v>
      </c>
      <c r="AY288" s="19" t="s">
        <v>124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132</v>
      </c>
      <c r="BK288" s="218">
        <f>ROUND(I288*H288,2)</f>
        <v>0</v>
      </c>
      <c r="BL288" s="19" t="s">
        <v>131</v>
      </c>
      <c r="BM288" s="217" t="s">
        <v>531</v>
      </c>
    </row>
    <row r="289" s="2" customFormat="1">
      <c r="A289" s="40"/>
      <c r="B289" s="41"/>
      <c r="C289" s="42"/>
      <c r="D289" s="219" t="s">
        <v>134</v>
      </c>
      <c r="E289" s="42"/>
      <c r="F289" s="220" t="s">
        <v>532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134</v>
      </c>
      <c r="AU289" s="19" t="s">
        <v>132</v>
      </c>
    </row>
    <row r="290" s="12" customFormat="1" ht="22.8" customHeight="1">
      <c r="A290" s="12"/>
      <c r="B290" s="190"/>
      <c r="C290" s="191"/>
      <c r="D290" s="192" t="s">
        <v>73</v>
      </c>
      <c r="E290" s="204" t="s">
        <v>533</v>
      </c>
      <c r="F290" s="204" t="s">
        <v>534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SUM(P291:P292)</f>
        <v>0</v>
      </c>
      <c r="Q290" s="198"/>
      <c r="R290" s="199">
        <f>SUM(R291:R292)</f>
        <v>0</v>
      </c>
      <c r="S290" s="198"/>
      <c r="T290" s="200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82</v>
      </c>
      <c r="AT290" s="202" t="s">
        <v>73</v>
      </c>
      <c r="AU290" s="202" t="s">
        <v>82</v>
      </c>
      <c r="AY290" s="201" t="s">
        <v>124</v>
      </c>
      <c r="BK290" s="203">
        <f>SUM(BK291:BK292)</f>
        <v>0</v>
      </c>
    </row>
    <row r="291" s="2" customFormat="1" ht="49.05" customHeight="1">
      <c r="A291" s="40"/>
      <c r="B291" s="41"/>
      <c r="C291" s="206" t="s">
        <v>535</v>
      </c>
      <c r="D291" s="206" t="s">
        <v>126</v>
      </c>
      <c r="E291" s="207" t="s">
        <v>536</v>
      </c>
      <c r="F291" s="208" t="s">
        <v>537</v>
      </c>
      <c r="G291" s="209" t="s">
        <v>245</v>
      </c>
      <c r="H291" s="210">
        <v>29.957999999999998</v>
      </c>
      <c r="I291" s="211"/>
      <c r="J291" s="212">
        <f>ROUND(I291*H291,2)</f>
        <v>0</v>
      </c>
      <c r="K291" s="208" t="s">
        <v>130</v>
      </c>
      <c r="L291" s="46"/>
      <c r="M291" s="213" t="s">
        <v>19</v>
      </c>
      <c r="N291" s="214" t="s">
        <v>46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131</v>
      </c>
      <c r="AT291" s="217" t="s">
        <v>126</v>
      </c>
      <c r="AU291" s="217" t="s">
        <v>132</v>
      </c>
      <c r="AY291" s="19" t="s">
        <v>124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132</v>
      </c>
      <c r="BK291" s="218">
        <f>ROUND(I291*H291,2)</f>
        <v>0</v>
      </c>
      <c r="BL291" s="19" t="s">
        <v>131</v>
      </c>
      <c r="BM291" s="217" t="s">
        <v>538</v>
      </c>
    </row>
    <row r="292" s="2" customFormat="1">
      <c r="A292" s="40"/>
      <c r="B292" s="41"/>
      <c r="C292" s="42"/>
      <c r="D292" s="219" t="s">
        <v>134</v>
      </c>
      <c r="E292" s="42"/>
      <c r="F292" s="220" t="s">
        <v>539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134</v>
      </c>
      <c r="AU292" s="19" t="s">
        <v>132</v>
      </c>
    </row>
    <row r="293" s="12" customFormat="1" ht="25.92" customHeight="1">
      <c r="A293" s="12"/>
      <c r="B293" s="190"/>
      <c r="C293" s="191"/>
      <c r="D293" s="192" t="s">
        <v>73</v>
      </c>
      <c r="E293" s="193" t="s">
        <v>540</v>
      </c>
      <c r="F293" s="193" t="s">
        <v>541</v>
      </c>
      <c r="G293" s="191"/>
      <c r="H293" s="191"/>
      <c r="I293" s="194"/>
      <c r="J293" s="195">
        <f>BK293</f>
        <v>0</v>
      </c>
      <c r="K293" s="191"/>
      <c r="L293" s="196"/>
      <c r="M293" s="197"/>
      <c r="N293" s="198"/>
      <c r="O293" s="198"/>
      <c r="P293" s="199">
        <f>P294+P301</f>
        <v>0</v>
      </c>
      <c r="Q293" s="198"/>
      <c r="R293" s="199">
        <f>R294+R301</f>
        <v>0.023724200000000001</v>
      </c>
      <c r="S293" s="198"/>
      <c r="T293" s="200">
        <f>T294+T301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132</v>
      </c>
      <c r="AT293" s="202" t="s">
        <v>73</v>
      </c>
      <c r="AU293" s="202" t="s">
        <v>74</v>
      </c>
      <c r="AY293" s="201" t="s">
        <v>124</v>
      </c>
      <c r="BK293" s="203">
        <f>BK294+BK301</f>
        <v>0</v>
      </c>
    </row>
    <row r="294" s="12" customFormat="1" ht="22.8" customHeight="1">
      <c r="A294" s="12"/>
      <c r="B294" s="190"/>
      <c r="C294" s="191"/>
      <c r="D294" s="192" t="s">
        <v>73</v>
      </c>
      <c r="E294" s="204" t="s">
        <v>542</v>
      </c>
      <c r="F294" s="204" t="s">
        <v>543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SUM(P295:P300)</f>
        <v>0</v>
      </c>
      <c r="Q294" s="198"/>
      <c r="R294" s="199">
        <f>SUM(R295:R300)</f>
        <v>0.021429200000000002</v>
      </c>
      <c r="S294" s="198"/>
      <c r="T294" s="200">
        <f>SUM(T295:T300)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132</v>
      </c>
      <c r="AT294" s="202" t="s">
        <v>73</v>
      </c>
      <c r="AU294" s="202" t="s">
        <v>82</v>
      </c>
      <c r="AY294" s="201" t="s">
        <v>124</v>
      </c>
      <c r="BK294" s="203">
        <f>SUM(BK295:BK300)</f>
        <v>0</v>
      </c>
    </row>
    <row r="295" s="2" customFormat="1" ht="24.15" customHeight="1">
      <c r="A295" s="40"/>
      <c r="B295" s="41"/>
      <c r="C295" s="206" t="s">
        <v>544</v>
      </c>
      <c r="D295" s="206" t="s">
        <v>126</v>
      </c>
      <c r="E295" s="207" t="s">
        <v>545</v>
      </c>
      <c r="F295" s="208" t="s">
        <v>546</v>
      </c>
      <c r="G295" s="209" t="s">
        <v>129</v>
      </c>
      <c r="H295" s="210">
        <v>4.1210000000000004</v>
      </c>
      <c r="I295" s="211"/>
      <c r="J295" s="212">
        <f>ROUND(I295*H295,2)</f>
        <v>0</v>
      </c>
      <c r="K295" s="208" t="s">
        <v>130</v>
      </c>
      <c r="L295" s="46"/>
      <c r="M295" s="213" t="s">
        <v>19</v>
      </c>
      <c r="N295" s="214" t="s">
        <v>46</v>
      </c>
      <c r="O295" s="86"/>
      <c r="P295" s="215">
        <f>O295*H295</f>
        <v>0</v>
      </c>
      <c r="Q295" s="215">
        <v>0.00040000000000000002</v>
      </c>
      <c r="R295" s="215">
        <f>Q295*H295</f>
        <v>0.0016484000000000002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224</v>
      </c>
      <c r="AT295" s="217" t="s">
        <v>126</v>
      </c>
      <c r="AU295" s="217" t="s">
        <v>132</v>
      </c>
      <c r="AY295" s="19" t="s">
        <v>124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132</v>
      </c>
      <c r="BK295" s="218">
        <f>ROUND(I295*H295,2)</f>
        <v>0</v>
      </c>
      <c r="BL295" s="19" t="s">
        <v>224</v>
      </c>
      <c r="BM295" s="217" t="s">
        <v>547</v>
      </c>
    </row>
    <row r="296" s="2" customFormat="1">
      <c r="A296" s="40"/>
      <c r="B296" s="41"/>
      <c r="C296" s="42"/>
      <c r="D296" s="219" t="s">
        <v>134</v>
      </c>
      <c r="E296" s="42"/>
      <c r="F296" s="220" t="s">
        <v>548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134</v>
      </c>
      <c r="AU296" s="19" t="s">
        <v>132</v>
      </c>
    </row>
    <row r="297" s="13" customFormat="1">
      <c r="A297" s="13"/>
      <c r="B297" s="224"/>
      <c r="C297" s="225"/>
      <c r="D297" s="226" t="s">
        <v>136</v>
      </c>
      <c r="E297" s="227" t="s">
        <v>19</v>
      </c>
      <c r="F297" s="228" t="s">
        <v>549</v>
      </c>
      <c r="G297" s="225"/>
      <c r="H297" s="229">
        <v>4.1210000000000004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136</v>
      </c>
      <c r="AU297" s="235" t="s">
        <v>132</v>
      </c>
      <c r="AV297" s="13" t="s">
        <v>132</v>
      </c>
      <c r="AW297" s="13" t="s">
        <v>35</v>
      </c>
      <c r="AX297" s="13" t="s">
        <v>82</v>
      </c>
      <c r="AY297" s="235" t="s">
        <v>124</v>
      </c>
    </row>
    <row r="298" s="2" customFormat="1" ht="37.8" customHeight="1">
      <c r="A298" s="40"/>
      <c r="B298" s="41"/>
      <c r="C298" s="268" t="s">
        <v>550</v>
      </c>
      <c r="D298" s="268" t="s">
        <v>242</v>
      </c>
      <c r="E298" s="269" t="s">
        <v>551</v>
      </c>
      <c r="F298" s="270" t="s">
        <v>552</v>
      </c>
      <c r="G298" s="271" t="s">
        <v>129</v>
      </c>
      <c r="H298" s="272">
        <v>4.1210000000000004</v>
      </c>
      <c r="I298" s="273"/>
      <c r="J298" s="274">
        <f>ROUND(I298*H298,2)</f>
        <v>0</v>
      </c>
      <c r="K298" s="270" t="s">
        <v>130</v>
      </c>
      <c r="L298" s="275"/>
      <c r="M298" s="276" t="s">
        <v>19</v>
      </c>
      <c r="N298" s="277" t="s">
        <v>46</v>
      </c>
      <c r="O298" s="86"/>
      <c r="P298" s="215">
        <f>O298*H298</f>
        <v>0</v>
      </c>
      <c r="Q298" s="215">
        <v>0.0047999999999999996</v>
      </c>
      <c r="R298" s="215">
        <f>Q298*H298</f>
        <v>0.019780800000000001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325</v>
      </c>
      <c r="AT298" s="217" t="s">
        <v>242</v>
      </c>
      <c r="AU298" s="217" t="s">
        <v>132</v>
      </c>
      <c r="AY298" s="19" t="s">
        <v>124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132</v>
      </c>
      <c r="BK298" s="218">
        <f>ROUND(I298*H298,2)</f>
        <v>0</v>
      </c>
      <c r="BL298" s="19" t="s">
        <v>224</v>
      </c>
      <c r="BM298" s="217" t="s">
        <v>553</v>
      </c>
    </row>
    <row r="299" s="2" customFormat="1" ht="49.05" customHeight="1">
      <c r="A299" s="40"/>
      <c r="B299" s="41"/>
      <c r="C299" s="206" t="s">
        <v>554</v>
      </c>
      <c r="D299" s="206" t="s">
        <v>126</v>
      </c>
      <c r="E299" s="207" t="s">
        <v>555</v>
      </c>
      <c r="F299" s="208" t="s">
        <v>556</v>
      </c>
      <c r="G299" s="209" t="s">
        <v>245</v>
      </c>
      <c r="H299" s="210">
        <v>0.021000000000000001</v>
      </c>
      <c r="I299" s="211"/>
      <c r="J299" s="212">
        <f>ROUND(I299*H299,2)</f>
        <v>0</v>
      </c>
      <c r="K299" s="208" t="s">
        <v>130</v>
      </c>
      <c r="L299" s="46"/>
      <c r="M299" s="213" t="s">
        <v>19</v>
      </c>
      <c r="N299" s="214" t="s">
        <v>46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224</v>
      </c>
      <c r="AT299" s="217" t="s">
        <v>126</v>
      </c>
      <c r="AU299" s="217" t="s">
        <v>132</v>
      </c>
      <c r="AY299" s="19" t="s">
        <v>124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132</v>
      </c>
      <c r="BK299" s="218">
        <f>ROUND(I299*H299,2)</f>
        <v>0</v>
      </c>
      <c r="BL299" s="19" t="s">
        <v>224</v>
      </c>
      <c r="BM299" s="217" t="s">
        <v>557</v>
      </c>
    </row>
    <row r="300" s="2" customFormat="1">
      <c r="A300" s="40"/>
      <c r="B300" s="41"/>
      <c r="C300" s="42"/>
      <c r="D300" s="219" t="s">
        <v>134</v>
      </c>
      <c r="E300" s="42"/>
      <c r="F300" s="220" t="s">
        <v>558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132</v>
      </c>
    </row>
    <row r="301" s="12" customFormat="1" ht="22.8" customHeight="1">
      <c r="A301" s="12"/>
      <c r="B301" s="190"/>
      <c r="C301" s="191"/>
      <c r="D301" s="192" t="s">
        <v>73</v>
      </c>
      <c r="E301" s="204" t="s">
        <v>559</v>
      </c>
      <c r="F301" s="204" t="s">
        <v>560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SUM(P302:P310)</f>
        <v>0</v>
      </c>
      <c r="Q301" s="198"/>
      <c r="R301" s="199">
        <f>SUM(R302:R310)</f>
        <v>0.0022950000000000002</v>
      </c>
      <c r="S301" s="198"/>
      <c r="T301" s="200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132</v>
      </c>
      <c r="AT301" s="202" t="s">
        <v>73</v>
      </c>
      <c r="AU301" s="202" t="s">
        <v>82</v>
      </c>
      <c r="AY301" s="201" t="s">
        <v>124</v>
      </c>
      <c r="BK301" s="203">
        <f>SUM(BK302:BK310)</f>
        <v>0</v>
      </c>
    </row>
    <row r="302" s="2" customFormat="1" ht="16.5" customHeight="1">
      <c r="A302" s="40"/>
      <c r="B302" s="41"/>
      <c r="C302" s="206" t="s">
        <v>561</v>
      </c>
      <c r="D302" s="206" t="s">
        <v>126</v>
      </c>
      <c r="E302" s="207" t="s">
        <v>562</v>
      </c>
      <c r="F302" s="208" t="s">
        <v>563</v>
      </c>
      <c r="G302" s="209" t="s">
        <v>564</v>
      </c>
      <c r="H302" s="210">
        <v>1</v>
      </c>
      <c r="I302" s="211"/>
      <c r="J302" s="212">
        <f>ROUND(I302*H302,2)</f>
        <v>0</v>
      </c>
      <c r="K302" s="208" t="s">
        <v>19</v>
      </c>
      <c r="L302" s="46"/>
      <c r="M302" s="213" t="s">
        <v>19</v>
      </c>
      <c r="N302" s="214" t="s">
        <v>46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224</v>
      </c>
      <c r="AT302" s="217" t="s">
        <v>126</v>
      </c>
      <c r="AU302" s="217" t="s">
        <v>132</v>
      </c>
      <c r="AY302" s="19" t="s">
        <v>124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132</v>
      </c>
      <c r="BK302" s="218">
        <f>ROUND(I302*H302,2)</f>
        <v>0</v>
      </c>
      <c r="BL302" s="19" t="s">
        <v>224</v>
      </c>
      <c r="BM302" s="217" t="s">
        <v>565</v>
      </c>
    </row>
    <row r="303" s="2" customFormat="1">
      <c r="A303" s="40"/>
      <c r="B303" s="41"/>
      <c r="C303" s="42"/>
      <c r="D303" s="226" t="s">
        <v>566</v>
      </c>
      <c r="E303" s="42"/>
      <c r="F303" s="278" t="s">
        <v>567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566</v>
      </c>
      <c r="AU303" s="19" t="s">
        <v>132</v>
      </c>
    </row>
    <row r="304" s="2" customFormat="1" ht="44.25" customHeight="1">
      <c r="A304" s="40"/>
      <c r="B304" s="41"/>
      <c r="C304" s="206" t="s">
        <v>568</v>
      </c>
      <c r="D304" s="206" t="s">
        <v>126</v>
      </c>
      <c r="E304" s="207" t="s">
        <v>569</v>
      </c>
      <c r="F304" s="208" t="s">
        <v>570</v>
      </c>
      <c r="G304" s="209" t="s">
        <v>267</v>
      </c>
      <c r="H304" s="210">
        <v>3</v>
      </c>
      <c r="I304" s="211"/>
      <c r="J304" s="212">
        <f>ROUND(I304*H304,2)</f>
        <v>0</v>
      </c>
      <c r="K304" s="208" t="s">
        <v>130</v>
      </c>
      <c r="L304" s="46"/>
      <c r="M304" s="213" t="s">
        <v>19</v>
      </c>
      <c r="N304" s="214" t="s">
        <v>46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224</v>
      </c>
      <c r="AT304" s="217" t="s">
        <v>126</v>
      </c>
      <c r="AU304" s="217" t="s">
        <v>132</v>
      </c>
      <c r="AY304" s="19" t="s">
        <v>124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132</v>
      </c>
      <c r="BK304" s="218">
        <f>ROUND(I304*H304,2)</f>
        <v>0</v>
      </c>
      <c r="BL304" s="19" t="s">
        <v>224</v>
      </c>
      <c r="BM304" s="217" t="s">
        <v>571</v>
      </c>
    </row>
    <row r="305" s="2" customFormat="1">
      <c r="A305" s="40"/>
      <c r="B305" s="41"/>
      <c r="C305" s="42"/>
      <c r="D305" s="219" t="s">
        <v>134</v>
      </c>
      <c r="E305" s="42"/>
      <c r="F305" s="220" t="s">
        <v>572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134</v>
      </c>
      <c r="AU305" s="19" t="s">
        <v>132</v>
      </c>
    </row>
    <row r="306" s="2" customFormat="1" ht="49.05" customHeight="1">
      <c r="A306" s="40"/>
      <c r="B306" s="41"/>
      <c r="C306" s="206" t="s">
        <v>573</v>
      </c>
      <c r="D306" s="206" t="s">
        <v>126</v>
      </c>
      <c r="E306" s="207" t="s">
        <v>574</v>
      </c>
      <c r="F306" s="208" t="s">
        <v>575</v>
      </c>
      <c r="G306" s="209" t="s">
        <v>267</v>
      </c>
      <c r="H306" s="210">
        <v>10.5</v>
      </c>
      <c r="I306" s="211"/>
      <c r="J306" s="212">
        <f>ROUND(I306*H306,2)</f>
        <v>0</v>
      </c>
      <c r="K306" s="208" t="s">
        <v>130</v>
      </c>
      <c r="L306" s="46"/>
      <c r="M306" s="213" t="s">
        <v>19</v>
      </c>
      <c r="N306" s="214" t="s">
        <v>46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224</v>
      </c>
      <c r="AT306" s="217" t="s">
        <v>126</v>
      </c>
      <c r="AU306" s="217" t="s">
        <v>132</v>
      </c>
      <c r="AY306" s="19" t="s">
        <v>124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132</v>
      </c>
      <c r="BK306" s="218">
        <f>ROUND(I306*H306,2)</f>
        <v>0</v>
      </c>
      <c r="BL306" s="19" t="s">
        <v>224</v>
      </c>
      <c r="BM306" s="217" t="s">
        <v>576</v>
      </c>
    </row>
    <row r="307" s="2" customFormat="1">
      <c r="A307" s="40"/>
      <c r="B307" s="41"/>
      <c r="C307" s="42"/>
      <c r="D307" s="219" t="s">
        <v>134</v>
      </c>
      <c r="E307" s="42"/>
      <c r="F307" s="220" t="s">
        <v>577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134</v>
      </c>
      <c r="AU307" s="19" t="s">
        <v>132</v>
      </c>
    </row>
    <row r="308" s="2" customFormat="1" ht="24.15" customHeight="1">
      <c r="A308" s="40"/>
      <c r="B308" s="41"/>
      <c r="C308" s="268" t="s">
        <v>578</v>
      </c>
      <c r="D308" s="268" t="s">
        <v>242</v>
      </c>
      <c r="E308" s="269" t="s">
        <v>579</v>
      </c>
      <c r="F308" s="270" t="s">
        <v>580</v>
      </c>
      <c r="G308" s="271" t="s">
        <v>267</v>
      </c>
      <c r="H308" s="272">
        <v>13.5</v>
      </c>
      <c r="I308" s="273"/>
      <c r="J308" s="274">
        <f>ROUND(I308*H308,2)</f>
        <v>0</v>
      </c>
      <c r="K308" s="270" t="s">
        <v>130</v>
      </c>
      <c r="L308" s="275"/>
      <c r="M308" s="276" t="s">
        <v>19</v>
      </c>
      <c r="N308" s="277" t="s">
        <v>46</v>
      </c>
      <c r="O308" s="86"/>
      <c r="P308" s="215">
        <f>O308*H308</f>
        <v>0</v>
      </c>
      <c r="Q308" s="215">
        <v>0.00017000000000000001</v>
      </c>
      <c r="R308" s="215">
        <f>Q308*H308</f>
        <v>0.0022950000000000002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325</v>
      </c>
      <c r="AT308" s="217" t="s">
        <v>242</v>
      </c>
      <c r="AU308" s="217" t="s">
        <v>132</v>
      </c>
      <c r="AY308" s="19" t="s">
        <v>124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132</v>
      </c>
      <c r="BK308" s="218">
        <f>ROUND(I308*H308,2)</f>
        <v>0</v>
      </c>
      <c r="BL308" s="19" t="s">
        <v>224</v>
      </c>
      <c r="BM308" s="217" t="s">
        <v>581</v>
      </c>
    </row>
    <row r="309" s="2" customFormat="1" ht="44.25" customHeight="1">
      <c r="A309" s="40"/>
      <c r="B309" s="41"/>
      <c r="C309" s="206" t="s">
        <v>582</v>
      </c>
      <c r="D309" s="206" t="s">
        <v>126</v>
      </c>
      <c r="E309" s="207" t="s">
        <v>583</v>
      </c>
      <c r="F309" s="208" t="s">
        <v>584</v>
      </c>
      <c r="G309" s="209" t="s">
        <v>245</v>
      </c>
      <c r="H309" s="210">
        <v>0.002</v>
      </c>
      <c r="I309" s="211"/>
      <c r="J309" s="212">
        <f>ROUND(I309*H309,2)</f>
        <v>0</v>
      </c>
      <c r="K309" s="208" t="s">
        <v>130</v>
      </c>
      <c r="L309" s="46"/>
      <c r="M309" s="213" t="s">
        <v>19</v>
      </c>
      <c r="N309" s="214" t="s">
        <v>46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224</v>
      </c>
      <c r="AT309" s="217" t="s">
        <v>126</v>
      </c>
      <c r="AU309" s="217" t="s">
        <v>132</v>
      </c>
      <c r="AY309" s="19" t="s">
        <v>124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132</v>
      </c>
      <c r="BK309" s="218">
        <f>ROUND(I309*H309,2)</f>
        <v>0</v>
      </c>
      <c r="BL309" s="19" t="s">
        <v>224</v>
      </c>
      <c r="BM309" s="217" t="s">
        <v>585</v>
      </c>
    </row>
    <row r="310" s="2" customFormat="1">
      <c r="A310" s="40"/>
      <c r="B310" s="41"/>
      <c r="C310" s="42"/>
      <c r="D310" s="219" t="s">
        <v>134</v>
      </c>
      <c r="E310" s="42"/>
      <c r="F310" s="220" t="s">
        <v>586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134</v>
      </c>
      <c r="AU310" s="19" t="s">
        <v>132</v>
      </c>
    </row>
    <row r="311" s="12" customFormat="1" ht="25.92" customHeight="1">
      <c r="A311" s="12"/>
      <c r="B311" s="190"/>
      <c r="C311" s="191"/>
      <c r="D311" s="192" t="s">
        <v>73</v>
      </c>
      <c r="E311" s="193" t="s">
        <v>242</v>
      </c>
      <c r="F311" s="193" t="s">
        <v>587</v>
      </c>
      <c r="G311" s="191"/>
      <c r="H311" s="191"/>
      <c r="I311" s="194"/>
      <c r="J311" s="195">
        <f>BK311</f>
        <v>0</v>
      </c>
      <c r="K311" s="191"/>
      <c r="L311" s="196"/>
      <c r="M311" s="197"/>
      <c r="N311" s="198"/>
      <c r="O311" s="198"/>
      <c r="P311" s="199">
        <f>P312</f>
        <v>0</v>
      </c>
      <c r="Q311" s="198"/>
      <c r="R311" s="199">
        <f>R312</f>
        <v>0.0042410799999999995</v>
      </c>
      <c r="S311" s="198"/>
      <c r="T311" s="200">
        <f>T312</f>
        <v>0.0090000000000000011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142</v>
      </c>
      <c r="AT311" s="202" t="s">
        <v>73</v>
      </c>
      <c r="AU311" s="202" t="s">
        <v>74</v>
      </c>
      <c r="AY311" s="201" t="s">
        <v>124</v>
      </c>
      <c r="BK311" s="203">
        <f>BK312</f>
        <v>0</v>
      </c>
    </row>
    <row r="312" s="12" customFormat="1" ht="22.8" customHeight="1">
      <c r="A312" s="12"/>
      <c r="B312" s="190"/>
      <c r="C312" s="191"/>
      <c r="D312" s="192" t="s">
        <v>73</v>
      </c>
      <c r="E312" s="204" t="s">
        <v>588</v>
      </c>
      <c r="F312" s="204" t="s">
        <v>589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SUM(P313:P326)</f>
        <v>0</v>
      </c>
      <c r="Q312" s="198"/>
      <c r="R312" s="199">
        <f>SUM(R313:R326)</f>
        <v>0.0042410799999999995</v>
      </c>
      <c r="S312" s="198"/>
      <c r="T312" s="200">
        <f>SUM(T313:T326)</f>
        <v>0.0090000000000000011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142</v>
      </c>
      <c r="AT312" s="202" t="s">
        <v>73</v>
      </c>
      <c r="AU312" s="202" t="s">
        <v>82</v>
      </c>
      <c r="AY312" s="201" t="s">
        <v>124</v>
      </c>
      <c r="BK312" s="203">
        <f>SUM(BK313:BK326)</f>
        <v>0</v>
      </c>
    </row>
    <row r="313" s="2" customFormat="1" ht="37.8" customHeight="1">
      <c r="A313" s="40"/>
      <c r="B313" s="41"/>
      <c r="C313" s="206" t="s">
        <v>590</v>
      </c>
      <c r="D313" s="206" t="s">
        <v>126</v>
      </c>
      <c r="E313" s="207" t="s">
        <v>591</v>
      </c>
      <c r="F313" s="208" t="s">
        <v>592</v>
      </c>
      <c r="G313" s="209" t="s">
        <v>267</v>
      </c>
      <c r="H313" s="210">
        <v>10.5</v>
      </c>
      <c r="I313" s="211"/>
      <c r="J313" s="212">
        <f>ROUND(I313*H313,2)</f>
        <v>0</v>
      </c>
      <c r="K313" s="208" t="s">
        <v>130</v>
      </c>
      <c r="L313" s="46"/>
      <c r="M313" s="213" t="s">
        <v>19</v>
      </c>
      <c r="N313" s="214" t="s">
        <v>46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490</v>
      </c>
      <c r="AT313" s="217" t="s">
        <v>126</v>
      </c>
      <c r="AU313" s="217" t="s">
        <v>132</v>
      </c>
      <c r="AY313" s="19" t="s">
        <v>124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132</v>
      </c>
      <c r="BK313" s="218">
        <f>ROUND(I313*H313,2)</f>
        <v>0</v>
      </c>
      <c r="BL313" s="19" t="s">
        <v>490</v>
      </c>
      <c r="BM313" s="217" t="s">
        <v>593</v>
      </c>
    </row>
    <row r="314" s="2" customFormat="1">
      <c r="A314" s="40"/>
      <c r="B314" s="41"/>
      <c r="C314" s="42"/>
      <c r="D314" s="219" t="s">
        <v>134</v>
      </c>
      <c r="E314" s="42"/>
      <c r="F314" s="220" t="s">
        <v>594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134</v>
      </c>
      <c r="AU314" s="19" t="s">
        <v>132</v>
      </c>
    </row>
    <row r="315" s="2" customFormat="1" ht="33" customHeight="1">
      <c r="A315" s="40"/>
      <c r="B315" s="41"/>
      <c r="C315" s="206" t="s">
        <v>595</v>
      </c>
      <c r="D315" s="206" t="s">
        <v>126</v>
      </c>
      <c r="E315" s="207" t="s">
        <v>596</v>
      </c>
      <c r="F315" s="208" t="s">
        <v>597</v>
      </c>
      <c r="G315" s="209" t="s">
        <v>267</v>
      </c>
      <c r="H315" s="210">
        <v>10.5</v>
      </c>
      <c r="I315" s="211"/>
      <c r="J315" s="212">
        <f>ROUND(I315*H315,2)</f>
        <v>0</v>
      </c>
      <c r="K315" s="208" t="s">
        <v>130</v>
      </c>
      <c r="L315" s="46"/>
      <c r="M315" s="213" t="s">
        <v>19</v>
      </c>
      <c r="N315" s="214" t="s">
        <v>46</v>
      </c>
      <c r="O315" s="86"/>
      <c r="P315" s="215">
        <f>O315*H315</f>
        <v>0</v>
      </c>
      <c r="Q315" s="215">
        <v>6.0000000000000002E-05</v>
      </c>
      <c r="R315" s="215">
        <f>Q315*H315</f>
        <v>0.00063000000000000003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490</v>
      </c>
      <c r="AT315" s="217" t="s">
        <v>126</v>
      </c>
      <c r="AU315" s="217" t="s">
        <v>132</v>
      </c>
      <c r="AY315" s="19" t="s">
        <v>124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132</v>
      </c>
      <c r="BK315" s="218">
        <f>ROUND(I315*H315,2)</f>
        <v>0</v>
      </c>
      <c r="BL315" s="19" t="s">
        <v>490</v>
      </c>
      <c r="BM315" s="217" t="s">
        <v>598</v>
      </c>
    </row>
    <row r="316" s="2" customFormat="1">
      <c r="A316" s="40"/>
      <c r="B316" s="41"/>
      <c r="C316" s="42"/>
      <c r="D316" s="219" t="s">
        <v>134</v>
      </c>
      <c r="E316" s="42"/>
      <c r="F316" s="220" t="s">
        <v>599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134</v>
      </c>
      <c r="AU316" s="19" t="s">
        <v>132</v>
      </c>
    </row>
    <row r="317" s="2" customFormat="1" ht="37.8" customHeight="1">
      <c r="A317" s="40"/>
      <c r="B317" s="41"/>
      <c r="C317" s="206" t="s">
        <v>600</v>
      </c>
      <c r="D317" s="206" t="s">
        <v>126</v>
      </c>
      <c r="E317" s="207" t="s">
        <v>601</v>
      </c>
      <c r="F317" s="208" t="s">
        <v>602</v>
      </c>
      <c r="G317" s="209" t="s">
        <v>267</v>
      </c>
      <c r="H317" s="210">
        <v>10.5</v>
      </c>
      <c r="I317" s="211"/>
      <c r="J317" s="212">
        <f>ROUND(I317*H317,2)</f>
        <v>0</v>
      </c>
      <c r="K317" s="208" t="s">
        <v>130</v>
      </c>
      <c r="L317" s="46"/>
      <c r="M317" s="213" t="s">
        <v>19</v>
      </c>
      <c r="N317" s="214" t="s">
        <v>46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490</v>
      </c>
      <c r="AT317" s="217" t="s">
        <v>126</v>
      </c>
      <c r="AU317" s="217" t="s">
        <v>132</v>
      </c>
      <c r="AY317" s="19" t="s">
        <v>124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132</v>
      </c>
      <c r="BK317" s="218">
        <f>ROUND(I317*H317,2)</f>
        <v>0</v>
      </c>
      <c r="BL317" s="19" t="s">
        <v>490</v>
      </c>
      <c r="BM317" s="217" t="s">
        <v>603</v>
      </c>
    </row>
    <row r="318" s="2" customFormat="1">
      <c r="A318" s="40"/>
      <c r="B318" s="41"/>
      <c r="C318" s="42"/>
      <c r="D318" s="219" t="s">
        <v>134</v>
      </c>
      <c r="E318" s="42"/>
      <c r="F318" s="220" t="s">
        <v>604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134</v>
      </c>
      <c r="AU318" s="19" t="s">
        <v>132</v>
      </c>
    </row>
    <row r="319" s="2" customFormat="1" ht="24.15" customHeight="1">
      <c r="A319" s="40"/>
      <c r="B319" s="41"/>
      <c r="C319" s="268" t="s">
        <v>605</v>
      </c>
      <c r="D319" s="268" t="s">
        <v>242</v>
      </c>
      <c r="E319" s="269" t="s">
        <v>606</v>
      </c>
      <c r="F319" s="270" t="s">
        <v>607</v>
      </c>
      <c r="G319" s="271" t="s">
        <v>267</v>
      </c>
      <c r="H319" s="272">
        <v>10.658</v>
      </c>
      <c r="I319" s="273"/>
      <c r="J319" s="274">
        <f>ROUND(I319*H319,2)</f>
        <v>0</v>
      </c>
      <c r="K319" s="270" t="s">
        <v>130</v>
      </c>
      <c r="L319" s="275"/>
      <c r="M319" s="276" t="s">
        <v>19</v>
      </c>
      <c r="N319" s="277" t="s">
        <v>46</v>
      </c>
      <c r="O319" s="86"/>
      <c r="P319" s="215">
        <f>O319*H319</f>
        <v>0</v>
      </c>
      <c r="Q319" s="215">
        <v>0.00025999999999999998</v>
      </c>
      <c r="R319" s="215">
        <f>Q319*H319</f>
        <v>0.0027710799999999996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608</v>
      </c>
      <c r="AT319" s="217" t="s">
        <v>242</v>
      </c>
      <c r="AU319" s="217" t="s">
        <v>132</v>
      </c>
      <c r="AY319" s="19" t="s">
        <v>124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132</v>
      </c>
      <c r="BK319" s="218">
        <f>ROUND(I319*H319,2)</f>
        <v>0</v>
      </c>
      <c r="BL319" s="19" t="s">
        <v>608</v>
      </c>
      <c r="BM319" s="217" t="s">
        <v>609</v>
      </c>
    </row>
    <row r="320" s="13" customFormat="1">
      <c r="A320" s="13"/>
      <c r="B320" s="224"/>
      <c r="C320" s="225"/>
      <c r="D320" s="226" t="s">
        <v>136</v>
      </c>
      <c r="E320" s="225"/>
      <c r="F320" s="228" t="s">
        <v>610</v>
      </c>
      <c r="G320" s="225"/>
      <c r="H320" s="229">
        <v>10.658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136</v>
      </c>
      <c r="AU320" s="235" t="s">
        <v>132</v>
      </c>
      <c r="AV320" s="13" t="s">
        <v>132</v>
      </c>
      <c r="AW320" s="13" t="s">
        <v>4</v>
      </c>
      <c r="AX320" s="13" t="s">
        <v>82</v>
      </c>
      <c r="AY320" s="235" t="s">
        <v>124</v>
      </c>
    </row>
    <row r="321" s="2" customFormat="1" ht="24.15" customHeight="1">
      <c r="A321" s="40"/>
      <c r="B321" s="41"/>
      <c r="C321" s="206" t="s">
        <v>611</v>
      </c>
      <c r="D321" s="206" t="s">
        <v>126</v>
      </c>
      <c r="E321" s="207" t="s">
        <v>612</v>
      </c>
      <c r="F321" s="208" t="s">
        <v>613</v>
      </c>
      <c r="G321" s="209" t="s">
        <v>267</v>
      </c>
      <c r="H321" s="210">
        <v>3</v>
      </c>
      <c r="I321" s="211"/>
      <c r="J321" s="212">
        <f>ROUND(I321*H321,2)</f>
        <v>0</v>
      </c>
      <c r="K321" s="208" t="s">
        <v>130</v>
      </c>
      <c r="L321" s="46"/>
      <c r="M321" s="213" t="s">
        <v>19</v>
      </c>
      <c r="N321" s="214" t="s">
        <v>46</v>
      </c>
      <c r="O321" s="86"/>
      <c r="P321" s="215">
        <f>O321*H321</f>
        <v>0</v>
      </c>
      <c r="Q321" s="215">
        <v>0.00025999999999999998</v>
      </c>
      <c r="R321" s="215">
        <f>Q321*H321</f>
        <v>0.00077999999999999988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490</v>
      </c>
      <c r="AT321" s="217" t="s">
        <v>126</v>
      </c>
      <c r="AU321" s="217" t="s">
        <v>132</v>
      </c>
      <c r="AY321" s="19" t="s">
        <v>124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132</v>
      </c>
      <c r="BK321" s="218">
        <f>ROUND(I321*H321,2)</f>
        <v>0</v>
      </c>
      <c r="BL321" s="19" t="s">
        <v>490</v>
      </c>
      <c r="BM321" s="217" t="s">
        <v>614</v>
      </c>
    </row>
    <row r="322" s="2" customFormat="1">
      <c r="A322" s="40"/>
      <c r="B322" s="41"/>
      <c r="C322" s="42"/>
      <c r="D322" s="219" t="s">
        <v>134</v>
      </c>
      <c r="E322" s="42"/>
      <c r="F322" s="220" t="s">
        <v>615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134</v>
      </c>
      <c r="AU322" s="19" t="s">
        <v>132</v>
      </c>
    </row>
    <row r="323" s="2" customFormat="1" ht="24.15" customHeight="1">
      <c r="A323" s="40"/>
      <c r="B323" s="41"/>
      <c r="C323" s="206" t="s">
        <v>616</v>
      </c>
      <c r="D323" s="206" t="s">
        <v>126</v>
      </c>
      <c r="E323" s="207" t="s">
        <v>617</v>
      </c>
      <c r="F323" s="208" t="s">
        <v>618</v>
      </c>
      <c r="G323" s="209" t="s">
        <v>267</v>
      </c>
      <c r="H323" s="210">
        <v>3</v>
      </c>
      <c r="I323" s="211"/>
      <c r="J323" s="212">
        <f>ROUND(I323*H323,2)</f>
        <v>0</v>
      </c>
      <c r="K323" s="208" t="s">
        <v>130</v>
      </c>
      <c r="L323" s="46"/>
      <c r="M323" s="213" t="s">
        <v>19</v>
      </c>
      <c r="N323" s="214" t="s">
        <v>46</v>
      </c>
      <c r="O323" s="86"/>
      <c r="P323" s="215">
        <f>O323*H323</f>
        <v>0</v>
      </c>
      <c r="Q323" s="215">
        <v>2.0000000000000002E-05</v>
      </c>
      <c r="R323" s="215">
        <f>Q323*H323</f>
        <v>6.0000000000000008E-05</v>
      </c>
      <c r="S323" s="215">
        <v>0.0030000000000000001</v>
      </c>
      <c r="T323" s="216">
        <f>S323*H323</f>
        <v>0.0090000000000000011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490</v>
      </c>
      <c r="AT323" s="217" t="s">
        <v>126</v>
      </c>
      <c r="AU323" s="217" t="s">
        <v>132</v>
      </c>
      <c r="AY323" s="19" t="s">
        <v>124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132</v>
      </c>
      <c r="BK323" s="218">
        <f>ROUND(I323*H323,2)</f>
        <v>0</v>
      </c>
      <c r="BL323" s="19" t="s">
        <v>490</v>
      </c>
      <c r="BM323" s="217" t="s">
        <v>619</v>
      </c>
    </row>
    <row r="324" s="2" customFormat="1">
      <c r="A324" s="40"/>
      <c r="B324" s="41"/>
      <c r="C324" s="42"/>
      <c r="D324" s="219" t="s">
        <v>134</v>
      </c>
      <c r="E324" s="42"/>
      <c r="F324" s="220" t="s">
        <v>620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134</v>
      </c>
      <c r="AU324" s="19" t="s">
        <v>132</v>
      </c>
    </row>
    <row r="325" s="2" customFormat="1" ht="24.15" customHeight="1">
      <c r="A325" s="40"/>
      <c r="B325" s="41"/>
      <c r="C325" s="206" t="s">
        <v>621</v>
      </c>
      <c r="D325" s="206" t="s">
        <v>126</v>
      </c>
      <c r="E325" s="207" t="s">
        <v>622</v>
      </c>
      <c r="F325" s="208" t="s">
        <v>623</v>
      </c>
      <c r="G325" s="209" t="s">
        <v>245</v>
      </c>
      <c r="H325" s="210">
        <v>0.0040000000000000001</v>
      </c>
      <c r="I325" s="211"/>
      <c r="J325" s="212">
        <f>ROUND(I325*H325,2)</f>
        <v>0</v>
      </c>
      <c r="K325" s="208" t="s">
        <v>130</v>
      </c>
      <c r="L325" s="46"/>
      <c r="M325" s="213" t="s">
        <v>19</v>
      </c>
      <c r="N325" s="214" t="s">
        <v>46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490</v>
      </c>
      <c r="AT325" s="217" t="s">
        <v>126</v>
      </c>
      <c r="AU325" s="217" t="s">
        <v>132</v>
      </c>
      <c r="AY325" s="19" t="s">
        <v>124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132</v>
      </c>
      <c r="BK325" s="218">
        <f>ROUND(I325*H325,2)</f>
        <v>0</v>
      </c>
      <c r="BL325" s="19" t="s">
        <v>490</v>
      </c>
      <c r="BM325" s="217" t="s">
        <v>624</v>
      </c>
    </row>
    <row r="326" s="2" customFormat="1">
      <c r="A326" s="40"/>
      <c r="B326" s="41"/>
      <c r="C326" s="42"/>
      <c r="D326" s="219" t="s">
        <v>134</v>
      </c>
      <c r="E326" s="42"/>
      <c r="F326" s="220" t="s">
        <v>625</v>
      </c>
      <c r="G326" s="42"/>
      <c r="H326" s="42"/>
      <c r="I326" s="221"/>
      <c r="J326" s="42"/>
      <c r="K326" s="42"/>
      <c r="L326" s="46"/>
      <c r="M326" s="279"/>
      <c r="N326" s="280"/>
      <c r="O326" s="281"/>
      <c r="P326" s="281"/>
      <c r="Q326" s="281"/>
      <c r="R326" s="281"/>
      <c r="S326" s="281"/>
      <c r="T326" s="282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134</v>
      </c>
      <c r="AU326" s="19" t="s">
        <v>132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ByZRwNWxwmHZceD2Rc8fnt+H0WijNDhR+R/G4R7UUvBJSpyOcCeNQMZHs/YOCANTNsU5DGf0AW7yoW7U0NcZ+Q==" hashValue="Rpnrg8sq+1r9AXYC7DeSophqrbQEppXE/xIfRvUgNae/QNL5IHtCS2IZ6ZZkn1OYLAV2GyQNS7WK09C5EKJaIg==" algorithmName="SHA-512" password="CC35"/>
  <autoFilter ref="C93:K326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2/113107122"/>
    <hyperlink ref="F101" r:id="rId2" display="https://podminky.urs.cz/item/CS_URS_2023_02/113107142"/>
    <hyperlink ref="F103" r:id="rId3" display="https://podminky.urs.cz/item/CS_URS_2023_02/113154112"/>
    <hyperlink ref="F106" r:id="rId4" display="https://podminky.urs.cz/item/CS_URS_2023_02/115101201"/>
    <hyperlink ref="F109" r:id="rId5" display="https://podminky.urs.cz/item/CS_URS_2023_02/121151103"/>
    <hyperlink ref="F112" r:id="rId6" display="https://podminky.urs.cz/item/CS_URS_2023_02/132151252"/>
    <hyperlink ref="F121" r:id="rId7" display="https://podminky.urs.cz/item/CS_URS_2023_02/132251252"/>
    <hyperlink ref="F124" r:id="rId8" display="https://podminky.urs.cz/item/CS_URS_2023_02/132351252"/>
    <hyperlink ref="F127" r:id="rId9" display="https://podminky.urs.cz/item/CS_URS_2023_02/132451252"/>
    <hyperlink ref="F130" r:id="rId10" display="https://podminky.urs.cz/item/CS_URS_2023_02/151101101"/>
    <hyperlink ref="F133" r:id="rId11" display="https://podminky.urs.cz/item/CS_URS_2023_02/151101111"/>
    <hyperlink ref="F135" r:id="rId12" display="https://podminky.urs.cz/item/CS_URS_2023_02/162251102"/>
    <hyperlink ref="F141" r:id="rId13" display="https://podminky.urs.cz/item/CS_URS_2023_02/167151101"/>
    <hyperlink ref="F144" r:id="rId14" display="https://podminky.urs.cz/item/CS_URS_2023_02/171151103"/>
    <hyperlink ref="F147" r:id="rId15" display="https://podminky.urs.cz/item/CS_URS_2023_02/174151101"/>
    <hyperlink ref="F152" r:id="rId16" display="https://podminky.urs.cz/item/CS_URS_2023_02/175151101"/>
    <hyperlink ref="F161" r:id="rId17" display="https://podminky.urs.cz/item/CS_URS_2023_02/181351003"/>
    <hyperlink ref="F163" r:id="rId18" display="https://podminky.urs.cz/item/CS_URS_2023_02/181411131"/>
    <hyperlink ref="F168" r:id="rId19" display="https://podminky.urs.cz/item/CS_URS_2023_02/214500311"/>
    <hyperlink ref="F176" r:id="rId20" display="https://podminky.urs.cz/item/CS_URS_2023_02/359901211"/>
    <hyperlink ref="F181" r:id="rId21" display="https://podminky.urs.cz/item/CS_URS_2023_02/451573111"/>
    <hyperlink ref="F187" r:id="rId22" display="https://podminky.urs.cz/item/CS_URS_2023_02/452311171"/>
    <hyperlink ref="F190" r:id="rId23" display="https://podminky.urs.cz/item/CS_URS_2023_02/461991111"/>
    <hyperlink ref="F196" r:id="rId24" display="https://podminky.urs.cz/item/CS_URS_2023_02/564851011"/>
    <hyperlink ref="F199" r:id="rId25" display="https://podminky.urs.cz/item/CS_URS_2023_02/573111112"/>
    <hyperlink ref="F202" r:id="rId26" display="https://podminky.urs.cz/item/CS_URS_2023_02/573211106"/>
    <hyperlink ref="F205" r:id="rId27" display="https://podminky.urs.cz/item/CS_URS_2023_02/577134111"/>
    <hyperlink ref="F208" r:id="rId28" display="https://podminky.urs.cz/item/CS_URS_2023_02/577155111"/>
    <hyperlink ref="F212" r:id="rId29" display="https://podminky.urs.cz/item/CS_URS_2023_02/359901111"/>
    <hyperlink ref="F214" r:id="rId30" display="https://podminky.urs.cz/item/CS_URS_2023_02/871228111"/>
    <hyperlink ref="F218" r:id="rId31" display="https://podminky.urs.cz/item/CS_URS_2023_02/871238111"/>
    <hyperlink ref="F222" r:id="rId32" display="https://podminky.urs.cz/item/CS_URS_2023_02/871273121"/>
    <hyperlink ref="F227" r:id="rId33" display="https://podminky.urs.cz/item/CS_URS_2023_02/871313121"/>
    <hyperlink ref="F231" r:id="rId34" display="https://podminky.urs.cz/item/CS_URS_2023_02/877270310"/>
    <hyperlink ref="F234" r:id="rId35" display="https://podminky.urs.cz/item/CS_URS_2023_02/877315211"/>
    <hyperlink ref="F239" r:id="rId36" display="https://podminky.urs.cz/item/CS_URS_2023_02/890231811"/>
    <hyperlink ref="F242" r:id="rId37" display="https://podminky.urs.cz/item/CS_URS_2023_02/892312121"/>
    <hyperlink ref="F244" r:id="rId38" display="https://podminky.urs.cz/item/CS_URS_2023_02/894412411"/>
    <hyperlink ref="F247" r:id="rId39" display="https://podminky.urs.cz/item/CS_URS_2023_02/894812311"/>
    <hyperlink ref="F249" r:id="rId40" display="https://podminky.urs.cz/item/CS_URS_2023_02/894812331"/>
    <hyperlink ref="F251" r:id="rId41" display="https://podminky.urs.cz/item/CS_URS_2023_02/894812332"/>
    <hyperlink ref="F253" r:id="rId42" display="https://podminky.urs.cz/item/CS_URS_2023_02/894812339"/>
    <hyperlink ref="F255" r:id="rId43" display="https://podminky.urs.cz/item/CS_URS_2023_02/894812357"/>
    <hyperlink ref="F257" r:id="rId44" display="https://podminky.urs.cz/item/CS_URS_2023_02/899103112"/>
    <hyperlink ref="F260" r:id="rId45" display="https://podminky.urs.cz/item/CS_URS_2023_02/899620161"/>
    <hyperlink ref="F269" r:id="rId46" display="https://podminky.urs.cz/item/CS_URS_2023_02/919121212"/>
    <hyperlink ref="F272" r:id="rId47" display="https://podminky.urs.cz/item/CS_URS_2023_02/919735112"/>
    <hyperlink ref="F275" r:id="rId48" display="https://podminky.urs.cz/item/CS_URS_2023_02/933901111"/>
    <hyperlink ref="F280" r:id="rId49" display="https://podminky.urs.cz/item/CS_URS_2023_02/997013501"/>
    <hyperlink ref="F282" r:id="rId50" display="https://podminky.urs.cz/item/CS_URS_2023_02/997013509"/>
    <hyperlink ref="F285" r:id="rId51" display="https://podminky.urs.cz/item/CS_URS_2023_02/997013861"/>
    <hyperlink ref="F287" r:id="rId52" display="https://podminky.urs.cz/item/CS_URS_2023_02/997013873"/>
    <hyperlink ref="F289" r:id="rId53" display="https://podminky.urs.cz/item/CS_URS_2023_02/997013875"/>
    <hyperlink ref="F292" r:id="rId54" display="https://podminky.urs.cz/item/CS_URS_2023_02/998276101"/>
    <hyperlink ref="F296" r:id="rId55" display="https://podminky.urs.cz/item/CS_URS_2023_02/711141559"/>
    <hyperlink ref="F300" r:id="rId56" display="https://podminky.urs.cz/item/CS_URS_2023_02/998711101"/>
    <hyperlink ref="F305" r:id="rId57" display="https://podminky.urs.cz/item/CS_URS_2023_02/741120001"/>
    <hyperlink ref="F307" r:id="rId58" display="https://podminky.urs.cz/item/CS_URS_2023_02/741122122"/>
    <hyperlink ref="F310" r:id="rId59" display="https://podminky.urs.cz/item/CS_URS_2023_02/998741101"/>
    <hyperlink ref="F314" r:id="rId60" display="https://podminky.urs.cz/item/CS_URS_2023_02/460661511"/>
    <hyperlink ref="F316" r:id="rId61" display="https://podminky.urs.cz/item/CS_URS_2023_02/460671111"/>
    <hyperlink ref="F318" r:id="rId62" display="https://podminky.urs.cz/item/CS_URS_2023_02/460791212"/>
    <hyperlink ref="F322" r:id="rId63" display="https://podminky.urs.cz/item/CS_URS_2023_02/460941212"/>
    <hyperlink ref="F324" r:id="rId64" display="https://podminky.urs.cz/item/CS_URS_2023_02/468111122"/>
    <hyperlink ref="F326" r:id="rId65" display="https://podminky.urs.cz/item/CS_URS_2023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Domovní čistírna odpadních vod pro nemovitost Němčice č.p. 2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ROUND((SUM(BE80:BE89)),  2)</f>
        <v>0</v>
      </c>
      <c r="G33" s="40"/>
      <c r="H33" s="40"/>
      <c r="I33" s="150">
        <v>0.20999999999999999</v>
      </c>
      <c r="J33" s="149">
        <f>ROUND(((SUM(BE80:BE89))*I33),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ROUND((SUM(BF80:BF89)),  2)</f>
        <v>0</v>
      </c>
      <c r="G34" s="40"/>
      <c r="H34" s="40"/>
      <c r="I34" s="150">
        <v>0.14999999999999999</v>
      </c>
      <c r="J34" s="149">
        <f>ROUND(((SUM(BF80:BF89))*I34),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ROUND((SUM(BG80:BG89)),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ROUND((SUM(BH80:BH89)),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ROUND((SUM(BI80:BI89)),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Domovní čistírna odpadních vod pro nemovitost Němčice č.p. 2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Němčice u Kdyně</v>
      </c>
      <c r="G52" s="42"/>
      <c r="H52" s="42"/>
      <c r="I52" s="34" t="s">
        <v>23</v>
      </c>
      <c r="J52" s="74" t="str">
        <f>IF(J12="","",J12)</f>
        <v>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Státní pozemkový úřad</v>
      </c>
      <c r="G54" s="42"/>
      <c r="H54" s="42"/>
      <c r="I54" s="34" t="s">
        <v>32</v>
      </c>
      <c r="J54" s="38" t="str">
        <f>E21</f>
        <v>MST -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Stanislav Tanczoš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627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109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Domovní čistírna odpadních vod pro nemovitost Němčice č.p. 2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02 - VRN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Němčice u Kdyně</v>
      </c>
      <c r="G74" s="42"/>
      <c r="H74" s="42"/>
      <c r="I74" s="34" t="s">
        <v>23</v>
      </c>
      <c r="J74" s="74" t="str">
        <f>IF(J12="","",J12)</f>
        <v>7. 11. 2023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Česká republika - Státní pozemkový úřad</v>
      </c>
      <c r="G76" s="42"/>
      <c r="H76" s="42"/>
      <c r="I76" s="34" t="s">
        <v>32</v>
      </c>
      <c r="J76" s="38" t="str">
        <f>E21</f>
        <v>MST -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Stanislav Tanczoš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110</v>
      </c>
      <c r="D79" s="182" t="s">
        <v>59</v>
      </c>
      <c r="E79" s="182" t="s">
        <v>55</v>
      </c>
      <c r="F79" s="182" t="s">
        <v>56</v>
      </c>
      <c r="G79" s="182" t="s">
        <v>111</v>
      </c>
      <c r="H79" s="182" t="s">
        <v>112</v>
      </c>
      <c r="I79" s="182" t="s">
        <v>113</v>
      </c>
      <c r="J79" s="182" t="s">
        <v>92</v>
      </c>
      <c r="K79" s="183" t="s">
        <v>114</v>
      </c>
      <c r="L79" s="184"/>
      <c r="M79" s="94" t="s">
        <v>19</v>
      </c>
      <c r="N79" s="95" t="s">
        <v>44</v>
      </c>
      <c r="O79" s="95" t="s">
        <v>115</v>
      </c>
      <c r="P79" s="95" t="s">
        <v>116</v>
      </c>
      <c r="Q79" s="95" t="s">
        <v>117</v>
      </c>
      <c r="R79" s="95" t="s">
        <v>118</v>
      </c>
      <c r="S79" s="95" t="s">
        <v>119</v>
      </c>
      <c r="T79" s="96" t="s">
        <v>120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121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93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73</v>
      </c>
      <c r="E81" s="193" t="s">
        <v>628</v>
      </c>
      <c r="F81" s="193" t="s">
        <v>629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SUM(P82:P89)</f>
        <v>0</v>
      </c>
      <c r="Q81" s="198"/>
      <c r="R81" s="199">
        <f>SUM(R82:R89)</f>
        <v>0</v>
      </c>
      <c r="S81" s="198"/>
      <c r="T81" s="200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154</v>
      </c>
      <c r="AT81" s="202" t="s">
        <v>73</v>
      </c>
      <c r="AU81" s="202" t="s">
        <v>74</v>
      </c>
      <c r="AY81" s="201" t="s">
        <v>124</v>
      </c>
      <c r="BK81" s="203">
        <f>SUM(BK82:BK89)</f>
        <v>0</v>
      </c>
    </row>
    <row r="82" s="2" customFormat="1" ht="37.8" customHeight="1">
      <c r="A82" s="40"/>
      <c r="B82" s="41"/>
      <c r="C82" s="206" t="s">
        <v>82</v>
      </c>
      <c r="D82" s="206" t="s">
        <v>126</v>
      </c>
      <c r="E82" s="207" t="s">
        <v>630</v>
      </c>
      <c r="F82" s="208" t="s">
        <v>631</v>
      </c>
      <c r="G82" s="209" t="s">
        <v>632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131</v>
      </c>
      <c r="AT82" s="217" t="s">
        <v>126</v>
      </c>
      <c r="AU82" s="217" t="s">
        <v>82</v>
      </c>
      <c r="AY82" s="19" t="s">
        <v>124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132</v>
      </c>
      <c r="BK82" s="218">
        <f>ROUND(I82*H82,2)</f>
        <v>0</v>
      </c>
      <c r="BL82" s="19" t="s">
        <v>131</v>
      </c>
      <c r="BM82" s="217" t="s">
        <v>633</v>
      </c>
    </row>
    <row r="83" s="2" customFormat="1" ht="66.75" customHeight="1">
      <c r="A83" s="40"/>
      <c r="B83" s="41"/>
      <c r="C83" s="206" t="s">
        <v>132</v>
      </c>
      <c r="D83" s="206" t="s">
        <v>126</v>
      </c>
      <c r="E83" s="207" t="s">
        <v>634</v>
      </c>
      <c r="F83" s="208" t="s">
        <v>635</v>
      </c>
      <c r="G83" s="209" t="s">
        <v>632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131</v>
      </c>
      <c r="AT83" s="217" t="s">
        <v>126</v>
      </c>
      <c r="AU83" s="217" t="s">
        <v>82</v>
      </c>
      <c r="AY83" s="19" t="s">
        <v>124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132</v>
      </c>
      <c r="BK83" s="218">
        <f>ROUND(I83*H83,2)</f>
        <v>0</v>
      </c>
      <c r="BL83" s="19" t="s">
        <v>131</v>
      </c>
      <c r="BM83" s="217" t="s">
        <v>636</v>
      </c>
    </row>
    <row r="84" s="2" customFormat="1" ht="49.05" customHeight="1">
      <c r="A84" s="40"/>
      <c r="B84" s="41"/>
      <c r="C84" s="206" t="s">
        <v>142</v>
      </c>
      <c r="D84" s="206" t="s">
        <v>126</v>
      </c>
      <c r="E84" s="207" t="s">
        <v>637</v>
      </c>
      <c r="F84" s="208" t="s">
        <v>638</v>
      </c>
      <c r="G84" s="209" t="s">
        <v>632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131</v>
      </c>
      <c r="AT84" s="217" t="s">
        <v>126</v>
      </c>
      <c r="AU84" s="217" t="s">
        <v>82</v>
      </c>
      <c r="AY84" s="19" t="s">
        <v>124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132</v>
      </c>
      <c r="BK84" s="218">
        <f>ROUND(I84*H84,2)</f>
        <v>0</v>
      </c>
      <c r="BL84" s="19" t="s">
        <v>131</v>
      </c>
      <c r="BM84" s="217" t="s">
        <v>639</v>
      </c>
    </row>
    <row r="85" s="2" customFormat="1" ht="37.8" customHeight="1">
      <c r="A85" s="40"/>
      <c r="B85" s="41"/>
      <c r="C85" s="206" t="s">
        <v>131</v>
      </c>
      <c r="D85" s="206" t="s">
        <v>126</v>
      </c>
      <c r="E85" s="207" t="s">
        <v>640</v>
      </c>
      <c r="F85" s="208" t="s">
        <v>641</v>
      </c>
      <c r="G85" s="209" t="s">
        <v>632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131</v>
      </c>
      <c r="AT85" s="217" t="s">
        <v>126</v>
      </c>
      <c r="AU85" s="217" t="s">
        <v>82</v>
      </c>
      <c r="AY85" s="19" t="s">
        <v>124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132</v>
      </c>
      <c r="BK85" s="218">
        <f>ROUND(I85*H85,2)</f>
        <v>0</v>
      </c>
      <c r="BL85" s="19" t="s">
        <v>131</v>
      </c>
      <c r="BM85" s="217" t="s">
        <v>642</v>
      </c>
    </row>
    <row r="86" s="2" customFormat="1" ht="33" customHeight="1">
      <c r="A86" s="40"/>
      <c r="B86" s="41"/>
      <c r="C86" s="206" t="s">
        <v>154</v>
      </c>
      <c r="D86" s="206" t="s">
        <v>126</v>
      </c>
      <c r="E86" s="207" t="s">
        <v>643</v>
      </c>
      <c r="F86" s="208" t="s">
        <v>644</v>
      </c>
      <c r="G86" s="209" t="s">
        <v>632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131</v>
      </c>
      <c r="AT86" s="217" t="s">
        <v>126</v>
      </c>
      <c r="AU86" s="217" t="s">
        <v>82</v>
      </c>
      <c r="AY86" s="19" t="s">
        <v>124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132</v>
      </c>
      <c r="BK86" s="218">
        <f>ROUND(I86*H86,2)</f>
        <v>0</v>
      </c>
      <c r="BL86" s="19" t="s">
        <v>131</v>
      </c>
      <c r="BM86" s="217" t="s">
        <v>645</v>
      </c>
    </row>
    <row r="87" s="2" customFormat="1" ht="66.75" customHeight="1">
      <c r="A87" s="40"/>
      <c r="B87" s="41"/>
      <c r="C87" s="206" t="s">
        <v>160</v>
      </c>
      <c r="D87" s="206" t="s">
        <v>126</v>
      </c>
      <c r="E87" s="207" t="s">
        <v>646</v>
      </c>
      <c r="F87" s="208" t="s">
        <v>647</v>
      </c>
      <c r="G87" s="209" t="s">
        <v>632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131</v>
      </c>
      <c r="AT87" s="217" t="s">
        <v>126</v>
      </c>
      <c r="AU87" s="217" t="s">
        <v>82</v>
      </c>
      <c r="AY87" s="19" t="s">
        <v>124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132</v>
      </c>
      <c r="BK87" s="218">
        <f>ROUND(I87*H87,2)</f>
        <v>0</v>
      </c>
      <c r="BL87" s="19" t="s">
        <v>131</v>
      </c>
      <c r="BM87" s="217" t="s">
        <v>648</v>
      </c>
    </row>
    <row r="88" s="2" customFormat="1" ht="62.7" customHeight="1">
      <c r="A88" s="40"/>
      <c r="B88" s="41"/>
      <c r="C88" s="206" t="s">
        <v>173</v>
      </c>
      <c r="D88" s="206" t="s">
        <v>126</v>
      </c>
      <c r="E88" s="207" t="s">
        <v>649</v>
      </c>
      <c r="F88" s="208" t="s">
        <v>650</v>
      </c>
      <c r="G88" s="209" t="s">
        <v>632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131</v>
      </c>
      <c r="AT88" s="217" t="s">
        <v>126</v>
      </c>
      <c r="AU88" s="217" t="s">
        <v>82</v>
      </c>
      <c r="AY88" s="19" t="s">
        <v>124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132</v>
      </c>
      <c r="BK88" s="218">
        <f>ROUND(I88*H88,2)</f>
        <v>0</v>
      </c>
      <c r="BL88" s="19" t="s">
        <v>131</v>
      </c>
      <c r="BM88" s="217" t="s">
        <v>651</v>
      </c>
    </row>
    <row r="89" s="2" customFormat="1" ht="37.8" customHeight="1">
      <c r="A89" s="40"/>
      <c r="B89" s="41"/>
      <c r="C89" s="206" t="s">
        <v>179</v>
      </c>
      <c r="D89" s="206" t="s">
        <v>126</v>
      </c>
      <c r="E89" s="207" t="s">
        <v>652</v>
      </c>
      <c r="F89" s="208" t="s">
        <v>653</v>
      </c>
      <c r="G89" s="209" t="s">
        <v>632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83" t="s">
        <v>19</v>
      </c>
      <c r="N89" s="284" t="s">
        <v>46</v>
      </c>
      <c r="O89" s="281"/>
      <c r="P89" s="285">
        <f>O89*H89</f>
        <v>0</v>
      </c>
      <c r="Q89" s="285">
        <v>0</v>
      </c>
      <c r="R89" s="285">
        <f>Q89*H89</f>
        <v>0</v>
      </c>
      <c r="S89" s="285">
        <v>0</v>
      </c>
      <c r="T89" s="28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131</v>
      </c>
      <c r="AT89" s="217" t="s">
        <v>126</v>
      </c>
      <c r="AU89" s="217" t="s">
        <v>82</v>
      </c>
      <c r="AY89" s="19" t="s">
        <v>124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132</v>
      </c>
      <c r="BK89" s="218">
        <f>ROUND(I89*H89,2)</f>
        <v>0</v>
      </c>
      <c r="BL89" s="19" t="s">
        <v>131</v>
      </c>
      <c r="BM89" s="217" t="s">
        <v>654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H7Yh8VncnvA5besEKZ+Mjdfd5ywYOf7i2HFSSYRZljSAtshq1gkPssClew/FJsh7W+lXEv1C32EqpeDrwKAD8g==" hashValue="LMkQnB7JTz7mXugBXDNeO3twrfqOmol20cLYMWlLX4xoJ2aQlveUmPH67Y8+Ex/Cj/fck2Amz4bDDWakLrvQmw==" algorithmName="SHA-512" password="CC35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655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656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657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658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659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660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661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662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663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664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665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81</v>
      </c>
      <c r="F18" s="298" t="s">
        <v>666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667</v>
      </c>
      <c r="F19" s="298" t="s">
        <v>668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669</v>
      </c>
      <c r="F20" s="298" t="s">
        <v>670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671</v>
      </c>
      <c r="F21" s="298" t="s">
        <v>672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673</v>
      </c>
      <c r="F22" s="298" t="s">
        <v>674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675</v>
      </c>
      <c r="F23" s="298" t="s">
        <v>676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677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678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679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680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681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682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683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684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685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110</v>
      </c>
      <c r="F36" s="298"/>
      <c r="G36" s="298" t="s">
        <v>686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687</v>
      </c>
      <c r="F37" s="298"/>
      <c r="G37" s="298" t="s">
        <v>688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55</v>
      </c>
      <c r="F38" s="298"/>
      <c r="G38" s="298" t="s">
        <v>689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56</v>
      </c>
      <c r="F39" s="298"/>
      <c r="G39" s="298" t="s">
        <v>690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111</v>
      </c>
      <c r="F40" s="298"/>
      <c r="G40" s="298" t="s">
        <v>691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112</v>
      </c>
      <c r="F41" s="298"/>
      <c r="G41" s="298" t="s">
        <v>692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693</v>
      </c>
      <c r="F42" s="298"/>
      <c r="G42" s="298" t="s">
        <v>694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695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696</v>
      </c>
      <c r="F44" s="298"/>
      <c r="G44" s="298" t="s">
        <v>697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114</v>
      </c>
      <c r="F45" s="298"/>
      <c r="G45" s="298" t="s">
        <v>698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699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700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701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702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703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704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705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706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707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708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709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710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711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712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713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714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715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716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717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718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719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720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721</v>
      </c>
      <c r="D76" s="316"/>
      <c r="E76" s="316"/>
      <c r="F76" s="316" t="s">
        <v>722</v>
      </c>
      <c r="G76" s="317"/>
      <c r="H76" s="316" t="s">
        <v>56</v>
      </c>
      <c r="I76" s="316" t="s">
        <v>59</v>
      </c>
      <c r="J76" s="316" t="s">
        <v>723</v>
      </c>
      <c r="K76" s="315"/>
    </row>
    <row r="77" s="1" customFormat="1" ht="17.25" customHeight="1">
      <c r="B77" s="313"/>
      <c r="C77" s="318" t="s">
        <v>724</v>
      </c>
      <c r="D77" s="318"/>
      <c r="E77" s="318"/>
      <c r="F77" s="319" t="s">
        <v>725</v>
      </c>
      <c r="G77" s="320"/>
      <c r="H77" s="318"/>
      <c r="I77" s="318"/>
      <c r="J77" s="318" t="s">
        <v>726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55</v>
      </c>
      <c r="D79" s="323"/>
      <c r="E79" s="323"/>
      <c r="F79" s="324" t="s">
        <v>727</v>
      </c>
      <c r="G79" s="325"/>
      <c r="H79" s="301" t="s">
        <v>728</v>
      </c>
      <c r="I79" s="301" t="s">
        <v>729</v>
      </c>
      <c r="J79" s="301">
        <v>20</v>
      </c>
      <c r="K79" s="315"/>
    </row>
    <row r="80" s="1" customFormat="1" ht="15" customHeight="1">
      <c r="B80" s="313"/>
      <c r="C80" s="301" t="s">
        <v>730</v>
      </c>
      <c r="D80" s="301"/>
      <c r="E80" s="301"/>
      <c r="F80" s="324" t="s">
        <v>727</v>
      </c>
      <c r="G80" s="325"/>
      <c r="H80" s="301" t="s">
        <v>731</v>
      </c>
      <c r="I80" s="301" t="s">
        <v>729</v>
      </c>
      <c r="J80" s="301">
        <v>120</v>
      </c>
      <c r="K80" s="315"/>
    </row>
    <row r="81" s="1" customFormat="1" ht="15" customHeight="1">
      <c r="B81" s="326"/>
      <c r="C81" s="301" t="s">
        <v>732</v>
      </c>
      <c r="D81" s="301"/>
      <c r="E81" s="301"/>
      <c r="F81" s="324" t="s">
        <v>733</v>
      </c>
      <c r="G81" s="325"/>
      <c r="H81" s="301" t="s">
        <v>734</v>
      </c>
      <c r="I81" s="301" t="s">
        <v>729</v>
      </c>
      <c r="J81" s="301">
        <v>50</v>
      </c>
      <c r="K81" s="315"/>
    </row>
    <row r="82" s="1" customFormat="1" ht="15" customHeight="1">
      <c r="B82" s="326"/>
      <c r="C82" s="301" t="s">
        <v>735</v>
      </c>
      <c r="D82" s="301"/>
      <c r="E82" s="301"/>
      <c r="F82" s="324" t="s">
        <v>727</v>
      </c>
      <c r="G82" s="325"/>
      <c r="H82" s="301" t="s">
        <v>736</v>
      </c>
      <c r="I82" s="301" t="s">
        <v>737</v>
      </c>
      <c r="J82" s="301"/>
      <c r="K82" s="315"/>
    </row>
    <row r="83" s="1" customFormat="1" ht="15" customHeight="1">
      <c r="B83" s="326"/>
      <c r="C83" s="327" t="s">
        <v>738</v>
      </c>
      <c r="D83" s="327"/>
      <c r="E83" s="327"/>
      <c r="F83" s="328" t="s">
        <v>733</v>
      </c>
      <c r="G83" s="327"/>
      <c r="H83" s="327" t="s">
        <v>739</v>
      </c>
      <c r="I83" s="327" t="s">
        <v>729</v>
      </c>
      <c r="J83" s="327">
        <v>15</v>
      </c>
      <c r="K83" s="315"/>
    </row>
    <row r="84" s="1" customFormat="1" ht="15" customHeight="1">
      <c r="B84" s="326"/>
      <c r="C84" s="327" t="s">
        <v>740</v>
      </c>
      <c r="D84" s="327"/>
      <c r="E84" s="327"/>
      <c r="F84" s="328" t="s">
        <v>733</v>
      </c>
      <c r="G84" s="327"/>
      <c r="H84" s="327" t="s">
        <v>741</v>
      </c>
      <c r="I84" s="327" t="s">
        <v>729</v>
      </c>
      <c r="J84" s="327">
        <v>15</v>
      </c>
      <c r="K84" s="315"/>
    </row>
    <row r="85" s="1" customFormat="1" ht="15" customHeight="1">
      <c r="B85" s="326"/>
      <c r="C85" s="327" t="s">
        <v>742</v>
      </c>
      <c r="D85" s="327"/>
      <c r="E85" s="327"/>
      <c r="F85" s="328" t="s">
        <v>733</v>
      </c>
      <c r="G85" s="327"/>
      <c r="H85" s="327" t="s">
        <v>743</v>
      </c>
      <c r="I85" s="327" t="s">
        <v>729</v>
      </c>
      <c r="J85" s="327">
        <v>20</v>
      </c>
      <c r="K85" s="315"/>
    </row>
    <row r="86" s="1" customFormat="1" ht="15" customHeight="1">
      <c r="B86" s="326"/>
      <c r="C86" s="327" t="s">
        <v>744</v>
      </c>
      <c r="D86" s="327"/>
      <c r="E86" s="327"/>
      <c r="F86" s="328" t="s">
        <v>733</v>
      </c>
      <c r="G86" s="327"/>
      <c r="H86" s="327" t="s">
        <v>745</v>
      </c>
      <c r="I86" s="327" t="s">
        <v>729</v>
      </c>
      <c r="J86" s="327">
        <v>20</v>
      </c>
      <c r="K86" s="315"/>
    </row>
    <row r="87" s="1" customFormat="1" ht="15" customHeight="1">
      <c r="B87" s="326"/>
      <c r="C87" s="301" t="s">
        <v>746</v>
      </c>
      <c r="D87" s="301"/>
      <c r="E87" s="301"/>
      <c r="F87" s="324" t="s">
        <v>733</v>
      </c>
      <c r="G87" s="325"/>
      <c r="H87" s="301" t="s">
        <v>747</v>
      </c>
      <c r="I87" s="301" t="s">
        <v>729</v>
      </c>
      <c r="J87" s="301">
        <v>50</v>
      </c>
      <c r="K87" s="315"/>
    </row>
    <row r="88" s="1" customFormat="1" ht="15" customHeight="1">
      <c r="B88" s="326"/>
      <c r="C88" s="301" t="s">
        <v>748</v>
      </c>
      <c r="D88" s="301"/>
      <c r="E88" s="301"/>
      <c r="F88" s="324" t="s">
        <v>733</v>
      </c>
      <c r="G88" s="325"/>
      <c r="H88" s="301" t="s">
        <v>749</v>
      </c>
      <c r="I88" s="301" t="s">
        <v>729</v>
      </c>
      <c r="J88" s="301">
        <v>20</v>
      </c>
      <c r="K88" s="315"/>
    </row>
    <row r="89" s="1" customFormat="1" ht="15" customHeight="1">
      <c r="B89" s="326"/>
      <c r="C89" s="301" t="s">
        <v>750</v>
      </c>
      <c r="D89" s="301"/>
      <c r="E89" s="301"/>
      <c r="F89" s="324" t="s">
        <v>733</v>
      </c>
      <c r="G89" s="325"/>
      <c r="H89" s="301" t="s">
        <v>751</v>
      </c>
      <c r="I89" s="301" t="s">
        <v>729</v>
      </c>
      <c r="J89" s="301">
        <v>20</v>
      </c>
      <c r="K89" s="315"/>
    </row>
    <row r="90" s="1" customFormat="1" ht="15" customHeight="1">
      <c r="B90" s="326"/>
      <c r="C90" s="301" t="s">
        <v>752</v>
      </c>
      <c r="D90" s="301"/>
      <c r="E90" s="301"/>
      <c r="F90" s="324" t="s">
        <v>733</v>
      </c>
      <c r="G90" s="325"/>
      <c r="H90" s="301" t="s">
        <v>753</v>
      </c>
      <c r="I90" s="301" t="s">
        <v>729</v>
      </c>
      <c r="J90" s="301">
        <v>50</v>
      </c>
      <c r="K90" s="315"/>
    </row>
    <row r="91" s="1" customFormat="1" ht="15" customHeight="1">
      <c r="B91" s="326"/>
      <c r="C91" s="301" t="s">
        <v>754</v>
      </c>
      <c r="D91" s="301"/>
      <c r="E91" s="301"/>
      <c r="F91" s="324" t="s">
        <v>733</v>
      </c>
      <c r="G91" s="325"/>
      <c r="H91" s="301" t="s">
        <v>754</v>
      </c>
      <c r="I91" s="301" t="s">
        <v>729</v>
      </c>
      <c r="J91" s="301">
        <v>50</v>
      </c>
      <c r="K91" s="315"/>
    </row>
    <row r="92" s="1" customFormat="1" ht="15" customHeight="1">
      <c r="B92" s="326"/>
      <c r="C92" s="301" t="s">
        <v>755</v>
      </c>
      <c r="D92" s="301"/>
      <c r="E92" s="301"/>
      <c r="F92" s="324" t="s">
        <v>733</v>
      </c>
      <c r="G92" s="325"/>
      <c r="H92" s="301" t="s">
        <v>756</v>
      </c>
      <c r="I92" s="301" t="s">
        <v>729</v>
      </c>
      <c r="J92" s="301">
        <v>255</v>
      </c>
      <c r="K92" s="315"/>
    </row>
    <row r="93" s="1" customFormat="1" ht="15" customHeight="1">
      <c r="B93" s="326"/>
      <c r="C93" s="301" t="s">
        <v>757</v>
      </c>
      <c r="D93" s="301"/>
      <c r="E93" s="301"/>
      <c r="F93" s="324" t="s">
        <v>727</v>
      </c>
      <c r="G93" s="325"/>
      <c r="H93" s="301" t="s">
        <v>758</v>
      </c>
      <c r="I93" s="301" t="s">
        <v>759</v>
      </c>
      <c r="J93" s="301"/>
      <c r="K93" s="315"/>
    </row>
    <row r="94" s="1" customFormat="1" ht="15" customHeight="1">
      <c r="B94" s="326"/>
      <c r="C94" s="301" t="s">
        <v>760</v>
      </c>
      <c r="D94" s="301"/>
      <c r="E94" s="301"/>
      <c r="F94" s="324" t="s">
        <v>727</v>
      </c>
      <c r="G94" s="325"/>
      <c r="H94" s="301" t="s">
        <v>761</v>
      </c>
      <c r="I94" s="301" t="s">
        <v>762</v>
      </c>
      <c r="J94" s="301"/>
      <c r="K94" s="315"/>
    </row>
    <row r="95" s="1" customFormat="1" ht="15" customHeight="1">
      <c r="B95" s="326"/>
      <c r="C95" s="301" t="s">
        <v>763</v>
      </c>
      <c r="D95" s="301"/>
      <c r="E95" s="301"/>
      <c r="F95" s="324" t="s">
        <v>727</v>
      </c>
      <c r="G95" s="325"/>
      <c r="H95" s="301" t="s">
        <v>763</v>
      </c>
      <c r="I95" s="301" t="s">
        <v>762</v>
      </c>
      <c r="J95" s="301"/>
      <c r="K95" s="315"/>
    </row>
    <row r="96" s="1" customFormat="1" ht="15" customHeight="1">
      <c r="B96" s="326"/>
      <c r="C96" s="301" t="s">
        <v>40</v>
      </c>
      <c r="D96" s="301"/>
      <c r="E96" s="301"/>
      <c r="F96" s="324" t="s">
        <v>727</v>
      </c>
      <c r="G96" s="325"/>
      <c r="H96" s="301" t="s">
        <v>764</v>
      </c>
      <c r="I96" s="301" t="s">
        <v>762</v>
      </c>
      <c r="J96" s="301"/>
      <c r="K96" s="315"/>
    </row>
    <row r="97" s="1" customFormat="1" ht="15" customHeight="1">
      <c r="B97" s="326"/>
      <c r="C97" s="301" t="s">
        <v>50</v>
      </c>
      <c r="D97" s="301"/>
      <c r="E97" s="301"/>
      <c r="F97" s="324" t="s">
        <v>727</v>
      </c>
      <c r="G97" s="325"/>
      <c r="H97" s="301" t="s">
        <v>765</v>
      </c>
      <c r="I97" s="301" t="s">
        <v>762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766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721</v>
      </c>
      <c r="D103" s="316"/>
      <c r="E103" s="316"/>
      <c r="F103" s="316" t="s">
        <v>722</v>
      </c>
      <c r="G103" s="317"/>
      <c r="H103" s="316" t="s">
        <v>56</v>
      </c>
      <c r="I103" s="316" t="s">
        <v>59</v>
      </c>
      <c r="J103" s="316" t="s">
        <v>723</v>
      </c>
      <c r="K103" s="315"/>
    </row>
    <row r="104" s="1" customFormat="1" ht="17.25" customHeight="1">
      <c r="B104" s="313"/>
      <c r="C104" s="318" t="s">
        <v>724</v>
      </c>
      <c r="D104" s="318"/>
      <c r="E104" s="318"/>
      <c r="F104" s="319" t="s">
        <v>725</v>
      </c>
      <c r="G104" s="320"/>
      <c r="H104" s="318"/>
      <c r="I104" s="318"/>
      <c r="J104" s="318" t="s">
        <v>726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55</v>
      </c>
      <c r="D106" s="323"/>
      <c r="E106" s="323"/>
      <c r="F106" s="324" t="s">
        <v>727</v>
      </c>
      <c r="G106" s="301"/>
      <c r="H106" s="301" t="s">
        <v>767</v>
      </c>
      <c r="I106" s="301" t="s">
        <v>729</v>
      </c>
      <c r="J106" s="301">
        <v>20</v>
      </c>
      <c r="K106" s="315"/>
    </row>
    <row r="107" s="1" customFormat="1" ht="15" customHeight="1">
      <c r="B107" s="313"/>
      <c r="C107" s="301" t="s">
        <v>730</v>
      </c>
      <c r="D107" s="301"/>
      <c r="E107" s="301"/>
      <c r="F107" s="324" t="s">
        <v>727</v>
      </c>
      <c r="G107" s="301"/>
      <c r="H107" s="301" t="s">
        <v>767</v>
      </c>
      <c r="I107" s="301" t="s">
        <v>729</v>
      </c>
      <c r="J107" s="301">
        <v>120</v>
      </c>
      <c r="K107" s="315"/>
    </row>
    <row r="108" s="1" customFormat="1" ht="15" customHeight="1">
      <c r="B108" s="326"/>
      <c r="C108" s="301" t="s">
        <v>732</v>
      </c>
      <c r="D108" s="301"/>
      <c r="E108" s="301"/>
      <c r="F108" s="324" t="s">
        <v>733</v>
      </c>
      <c r="G108" s="301"/>
      <c r="H108" s="301" t="s">
        <v>767</v>
      </c>
      <c r="I108" s="301" t="s">
        <v>729</v>
      </c>
      <c r="J108" s="301">
        <v>50</v>
      </c>
      <c r="K108" s="315"/>
    </row>
    <row r="109" s="1" customFormat="1" ht="15" customHeight="1">
      <c r="B109" s="326"/>
      <c r="C109" s="301" t="s">
        <v>735</v>
      </c>
      <c r="D109" s="301"/>
      <c r="E109" s="301"/>
      <c r="F109" s="324" t="s">
        <v>727</v>
      </c>
      <c r="G109" s="301"/>
      <c r="H109" s="301" t="s">
        <v>767</v>
      </c>
      <c r="I109" s="301" t="s">
        <v>737</v>
      </c>
      <c r="J109" s="301"/>
      <c r="K109" s="315"/>
    </row>
    <row r="110" s="1" customFormat="1" ht="15" customHeight="1">
      <c r="B110" s="326"/>
      <c r="C110" s="301" t="s">
        <v>746</v>
      </c>
      <c r="D110" s="301"/>
      <c r="E110" s="301"/>
      <c r="F110" s="324" t="s">
        <v>733</v>
      </c>
      <c r="G110" s="301"/>
      <c r="H110" s="301" t="s">
        <v>767</v>
      </c>
      <c r="I110" s="301" t="s">
        <v>729</v>
      </c>
      <c r="J110" s="301">
        <v>50</v>
      </c>
      <c r="K110" s="315"/>
    </row>
    <row r="111" s="1" customFormat="1" ht="15" customHeight="1">
      <c r="B111" s="326"/>
      <c r="C111" s="301" t="s">
        <v>754</v>
      </c>
      <c r="D111" s="301"/>
      <c r="E111" s="301"/>
      <c r="F111" s="324" t="s">
        <v>733</v>
      </c>
      <c r="G111" s="301"/>
      <c r="H111" s="301" t="s">
        <v>767</v>
      </c>
      <c r="I111" s="301" t="s">
        <v>729</v>
      </c>
      <c r="J111" s="301">
        <v>50</v>
      </c>
      <c r="K111" s="315"/>
    </row>
    <row r="112" s="1" customFormat="1" ht="15" customHeight="1">
      <c r="B112" s="326"/>
      <c r="C112" s="301" t="s">
        <v>752</v>
      </c>
      <c r="D112" s="301"/>
      <c r="E112" s="301"/>
      <c r="F112" s="324" t="s">
        <v>733</v>
      </c>
      <c r="G112" s="301"/>
      <c r="H112" s="301" t="s">
        <v>767</v>
      </c>
      <c r="I112" s="301" t="s">
        <v>729</v>
      </c>
      <c r="J112" s="301">
        <v>50</v>
      </c>
      <c r="K112" s="315"/>
    </row>
    <row r="113" s="1" customFormat="1" ht="15" customHeight="1">
      <c r="B113" s="326"/>
      <c r="C113" s="301" t="s">
        <v>55</v>
      </c>
      <c r="D113" s="301"/>
      <c r="E113" s="301"/>
      <c r="F113" s="324" t="s">
        <v>727</v>
      </c>
      <c r="G113" s="301"/>
      <c r="H113" s="301" t="s">
        <v>768</v>
      </c>
      <c r="I113" s="301" t="s">
        <v>729</v>
      </c>
      <c r="J113" s="301">
        <v>20</v>
      </c>
      <c r="K113" s="315"/>
    </row>
    <row r="114" s="1" customFormat="1" ht="15" customHeight="1">
      <c r="B114" s="326"/>
      <c r="C114" s="301" t="s">
        <v>769</v>
      </c>
      <c r="D114" s="301"/>
      <c r="E114" s="301"/>
      <c r="F114" s="324" t="s">
        <v>727</v>
      </c>
      <c r="G114" s="301"/>
      <c r="H114" s="301" t="s">
        <v>770</v>
      </c>
      <c r="I114" s="301" t="s">
        <v>729</v>
      </c>
      <c r="J114" s="301">
        <v>120</v>
      </c>
      <c r="K114" s="315"/>
    </row>
    <row r="115" s="1" customFormat="1" ht="15" customHeight="1">
      <c r="B115" s="326"/>
      <c r="C115" s="301" t="s">
        <v>40</v>
      </c>
      <c r="D115" s="301"/>
      <c r="E115" s="301"/>
      <c r="F115" s="324" t="s">
        <v>727</v>
      </c>
      <c r="G115" s="301"/>
      <c r="H115" s="301" t="s">
        <v>771</v>
      </c>
      <c r="I115" s="301" t="s">
        <v>762</v>
      </c>
      <c r="J115" s="301"/>
      <c r="K115" s="315"/>
    </row>
    <row r="116" s="1" customFormat="1" ht="15" customHeight="1">
      <c r="B116" s="326"/>
      <c r="C116" s="301" t="s">
        <v>50</v>
      </c>
      <c r="D116" s="301"/>
      <c r="E116" s="301"/>
      <c r="F116" s="324" t="s">
        <v>727</v>
      </c>
      <c r="G116" s="301"/>
      <c r="H116" s="301" t="s">
        <v>772</v>
      </c>
      <c r="I116" s="301" t="s">
        <v>762</v>
      </c>
      <c r="J116" s="301"/>
      <c r="K116" s="315"/>
    </row>
    <row r="117" s="1" customFormat="1" ht="15" customHeight="1">
      <c r="B117" s="326"/>
      <c r="C117" s="301" t="s">
        <v>59</v>
      </c>
      <c r="D117" s="301"/>
      <c r="E117" s="301"/>
      <c r="F117" s="324" t="s">
        <v>727</v>
      </c>
      <c r="G117" s="301"/>
      <c r="H117" s="301" t="s">
        <v>773</v>
      </c>
      <c r="I117" s="301" t="s">
        <v>774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775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721</v>
      </c>
      <c r="D123" s="316"/>
      <c r="E123" s="316"/>
      <c r="F123" s="316" t="s">
        <v>722</v>
      </c>
      <c r="G123" s="317"/>
      <c r="H123" s="316" t="s">
        <v>56</v>
      </c>
      <c r="I123" s="316" t="s">
        <v>59</v>
      </c>
      <c r="J123" s="316" t="s">
        <v>723</v>
      </c>
      <c r="K123" s="345"/>
    </row>
    <row r="124" s="1" customFormat="1" ht="17.25" customHeight="1">
      <c r="B124" s="344"/>
      <c r="C124" s="318" t="s">
        <v>724</v>
      </c>
      <c r="D124" s="318"/>
      <c r="E124" s="318"/>
      <c r="F124" s="319" t="s">
        <v>725</v>
      </c>
      <c r="G124" s="320"/>
      <c r="H124" s="318"/>
      <c r="I124" s="318"/>
      <c r="J124" s="318" t="s">
        <v>726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730</v>
      </c>
      <c r="D126" s="323"/>
      <c r="E126" s="323"/>
      <c r="F126" s="324" t="s">
        <v>727</v>
      </c>
      <c r="G126" s="301"/>
      <c r="H126" s="301" t="s">
        <v>767</v>
      </c>
      <c r="I126" s="301" t="s">
        <v>729</v>
      </c>
      <c r="J126" s="301">
        <v>120</v>
      </c>
      <c r="K126" s="349"/>
    </row>
    <row r="127" s="1" customFormat="1" ht="15" customHeight="1">
      <c r="B127" s="346"/>
      <c r="C127" s="301" t="s">
        <v>776</v>
      </c>
      <c r="D127" s="301"/>
      <c r="E127" s="301"/>
      <c r="F127" s="324" t="s">
        <v>727</v>
      </c>
      <c r="G127" s="301"/>
      <c r="H127" s="301" t="s">
        <v>777</v>
      </c>
      <c r="I127" s="301" t="s">
        <v>729</v>
      </c>
      <c r="J127" s="301" t="s">
        <v>778</v>
      </c>
      <c r="K127" s="349"/>
    </row>
    <row r="128" s="1" customFormat="1" ht="15" customHeight="1">
      <c r="B128" s="346"/>
      <c r="C128" s="301" t="s">
        <v>675</v>
      </c>
      <c r="D128" s="301"/>
      <c r="E128" s="301"/>
      <c r="F128" s="324" t="s">
        <v>727</v>
      </c>
      <c r="G128" s="301"/>
      <c r="H128" s="301" t="s">
        <v>779</v>
      </c>
      <c r="I128" s="301" t="s">
        <v>729</v>
      </c>
      <c r="J128" s="301" t="s">
        <v>778</v>
      </c>
      <c r="K128" s="349"/>
    </row>
    <row r="129" s="1" customFormat="1" ht="15" customHeight="1">
      <c r="B129" s="346"/>
      <c r="C129" s="301" t="s">
        <v>738</v>
      </c>
      <c r="D129" s="301"/>
      <c r="E129" s="301"/>
      <c r="F129" s="324" t="s">
        <v>733</v>
      </c>
      <c r="G129" s="301"/>
      <c r="H129" s="301" t="s">
        <v>739</v>
      </c>
      <c r="I129" s="301" t="s">
        <v>729</v>
      </c>
      <c r="J129" s="301">
        <v>15</v>
      </c>
      <c r="K129" s="349"/>
    </row>
    <row r="130" s="1" customFormat="1" ht="15" customHeight="1">
      <c r="B130" s="346"/>
      <c r="C130" s="327" t="s">
        <v>740</v>
      </c>
      <c r="D130" s="327"/>
      <c r="E130" s="327"/>
      <c r="F130" s="328" t="s">
        <v>733</v>
      </c>
      <c r="G130" s="327"/>
      <c r="H130" s="327" t="s">
        <v>741</v>
      </c>
      <c r="I130" s="327" t="s">
        <v>729</v>
      </c>
      <c r="J130" s="327">
        <v>15</v>
      </c>
      <c r="K130" s="349"/>
    </row>
    <row r="131" s="1" customFormat="1" ht="15" customHeight="1">
      <c r="B131" s="346"/>
      <c r="C131" s="327" t="s">
        <v>742</v>
      </c>
      <c r="D131" s="327"/>
      <c r="E131" s="327"/>
      <c r="F131" s="328" t="s">
        <v>733</v>
      </c>
      <c r="G131" s="327"/>
      <c r="H131" s="327" t="s">
        <v>743</v>
      </c>
      <c r="I131" s="327" t="s">
        <v>729</v>
      </c>
      <c r="J131" s="327">
        <v>20</v>
      </c>
      <c r="K131" s="349"/>
    </row>
    <row r="132" s="1" customFormat="1" ht="15" customHeight="1">
      <c r="B132" s="346"/>
      <c r="C132" s="327" t="s">
        <v>744</v>
      </c>
      <c r="D132" s="327"/>
      <c r="E132" s="327"/>
      <c r="F132" s="328" t="s">
        <v>733</v>
      </c>
      <c r="G132" s="327"/>
      <c r="H132" s="327" t="s">
        <v>745</v>
      </c>
      <c r="I132" s="327" t="s">
        <v>729</v>
      </c>
      <c r="J132" s="327">
        <v>20</v>
      </c>
      <c r="K132" s="349"/>
    </row>
    <row r="133" s="1" customFormat="1" ht="15" customHeight="1">
      <c r="B133" s="346"/>
      <c r="C133" s="301" t="s">
        <v>732</v>
      </c>
      <c r="D133" s="301"/>
      <c r="E133" s="301"/>
      <c r="F133" s="324" t="s">
        <v>733</v>
      </c>
      <c r="G133" s="301"/>
      <c r="H133" s="301" t="s">
        <v>767</v>
      </c>
      <c r="I133" s="301" t="s">
        <v>729</v>
      </c>
      <c r="J133" s="301">
        <v>50</v>
      </c>
      <c r="K133" s="349"/>
    </row>
    <row r="134" s="1" customFormat="1" ht="15" customHeight="1">
      <c r="B134" s="346"/>
      <c r="C134" s="301" t="s">
        <v>746</v>
      </c>
      <c r="D134" s="301"/>
      <c r="E134" s="301"/>
      <c r="F134" s="324" t="s">
        <v>733</v>
      </c>
      <c r="G134" s="301"/>
      <c r="H134" s="301" t="s">
        <v>767</v>
      </c>
      <c r="I134" s="301" t="s">
        <v>729</v>
      </c>
      <c r="J134" s="301">
        <v>50</v>
      </c>
      <c r="K134" s="349"/>
    </row>
    <row r="135" s="1" customFormat="1" ht="15" customHeight="1">
      <c r="B135" s="346"/>
      <c r="C135" s="301" t="s">
        <v>752</v>
      </c>
      <c r="D135" s="301"/>
      <c r="E135" s="301"/>
      <c r="F135" s="324" t="s">
        <v>733</v>
      </c>
      <c r="G135" s="301"/>
      <c r="H135" s="301" t="s">
        <v>767</v>
      </c>
      <c r="I135" s="301" t="s">
        <v>729</v>
      </c>
      <c r="J135" s="301">
        <v>50</v>
      </c>
      <c r="K135" s="349"/>
    </row>
    <row r="136" s="1" customFormat="1" ht="15" customHeight="1">
      <c r="B136" s="346"/>
      <c r="C136" s="301" t="s">
        <v>754</v>
      </c>
      <c r="D136" s="301"/>
      <c r="E136" s="301"/>
      <c r="F136" s="324" t="s">
        <v>733</v>
      </c>
      <c r="G136" s="301"/>
      <c r="H136" s="301" t="s">
        <v>767</v>
      </c>
      <c r="I136" s="301" t="s">
        <v>729</v>
      </c>
      <c r="J136" s="301">
        <v>50</v>
      </c>
      <c r="K136" s="349"/>
    </row>
    <row r="137" s="1" customFormat="1" ht="15" customHeight="1">
      <c r="B137" s="346"/>
      <c r="C137" s="301" t="s">
        <v>755</v>
      </c>
      <c r="D137" s="301"/>
      <c r="E137" s="301"/>
      <c r="F137" s="324" t="s">
        <v>733</v>
      </c>
      <c r="G137" s="301"/>
      <c r="H137" s="301" t="s">
        <v>780</v>
      </c>
      <c r="I137" s="301" t="s">
        <v>729</v>
      </c>
      <c r="J137" s="301">
        <v>255</v>
      </c>
      <c r="K137" s="349"/>
    </row>
    <row r="138" s="1" customFormat="1" ht="15" customHeight="1">
      <c r="B138" s="346"/>
      <c r="C138" s="301" t="s">
        <v>757</v>
      </c>
      <c r="D138" s="301"/>
      <c r="E138" s="301"/>
      <c r="F138" s="324" t="s">
        <v>727</v>
      </c>
      <c r="G138" s="301"/>
      <c r="H138" s="301" t="s">
        <v>781</v>
      </c>
      <c r="I138" s="301" t="s">
        <v>759</v>
      </c>
      <c r="J138" s="301"/>
      <c r="K138" s="349"/>
    </row>
    <row r="139" s="1" customFormat="1" ht="15" customHeight="1">
      <c r="B139" s="346"/>
      <c r="C139" s="301" t="s">
        <v>760</v>
      </c>
      <c r="D139" s="301"/>
      <c r="E139" s="301"/>
      <c r="F139" s="324" t="s">
        <v>727</v>
      </c>
      <c r="G139" s="301"/>
      <c r="H139" s="301" t="s">
        <v>782</v>
      </c>
      <c r="I139" s="301" t="s">
        <v>762</v>
      </c>
      <c r="J139" s="301"/>
      <c r="K139" s="349"/>
    </row>
    <row r="140" s="1" customFormat="1" ht="15" customHeight="1">
      <c r="B140" s="346"/>
      <c r="C140" s="301" t="s">
        <v>763</v>
      </c>
      <c r="D140" s="301"/>
      <c r="E140" s="301"/>
      <c r="F140" s="324" t="s">
        <v>727</v>
      </c>
      <c r="G140" s="301"/>
      <c r="H140" s="301" t="s">
        <v>763</v>
      </c>
      <c r="I140" s="301" t="s">
        <v>762</v>
      </c>
      <c r="J140" s="301"/>
      <c r="K140" s="349"/>
    </row>
    <row r="141" s="1" customFormat="1" ht="15" customHeight="1">
      <c r="B141" s="346"/>
      <c r="C141" s="301" t="s">
        <v>40</v>
      </c>
      <c r="D141" s="301"/>
      <c r="E141" s="301"/>
      <c r="F141" s="324" t="s">
        <v>727</v>
      </c>
      <c r="G141" s="301"/>
      <c r="H141" s="301" t="s">
        <v>783</v>
      </c>
      <c r="I141" s="301" t="s">
        <v>762</v>
      </c>
      <c r="J141" s="301"/>
      <c r="K141" s="349"/>
    </row>
    <row r="142" s="1" customFormat="1" ht="15" customHeight="1">
      <c r="B142" s="346"/>
      <c r="C142" s="301" t="s">
        <v>784</v>
      </c>
      <c r="D142" s="301"/>
      <c r="E142" s="301"/>
      <c r="F142" s="324" t="s">
        <v>727</v>
      </c>
      <c r="G142" s="301"/>
      <c r="H142" s="301" t="s">
        <v>785</v>
      </c>
      <c r="I142" s="301" t="s">
        <v>762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786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721</v>
      </c>
      <c r="D148" s="316"/>
      <c r="E148" s="316"/>
      <c r="F148" s="316" t="s">
        <v>722</v>
      </c>
      <c r="G148" s="317"/>
      <c r="H148" s="316" t="s">
        <v>56</v>
      </c>
      <c r="I148" s="316" t="s">
        <v>59</v>
      </c>
      <c r="J148" s="316" t="s">
        <v>723</v>
      </c>
      <c r="K148" s="315"/>
    </row>
    <row r="149" s="1" customFormat="1" ht="17.25" customHeight="1">
      <c r="B149" s="313"/>
      <c r="C149" s="318" t="s">
        <v>724</v>
      </c>
      <c r="D149" s="318"/>
      <c r="E149" s="318"/>
      <c r="F149" s="319" t="s">
        <v>725</v>
      </c>
      <c r="G149" s="320"/>
      <c r="H149" s="318"/>
      <c r="I149" s="318"/>
      <c r="J149" s="318" t="s">
        <v>726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730</v>
      </c>
      <c r="D151" s="301"/>
      <c r="E151" s="301"/>
      <c r="F151" s="354" t="s">
        <v>727</v>
      </c>
      <c r="G151" s="301"/>
      <c r="H151" s="353" t="s">
        <v>767</v>
      </c>
      <c r="I151" s="353" t="s">
        <v>729</v>
      </c>
      <c r="J151" s="353">
        <v>120</v>
      </c>
      <c r="K151" s="349"/>
    </row>
    <row r="152" s="1" customFormat="1" ht="15" customHeight="1">
      <c r="B152" s="326"/>
      <c r="C152" s="353" t="s">
        <v>776</v>
      </c>
      <c r="D152" s="301"/>
      <c r="E152" s="301"/>
      <c r="F152" s="354" t="s">
        <v>727</v>
      </c>
      <c r="G152" s="301"/>
      <c r="H152" s="353" t="s">
        <v>787</v>
      </c>
      <c r="I152" s="353" t="s">
        <v>729</v>
      </c>
      <c r="J152" s="353" t="s">
        <v>778</v>
      </c>
      <c r="K152" s="349"/>
    </row>
    <row r="153" s="1" customFormat="1" ht="15" customHeight="1">
      <c r="B153" s="326"/>
      <c r="C153" s="353" t="s">
        <v>675</v>
      </c>
      <c r="D153" s="301"/>
      <c r="E153" s="301"/>
      <c r="F153" s="354" t="s">
        <v>727</v>
      </c>
      <c r="G153" s="301"/>
      <c r="H153" s="353" t="s">
        <v>788</v>
      </c>
      <c r="I153" s="353" t="s">
        <v>729</v>
      </c>
      <c r="J153" s="353" t="s">
        <v>778</v>
      </c>
      <c r="K153" s="349"/>
    </row>
    <row r="154" s="1" customFormat="1" ht="15" customHeight="1">
      <c r="B154" s="326"/>
      <c r="C154" s="353" t="s">
        <v>732</v>
      </c>
      <c r="D154" s="301"/>
      <c r="E154" s="301"/>
      <c r="F154" s="354" t="s">
        <v>733</v>
      </c>
      <c r="G154" s="301"/>
      <c r="H154" s="353" t="s">
        <v>767</v>
      </c>
      <c r="I154" s="353" t="s">
        <v>729</v>
      </c>
      <c r="J154" s="353">
        <v>50</v>
      </c>
      <c r="K154" s="349"/>
    </row>
    <row r="155" s="1" customFormat="1" ht="15" customHeight="1">
      <c r="B155" s="326"/>
      <c r="C155" s="353" t="s">
        <v>735</v>
      </c>
      <c r="D155" s="301"/>
      <c r="E155" s="301"/>
      <c r="F155" s="354" t="s">
        <v>727</v>
      </c>
      <c r="G155" s="301"/>
      <c r="H155" s="353" t="s">
        <v>767</v>
      </c>
      <c r="I155" s="353" t="s">
        <v>737</v>
      </c>
      <c r="J155" s="353"/>
      <c r="K155" s="349"/>
    </row>
    <row r="156" s="1" customFormat="1" ht="15" customHeight="1">
      <c r="B156" s="326"/>
      <c r="C156" s="353" t="s">
        <v>746</v>
      </c>
      <c r="D156" s="301"/>
      <c r="E156" s="301"/>
      <c r="F156" s="354" t="s">
        <v>733</v>
      </c>
      <c r="G156" s="301"/>
      <c r="H156" s="353" t="s">
        <v>767</v>
      </c>
      <c r="I156" s="353" t="s">
        <v>729</v>
      </c>
      <c r="J156" s="353">
        <v>50</v>
      </c>
      <c r="K156" s="349"/>
    </row>
    <row r="157" s="1" customFormat="1" ht="15" customHeight="1">
      <c r="B157" s="326"/>
      <c r="C157" s="353" t="s">
        <v>754</v>
      </c>
      <c r="D157" s="301"/>
      <c r="E157" s="301"/>
      <c r="F157" s="354" t="s">
        <v>733</v>
      </c>
      <c r="G157" s="301"/>
      <c r="H157" s="353" t="s">
        <v>767</v>
      </c>
      <c r="I157" s="353" t="s">
        <v>729</v>
      </c>
      <c r="J157" s="353">
        <v>50</v>
      </c>
      <c r="K157" s="349"/>
    </row>
    <row r="158" s="1" customFormat="1" ht="15" customHeight="1">
      <c r="B158" s="326"/>
      <c r="C158" s="353" t="s">
        <v>752</v>
      </c>
      <c r="D158" s="301"/>
      <c r="E158" s="301"/>
      <c r="F158" s="354" t="s">
        <v>733</v>
      </c>
      <c r="G158" s="301"/>
      <c r="H158" s="353" t="s">
        <v>767</v>
      </c>
      <c r="I158" s="353" t="s">
        <v>729</v>
      </c>
      <c r="J158" s="353">
        <v>50</v>
      </c>
      <c r="K158" s="349"/>
    </row>
    <row r="159" s="1" customFormat="1" ht="15" customHeight="1">
      <c r="B159" s="326"/>
      <c r="C159" s="353" t="s">
        <v>91</v>
      </c>
      <c r="D159" s="301"/>
      <c r="E159" s="301"/>
      <c r="F159" s="354" t="s">
        <v>727</v>
      </c>
      <c r="G159" s="301"/>
      <c r="H159" s="353" t="s">
        <v>789</v>
      </c>
      <c r="I159" s="353" t="s">
        <v>729</v>
      </c>
      <c r="J159" s="353" t="s">
        <v>790</v>
      </c>
      <c r="K159" s="349"/>
    </row>
    <row r="160" s="1" customFormat="1" ht="15" customHeight="1">
      <c r="B160" s="326"/>
      <c r="C160" s="353" t="s">
        <v>791</v>
      </c>
      <c r="D160" s="301"/>
      <c r="E160" s="301"/>
      <c r="F160" s="354" t="s">
        <v>727</v>
      </c>
      <c r="G160" s="301"/>
      <c r="H160" s="353" t="s">
        <v>792</v>
      </c>
      <c r="I160" s="353" t="s">
        <v>762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793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721</v>
      </c>
      <c r="D166" s="316"/>
      <c r="E166" s="316"/>
      <c r="F166" s="316" t="s">
        <v>722</v>
      </c>
      <c r="G166" s="358"/>
      <c r="H166" s="359" t="s">
        <v>56</v>
      </c>
      <c r="I166" s="359" t="s">
        <v>59</v>
      </c>
      <c r="J166" s="316" t="s">
        <v>723</v>
      </c>
      <c r="K166" s="293"/>
    </row>
    <row r="167" s="1" customFormat="1" ht="17.25" customHeight="1">
      <c r="B167" s="294"/>
      <c r="C167" s="318" t="s">
        <v>724</v>
      </c>
      <c r="D167" s="318"/>
      <c r="E167" s="318"/>
      <c r="F167" s="319" t="s">
        <v>725</v>
      </c>
      <c r="G167" s="360"/>
      <c r="H167" s="361"/>
      <c r="I167" s="361"/>
      <c r="J167" s="318" t="s">
        <v>726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730</v>
      </c>
      <c r="D169" s="301"/>
      <c r="E169" s="301"/>
      <c r="F169" s="324" t="s">
        <v>727</v>
      </c>
      <c r="G169" s="301"/>
      <c r="H169" s="301" t="s">
        <v>767</v>
      </c>
      <c r="I169" s="301" t="s">
        <v>729</v>
      </c>
      <c r="J169" s="301">
        <v>120</v>
      </c>
      <c r="K169" s="349"/>
    </row>
    <row r="170" s="1" customFormat="1" ht="15" customHeight="1">
      <c r="B170" s="326"/>
      <c r="C170" s="301" t="s">
        <v>776</v>
      </c>
      <c r="D170" s="301"/>
      <c r="E170" s="301"/>
      <c r="F170" s="324" t="s">
        <v>727</v>
      </c>
      <c r="G170" s="301"/>
      <c r="H170" s="301" t="s">
        <v>777</v>
      </c>
      <c r="I170" s="301" t="s">
        <v>729</v>
      </c>
      <c r="J170" s="301" t="s">
        <v>778</v>
      </c>
      <c r="K170" s="349"/>
    </row>
    <row r="171" s="1" customFormat="1" ht="15" customHeight="1">
      <c r="B171" s="326"/>
      <c r="C171" s="301" t="s">
        <v>675</v>
      </c>
      <c r="D171" s="301"/>
      <c r="E171" s="301"/>
      <c r="F171" s="324" t="s">
        <v>727</v>
      </c>
      <c r="G171" s="301"/>
      <c r="H171" s="301" t="s">
        <v>794</v>
      </c>
      <c r="I171" s="301" t="s">
        <v>729</v>
      </c>
      <c r="J171" s="301" t="s">
        <v>778</v>
      </c>
      <c r="K171" s="349"/>
    </row>
    <row r="172" s="1" customFormat="1" ht="15" customHeight="1">
      <c r="B172" s="326"/>
      <c r="C172" s="301" t="s">
        <v>732</v>
      </c>
      <c r="D172" s="301"/>
      <c r="E172" s="301"/>
      <c r="F172" s="324" t="s">
        <v>733</v>
      </c>
      <c r="G172" s="301"/>
      <c r="H172" s="301" t="s">
        <v>794</v>
      </c>
      <c r="I172" s="301" t="s">
        <v>729</v>
      </c>
      <c r="J172" s="301">
        <v>50</v>
      </c>
      <c r="K172" s="349"/>
    </row>
    <row r="173" s="1" customFormat="1" ht="15" customHeight="1">
      <c r="B173" s="326"/>
      <c r="C173" s="301" t="s">
        <v>735</v>
      </c>
      <c r="D173" s="301"/>
      <c r="E173" s="301"/>
      <c r="F173" s="324" t="s">
        <v>727</v>
      </c>
      <c r="G173" s="301"/>
      <c r="H173" s="301" t="s">
        <v>794</v>
      </c>
      <c r="I173" s="301" t="s">
        <v>737</v>
      </c>
      <c r="J173" s="301"/>
      <c r="K173" s="349"/>
    </row>
    <row r="174" s="1" customFormat="1" ht="15" customHeight="1">
      <c r="B174" s="326"/>
      <c r="C174" s="301" t="s">
        <v>746</v>
      </c>
      <c r="D174" s="301"/>
      <c r="E174" s="301"/>
      <c r="F174" s="324" t="s">
        <v>733</v>
      </c>
      <c r="G174" s="301"/>
      <c r="H174" s="301" t="s">
        <v>794</v>
      </c>
      <c r="I174" s="301" t="s">
        <v>729</v>
      </c>
      <c r="J174" s="301">
        <v>50</v>
      </c>
      <c r="K174" s="349"/>
    </row>
    <row r="175" s="1" customFormat="1" ht="15" customHeight="1">
      <c r="B175" s="326"/>
      <c r="C175" s="301" t="s">
        <v>754</v>
      </c>
      <c r="D175" s="301"/>
      <c r="E175" s="301"/>
      <c r="F175" s="324" t="s">
        <v>733</v>
      </c>
      <c r="G175" s="301"/>
      <c r="H175" s="301" t="s">
        <v>794</v>
      </c>
      <c r="I175" s="301" t="s">
        <v>729</v>
      </c>
      <c r="J175" s="301">
        <v>50</v>
      </c>
      <c r="K175" s="349"/>
    </row>
    <row r="176" s="1" customFormat="1" ht="15" customHeight="1">
      <c r="B176" s="326"/>
      <c r="C176" s="301" t="s">
        <v>752</v>
      </c>
      <c r="D176" s="301"/>
      <c r="E176" s="301"/>
      <c r="F176" s="324" t="s">
        <v>733</v>
      </c>
      <c r="G176" s="301"/>
      <c r="H176" s="301" t="s">
        <v>794</v>
      </c>
      <c r="I176" s="301" t="s">
        <v>729</v>
      </c>
      <c r="J176" s="301">
        <v>50</v>
      </c>
      <c r="K176" s="349"/>
    </row>
    <row r="177" s="1" customFormat="1" ht="15" customHeight="1">
      <c r="B177" s="326"/>
      <c r="C177" s="301" t="s">
        <v>110</v>
      </c>
      <c r="D177" s="301"/>
      <c r="E177" s="301"/>
      <c r="F177" s="324" t="s">
        <v>727</v>
      </c>
      <c r="G177" s="301"/>
      <c r="H177" s="301" t="s">
        <v>795</v>
      </c>
      <c r="I177" s="301" t="s">
        <v>796</v>
      </c>
      <c r="J177" s="301"/>
      <c r="K177" s="349"/>
    </row>
    <row r="178" s="1" customFormat="1" ht="15" customHeight="1">
      <c r="B178" s="326"/>
      <c r="C178" s="301" t="s">
        <v>59</v>
      </c>
      <c r="D178" s="301"/>
      <c r="E178" s="301"/>
      <c r="F178" s="324" t="s">
        <v>727</v>
      </c>
      <c r="G178" s="301"/>
      <c r="H178" s="301" t="s">
        <v>797</v>
      </c>
      <c r="I178" s="301" t="s">
        <v>798</v>
      </c>
      <c r="J178" s="301">
        <v>1</v>
      </c>
      <c r="K178" s="349"/>
    </row>
    <row r="179" s="1" customFormat="1" ht="15" customHeight="1">
      <c r="B179" s="326"/>
      <c r="C179" s="301" t="s">
        <v>55</v>
      </c>
      <c r="D179" s="301"/>
      <c r="E179" s="301"/>
      <c r="F179" s="324" t="s">
        <v>727</v>
      </c>
      <c r="G179" s="301"/>
      <c r="H179" s="301" t="s">
        <v>799</v>
      </c>
      <c r="I179" s="301" t="s">
        <v>729</v>
      </c>
      <c r="J179" s="301">
        <v>20</v>
      </c>
      <c r="K179" s="349"/>
    </row>
    <row r="180" s="1" customFormat="1" ht="15" customHeight="1">
      <c r="B180" s="326"/>
      <c r="C180" s="301" t="s">
        <v>56</v>
      </c>
      <c r="D180" s="301"/>
      <c r="E180" s="301"/>
      <c r="F180" s="324" t="s">
        <v>727</v>
      </c>
      <c r="G180" s="301"/>
      <c r="H180" s="301" t="s">
        <v>800</v>
      </c>
      <c r="I180" s="301" t="s">
        <v>729</v>
      </c>
      <c r="J180" s="301">
        <v>255</v>
      </c>
      <c r="K180" s="349"/>
    </row>
    <row r="181" s="1" customFormat="1" ht="15" customHeight="1">
      <c r="B181" s="326"/>
      <c r="C181" s="301" t="s">
        <v>111</v>
      </c>
      <c r="D181" s="301"/>
      <c r="E181" s="301"/>
      <c r="F181" s="324" t="s">
        <v>727</v>
      </c>
      <c r="G181" s="301"/>
      <c r="H181" s="301" t="s">
        <v>691</v>
      </c>
      <c r="I181" s="301" t="s">
        <v>729</v>
      </c>
      <c r="J181" s="301">
        <v>10</v>
      </c>
      <c r="K181" s="349"/>
    </row>
    <row r="182" s="1" customFormat="1" ht="15" customHeight="1">
      <c r="B182" s="326"/>
      <c r="C182" s="301" t="s">
        <v>112</v>
      </c>
      <c r="D182" s="301"/>
      <c r="E182" s="301"/>
      <c r="F182" s="324" t="s">
        <v>727</v>
      </c>
      <c r="G182" s="301"/>
      <c r="H182" s="301" t="s">
        <v>801</v>
      </c>
      <c r="I182" s="301" t="s">
        <v>762</v>
      </c>
      <c r="J182" s="301"/>
      <c r="K182" s="349"/>
    </row>
    <row r="183" s="1" customFormat="1" ht="15" customHeight="1">
      <c r="B183" s="326"/>
      <c r="C183" s="301" t="s">
        <v>802</v>
      </c>
      <c r="D183" s="301"/>
      <c r="E183" s="301"/>
      <c r="F183" s="324" t="s">
        <v>727</v>
      </c>
      <c r="G183" s="301"/>
      <c r="H183" s="301" t="s">
        <v>803</v>
      </c>
      <c r="I183" s="301" t="s">
        <v>762</v>
      </c>
      <c r="J183" s="301"/>
      <c r="K183" s="349"/>
    </row>
    <row r="184" s="1" customFormat="1" ht="15" customHeight="1">
      <c r="B184" s="326"/>
      <c r="C184" s="301" t="s">
        <v>791</v>
      </c>
      <c r="D184" s="301"/>
      <c r="E184" s="301"/>
      <c r="F184" s="324" t="s">
        <v>727</v>
      </c>
      <c r="G184" s="301"/>
      <c r="H184" s="301" t="s">
        <v>804</v>
      </c>
      <c r="I184" s="301" t="s">
        <v>762</v>
      </c>
      <c r="J184" s="301"/>
      <c r="K184" s="349"/>
    </row>
    <row r="185" s="1" customFormat="1" ht="15" customHeight="1">
      <c r="B185" s="326"/>
      <c r="C185" s="301" t="s">
        <v>114</v>
      </c>
      <c r="D185" s="301"/>
      <c r="E185" s="301"/>
      <c r="F185" s="324" t="s">
        <v>733</v>
      </c>
      <c r="G185" s="301"/>
      <c r="H185" s="301" t="s">
        <v>805</v>
      </c>
      <c r="I185" s="301" t="s">
        <v>729</v>
      </c>
      <c r="J185" s="301">
        <v>50</v>
      </c>
      <c r="K185" s="349"/>
    </row>
    <row r="186" s="1" customFormat="1" ht="15" customHeight="1">
      <c r="B186" s="326"/>
      <c r="C186" s="301" t="s">
        <v>806</v>
      </c>
      <c r="D186" s="301"/>
      <c r="E186" s="301"/>
      <c r="F186" s="324" t="s">
        <v>733</v>
      </c>
      <c r="G186" s="301"/>
      <c r="H186" s="301" t="s">
        <v>807</v>
      </c>
      <c r="I186" s="301" t="s">
        <v>808</v>
      </c>
      <c r="J186" s="301"/>
      <c r="K186" s="349"/>
    </row>
    <row r="187" s="1" customFormat="1" ht="15" customHeight="1">
      <c r="B187" s="326"/>
      <c r="C187" s="301" t="s">
        <v>809</v>
      </c>
      <c r="D187" s="301"/>
      <c r="E187" s="301"/>
      <c r="F187" s="324" t="s">
        <v>733</v>
      </c>
      <c r="G187" s="301"/>
      <c r="H187" s="301" t="s">
        <v>810</v>
      </c>
      <c r="I187" s="301" t="s">
        <v>808</v>
      </c>
      <c r="J187" s="301"/>
      <c r="K187" s="349"/>
    </row>
    <row r="188" s="1" customFormat="1" ht="15" customHeight="1">
      <c r="B188" s="326"/>
      <c r="C188" s="301" t="s">
        <v>811</v>
      </c>
      <c r="D188" s="301"/>
      <c r="E188" s="301"/>
      <c r="F188" s="324" t="s">
        <v>733</v>
      </c>
      <c r="G188" s="301"/>
      <c r="H188" s="301" t="s">
        <v>812</v>
      </c>
      <c r="I188" s="301" t="s">
        <v>808</v>
      </c>
      <c r="J188" s="301"/>
      <c r="K188" s="349"/>
    </row>
    <row r="189" s="1" customFormat="1" ht="15" customHeight="1">
      <c r="B189" s="326"/>
      <c r="C189" s="362" t="s">
        <v>813</v>
      </c>
      <c r="D189" s="301"/>
      <c r="E189" s="301"/>
      <c r="F189" s="324" t="s">
        <v>733</v>
      </c>
      <c r="G189" s="301"/>
      <c r="H189" s="301" t="s">
        <v>814</v>
      </c>
      <c r="I189" s="301" t="s">
        <v>815</v>
      </c>
      <c r="J189" s="363" t="s">
        <v>816</v>
      </c>
      <c r="K189" s="349"/>
    </row>
    <row r="190" s="1" customFormat="1" ht="15" customHeight="1">
      <c r="B190" s="326"/>
      <c r="C190" s="362" t="s">
        <v>44</v>
      </c>
      <c r="D190" s="301"/>
      <c r="E190" s="301"/>
      <c r="F190" s="324" t="s">
        <v>727</v>
      </c>
      <c r="G190" s="301"/>
      <c r="H190" s="298" t="s">
        <v>817</v>
      </c>
      <c r="I190" s="301" t="s">
        <v>818</v>
      </c>
      <c r="J190" s="301"/>
      <c r="K190" s="349"/>
    </row>
    <row r="191" s="1" customFormat="1" ht="15" customHeight="1">
      <c r="B191" s="326"/>
      <c r="C191" s="362" t="s">
        <v>819</v>
      </c>
      <c r="D191" s="301"/>
      <c r="E191" s="301"/>
      <c r="F191" s="324" t="s">
        <v>727</v>
      </c>
      <c r="G191" s="301"/>
      <c r="H191" s="301" t="s">
        <v>820</v>
      </c>
      <c r="I191" s="301" t="s">
        <v>762</v>
      </c>
      <c r="J191" s="301"/>
      <c r="K191" s="349"/>
    </row>
    <row r="192" s="1" customFormat="1" ht="15" customHeight="1">
      <c r="B192" s="326"/>
      <c r="C192" s="362" t="s">
        <v>821</v>
      </c>
      <c r="D192" s="301"/>
      <c r="E192" s="301"/>
      <c r="F192" s="324" t="s">
        <v>727</v>
      </c>
      <c r="G192" s="301"/>
      <c r="H192" s="301" t="s">
        <v>822</v>
      </c>
      <c r="I192" s="301" t="s">
        <v>762</v>
      </c>
      <c r="J192" s="301"/>
      <c r="K192" s="349"/>
    </row>
    <row r="193" s="1" customFormat="1" ht="15" customHeight="1">
      <c r="B193" s="326"/>
      <c r="C193" s="362" t="s">
        <v>823</v>
      </c>
      <c r="D193" s="301"/>
      <c r="E193" s="301"/>
      <c r="F193" s="324" t="s">
        <v>733</v>
      </c>
      <c r="G193" s="301"/>
      <c r="H193" s="301" t="s">
        <v>824</v>
      </c>
      <c r="I193" s="301" t="s">
        <v>762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825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826</v>
      </c>
      <c r="D200" s="365"/>
      <c r="E200" s="365"/>
      <c r="F200" s="365" t="s">
        <v>827</v>
      </c>
      <c r="G200" s="366"/>
      <c r="H200" s="365" t="s">
        <v>828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818</v>
      </c>
      <c r="D202" s="301"/>
      <c r="E202" s="301"/>
      <c r="F202" s="324" t="s">
        <v>45</v>
      </c>
      <c r="G202" s="301"/>
      <c r="H202" s="301" t="s">
        <v>829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46</v>
      </c>
      <c r="G203" s="301"/>
      <c r="H203" s="301" t="s">
        <v>830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49</v>
      </c>
      <c r="G204" s="301"/>
      <c r="H204" s="301" t="s">
        <v>831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47</v>
      </c>
      <c r="G205" s="301"/>
      <c r="H205" s="301" t="s">
        <v>832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48</v>
      </c>
      <c r="G206" s="301"/>
      <c r="H206" s="301" t="s">
        <v>833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774</v>
      </c>
      <c r="D208" s="301"/>
      <c r="E208" s="301"/>
      <c r="F208" s="324" t="s">
        <v>81</v>
      </c>
      <c r="G208" s="301"/>
      <c r="H208" s="301" t="s">
        <v>834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669</v>
      </c>
      <c r="G209" s="301"/>
      <c r="H209" s="301" t="s">
        <v>670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667</v>
      </c>
      <c r="G210" s="301"/>
      <c r="H210" s="301" t="s">
        <v>835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671</v>
      </c>
      <c r="G211" s="362"/>
      <c r="H211" s="353" t="s">
        <v>672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673</v>
      </c>
      <c r="G212" s="362"/>
      <c r="H212" s="353" t="s">
        <v>836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798</v>
      </c>
      <c r="D214" s="301"/>
      <c r="E214" s="301"/>
      <c r="F214" s="324">
        <v>1</v>
      </c>
      <c r="G214" s="362"/>
      <c r="H214" s="353" t="s">
        <v>837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838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839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840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Tanczoš</dc:creator>
  <cp:lastModifiedBy>Stanislav Tanczoš</cp:lastModifiedBy>
  <dcterms:created xsi:type="dcterms:W3CDTF">2023-11-07T18:32:18Z</dcterms:created>
  <dcterms:modified xsi:type="dcterms:W3CDTF">2023-11-07T18:32:20Z</dcterms:modified>
</cp:coreProperties>
</file>