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800 - Výsadba" sheetId="2" r:id="rId2"/>
    <sheet name="SO 801.1 - Povýsadbová pé..." sheetId="3" r:id="rId3"/>
    <sheet name="SO 801.2 - Povýsadbová pé..." sheetId="4" r:id="rId4"/>
    <sheet name="SO 801.3 - Povýsadbová p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800 - Výsadba'!$C$86:$K$318</definedName>
    <definedName name="_xlnm.Print_Area" localSheetId="1">'SO 800 - Výsadba'!$C$4:$J$39,'SO 800 - Výsadba'!$C$45:$J$68,'SO 800 - Výsadba'!$C$74:$K$318</definedName>
    <definedName name="_xlnm.Print_Titles" localSheetId="1">'SO 800 - Výsadba'!$86:$86</definedName>
    <definedName name="_xlnm._FilterDatabase" localSheetId="2" hidden="1">'SO 801.1 - Povýsadbová pé...'!$C$81:$K$122</definedName>
    <definedName name="_xlnm.Print_Area" localSheetId="2">'SO 801.1 - Povýsadbová pé...'!$C$4:$J$39,'SO 801.1 - Povýsadbová pé...'!$C$45:$J$63,'SO 801.1 - Povýsadbová pé...'!$C$69:$K$122</definedName>
    <definedName name="_xlnm.Print_Titles" localSheetId="2">'SO 801.1 - Povýsadbová pé...'!$81:$81</definedName>
    <definedName name="_xlnm._FilterDatabase" localSheetId="3" hidden="1">'SO 801.2 - Povýsadbová pé...'!$C$81:$K$122</definedName>
    <definedName name="_xlnm.Print_Area" localSheetId="3">'SO 801.2 - Povýsadbová pé...'!$C$4:$J$39,'SO 801.2 - Povýsadbová pé...'!$C$45:$J$63,'SO 801.2 - Povýsadbová pé...'!$C$69:$K$122</definedName>
    <definedName name="_xlnm.Print_Titles" localSheetId="3">'SO 801.2 - Povýsadbová pé...'!$81:$81</definedName>
    <definedName name="_xlnm._FilterDatabase" localSheetId="4" hidden="1">'SO 801.3 - Povýsadbová pé...'!$C$81:$K$136</definedName>
    <definedName name="_xlnm.Print_Area" localSheetId="4">'SO 801.3 - Povýsadbová pé...'!$C$4:$J$39,'SO 801.3 - Povýsadbová pé...'!$C$45:$J$63,'SO 801.3 - Povýsadbová pé...'!$C$69:$K$136</definedName>
    <definedName name="_xlnm.Print_Titles" localSheetId="4">'SO 801.3 - Povýsadbová pé...'!$81:$81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8"/>
  <c r="BH128"/>
  <c r="BG128"/>
  <c r="BF128"/>
  <c r="T128"/>
  <c r="R128"/>
  <c r="P128"/>
  <c r="BI123"/>
  <c r="BH123"/>
  <c r="BG123"/>
  <c r="BF123"/>
  <c r="T123"/>
  <c r="R123"/>
  <c r="P123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4" r="J37"/>
  <c r="J36"/>
  <c i="1" r="AY57"/>
  <c i="4" r="J35"/>
  <c i="1" r="AX57"/>
  <c i="4" r="BI121"/>
  <c r="BH121"/>
  <c r="BG121"/>
  <c r="BF121"/>
  <c r="T121"/>
  <c r="T120"/>
  <c r="R121"/>
  <c r="R120"/>
  <c r="P121"/>
  <c r="P120"/>
  <c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3" r="J37"/>
  <c r="J36"/>
  <c i="1" r="AY56"/>
  <c i="3" r="J35"/>
  <c i="1" r="AX56"/>
  <c i="3" r="BI121"/>
  <c r="BH121"/>
  <c r="BG121"/>
  <c r="BF121"/>
  <c r="T121"/>
  <c r="T120"/>
  <c r="R121"/>
  <c r="R120"/>
  <c r="P121"/>
  <c r="P120"/>
  <c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2" r="J37"/>
  <c r="J36"/>
  <c i="1" r="AY55"/>
  <c i="2" r="J35"/>
  <c i="1" r="AX55"/>
  <c i="2" r="BI316"/>
  <c r="BH316"/>
  <c r="BG316"/>
  <c r="BF316"/>
  <c r="T316"/>
  <c r="T315"/>
  <c r="T314"/>
  <c r="R316"/>
  <c r="R315"/>
  <c r="R314"/>
  <c r="P316"/>
  <c r="P315"/>
  <c r="P314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T305"/>
  <c r="R306"/>
  <c r="R305"/>
  <c r="P306"/>
  <c r="P305"/>
  <c r="BI300"/>
  <c r="BH300"/>
  <c r="BG300"/>
  <c r="BF300"/>
  <c r="T300"/>
  <c r="R300"/>
  <c r="P300"/>
  <c r="BI296"/>
  <c r="BH296"/>
  <c r="BG296"/>
  <c r="BF296"/>
  <c r="T296"/>
  <c r="R296"/>
  <c r="P296"/>
  <c r="BI290"/>
  <c r="BH290"/>
  <c r="BG290"/>
  <c r="BF290"/>
  <c r="T290"/>
  <c r="R290"/>
  <c r="P290"/>
  <c r="BI287"/>
  <c r="BH287"/>
  <c r="BG287"/>
  <c r="BF287"/>
  <c r="T287"/>
  <c r="R287"/>
  <c r="P287"/>
  <c r="BI280"/>
  <c r="BH280"/>
  <c r="BG280"/>
  <c r="BF280"/>
  <c r="T280"/>
  <c r="R280"/>
  <c r="P280"/>
  <c r="BI276"/>
  <c r="BH276"/>
  <c r="BG276"/>
  <c r="BF276"/>
  <c r="T276"/>
  <c r="R276"/>
  <c r="P276"/>
  <c r="BI271"/>
  <c r="BH271"/>
  <c r="BG271"/>
  <c r="BF271"/>
  <c r="T271"/>
  <c r="R271"/>
  <c r="P271"/>
  <c r="BI264"/>
  <c r="BH264"/>
  <c r="BG264"/>
  <c r="BF264"/>
  <c r="T264"/>
  <c r="R264"/>
  <c r="P264"/>
  <c r="BI259"/>
  <c r="BH259"/>
  <c r="BG259"/>
  <c r="BF259"/>
  <c r="T259"/>
  <c r="R259"/>
  <c r="P259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38"/>
  <c r="BH238"/>
  <c r="BG238"/>
  <c r="BF238"/>
  <c r="T238"/>
  <c r="R238"/>
  <c r="P238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J253"/>
  <c r="BK249"/>
  <c r="J220"/>
  <c r="J194"/>
  <c r="BK170"/>
  <c r="J104"/>
  <c r="BK206"/>
  <c r="BK153"/>
  <c r="J287"/>
  <c r="J90"/>
  <c i="3" r="J90"/>
  <c i="4" r="J90"/>
  <c r="BK96"/>
  <c i="5" r="BK128"/>
  <c r="BK85"/>
  <c i="2" r="J130"/>
  <c r="BK233"/>
  <c r="BK196"/>
  <c r="J150"/>
  <c r="J306"/>
  <c r="BK158"/>
  <c i="3" r="J100"/>
  <c r="J94"/>
  <c i="4" r="BK88"/>
  <c i="5" r="BK117"/>
  <c r="J130"/>
  <c i="2" r="BK290"/>
  <c r="J251"/>
  <c r="BK242"/>
  <c r="BK217"/>
  <c r="J184"/>
  <c r="J116"/>
  <c r="J217"/>
  <c r="J186"/>
  <c r="BK114"/>
  <c r="BK190"/>
  <c r="BK134"/>
  <c i="3" r="BK88"/>
  <c i="4" r="BK109"/>
  <c i="5" r="BK104"/>
  <c r="J85"/>
  <c i="2" r="J300"/>
  <c r="BK287"/>
  <c r="J259"/>
  <c r="J243"/>
  <c r="J223"/>
  <c r="BK202"/>
  <c r="BK174"/>
  <c r="BK125"/>
  <c r="BK220"/>
  <c r="BK188"/>
  <c r="BK296"/>
  <c r="J170"/>
  <c i="3" r="J116"/>
  <c r="BK116"/>
  <c i="4" r="BK114"/>
  <c r="BK100"/>
  <c i="5" r="BK92"/>
  <c r="J90"/>
  <c r="BK88"/>
  <c i="2" r="BK99"/>
  <c r="J247"/>
  <c r="J237"/>
  <c r="J206"/>
  <c r="J176"/>
  <c r="J119"/>
  <c r="BK226"/>
  <c r="BK194"/>
  <c r="BK130"/>
  <c r="BK306"/>
  <c r="J166"/>
  <c i="3" r="J85"/>
  <c i="4" r="J106"/>
  <c r="BK121"/>
  <c i="5" r="J100"/>
  <c r="BK106"/>
  <c i="2" r="J114"/>
  <c r="BK212"/>
  <c r="BK180"/>
  <c r="J125"/>
  <c r="J188"/>
  <c i="3" r="BK114"/>
  <c i="4" r="J121"/>
  <c r="BK106"/>
  <c i="5" r="J88"/>
  <c r="J94"/>
  <c i="2" r="BK90"/>
  <c r="BK264"/>
  <c r="BK247"/>
  <c r="J233"/>
  <c r="J204"/>
  <c r="J178"/>
  <c r="BK150"/>
  <c r="BK97"/>
  <c r="J202"/>
  <c r="BK172"/>
  <c r="J310"/>
  <c r="J164"/>
  <c i="3" r="BK121"/>
  <c i="4" r="J116"/>
  <c r="J85"/>
  <c i="5" r="BK98"/>
  <c r="BK115"/>
  <c i="2" r="J296"/>
  <c r="J264"/>
  <c r="BK238"/>
  <c r="BK215"/>
  <c r="J180"/>
  <c r="J162"/>
  <c r="J99"/>
  <c r="BK198"/>
  <c r="BK139"/>
  <c r="BK310"/>
  <c r="BK186"/>
  <c i="3" r="J102"/>
  <c r="BK100"/>
  <c i="4" r="J114"/>
  <c i="5" r="BK135"/>
  <c r="BK109"/>
  <c r="J117"/>
  <c i="2" r="BK300"/>
  <c r="BK243"/>
  <c r="J229"/>
  <c r="BK200"/>
  <c r="BK156"/>
  <c r="J215"/>
  <c r="BK182"/>
  <c r="J111"/>
  <c r="BK184"/>
  <c i="3" r="BK102"/>
  <c r="J109"/>
  <c i="4" r="J88"/>
  <c i="5" r="J98"/>
  <c r="J128"/>
  <c i="2" r="J158"/>
  <c r="J101"/>
  <c r="BK204"/>
  <c r="BK162"/>
  <c r="J312"/>
  <c r="BK176"/>
  <c i="3" r="J121"/>
  <c r="J114"/>
  <c i="4" r="BK116"/>
  <c i="5" r="J113"/>
  <c r="BK94"/>
  <c i="2" r="J280"/>
  <c r="BK259"/>
  <c r="J245"/>
  <c r="J226"/>
  <c r="J196"/>
  <c r="BK164"/>
  <c r="J107"/>
  <c r="J208"/>
  <c r="J156"/>
  <c r="BK312"/>
  <c r="BK178"/>
  <c i="3" r="BK109"/>
  <c r="BK106"/>
  <c i="4" r="BK102"/>
  <c i="5" r="BK130"/>
  <c r="BK100"/>
  <c i="2" r="BK92"/>
  <c r="J271"/>
  <c r="J249"/>
  <c r="BK237"/>
  <c r="BK208"/>
  <c r="BK192"/>
  <c r="J153"/>
  <c r="J231"/>
  <c r="J174"/>
  <c r="BK116"/>
  <c r="BK276"/>
  <c r="BK107"/>
  <c i="3" r="BK96"/>
  <c i="4" r="J94"/>
  <c r="BK90"/>
  <c i="5" r="J135"/>
  <c r="J123"/>
  <c r="J109"/>
  <c i="1" r="AS54"/>
  <c i="2" r="J242"/>
  <c r="J212"/>
  <c r="J182"/>
  <c r="BK145"/>
  <c r="J92"/>
  <c r="J200"/>
  <c r="J168"/>
  <c r="J316"/>
  <c r="J139"/>
  <c i="3" r="J88"/>
  <c r="BK90"/>
  <c i="4" r="J109"/>
  <c i="5" r="J115"/>
  <c r="BK90"/>
  <c i="2" r="BK168"/>
  <c r="BK223"/>
  <c r="J190"/>
  <c r="BK104"/>
  <c r="BK280"/>
  <c r="BK119"/>
  <c i="3" r="BK94"/>
  <c i="4" r="J102"/>
  <c r="BK94"/>
  <c i="5" r="BK113"/>
  <c i="2" r="BK316"/>
  <c r="BK271"/>
  <c r="BK253"/>
  <c r="J238"/>
  <c r="BK210"/>
  <c r="J172"/>
  <c r="BK160"/>
  <c r="BK229"/>
  <c r="J192"/>
  <c r="J134"/>
  <c r="J290"/>
  <c r="BK101"/>
  <c i="3" r="J106"/>
  <c i="4" r="J100"/>
  <c r="BK85"/>
  <c i="5" r="BK123"/>
  <c r="J92"/>
  <c i="2" r="J276"/>
  <c r="BK251"/>
  <c r="BK245"/>
  <c r="BK231"/>
  <c r="J198"/>
  <c r="BK166"/>
  <c r="BK111"/>
  <c r="J210"/>
  <c r="J160"/>
  <c r="J97"/>
  <c r="J145"/>
  <c i="3" r="J96"/>
  <c r="BK85"/>
  <c i="4" r="J96"/>
  <c i="5" r="J106"/>
  <c r="J104"/>
  <c i="2" l="1" r="T89"/>
  <c r="T88"/>
  <c r="T275"/>
  <c r="R309"/>
  <c r="R308"/>
  <c i="3" r="R84"/>
  <c r="R83"/>
  <c r="R82"/>
  <c i="4" r="P84"/>
  <c r="P83"/>
  <c r="P82"/>
  <c i="1" r="AU57"/>
  <c i="5" r="BK84"/>
  <c r="J84"/>
  <c r="J61"/>
  <c i="2" r="R89"/>
  <c r="R275"/>
  <c r="BK309"/>
  <c r="J309"/>
  <c r="J65"/>
  <c i="3" r="P84"/>
  <c r="P83"/>
  <c r="P82"/>
  <c i="1" r="AU56"/>
  <c i="4" r="BK84"/>
  <c r="J84"/>
  <c r="J61"/>
  <c i="5" r="P84"/>
  <c r="P83"/>
  <c r="P82"/>
  <c i="1" r="AU58"/>
  <c i="2" r="P89"/>
  <c r="P88"/>
  <c r="P87"/>
  <c i="1" r="AU55"/>
  <c i="2" r="P275"/>
  <c r="T309"/>
  <c r="T308"/>
  <c i="3" r="BK84"/>
  <c r="J84"/>
  <c r="J61"/>
  <c i="4" r="R84"/>
  <c r="R83"/>
  <c r="R82"/>
  <c i="5" r="T84"/>
  <c r="T83"/>
  <c r="T82"/>
  <c i="2" r="BK89"/>
  <c r="J89"/>
  <c r="J61"/>
  <c r="BK275"/>
  <c r="J275"/>
  <c r="J62"/>
  <c r="P309"/>
  <c r="P308"/>
  <c i="3" r="T84"/>
  <c r="T83"/>
  <c r="T82"/>
  <c i="4" r="T84"/>
  <c r="T83"/>
  <c r="T82"/>
  <c i="5" r="R84"/>
  <c r="R83"/>
  <c r="R82"/>
  <c i="4" r="BK120"/>
  <c r="J120"/>
  <c r="J62"/>
  <c i="3" r="BK120"/>
  <c r="J120"/>
  <c r="J62"/>
  <c i="2" r="BK305"/>
  <c r="J305"/>
  <c r="J63"/>
  <c r="BK315"/>
  <c r="J315"/>
  <c r="J67"/>
  <c i="5" r="BK134"/>
  <c r="J134"/>
  <c r="J62"/>
  <c r="J52"/>
  <c r="BE90"/>
  <c r="BE98"/>
  <c r="BE113"/>
  <c r="BE117"/>
  <c r="BE123"/>
  <c r="BE130"/>
  <c r="BE135"/>
  <c r="E48"/>
  <c r="BE92"/>
  <c r="BE94"/>
  <c r="BE100"/>
  <c r="F55"/>
  <c r="BE85"/>
  <c r="BE104"/>
  <c r="BE115"/>
  <c r="BE88"/>
  <c r="BE106"/>
  <c r="BE109"/>
  <c r="BE128"/>
  <c i="4" r="E48"/>
  <c r="F55"/>
  <c r="BE88"/>
  <c r="BE90"/>
  <c r="BE96"/>
  <c r="BE102"/>
  <c r="BE109"/>
  <c r="J76"/>
  <c r="BE100"/>
  <c r="BE116"/>
  <c r="BE121"/>
  <c i="3" r="BK83"/>
  <c r="J83"/>
  <c r="J60"/>
  <c i="4" r="BE85"/>
  <c r="BE94"/>
  <c r="BE106"/>
  <c r="BE114"/>
  <c i="3" r="J52"/>
  <c r="F55"/>
  <c r="BE106"/>
  <c r="BE121"/>
  <c r="BE85"/>
  <c r="BE100"/>
  <c r="BE109"/>
  <c r="BE114"/>
  <c r="BE88"/>
  <c r="BE94"/>
  <c r="BE96"/>
  <c r="BE102"/>
  <c r="BE116"/>
  <c r="E48"/>
  <c r="BE90"/>
  <c i="2" r="J52"/>
  <c r="F55"/>
  <c r="BE90"/>
  <c r="BE92"/>
  <c r="BE104"/>
  <c r="BE114"/>
  <c r="BE130"/>
  <c r="BE168"/>
  <c r="BE170"/>
  <c r="BE176"/>
  <c r="BE184"/>
  <c r="BE188"/>
  <c r="BE192"/>
  <c r="BE300"/>
  <c r="BE306"/>
  <c r="BE310"/>
  <c r="BE312"/>
  <c r="BE125"/>
  <c r="BE150"/>
  <c r="BE162"/>
  <c r="BE164"/>
  <c r="BE166"/>
  <c r="BE180"/>
  <c r="BE190"/>
  <c r="BE194"/>
  <c r="BE196"/>
  <c r="BE202"/>
  <c r="BE204"/>
  <c r="BE217"/>
  <c r="BE220"/>
  <c r="BE226"/>
  <c r="BE231"/>
  <c r="BE97"/>
  <c r="BE99"/>
  <c r="BE101"/>
  <c r="BE107"/>
  <c r="BE111"/>
  <c r="BE116"/>
  <c r="BE119"/>
  <c r="BE134"/>
  <c r="BE139"/>
  <c r="BE145"/>
  <c r="BE153"/>
  <c r="BE156"/>
  <c r="BE158"/>
  <c r="BE160"/>
  <c r="BE172"/>
  <c r="BE174"/>
  <c r="BE178"/>
  <c r="BE182"/>
  <c r="BE186"/>
  <c r="BE198"/>
  <c r="BE200"/>
  <c r="BE206"/>
  <c r="BE208"/>
  <c r="BE210"/>
  <c r="BE212"/>
  <c r="BE215"/>
  <c r="BE223"/>
  <c r="BE229"/>
  <c r="BE233"/>
  <c r="BE237"/>
  <c r="BE238"/>
  <c r="BE242"/>
  <c r="BE243"/>
  <c r="BE245"/>
  <c r="BE247"/>
  <c r="BE249"/>
  <c r="BE251"/>
  <c r="BE253"/>
  <c r="BE259"/>
  <c r="BE264"/>
  <c r="BE271"/>
  <c r="BE276"/>
  <c r="BE280"/>
  <c r="BE287"/>
  <c r="BE290"/>
  <c r="BE316"/>
  <c r="E48"/>
  <c r="BE296"/>
  <c r="J34"/>
  <c i="1" r="AW55"/>
  <c i="2" r="F37"/>
  <c i="1" r="BD55"/>
  <c i="3" r="F36"/>
  <c i="1" r="BC56"/>
  <c i="5" r="F35"/>
  <c i="1" r="BB58"/>
  <c i="3" r="F37"/>
  <c i="1" r="BD56"/>
  <c i="5" r="F34"/>
  <c i="1" r="BA58"/>
  <c i="5" r="J34"/>
  <c i="1" r="AW58"/>
  <c i="2" r="F35"/>
  <c i="1" r="BB55"/>
  <c i="4" r="F37"/>
  <c i="1" r="BD57"/>
  <c i="5" r="F37"/>
  <c i="1" r="BD58"/>
  <c i="3" r="F34"/>
  <c i="1" r="BA56"/>
  <c i="4" r="F34"/>
  <c i="1" r="BA57"/>
  <c i="4" r="F35"/>
  <c i="1" r="BB57"/>
  <c i="3" r="J34"/>
  <c i="1" r="AW56"/>
  <c i="3" r="F35"/>
  <c i="1" r="BB56"/>
  <c i="4" r="J34"/>
  <c i="1" r="AW57"/>
  <c i="5" r="F36"/>
  <c i="1" r="BC58"/>
  <c i="4" r="F36"/>
  <c i="1" r="BC57"/>
  <c i="2" r="F34"/>
  <c i="1" r="BA55"/>
  <c i="2" r="F36"/>
  <c i="1" r="BC55"/>
  <c i="2" l="1" r="T87"/>
  <c r="R88"/>
  <c r="R87"/>
  <c r="BK314"/>
  <c r="J314"/>
  <c r="J66"/>
  <c i="4" r="BK83"/>
  <c r="J83"/>
  <c r="J60"/>
  <c i="2" r="BK88"/>
  <c r="J88"/>
  <c r="J60"/>
  <c r="BK308"/>
  <c r="J308"/>
  <c r="J64"/>
  <c i="5" r="BK83"/>
  <c r="J83"/>
  <c r="J60"/>
  <c i="3" r="BK82"/>
  <c r="J82"/>
  <c i="2" r="F33"/>
  <c i="1" r="AZ55"/>
  <c i="3" r="F33"/>
  <c i="1" r="AZ56"/>
  <c r="BB54"/>
  <c r="AX54"/>
  <c i="2" r="J33"/>
  <c i="1" r="AV55"/>
  <c r="AT55"/>
  <c r="AU54"/>
  <c i="3" r="J30"/>
  <c i="1" r="AG56"/>
  <c i="4" r="F33"/>
  <c i="1" r="AZ57"/>
  <c i="3" r="J33"/>
  <c i="1" r="AV56"/>
  <c r="AT56"/>
  <c r="BD54"/>
  <c r="W33"/>
  <c i="5" r="J33"/>
  <c i="1" r="AV58"/>
  <c r="AT58"/>
  <c i="5" r="F33"/>
  <c i="1" r="AZ58"/>
  <c i="4" r="J33"/>
  <c i="1" r="AV57"/>
  <c r="AT57"/>
  <c r="BC54"/>
  <c r="W32"/>
  <c r="BA54"/>
  <c r="W30"/>
  <c i="4" l="1" r="BK82"/>
  <c r="J82"/>
  <c r="J59"/>
  <c i="2" r="BK87"/>
  <c r="J87"/>
  <c r="J59"/>
  <c i="5" r="BK82"/>
  <c r="J82"/>
  <c i="1" r="AN56"/>
  <c i="3" r="J59"/>
  <c r="J39"/>
  <c i="5" r="J30"/>
  <c i="1" r="AG58"/>
  <c r="AW54"/>
  <c r="AK30"/>
  <c r="AZ54"/>
  <c r="AV54"/>
  <c r="AK29"/>
  <c r="AY54"/>
  <c r="W31"/>
  <c i="5" l="1" r="J39"/>
  <c r="J59"/>
  <c i="1" r="AN58"/>
  <c r="AT54"/>
  <c r="W29"/>
  <c i="2" r="J30"/>
  <c i="1" r="AG55"/>
  <c r="AN55"/>
  <c i="4" r="J30"/>
  <c i="1" r="AG57"/>
  <c i="4" l="1" r="J39"/>
  <c i="2" r="J39"/>
  <c i="1"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<sst xmlns="http://schemas.openxmlformats.org/spreadsheetml/2006/main">
  <si>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</si>
  <si>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</si>
  <si>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</si>
  <si>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</si>
  <si>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</si>
  <si>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{9717d0dc-c9ad-4f26-a6c7-6a578274f884}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</si>
  <si>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</si>
  <si>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</si>
  <si>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</si>
  <si>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</si>
  <si>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</si>
  <si>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</si>
  <si>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</si>
  <si>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</si>
  <si>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</si>
  <si>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</si>
  <si>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</si>
  <si>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Vypracování PD výsadby IP 31, KoPÚ Roudná nad Lužnicí</t>
  </si>
  <si>
    <t>KSO:</t>
  </si>
  <si>
    <t>823</t>
  </si>
  <si>
    <t>CC-CZ:</t>
  </si>
  <si>
    <t>2</t>
  </si>
  <si>
    <t>Místo:</t>
  </si>
  <si>
    <t>Roudná nad Lužnicí</t>
  </si>
  <si>
    <t>Datum:</t>
  </si>
  <si>
    <t>19. 12. 2023</t>
  </si>
  <si>
    <t>CZ-CPV:</t>
  </si>
  <si>
    <t>45000000-7</t>
  </si>
  <si>
    <t>CZ-CPA:</t>
  </si>
  <si>
    <t>43</t>
  </si>
  <si>
    <t>Zadavatel:</t>
  </si>
  <si>
    <t>IČ:</t>
  </si>
  <si>
    <t>013 12 744</t>
  </si>
  <si>
    <t>Krajský pozemkový úřad pro jihočeský kraj - Tábor</t>
  </si>
  <si>
    <t>DIČ:</t>
  </si>
  <si>
    <t/>
  </si>
  <si>
    <t>Uchazeč:</t>
  </si>
  <si>
    <t>Vyplň údaj</t>
  </si>
  <si>
    <t>Projektant:</t>
  </si>
  <si>
    <t>625 49 201</t>
  </si>
  <si>
    <t>Ing. arch. Martin Jirovský Ph.D, MBA</t>
  </si>
  <si>
    <t>True</t>
  </si>
  <si>
    <t>Zpracovatel:</t>
  </si>
  <si>
    <t>281 47 588</t>
  </si>
  <si>
    <t>Design M.A.A.T s.r.o.; Petra Stejskalová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</si>
  <si>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</si>
  <si>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</si>
  <si>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</si>
  <si>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</si>
  <si>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</si>
  <si>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</si>
  <si>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</si>
  <si>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</si>
  <si>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</si>
  <si>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</si>
  <si>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</si>
  <si>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</si>
  <si>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</si>
  <si>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</si>
  <si>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</si>
  <si>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</si>
  <si>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</si>
  <si>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</si>
  <si>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</si>
  <si>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</si>
  <si>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</si>
  <si>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</si>
  <si>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</si>
  <si>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</si>
  <si>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</si>
  <si>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</si>
  <si>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</si>
  <si>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</si>
  <si>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</si>
  <si>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</si>
  <si>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</si>
  <si>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</si>
  <si>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</si>
  <si>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</si>
  <si>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</si>
  <si>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</si>
  <si>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</si>
  <si>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</si>
  <si>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</si>
  <si>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</si>
  <si>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</si>
  <si>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800</t>
  </si>
  <si>
    <t>Výsadba</t>
  </si>
  <si>
    <t>STA</t>
  </si>
  <si>
    <t>1</t>
  </si>
  <si>
    <t>{d0e41b62-23be-4773-b130-6aca481f27be}</t>
  </si>
  <si>
    <t>SO 801.1</t>
  </si>
  <si>
    <t>Povýsadbová péče - 1. rok péče</t>
  </si>
  <si>
    <t>{bc00adaa-6d38-4617-9382-b29556b2b2ad}</t>
  </si>
  <si>
    <t>SO 801.2</t>
  </si>
  <si>
    <t>Povýsadbová péče - 2. rok péče</t>
  </si>
  <si>
    <t>{acbbe664-b1cd-45b4-b788-99c2826a71ec}</t>
  </si>
  <si>
    <t>SO 801.3</t>
  </si>
  <si>
    <t>Povýsadbová péče - 3. rok péče</t>
  </si>
  <si>
    <t>{dba334c7-8f60-408c-b88b-a202bfe809d2}</t>
  </si>
  <si>
    <t>KRYCÍ LIST SOUPISU PRACÍ</t>
  </si>
  <si>
    <t>Objekt:</t>
  </si>
  <si>
    <t>SO 800 - Výsadba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</si>
  <si>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</si>
  <si>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</si>
  <si>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</si>
  <si>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</si>
  <si>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</si>
  <si>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</si>
  <si>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</si>
  <si>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</si>
  <si>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PSV - Práce a dodávky PSV</t>
  </si>
  <si>
    <t xml:space="preserve">    762 - Konstrukce tesařské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</si>
  <si>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</si>
  <si>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</si>
  <si>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</si>
  <si>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</si>
  <si>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</si>
  <si>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</si>
  <si>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</si>
  <si>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</si>
  <si>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</si>
  <si>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</si>
  <si>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</si>
  <si>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</si>
  <si>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</si>
  <si>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</si>
  <si>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</si>
  <si>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</si>
  <si>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</si>
  <si>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</si>
  <si>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</si>
  <si>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</si>
  <si>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119005133</t>
  </si>
  <si>
    <t>Vytyčení výsadeb s rozmístěním rostlin dle projektové dokumentace zapojených nebo v záhonu, plochy přes 100 m2 individuálně ve stejnorodých skupinách</t>
  </si>
  <si>
    <t>m2</t>
  </si>
  <si>
    <t>CS ÚRS 2023 02</t>
  </si>
  <si>
    <t>4</t>
  </si>
  <si>
    <t>-721774367</t>
  </si>
  <si>
    <t>Online PSC</t>
  </si>
  <si>
    <t>https://podminky.urs.cz/item/CS_URS_2023_02/119005133</t>
  </si>
  <si>
    <t>183402131</t>
  </si>
  <si>
    <t>Rozrušení půdy na hloubku přes 50 do 150 mm souvislé plochy přes 500 m2 v rovině nebo na svahu do 1:5</t>
  </si>
  <si>
    <t>1810960205</t>
  </si>
  <si>
    <t>https://podminky.urs.cz/item/CS_URS_2023_02/183402131</t>
  </si>
  <si>
    <t>VV</t>
  </si>
  <si>
    <t>"plocha výsadby"3364</t>
  </si>
  <si>
    <t>"plocha trávníku" 3742</t>
  </si>
  <si>
    <t>Součet</t>
  </si>
  <si>
    <t>3</t>
  </si>
  <si>
    <t>183403131</t>
  </si>
  <si>
    <t>Obdělání půdy rytím půdy hl. do 200 mm v zemině skupiny 1 až 2 v rovině nebo na svahu do 1:5</t>
  </si>
  <si>
    <t>-328227533</t>
  </si>
  <si>
    <t>https://podminky.urs.cz/item/CS_URS_2023_02/183403131</t>
  </si>
  <si>
    <t>183403151</t>
  </si>
  <si>
    <t>Obdělání půdy smykováním v rovině nebo na svahu do 1:5</t>
  </si>
  <si>
    <t>1494692056</t>
  </si>
  <si>
    <t>https://podminky.urs.cz/item/CS_URS_2023_02/183403151</t>
  </si>
  <si>
    <t>5</t>
  </si>
  <si>
    <t>183403152</t>
  </si>
  <si>
    <t>Obdělání půdy vláčením v rovině nebo na svahu do 1:5</t>
  </si>
  <si>
    <t>1614352679</t>
  </si>
  <si>
    <t>https://podminky.urs.cz/item/CS_URS_2023_02/183403152</t>
  </si>
  <si>
    <t>6</t>
  </si>
  <si>
    <t>183403161</t>
  </si>
  <si>
    <t>Obdělání půdy válením v rovině nebo na svahu do 1:5</t>
  </si>
  <si>
    <t>-1167692039</t>
  </si>
  <si>
    <t>https://podminky.urs.cz/item/CS_URS_2023_02/183403161</t>
  </si>
  <si>
    <t>7</t>
  </si>
  <si>
    <t>181114711</t>
  </si>
  <si>
    <t>Odstranění kamene z pozemku sebráním kamene, hmotnosti jednotlivě do 15 kg</t>
  </si>
  <si>
    <t>m3</t>
  </si>
  <si>
    <t>-2046757417</t>
  </si>
  <si>
    <t>https://podminky.urs.cz/item/CS_URS_2023_02/181114711</t>
  </si>
  <si>
    <t>P</t>
  </si>
  <si>
    <t>Poznámka k položce:_x000d_
odhad</t>
  </si>
  <si>
    <t>"plocha 30%*výška" (3364*0,3)*0,1</t>
  </si>
  <si>
    <t>8</t>
  </si>
  <si>
    <t>184813511</t>
  </si>
  <si>
    <t>Chemické odplevelení půdy před založením kultury, trávníku nebo zpevněných ploch ručně o jakékoli výměře postřikem na široko v rovině nebo na svahu do 1:5</t>
  </si>
  <si>
    <t>-525609061</t>
  </si>
  <si>
    <t>https://podminky.urs.cz/item/CS_URS_2023_02/184813511</t>
  </si>
  <si>
    <t>Poznámka k položce:_x000d_
postřik neselktivním listovým herbicidem</t>
  </si>
  <si>
    <t>9</t>
  </si>
  <si>
    <t>181451121</t>
  </si>
  <si>
    <t>Založení trávníku na půdě předem připravené plochy přes 1000 m2 výsevem včetně utažení lučního v rovině nebo na svahu do 1:5</t>
  </si>
  <si>
    <t>-1611524303</t>
  </si>
  <si>
    <t>https://podminky.urs.cz/item/CS_URS_2023_02/181451121</t>
  </si>
  <si>
    <t>10</t>
  </si>
  <si>
    <t>M</t>
  </si>
  <si>
    <t>00572100</t>
  </si>
  <si>
    <t>osivo jetelotráva intenzivní víceletá</t>
  </si>
  <si>
    <t>kg</t>
  </si>
  <si>
    <t>1204264601</t>
  </si>
  <si>
    <t>Poznámka k položce:_x000d_
složení: kostřava červená dlouze výběžkatá 'Polka' 10 %, kostřava červená dlouze výběžkatá 'Barustic' 27 %, kostřava červená krátce výběžkatá 'Viktorka' 15 %, kostřava červená trsnatá 'Sandrine' 20 %, kostřava drsnolistá 'Shaun' 15 %, lipnice luční 'Brooklawn' 9 %, psineček tenký 'Heriot' 1 %, jetel plazivý 'Jura' 3 % </t>
  </si>
  <si>
    <t>3742*0,03 'Přepočtené koeficientem množství</t>
  </si>
  <si>
    <t>11</t>
  </si>
  <si>
    <t>183101215.R</t>
  </si>
  <si>
    <t>Hloubení jamek pro vysazování rostlin v zemině skupiny 1 až 4 s výměnou půdy z 30% v rovině nebo na svahu do 1:5, objemu přes 0,125 do 0,40 m3</t>
  </si>
  <si>
    <t>kus</t>
  </si>
  <si>
    <t>2025640485</t>
  </si>
  <si>
    <t>https://podminky.urs.cz/item/CS_URS_2023_02/183101215.R</t>
  </si>
  <si>
    <t>Poznámka k položce:_x000d_
včetně odvozu přebytečné zeminy</t>
  </si>
  <si>
    <t>"stromy" 134</t>
  </si>
  <si>
    <t>"keře" 2571</t>
  </si>
  <si>
    <t>10321100</t>
  </si>
  <si>
    <t>zahradní substrát pro výsadbu VL</t>
  </si>
  <si>
    <t>1079404402</t>
  </si>
  <si>
    <t>Poznámka k položce:_x000d_
viz. technická zpráva</t>
  </si>
  <si>
    <t>"výsadbová jáma 30%*počet"0,2*0,3*134</t>
  </si>
  <si>
    <t>"výsadbová jáma 30%*počet"0,1*0,3*2571</t>
  </si>
  <si>
    <t>13</t>
  </si>
  <si>
    <t>183101221.R</t>
  </si>
  <si>
    <t>Hloubení jamek pro vysazování rostlin v zemině skupiny 1 až 4 s výměnou půdy z 30% v rovině nebo na svahu do 1:5, objemu přes 0,40 do 1,00 m3</t>
  </si>
  <si>
    <t>-1405554958</t>
  </si>
  <si>
    <t>https://podminky.urs.cz/item/CS_URS_2023_02/183101221.R</t>
  </si>
  <si>
    <t>"stromy" 13+15</t>
  </si>
  <si>
    <t>14</t>
  </si>
  <si>
    <t>2014937241</t>
  </si>
  <si>
    <t>"výsadbová jáma 30%*počet"0,5*0,3*13</t>
  </si>
  <si>
    <t>"výsadbová jáma 30%*počet"0,1*0,3*15</t>
  </si>
  <si>
    <t>15</t>
  </si>
  <si>
    <t>183101315</t>
  </si>
  <si>
    <t>Hloubení jamek pro vysazování rostlin v zemině skupiny 1 až 4 s výměnou půdy z 100% v rovině nebo na svahu do 1:5, objemu přes 0,125 do 0,40 m3</t>
  </si>
  <si>
    <t>-1500665792</t>
  </si>
  <si>
    <t>https://podminky.urs.cz/item/CS_URS_2023_02/183101315</t>
  </si>
  <si>
    <t>"stromy" 15</t>
  </si>
  <si>
    <t>"keře" 568</t>
  </si>
  <si>
    <t>16</t>
  </si>
  <si>
    <t>-1783169781</t>
  </si>
  <si>
    <t>"výsadbová jáma*počet"0,2*15</t>
  </si>
  <si>
    <t>"výsadbová jáma*počet"0,1*568</t>
  </si>
  <si>
    <t>17</t>
  </si>
  <si>
    <t>183101321</t>
  </si>
  <si>
    <t>Hloubení jamek pro vysazování rostlin v zemině skupiny 1 až 4 s výměnou půdy z 100% v rovině nebo na svahu do 1:5, objemu přes 0,40 do 1,00 m3</t>
  </si>
  <si>
    <t>1871170527</t>
  </si>
  <si>
    <t>https://podminky.urs.cz/item/CS_URS_2023_02/183101321</t>
  </si>
  <si>
    <t>18</t>
  </si>
  <si>
    <t>1955084405</t>
  </si>
  <si>
    <t>"výsadbová jáma*počet"0,5*6</t>
  </si>
  <si>
    <t>19</t>
  </si>
  <si>
    <t>184102112</t>
  </si>
  <si>
    <t>Výsadba dřeviny s balem do předem vyhloubené jamky se zalitím v rovině nebo na svahu do 1:5, při průměru balu přes 200 do 300 mm</t>
  </si>
  <si>
    <t>-1795840583</t>
  </si>
  <si>
    <t>https://podminky.urs.cz/item/CS_URS_2023_02/184102112</t>
  </si>
  <si>
    <t>20</t>
  </si>
  <si>
    <t>02650300.R2</t>
  </si>
  <si>
    <t>třešeň ptačí /Prunus avium/</t>
  </si>
  <si>
    <t>773306132</t>
  </si>
  <si>
    <t>Poznámka k položce:_x000d_
velikost sazenice ok 8/10; kont.</t>
  </si>
  <si>
    <t>02650300.R</t>
  </si>
  <si>
    <t>javor babyka /Acer campestre/</t>
  </si>
  <si>
    <t>-1795198962</t>
  </si>
  <si>
    <t>Poznámka k položce:_x000d_
velikost sazenice 150/200, kont.</t>
  </si>
  <si>
    <t>22</t>
  </si>
  <si>
    <t>02650381</t>
  </si>
  <si>
    <t>jeřáb ptačí /Sorbus aucuparia/</t>
  </si>
  <si>
    <t>1934311118</t>
  </si>
  <si>
    <t>23</t>
  </si>
  <si>
    <t>02650431</t>
  </si>
  <si>
    <t xml:space="preserve">bříza bělokorá /Betula pendula/ </t>
  </si>
  <si>
    <t>-580259512</t>
  </si>
  <si>
    <t>Poznámka k položce:_x000d_
velikost sazenice 200/250; kont.</t>
  </si>
  <si>
    <t>24</t>
  </si>
  <si>
    <t>02640445</t>
  </si>
  <si>
    <t xml:space="preserve">habr obecný /Carpinus betulus/ </t>
  </si>
  <si>
    <t>-717610050</t>
  </si>
  <si>
    <t>25</t>
  </si>
  <si>
    <t>184102111</t>
  </si>
  <si>
    <t>Výsadba dřeviny s balem do předem vyhloubené jamky se zalitím v rovině nebo na svahu do 1:5, při průměru balu přes 100 do 200 mm</t>
  </si>
  <si>
    <t>400718738</t>
  </si>
  <si>
    <t>https://podminky.urs.cz/item/CS_URS_2023_02/184102111</t>
  </si>
  <si>
    <t>26</t>
  </si>
  <si>
    <t>02652024.R</t>
  </si>
  <si>
    <t>růže šípková /Rosa canina/</t>
  </si>
  <si>
    <t>-1209644000</t>
  </si>
  <si>
    <t>Poznámka k položce:_x000d_
velikost sazenice 40/60; 1,5 l</t>
  </si>
  <si>
    <t>27</t>
  </si>
  <si>
    <t>02652024.R1</t>
  </si>
  <si>
    <t>ptačí zob obecný /Ligustrum vulgare/</t>
  </si>
  <si>
    <t>-737910575</t>
  </si>
  <si>
    <t>28</t>
  </si>
  <si>
    <t>02652024.R2</t>
  </si>
  <si>
    <t>svída krvavá /Cornus sanguinea/</t>
  </si>
  <si>
    <t>361967911</t>
  </si>
  <si>
    <t>29</t>
  </si>
  <si>
    <t>02652024.R3</t>
  </si>
  <si>
    <t>kalina obecná /Viburnum opulus/</t>
  </si>
  <si>
    <t>2015401331</t>
  </si>
  <si>
    <t>30</t>
  </si>
  <si>
    <t>02652024.R4</t>
  </si>
  <si>
    <t>bez hroznatý /Sambucus racemosa/</t>
  </si>
  <si>
    <t>1732240051</t>
  </si>
  <si>
    <t>31</t>
  </si>
  <si>
    <t>02652024.R5</t>
  </si>
  <si>
    <t>trnka obecná /Prunus spinosa/</t>
  </si>
  <si>
    <t>722377363</t>
  </si>
  <si>
    <t>32</t>
  </si>
  <si>
    <t>02652024.R6</t>
  </si>
  <si>
    <t>rybíz alpinský /Ribes alpinum/</t>
  </si>
  <si>
    <t>-251798940</t>
  </si>
  <si>
    <t>33</t>
  </si>
  <si>
    <t>02652024.R7</t>
  </si>
  <si>
    <t>ostružiník maliník /Rubus idaeus/</t>
  </si>
  <si>
    <t>640578136</t>
  </si>
  <si>
    <t>34</t>
  </si>
  <si>
    <t>02652024.R8</t>
  </si>
  <si>
    <t>janovec metlatý /Cytisus scoparius/</t>
  </si>
  <si>
    <t>-1237770052</t>
  </si>
  <si>
    <t>35</t>
  </si>
  <si>
    <t>02652024.R9</t>
  </si>
  <si>
    <t>brslen evropský /Eonymus europaeus/</t>
  </si>
  <si>
    <t>483822045</t>
  </si>
  <si>
    <t>36</t>
  </si>
  <si>
    <t>02652024.R10</t>
  </si>
  <si>
    <t>ostružiník /Rubus fruticosus/</t>
  </si>
  <si>
    <t>1992553633</t>
  </si>
  <si>
    <t>37</t>
  </si>
  <si>
    <t>02652024.R11</t>
  </si>
  <si>
    <t>zimolez obecný /Lonicera xylosteum/</t>
  </si>
  <si>
    <t>351950687</t>
  </si>
  <si>
    <t>38</t>
  </si>
  <si>
    <t>02652024.R12</t>
  </si>
  <si>
    <t>líska obecná /Corylus avellena/</t>
  </si>
  <si>
    <t>846654877</t>
  </si>
  <si>
    <t>Poznámka k položce:_x000d_
velikost sazenice 60/80; 3 l</t>
  </si>
  <si>
    <t>39</t>
  </si>
  <si>
    <t>02652024.R13</t>
  </si>
  <si>
    <t>tavolník vrbolistý /Spiraea salicifolia/</t>
  </si>
  <si>
    <t>329614107</t>
  </si>
  <si>
    <t>40</t>
  </si>
  <si>
    <t>02660337</t>
  </si>
  <si>
    <t xml:space="preserve">borovice lesní /Pinus sylvestris/ </t>
  </si>
  <si>
    <t>738944186</t>
  </si>
  <si>
    <t>Poznámka k položce:_x000d_
velikost sazenice 40/60; 5 l; kont.</t>
  </si>
  <si>
    <t>41</t>
  </si>
  <si>
    <t>184102115</t>
  </si>
  <si>
    <t>Výsadba dřeviny s balem do předem vyhloubené jamky se zalitím v rovině nebo na svahu do 1:5, při průměru balu přes 500 do 600 mm</t>
  </si>
  <si>
    <t>1044302572</t>
  </si>
  <si>
    <t>https://podminky.urs.cz/item/CS_URS_2023_02/184102115</t>
  </si>
  <si>
    <t>42</t>
  </si>
  <si>
    <t>02650461.R</t>
  </si>
  <si>
    <t>dub zimní /Quercus petraea/</t>
  </si>
  <si>
    <t>1228839820</t>
  </si>
  <si>
    <t>Poznámka k položce:_x000d_
velikost sazenice ok 12/14; kont.</t>
  </si>
  <si>
    <t>02650300.R1</t>
  </si>
  <si>
    <t>lípa srdčitá /Tilia cordata/</t>
  </si>
  <si>
    <t>-159331229</t>
  </si>
  <si>
    <t>44</t>
  </si>
  <si>
    <t>184201111</t>
  </si>
  <si>
    <t>Výsadba stromů bez balu do předem vyhloubené jamky se zalitím v rovině nebo na svahu do 1:5, při výšce kmene do 1,8 m</t>
  </si>
  <si>
    <t>-186306627</t>
  </si>
  <si>
    <t>https://podminky.urs.cz/item/CS_URS_2023_02/184201111</t>
  </si>
  <si>
    <t>45</t>
  </si>
  <si>
    <t>02650300.R3</t>
  </si>
  <si>
    <t>jabloň domácí /Malus domestica/</t>
  </si>
  <si>
    <t>96800363</t>
  </si>
  <si>
    <t>Poznámka k položce:_x000d_
VK; kont./PK</t>
  </si>
  <si>
    <t>46</t>
  </si>
  <si>
    <t>02650300.R4</t>
  </si>
  <si>
    <t>slivoň švestka /Prunus domestica/</t>
  </si>
  <si>
    <t>1910455020</t>
  </si>
  <si>
    <t>47</t>
  </si>
  <si>
    <t>184215113</t>
  </si>
  <si>
    <t>Ukotvení dřeviny kůly v rovině nebo na svahu do 1:5 jedním kůlem, délky přes 2 do 3 m</t>
  </si>
  <si>
    <t>-2023775953</t>
  </si>
  <si>
    <t>https://podminky.urs.cz/item/CS_URS_2023_02/184215113</t>
  </si>
  <si>
    <t>Poznámka k položce:_x000d_
součástí položky jsou i sadovnické kalouny (viz. technická zpráva)</t>
  </si>
  <si>
    <t>48</t>
  </si>
  <si>
    <t>60591255</t>
  </si>
  <si>
    <t>kůl vyvazovací dřevěný impregnovaný D 8cm dl 2,5m</t>
  </si>
  <si>
    <t>-90572070</t>
  </si>
  <si>
    <t>Poznámka k položce:_x000d_
průměr kůlu 7 cm (viz. technická zpráva)</t>
  </si>
  <si>
    <t>49</t>
  </si>
  <si>
    <t>184215133</t>
  </si>
  <si>
    <t>Ukotvení dřeviny kůly v rovině nebo na svahu do 1:5 třemi kůly, délky přes 2 do 3 m</t>
  </si>
  <si>
    <t>-2061690414</t>
  </si>
  <si>
    <t>https://podminky.urs.cz/item/CS_URS_2023_02/184215133</t>
  </si>
  <si>
    <t>Poznámka k položce:_x000d_
součástí položky jsou i příčky pro spojení kůlů a sadovnické kalouny (viz. technická zpráva)</t>
  </si>
  <si>
    <t>50</t>
  </si>
  <si>
    <t>-1376799785</t>
  </si>
  <si>
    <t>Poznámka k položce:_x000d_
průměr 7 cm; součástí položky jsou i příčky pro spojení kůlů (viz. technická zpráva)</t>
  </si>
  <si>
    <t>19*3 'Přepočtené koeficientem množství</t>
  </si>
  <si>
    <t>51</t>
  </si>
  <si>
    <t>184501141</t>
  </si>
  <si>
    <t>Zhotovení obalu kmene z rákosové nebo kokosové rohože v rovině nebo na svahu do 1:5</t>
  </si>
  <si>
    <t>486243207</t>
  </si>
  <si>
    <t>https://podminky.urs.cz/item/CS_URS_2023_02/184501141</t>
  </si>
  <si>
    <t>"stromy 1m2/1strom" 1*19</t>
  </si>
  <si>
    <t>52</t>
  </si>
  <si>
    <t>61894002</t>
  </si>
  <si>
    <t>rákos ohradový neloupaný 60x140cm</t>
  </si>
  <si>
    <t>369229008</t>
  </si>
  <si>
    <t>19*1,1 'Přepočtené koeficientem množství</t>
  </si>
  <si>
    <t>53</t>
  </si>
  <si>
    <t>184813121</t>
  </si>
  <si>
    <t>Ochrana dřevin před okusem zvěří ručně v rovině nebo ve svahu do 1:5, pletivem, výšky do 2 m</t>
  </si>
  <si>
    <t>2139228433</t>
  </si>
  <si>
    <t>https://podminky.urs.cz/item/CS_URS_2023_02/184813121</t>
  </si>
  <si>
    <t>54</t>
  </si>
  <si>
    <t>28357001</t>
  </si>
  <si>
    <t>chránička perforovaná PE k ochraně paty kmene stromku před poškozením</t>
  </si>
  <si>
    <t>1505385689</t>
  </si>
  <si>
    <t>Poznámka k položce:_x000d_
do výšky 1m</t>
  </si>
  <si>
    <t>55</t>
  </si>
  <si>
    <t>184813135</t>
  </si>
  <si>
    <t>Ochrana dřevin před okusem zvěří chemicky postřikem, výšky do 70 cm</t>
  </si>
  <si>
    <t>100 kus</t>
  </si>
  <si>
    <t>572649164</t>
  </si>
  <si>
    <t>https://podminky.urs.cz/item/CS_URS_2023_02/184813135</t>
  </si>
  <si>
    <t>"keře" 3139</t>
  </si>
  <si>
    <t>3139*0,01 'Přepočtené koeficientem množství</t>
  </si>
  <si>
    <t>56</t>
  </si>
  <si>
    <t>25235001</t>
  </si>
  <si>
    <t>postřik insekticidní a fungicidní</t>
  </si>
  <si>
    <t>litr</t>
  </si>
  <si>
    <t>-1240203414</t>
  </si>
  <si>
    <t>57</t>
  </si>
  <si>
    <t>184813136</t>
  </si>
  <si>
    <t>Ochrana dřevin před okusem zvěří chemicky postřikem, výšky přes 70 cm</t>
  </si>
  <si>
    <t>1631760089</t>
  </si>
  <si>
    <t>https://podminky.urs.cz/item/CS_URS_2023_02/184813136</t>
  </si>
  <si>
    <t>"stromy" 164</t>
  </si>
  <si>
    <t>164*0,01 'Přepočtené koeficientem množství</t>
  </si>
  <si>
    <t>58</t>
  </si>
  <si>
    <t>1718788213</t>
  </si>
  <si>
    <t>59</t>
  </si>
  <si>
    <t>184851411</t>
  </si>
  <si>
    <t>Zpětný řez keřů po výsadbě netrnitých, výšky do 0,5 m</t>
  </si>
  <si>
    <t>327863571</t>
  </si>
  <si>
    <t>https://podminky.urs.cz/item/CS_URS_2023_02/184851411</t>
  </si>
  <si>
    <t>60</t>
  </si>
  <si>
    <t>184851421</t>
  </si>
  <si>
    <t>Zpětný řez keřů po výsadbě trnitých, výšky do 0,5 m</t>
  </si>
  <si>
    <t>2109029317</t>
  </si>
  <si>
    <t>https://podminky.urs.cz/item/CS_URS_2023_02/184851421</t>
  </si>
  <si>
    <t>61</t>
  </si>
  <si>
    <t>184911431</t>
  </si>
  <si>
    <t>Mulčování vysazených rostlin mulčovací kůrou, tl. přes 100 do 150 mm v rovině nebo na svahu do 1:5</t>
  </si>
  <si>
    <t>-1442137338</t>
  </si>
  <si>
    <t>https://podminky.urs.cz/item/CS_URS_2023_02/184911431</t>
  </si>
  <si>
    <t>62</t>
  </si>
  <si>
    <t>10391100</t>
  </si>
  <si>
    <t>kůra mulčovací VL</t>
  </si>
  <si>
    <t>627712995</t>
  </si>
  <si>
    <t>3364*0,10</t>
  </si>
  <si>
    <t>63</t>
  </si>
  <si>
    <t>185802114</t>
  </si>
  <si>
    <t>Hnojení půdy nebo trávníku v rovině nebo na svahu do 1:5 umělým hnojivem s rozdělením k jednotlivým rostlinám</t>
  </si>
  <si>
    <t>t</t>
  </si>
  <si>
    <t>-114819682</t>
  </si>
  <si>
    <t>https://podminky.urs.cz/item/CS_URS_2023_02/185802114</t>
  </si>
  <si>
    <t>64</t>
  </si>
  <si>
    <t>10390008.R</t>
  </si>
  <si>
    <t>výživné tablety s pomalým uvolňováním hnojiv</t>
  </si>
  <si>
    <t>1500217071</t>
  </si>
  <si>
    <t>Poznámka k položce:_x000d_
viz. tech. zpráva</t>
  </si>
  <si>
    <t>"6ks/strom (1tableta/10g)" 6*19*10/1000</t>
  </si>
  <si>
    <t>"4ks/strom (1tableta/10g)" 4*164*10/1000</t>
  </si>
  <si>
    <t>"3ks/keř (1tableta/10g)" 3*3139*10/1000</t>
  </si>
  <si>
    <t>65</t>
  </si>
  <si>
    <t>25191155.R</t>
  </si>
  <si>
    <t xml:space="preserve">půdní kondicionér </t>
  </si>
  <si>
    <t>2083060644</t>
  </si>
  <si>
    <t>Poznámka k položce:_x000d_
viz. tech. zpráva D.6</t>
  </si>
  <si>
    <t>"stromy - 50g/1strom" 50*183/1000</t>
  </si>
  <si>
    <t>"keře - 20g/1ks" 20*3139/1000</t>
  </si>
  <si>
    <t>66</t>
  </si>
  <si>
    <t>185851121</t>
  </si>
  <si>
    <t>Dovoz vody pro zálivku rostlin na vzdálenost do 1000 m</t>
  </si>
  <si>
    <t>1640450974</t>
  </si>
  <si>
    <t>https://podminky.urs.cz/item/CS_URS_2023_02/185851121</t>
  </si>
  <si>
    <t>"stromy"((30+50)*168/1000)*8</t>
  </si>
  <si>
    <t>"stromy"((10+30)*15/1000)*8</t>
  </si>
  <si>
    <t>"keře"((10+5)*3139/1000)*8</t>
  </si>
  <si>
    <t>"plocha trávníku"10*3742/1000</t>
  </si>
  <si>
    <t>67</t>
  </si>
  <si>
    <t>185851129</t>
  </si>
  <si>
    <t>Dovoz vody pro zálivku rostlin Příplatek k ceně za každých dalších i započatých 1000 m</t>
  </si>
  <si>
    <t>-1083578531</t>
  </si>
  <si>
    <t>https://podminky.urs.cz/item/CS_URS_2023_02/185851129</t>
  </si>
  <si>
    <t>Poznámka k položce:_x000d_
předpokládá se dovoz do cca 4 km</t>
  </si>
  <si>
    <t>526,42*3 'Přepočtené koeficientem množství</t>
  </si>
  <si>
    <t>Svislé a kompletní konstrukce</t>
  </si>
  <si>
    <t>68</t>
  </si>
  <si>
    <t>338950245</t>
  </si>
  <si>
    <t>Osazení dřevěných kůlových konstrukcí svislých ve svahu přes 1:5 do 1:2 jednotlivých kůlů do jam se zadusáním do zeminy, výšky kůlů nad terénem přes 2,0 do 3,0 m</t>
  </si>
  <si>
    <t>1769076711</t>
  </si>
  <si>
    <t>https://podminky.urs.cz/item/CS_URS_2023_02/338950245</t>
  </si>
  <si>
    <t xml:space="preserve">Poznámka k položce:_x000d_
stabilní 4 m vysoký dřevěný impregnovaný kůl se zatloukacím kolíkem, průměr 12 cm, půlkulatina v  délce 30 cm, průměr 5 cm</t>
  </si>
  <si>
    <t>"bidlo pro dravce"3</t>
  </si>
  <si>
    <t>69</t>
  </si>
  <si>
    <t>05213011</t>
  </si>
  <si>
    <t>výřezy tyčové</t>
  </si>
  <si>
    <t>790977939</t>
  </si>
  <si>
    <t>"dřevěný kůl délka*počet*průměr" 4*3*(3,14*0,06*0,06)</t>
  </si>
  <si>
    <t>"zatloukací kolík délka*počet*průměr" 0,8*3*(3,14*0,06*0,06)</t>
  </si>
  <si>
    <t>"půlkulatina délka*počet*průměr"0,3*3*(3,14*0,025*0,025)</t>
  </si>
  <si>
    <t>Mezisoučet</t>
  </si>
  <si>
    <t>"prořez 2%" 0,165*0,02</t>
  </si>
  <si>
    <t>70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</si>
  <si>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</si>
  <si>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</si>
  <si>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m</t>
  </si>
  <si>
    <t>-1486859742</t>
  </si>
  <si>
    <t>https://podminky.urs.cz/item/CS_URS_2023_02/348951256</t>
  </si>
  <si>
    <t>Poznámka k položce:_x000d_
- dřevěné kůly s fazetou na špici délka 230 cm, průměr 13 – 15 cm_x000d_
- drátěná lesnická oplocenka doplněná ve spodní části králičím pletivem do výšky 180 cm; zábrany proti nadzvedání (viz. technická zpráva)</t>
  </si>
  <si>
    <t>71</t>
  </si>
  <si>
    <t>-1384417380</t>
  </si>
  <si>
    <t>"dřevěné kůly délka*počet*průměr" 2,3*523*(3,14*0,075*0,075)</t>
  </si>
  <si>
    <t>"dřevěné vzpěry délka*počet*průměr" 1,4*131*(3,14*0,045*0,045)</t>
  </si>
  <si>
    <t>"prořez 2%" 22,412*0,02</t>
  </si>
  <si>
    <t>72</t>
  </si>
  <si>
    <t>348952178</t>
  </si>
  <si>
    <t>Osazení oplocení lesních kultur vrata z plotových tyček výšky přes 1,5 m plochy přes 2 do 10 m2</t>
  </si>
  <si>
    <t>-1139433869</t>
  </si>
  <si>
    <t>https://podminky.urs.cz/item/CS_URS_2023_02/348952178</t>
  </si>
  <si>
    <t>Poznámka k položce:_x000d_
dvoukřídlá</t>
  </si>
  <si>
    <t>"vrata 3500x1600mm*počet"3,5*6</t>
  </si>
  <si>
    <t>73</t>
  </si>
  <si>
    <t>-1719523009</t>
  </si>
  <si>
    <t>"dřevěné kůly délka*počet*průměr" ((1,6*4+3,5*4+3,8*2)*(3,14*0,075*0,075))*6</t>
  </si>
  <si>
    <t>"prořez 2%" 2,967*0,02</t>
  </si>
  <si>
    <t>998</t>
  </si>
  <si>
    <t>Přesun hmot</t>
  </si>
  <si>
    <t>74</t>
  </si>
  <si>
    <t>998231311</t>
  </si>
  <si>
    <t>Přesun hmot pro sadovnické a krajinářské úpravy - strojně dopravní vzdálenost do 5000 m</t>
  </si>
  <si>
    <t>202930941</t>
  </si>
  <si>
    <t>https://podminky.urs.cz/item/CS_URS_2023_02/998231311</t>
  </si>
  <si>
    <t>PSV</t>
  </si>
  <si>
    <t>Práce a dodávky PSV</t>
  </si>
  <si>
    <t>762</t>
  </si>
  <si>
    <t>Konstrukce tesařské</t>
  </si>
  <si>
    <t>75</t>
  </si>
  <si>
    <t>762083122</t>
  </si>
  <si>
    <t>Impregnace řeziva máčením proti dřevokaznému hmyzu, houbám a plísním, třída ohrožení 3 a 4 (dřevo v exteriéru)</t>
  </si>
  <si>
    <t>1369454677</t>
  </si>
  <si>
    <t>https://podminky.urs.cz/item/CS_URS_2023_02/762083122</t>
  </si>
  <si>
    <t>76</t>
  </si>
  <si>
    <t>998762101</t>
  </si>
  <si>
    <t>Přesun hmot pro konstrukce tesařské stanovený z hmotnosti přesunovaného materiálu vodorovná dopravní vzdálenost do 50 m v objektech výšky do 6 m</t>
  </si>
  <si>
    <t>1232512001</t>
  </si>
  <si>
    <t>https://podminky.urs.cz/item/CS_URS_2023_02/998762101</t>
  </si>
  <si>
    <t>VRN</t>
  </si>
  <si>
    <t>Vedlejší rozpočtové náklady</t>
  </si>
  <si>
    <t>VRN1</t>
  </si>
  <si>
    <t>Průzkumné, geodetické a projektové práce</t>
  </si>
  <si>
    <t>77</t>
  </si>
  <si>
    <t>012303000</t>
  </si>
  <si>
    <t>Geodetické práce po výstavbě</t>
  </si>
  <si>
    <t>kpl</t>
  </si>
  <si>
    <t>1024</t>
  </si>
  <si>
    <t>153853072</t>
  </si>
  <si>
    <t>https://podminky.urs.cz/item/CS_URS_2023_02/012303000</t>
  </si>
  <si>
    <t>Poznámka k položce:_x000d_
zaměření skutečného stavu</t>
  </si>
  <si>
    <t>SO 801.1 - Povýsadbová péče - 1. rok péče</t>
  </si>
  <si>
    <t>111151231</t>
  </si>
  <si>
    <t>Pokosení trávníku při souvislé ploše přes 1000 do 10000 m2 lučního v rovině nebo svahu do 1:5</t>
  </si>
  <si>
    <t>-1392273769</t>
  </si>
  <si>
    <t>https://podminky.urs.cz/item/CS_URS_2023_02/111151231</t>
  </si>
  <si>
    <t>"trávník - 2x ročně" 3742*2</t>
  </si>
  <si>
    <t>184851511</t>
  </si>
  <si>
    <t>Řez stromů tvarovací hlavový s opakovaným intervalem řezu do 2 let výšky nasazení hlavy do 2 m</t>
  </si>
  <si>
    <t>64322682</t>
  </si>
  <si>
    <t>https://podminky.urs.cz/item/CS_URS_2023_02/184851511</t>
  </si>
  <si>
    <t>-1998512437</t>
  </si>
  <si>
    <t>"keře - 1x ročně" 3139</t>
  </si>
  <si>
    <t>-1331641056</t>
  </si>
  <si>
    <t>313,9*0,1 'Přepočtené koeficientem množství</t>
  </si>
  <si>
    <t>20390497</t>
  </si>
  <si>
    <t>"stromy - 1x ročně" 164</t>
  </si>
  <si>
    <t>1796110279</t>
  </si>
  <si>
    <t>16,4*0,1 'Přepočtené koeficientem množství</t>
  </si>
  <si>
    <t>184911111</t>
  </si>
  <si>
    <t>Znovuuvázání dřeviny jedním úvazkem ke stávajícímu kůlu</t>
  </si>
  <si>
    <t>162553727</t>
  </si>
  <si>
    <t>https://podminky.urs.cz/item/CS_URS_2023_02/184911111</t>
  </si>
  <si>
    <t>Poznámka k položce:_x000d_
1/3 z celkového počtu</t>
  </si>
  <si>
    <t>"1/3 z 164" 55</t>
  </si>
  <si>
    <t>185804214</t>
  </si>
  <si>
    <t>Vypletí v rovině nebo na svahu do 1:5 dřevin ve skupinách</t>
  </si>
  <si>
    <t>-711074477</t>
  </si>
  <si>
    <t>https://podminky.urs.cz/item/CS_URS_2023_02/185804214</t>
  </si>
  <si>
    <t>"plocha výsadby - 2x ročně" 3364*2</t>
  </si>
  <si>
    <t>185804312</t>
  </si>
  <si>
    <t>Zalití rostlin vodou plochy záhonů jednotlivě přes 20 m2</t>
  </si>
  <si>
    <t>2001319096</t>
  </si>
  <si>
    <t>https://podminky.urs.cz/item/CS_URS_2023_02/185804312</t>
  </si>
  <si>
    <t>"stromy 30l/ks -16x" (30*183*16)/1000</t>
  </si>
  <si>
    <t>"keře 10/ks - 10x" (10*3139*10)/1000</t>
  </si>
  <si>
    <t>-1130247134</t>
  </si>
  <si>
    <t>197978057</t>
  </si>
  <si>
    <t>401,74*3 'Přepočtené koeficientem množství</t>
  </si>
  <si>
    <t>405092866</t>
  </si>
  <si>
    <t>SO 801.2 - Povýsadbová péče - 2. rok péče</t>
  </si>
  <si>
    <t>1933053147</t>
  </si>
  <si>
    <t>2066671633</t>
  </si>
  <si>
    <t>958789887</t>
  </si>
  <si>
    <t>990264674</t>
  </si>
  <si>
    <t>-1232460297</t>
  </si>
  <si>
    <t>1805182523</t>
  </si>
  <si>
    <t>-1612788194</t>
  </si>
  <si>
    <t>575973399</t>
  </si>
  <si>
    <t>58452384</t>
  </si>
  <si>
    <t>"stromy 30l/ks -10x" (30*183*10)/1000</t>
  </si>
  <si>
    <t>-373034260</t>
  </si>
  <si>
    <t>1308419565</t>
  </si>
  <si>
    <t>368,8*3 'Přepočtené koeficientem množství</t>
  </si>
  <si>
    <t>-1030232640</t>
  </si>
  <si>
    <t>SO 801.3 - Povýsadbová péče - 3. rok péče</t>
  </si>
  <si>
    <t>"trávník" 3742*2</t>
  </si>
  <si>
    <t>184851522</t>
  </si>
  <si>
    <t>Řez stromů tvarovací hlavový s opakovaným intervalem řezu přes 2 do 5 let výšky nasazení hlavy přes 2 do 6 m</t>
  </si>
  <si>
    <t>1900051294</t>
  </si>
  <si>
    <t>https://podminky.urs.cz/item/CS_URS_2023_02/184851522</t>
  </si>
  <si>
    <t>184215153</t>
  </si>
  <si>
    <t>Odstranění ukotvení dřeviny kůly jedním kůlem, délky přes 2 do 3 m</t>
  </si>
  <si>
    <t>-2108559481</t>
  </si>
  <si>
    <t>https://podminky.urs.cz/item/CS_URS_2023_02/184215153</t>
  </si>
  <si>
    <t>184215173</t>
  </si>
  <si>
    <t>Odstranění ukotvení dřeviny kůly třemi kůly, délky přes 2 do 3 m</t>
  </si>
  <si>
    <t>1121030306</t>
  </si>
  <si>
    <t>https://podminky.urs.cz/item/CS_URS_2023_02/184215173</t>
  </si>
  <si>
    <t>-1417340938</t>
  </si>
  <si>
    <t>2037420740</t>
  </si>
  <si>
    <t>1868407399</t>
  </si>
  <si>
    <t>1333889253</t>
  </si>
  <si>
    <t>-1935995506</t>
  </si>
  <si>
    <t>"plocha výsadby - 2x" 3364*2</t>
  </si>
  <si>
    <t>-1775328391</t>
  </si>
  <si>
    <t xml:space="preserve">Poznámka k položce:_x000d_
10%  obnovy mulče </t>
  </si>
  <si>
    <t>"10% z plochy" 3364*0,10</t>
  </si>
  <si>
    <t>1373459022</t>
  </si>
  <si>
    <t>336,4*0,1</t>
  </si>
  <si>
    <t>162232867</t>
  </si>
  <si>
    <t>83428528</t>
  </si>
  <si>
    <t>-1740513248</t>
  </si>
  <si>
    <t>"stromy 30l/ks -5x" (30*183*5)/1000</t>
  </si>
  <si>
    <t>"keře 10/ks - 5x" (10*3139*5)/1000</t>
  </si>
  <si>
    <t>-529348440</t>
  </si>
  <si>
    <t>-1138242988</t>
  </si>
  <si>
    <t>184,4*3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</si>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</sst>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5133" TargetMode="External" /><Relationship Id="rId2" Type="http://schemas.openxmlformats.org/officeDocument/2006/relationships/hyperlink" Target="https://podminky.urs.cz/item/CS_URS_2023_02/183402131" TargetMode="External" /><Relationship Id="rId3" Type="http://schemas.openxmlformats.org/officeDocument/2006/relationships/hyperlink" Target="https://podminky.urs.cz/item/CS_URS_2023_02/183403131" TargetMode="External" /><Relationship Id="rId4" Type="http://schemas.openxmlformats.org/officeDocument/2006/relationships/hyperlink" Target="https://podminky.urs.cz/item/CS_URS_2023_02/183403151" TargetMode="External" /><Relationship Id="rId5" Type="http://schemas.openxmlformats.org/officeDocument/2006/relationships/hyperlink" Target="https://podminky.urs.cz/item/CS_URS_2023_02/183403152" TargetMode="External" /><Relationship Id="rId6" Type="http://schemas.openxmlformats.org/officeDocument/2006/relationships/hyperlink" Target="https://podminky.urs.cz/item/CS_URS_2023_02/183403161" TargetMode="External" /><Relationship Id="rId7" Type="http://schemas.openxmlformats.org/officeDocument/2006/relationships/hyperlink" Target="https://podminky.urs.cz/item/CS_URS_2023_02/181114711" TargetMode="External" /><Relationship Id="rId8" Type="http://schemas.openxmlformats.org/officeDocument/2006/relationships/hyperlink" Target="https://podminky.urs.cz/item/CS_URS_2023_02/184813511" TargetMode="External" /><Relationship Id="rId9" Type="http://schemas.openxmlformats.org/officeDocument/2006/relationships/hyperlink" Target="https://podminky.urs.cz/item/CS_URS_2023_02/181451121" TargetMode="External" /><Relationship Id="rId10" Type="http://schemas.openxmlformats.org/officeDocument/2006/relationships/hyperlink" Target="https://podminky.urs.cz/item/CS_URS_2023_02/183101215.R" TargetMode="External" /><Relationship Id="rId11" Type="http://schemas.openxmlformats.org/officeDocument/2006/relationships/hyperlink" Target="https://podminky.urs.cz/item/CS_URS_2023_02/183101221.R" TargetMode="External" /><Relationship Id="rId12" Type="http://schemas.openxmlformats.org/officeDocument/2006/relationships/hyperlink" Target="https://podminky.urs.cz/item/CS_URS_2023_02/183101315" TargetMode="External" /><Relationship Id="rId13" Type="http://schemas.openxmlformats.org/officeDocument/2006/relationships/hyperlink" Target="https://podminky.urs.cz/item/CS_URS_2023_02/183101321" TargetMode="External" /><Relationship Id="rId14" Type="http://schemas.openxmlformats.org/officeDocument/2006/relationships/hyperlink" Target="https://podminky.urs.cz/item/CS_URS_2023_02/184102112" TargetMode="External" /><Relationship Id="rId15" Type="http://schemas.openxmlformats.org/officeDocument/2006/relationships/hyperlink" Target="https://podminky.urs.cz/item/CS_URS_2023_02/184102111" TargetMode="External" /><Relationship Id="rId16" Type="http://schemas.openxmlformats.org/officeDocument/2006/relationships/hyperlink" Target="https://podminky.urs.cz/item/CS_URS_2023_02/184102115" TargetMode="External" /><Relationship Id="rId17" Type="http://schemas.openxmlformats.org/officeDocument/2006/relationships/hyperlink" Target="https://podminky.urs.cz/item/CS_URS_2023_02/184201111" TargetMode="External" /><Relationship Id="rId18" Type="http://schemas.openxmlformats.org/officeDocument/2006/relationships/hyperlink" Target="https://podminky.urs.cz/item/CS_URS_2023_02/184215113" TargetMode="External" /><Relationship Id="rId19" Type="http://schemas.openxmlformats.org/officeDocument/2006/relationships/hyperlink" Target="https://podminky.urs.cz/item/CS_URS_2023_02/184215133" TargetMode="External" /><Relationship Id="rId20" Type="http://schemas.openxmlformats.org/officeDocument/2006/relationships/hyperlink" Target="https://podminky.urs.cz/item/CS_URS_2023_02/184501141" TargetMode="External" /><Relationship Id="rId21" Type="http://schemas.openxmlformats.org/officeDocument/2006/relationships/hyperlink" Target="https://podminky.urs.cz/item/CS_URS_2023_02/184813121" TargetMode="External" /><Relationship Id="rId22" Type="http://schemas.openxmlformats.org/officeDocument/2006/relationships/hyperlink" Target="https://podminky.urs.cz/item/CS_URS_2023_02/184813135" TargetMode="External" /><Relationship Id="rId23" Type="http://schemas.openxmlformats.org/officeDocument/2006/relationships/hyperlink" Target="https://podminky.urs.cz/item/CS_URS_2023_02/184813136" TargetMode="External" /><Relationship Id="rId24" Type="http://schemas.openxmlformats.org/officeDocument/2006/relationships/hyperlink" Target="https://podminky.urs.cz/item/CS_URS_2023_02/184851411" TargetMode="External" /><Relationship Id="rId25" Type="http://schemas.openxmlformats.org/officeDocument/2006/relationships/hyperlink" Target="https://podminky.urs.cz/item/CS_URS_2023_02/184851421" TargetMode="External" /><Relationship Id="rId26" Type="http://schemas.openxmlformats.org/officeDocument/2006/relationships/hyperlink" Target="https://podminky.urs.cz/item/CS_URS_2023_02/184911431" TargetMode="External" /><Relationship Id="rId27" Type="http://schemas.openxmlformats.org/officeDocument/2006/relationships/hyperlink" Target="https://podminky.urs.cz/item/CS_URS_2023_02/185802114" TargetMode="External" /><Relationship Id="rId28" Type="http://schemas.openxmlformats.org/officeDocument/2006/relationships/hyperlink" Target="https://podminky.urs.cz/item/CS_URS_2023_02/185851121" TargetMode="External" /><Relationship Id="rId29" Type="http://schemas.openxmlformats.org/officeDocument/2006/relationships/hyperlink" Target="https://podminky.urs.cz/item/CS_URS_2023_02/185851129" TargetMode="External" /><Relationship Id="rId30" Type="http://schemas.openxmlformats.org/officeDocument/2006/relationships/hyperlink" Target="https://podminky.urs.cz/item/CS_URS_2023_02/338950245" TargetMode="External" /><Relationship Id="rId31" Type="http://schemas.openxmlformats.org/officeDocument/2006/relationships/hyperlink" Target="https://podminky.urs.cz/item/CS_URS_2023_02/348951256" TargetMode="External" /><Relationship Id="rId32" Type="http://schemas.openxmlformats.org/officeDocument/2006/relationships/hyperlink" Target="https://podminky.urs.cz/item/CS_URS_2023_02/348952178" TargetMode="External" /><Relationship Id="rId33" Type="http://schemas.openxmlformats.org/officeDocument/2006/relationships/hyperlink" Target="https://podminky.urs.cz/item/CS_URS_2023_02/998231311" TargetMode="External" /><Relationship Id="rId34" Type="http://schemas.openxmlformats.org/officeDocument/2006/relationships/hyperlink" Target="https://podminky.urs.cz/item/CS_URS_2023_02/762083122" TargetMode="External" /><Relationship Id="rId35" Type="http://schemas.openxmlformats.org/officeDocument/2006/relationships/hyperlink" Target="https://podminky.urs.cz/item/CS_URS_2023_02/998762101" TargetMode="External" /><Relationship Id="rId36" Type="http://schemas.openxmlformats.org/officeDocument/2006/relationships/hyperlink" Target="https://podminky.urs.cz/item/CS_URS_2023_02/012303000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231" TargetMode="External" /><Relationship Id="rId2" Type="http://schemas.openxmlformats.org/officeDocument/2006/relationships/hyperlink" Target="https://podminky.urs.cz/item/CS_URS_2023_02/184851511" TargetMode="External" /><Relationship Id="rId3" Type="http://schemas.openxmlformats.org/officeDocument/2006/relationships/hyperlink" Target="https://podminky.urs.cz/item/CS_URS_2023_02/184813135" TargetMode="External" /><Relationship Id="rId4" Type="http://schemas.openxmlformats.org/officeDocument/2006/relationships/hyperlink" Target="https://podminky.urs.cz/item/CS_URS_2023_02/184813136" TargetMode="External" /><Relationship Id="rId5" Type="http://schemas.openxmlformats.org/officeDocument/2006/relationships/hyperlink" Target="https://podminky.urs.cz/item/CS_URS_2023_02/184911111" TargetMode="External" /><Relationship Id="rId6" Type="http://schemas.openxmlformats.org/officeDocument/2006/relationships/hyperlink" Target="https://podminky.urs.cz/item/CS_URS_2023_02/185804214" TargetMode="External" /><Relationship Id="rId7" Type="http://schemas.openxmlformats.org/officeDocument/2006/relationships/hyperlink" Target="https://podminky.urs.cz/item/CS_URS_2023_02/185804312" TargetMode="External" /><Relationship Id="rId8" Type="http://schemas.openxmlformats.org/officeDocument/2006/relationships/hyperlink" Target="https://podminky.urs.cz/item/CS_URS_2023_02/185851121" TargetMode="External" /><Relationship Id="rId9" Type="http://schemas.openxmlformats.org/officeDocument/2006/relationships/hyperlink" Target="https://podminky.urs.cz/item/CS_URS_2023_02/185851129" TargetMode="External" /><Relationship Id="rId10" Type="http://schemas.openxmlformats.org/officeDocument/2006/relationships/hyperlink" Target="https://podminky.urs.cz/item/CS_URS_2023_02/998231311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231" TargetMode="External" /><Relationship Id="rId2" Type="http://schemas.openxmlformats.org/officeDocument/2006/relationships/hyperlink" Target="https://podminky.urs.cz/item/CS_URS_2023_02/184851511" TargetMode="External" /><Relationship Id="rId3" Type="http://schemas.openxmlformats.org/officeDocument/2006/relationships/hyperlink" Target="https://podminky.urs.cz/item/CS_URS_2023_02/184813135" TargetMode="External" /><Relationship Id="rId4" Type="http://schemas.openxmlformats.org/officeDocument/2006/relationships/hyperlink" Target="https://podminky.urs.cz/item/CS_URS_2023_02/184813136" TargetMode="External" /><Relationship Id="rId5" Type="http://schemas.openxmlformats.org/officeDocument/2006/relationships/hyperlink" Target="https://podminky.urs.cz/item/CS_URS_2023_02/184911111" TargetMode="External" /><Relationship Id="rId6" Type="http://schemas.openxmlformats.org/officeDocument/2006/relationships/hyperlink" Target="https://podminky.urs.cz/item/CS_URS_2023_02/185804214" TargetMode="External" /><Relationship Id="rId7" Type="http://schemas.openxmlformats.org/officeDocument/2006/relationships/hyperlink" Target="https://podminky.urs.cz/item/CS_URS_2023_02/185804312" TargetMode="External" /><Relationship Id="rId8" Type="http://schemas.openxmlformats.org/officeDocument/2006/relationships/hyperlink" Target="https://podminky.urs.cz/item/CS_URS_2023_02/185851121" TargetMode="External" /><Relationship Id="rId9" Type="http://schemas.openxmlformats.org/officeDocument/2006/relationships/hyperlink" Target="https://podminky.urs.cz/item/CS_URS_2023_02/185851129" TargetMode="External" /><Relationship Id="rId10" Type="http://schemas.openxmlformats.org/officeDocument/2006/relationships/hyperlink" Target="https://podminky.urs.cz/item/CS_URS_2023_02/998231311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231" TargetMode="External" /><Relationship Id="rId2" Type="http://schemas.openxmlformats.org/officeDocument/2006/relationships/hyperlink" Target="https://podminky.urs.cz/item/CS_URS_2023_02/184851522" TargetMode="External" /><Relationship Id="rId3" Type="http://schemas.openxmlformats.org/officeDocument/2006/relationships/hyperlink" Target="https://podminky.urs.cz/item/CS_URS_2023_02/184215153" TargetMode="External" /><Relationship Id="rId4" Type="http://schemas.openxmlformats.org/officeDocument/2006/relationships/hyperlink" Target="https://podminky.urs.cz/item/CS_URS_2023_02/184215173" TargetMode="External" /><Relationship Id="rId5" Type="http://schemas.openxmlformats.org/officeDocument/2006/relationships/hyperlink" Target="https://podminky.urs.cz/item/CS_URS_2023_02/184813135" TargetMode="External" /><Relationship Id="rId6" Type="http://schemas.openxmlformats.org/officeDocument/2006/relationships/hyperlink" Target="https://podminky.urs.cz/item/CS_URS_2023_02/184813136" TargetMode="External" /><Relationship Id="rId7" Type="http://schemas.openxmlformats.org/officeDocument/2006/relationships/hyperlink" Target="https://podminky.urs.cz/item/CS_URS_2023_02/185804214" TargetMode="External" /><Relationship Id="rId8" Type="http://schemas.openxmlformats.org/officeDocument/2006/relationships/hyperlink" Target="https://podminky.urs.cz/item/CS_URS_2023_02/184911431" TargetMode="External" /><Relationship Id="rId9" Type="http://schemas.openxmlformats.org/officeDocument/2006/relationships/hyperlink" Target="https://podminky.urs.cz/item/CS_URS_2023_02/185802114" TargetMode="External" /><Relationship Id="rId10" Type="http://schemas.openxmlformats.org/officeDocument/2006/relationships/hyperlink" Target="https://podminky.urs.cz/item/CS_URS_2023_02/185804312" TargetMode="External" /><Relationship Id="rId11" Type="http://schemas.openxmlformats.org/officeDocument/2006/relationships/hyperlink" Target="https://podminky.urs.cz/item/CS_URS_2023_02/185851121" TargetMode="External" /><Relationship Id="rId12" Type="http://schemas.openxmlformats.org/officeDocument/2006/relationships/hyperlink" Target="https://podminky.urs.cz/item/CS_URS_2023_02/185851129" TargetMode="External" /><Relationship Id="rId13" Type="http://schemas.openxmlformats.org/officeDocument/2006/relationships/hyperlink" Target="https://podminky.urs.cz/item/CS_URS_2023_02/99823131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41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35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50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51</v>
      </c>
      <c r="E29" s="50"/>
      <c r="F29" s="34" t="s">
        <v>52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58</v>
      </c>
      <c r="U35" s="57"/>
      <c r="V35" s="57"/>
      <c r="W35" s="57"/>
      <c r="X35" s="59" t="s">
        <v>59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25-2023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Vypracování PD výsadby IP 31, KoPÚ Roudná nad Lužnicí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Roudná nad Lužnicí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19. 12. 2023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Krajský pozemkový úřad pro jihočeský kraj - Tábor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Ing. arch. Martin Jirovský Ph.D, MBA</v>
      </c>
      <c r="AN49" s="67"/>
      <c r="AO49" s="67"/>
      <c r="AP49" s="67"/>
      <c r="AQ49" s="43"/>
      <c r="AR49" s="47"/>
      <c r="AS49" s="77" t="s">
        <v>61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25.6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42</v>
      </c>
      <c r="AJ50" s="43"/>
      <c r="AK50" s="43"/>
      <c r="AL50" s="43"/>
      <c r="AM50" s="76" t="str">
        <f>IF(E20="","",E20)</f>
        <v>Design M.A.A.T s.r.o.; Petra Stejskalová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62</v>
      </c>
      <c r="D52" s="90"/>
      <c r="E52" s="90"/>
      <c r="F52" s="90"/>
      <c r="G52" s="90"/>
      <c r="H52" s="91"/>
      <c r="I52" s="92" t="s">
        <v>63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64</v>
      </c>
      <c r="AH52" s="90"/>
      <c r="AI52" s="90"/>
      <c r="AJ52" s="90"/>
      <c r="AK52" s="90"/>
      <c r="AL52" s="90"/>
      <c r="AM52" s="90"/>
      <c r="AN52" s="92" t="s">
        <v>65</v>
      </c>
      <c r="AO52" s="90"/>
      <c r="AP52" s="90"/>
      <c r="AQ52" s="94" t="s">
        <v>66</v>
      </c>
      <c r="AR52" s="47"/>
      <c r="AS52" s="95" t="s">
        <v>67</v>
      </c>
      <c r="AT52" s="96" t="s">
        <v>68</v>
      </c>
      <c r="AU52" s="96" t="s">
        <v>69</v>
      </c>
      <c r="AV52" s="96" t="s">
        <v>70</v>
      </c>
      <c r="AW52" s="96" t="s">
        <v>71</v>
      </c>
      <c r="AX52" s="96" t="s">
        <v>72</v>
      </c>
      <c r="AY52" s="96" t="s">
        <v>73</v>
      </c>
      <c r="AZ52" s="96" t="s">
        <v>74</v>
      </c>
      <c r="BA52" s="96" t="s">
        <v>75</v>
      </c>
      <c r="BB52" s="96" t="s">
        <v>76</v>
      </c>
      <c r="BC52" s="96" t="s">
        <v>77</v>
      </c>
      <c r="BD52" s="97" t="s">
        <v>78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35</v>
      </c>
      <c r="AR54" s="107"/>
      <c r="AS54" s="108">
        <f>ROUND(SUM(AS55:AS58),2)</f>
        <v>0</v>
      </c>
      <c r="AT54" s="109">
        <f>ROUND(SUM(AV54:AW54),2)</f>
        <v>0</v>
      </c>
      <c r="AU54" s="110">
        <f>ROUND(SUM(AU55:AU58),5)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ROUND(SUM(AZ55:AZ58),2)</f>
        <v>0</v>
      </c>
      <c r="BA54" s="109">
        <f>ROUND(SUM(BA55:BA58),2)</f>
        <v>0</v>
      </c>
      <c r="BB54" s="109">
        <f>ROUND(SUM(BB55:BB58),2)</f>
        <v>0</v>
      </c>
      <c r="BC54" s="109">
        <f>ROUND(SUM(BC55:BC58),2)</f>
        <v>0</v>
      </c>
      <c r="BD54" s="111">
        <f>ROUND(SUM(BD55:BD58),2)</f>
        <v>0</v>
      </c>
      <c r="BE54" s="6"/>
      <c r="BS54" s="112" t="s">
        <v>80</v>
      </c>
      <c r="BT54" s="112" t="s">
        <v>81</v>
      </c>
      <c r="BU54" s="113" t="s">
        <v>82</v>
      </c>
      <c r="BV54" s="112" t="s">
        <v>83</v>
      </c>
      <c r="BW54" s="112" t="s">
        <v>5</v>
      </c>
      <c r="BX54" s="112" t="s">
        <v>84</v>
      </c>
      <c r="CL54" s="112" t="s">
        <v>19</v>
      </c>
    </row>
    <row r="55" s="7" customFormat="1" ht="16.5" customHeight="1">
      <c r="A55" s="114" t="s">
        <v>85</v>
      </c>
      <c r="B55" s="115"/>
      <c r="C55" s="116"/>
      <c r="D55" s="117" t="s">
        <v>86</v>
      </c>
      <c r="E55" s="117"/>
      <c r="F55" s="117"/>
      <c r="G55" s="117"/>
      <c r="H55" s="117"/>
      <c r="I55" s="118"/>
      <c r="J55" s="117" t="s">
        <v>87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800 - Výsadba'!J30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88</v>
      </c>
      <c r="AR55" s="121"/>
      <c r="AS55" s="122">
        <v>0</v>
      </c>
      <c r="AT55" s="123">
        <f>ROUND(SUM(AV55:AW55),2)</f>
        <v>0</v>
      </c>
      <c r="AU55" s="124">
        <f>'SO 800 - Výsadba'!P87</f>
        <v>0</v>
      </c>
      <c r="AV55" s="123">
        <f>'SO 800 - Výsadba'!J33</f>
        <v>0</v>
      </c>
      <c r="AW55" s="123">
        <f>'SO 800 - Výsadba'!J34</f>
        <v>0</v>
      </c>
      <c r="AX55" s="123">
        <f>'SO 800 - Výsadba'!J35</f>
        <v>0</v>
      </c>
      <c r="AY55" s="123">
        <f>'SO 800 - Výsadba'!J36</f>
        <v>0</v>
      </c>
      <c r="AZ55" s="123">
        <f>'SO 800 - Výsadba'!F33</f>
        <v>0</v>
      </c>
      <c r="BA55" s="123">
        <f>'SO 800 - Výsadba'!F34</f>
        <v>0</v>
      </c>
      <c r="BB55" s="123">
        <f>'SO 800 - Výsadba'!F35</f>
        <v>0</v>
      </c>
      <c r="BC55" s="123">
        <f>'SO 800 - Výsadba'!F36</f>
        <v>0</v>
      </c>
      <c r="BD55" s="125">
        <f>'SO 800 - Výsadba'!F37</f>
        <v>0</v>
      </c>
      <c r="BE55" s="7"/>
      <c r="BT55" s="126" t="s">
        <v>89</v>
      </c>
      <c r="BV55" s="126" t="s">
        <v>83</v>
      </c>
      <c r="BW55" s="126" t="s">
        <v>90</v>
      </c>
      <c r="BX55" s="126" t="s">
        <v>5</v>
      </c>
      <c r="CL55" s="126" t="s">
        <v>19</v>
      </c>
      <c r="CM55" s="126" t="s">
        <v>21</v>
      </c>
    </row>
    <row r="56" s="7" customFormat="1" ht="24.75" customHeight="1">
      <c r="A56" s="114" t="s">
        <v>85</v>
      </c>
      <c r="B56" s="115"/>
      <c r="C56" s="116"/>
      <c r="D56" s="117" t="s">
        <v>91</v>
      </c>
      <c r="E56" s="117"/>
      <c r="F56" s="117"/>
      <c r="G56" s="117"/>
      <c r="H56" s="117"/>
      <c r="I56" s="118"/>
      <c r="J56" s="117" t="s">
        <v>92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801.1 - Povýsadbová pé...'!J30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88</v>
      </c>
      <c r="AR56" s="121"/>
      <c r="AS56" s="122">
        <v>0</v>
      </c>
      <c r="AT56" s="123">
        <f>ROUND(SUM(AV56:AW56),2)</f>
        <v>0</v>
      </c>
      <c r="AU56" s="124">
        <f>'SO 801.1 - Povýsadbová pé...'!P82</f>
        <v>0</v>
      </c>
      <c r="AV56" s="123">
        <f>'SO 801.1 - Povýsadbová pé...'!J33</f>
        <v>0</v>
      </c>
      <c r="AW56" s="123">
        <f>'SO 801.1 - Povýsadbová pé...'!J34</f>
        <v>0</v>
      </c>
      <c r="AX56" s="123">
        <f>'SO 801.1 - Povýsadbová pé...'!J35</f>
        <v>0</v>
      </c>
      <c r="AY56" s="123">
        <f>'SO 801.1 - Povýsadbová pé...'!J36</f>
        <v>0</v>
      </c>
      <c r="AZ56" s="123">
        <f>'SO 801.1 - Povýsadbová pé...'!F33</f>
        <v>0</v>
      </c>
      <c r="BA56" s="123">
        <f>'SO 801.1 - Povýsadbová pé...'!F34</f>
        <v>0</v>
      </c>
      <c r="BB56" s="123">
        <f>'SO 801.1 - Povýsadbová pé...'!F35</f>
        <v>0</v>
      </c>
      <c r="BC56" s="123">
        <f>'SO 801.1 - Povýsadbová pé...'!F36</f>
        <v>0</v>
      </c>
      <c r="BD56" s="125">
        <f>'SO 801.1 - Povýsadbová pé...'!F37</f>
        <v>0</v>
      </c>
      <c r="BE56" s="7"/>
      <c r="BT56" s="126" t="s">
        <v>89</v>
      </c>
      <c r="BV56" s="126" t="s">
        <v>83</v>
      </c>
      <c r="BW56" s="126" t="s">
        <v>93</v>
      </c>
      <c r="BX56" s="126" t="s">
        <v>5</v>
      </c>
      <c r="CL56" s="126" t="s">
        <v>19</v>
      </c>
      <c r="CM56" s="126" t="s">
        <v>21</v>
      </c>
    </row>
    <row r="57" s="7" customFormat="1" ht="24.75" customHeight="1">
      <c r="A57" s="114" t="s">
        <v>85</v>
      </c>
      <c r="B57" s="115"/>
      <c r="C57" s="116"/>
      <c r="D57" s="117" t="s">
        <v>94</v>
      </c>
      <c r="E57" s="117"/>
      <c r="F57" s="117"/>
      <c r="G57" s="117"/>
      <c r="H57" s="117"/>
      <c r="I57" s="118"/>
      <c r="J57" s="117" t="s">
        <v>95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801.2 - Povýsadbová pé...'!J30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88</v>
      </c>
      <c r="AR57" s="121"/>
      <c r="AS57" s="122">
        <v>0</v>
      </c>
      <c r="AT57" s="123">
        <f>ROUND(SUM(AV57:AW57),2)</f>
        <v>0</v>
      </c>
      <c r="AU57" s="124">
        <f>'SO 801.2 - Povýsadbová pé...'!P82</f>
        <v>0</v>
      </c>
      <c r="AV57" s="123">
        <f>'SO 801.2 - Povýsadbová pé...'!J33</f>
        <v>0</v>
      </c>
      <c r="AW57" s="123">
        <f>'SO 801.2 - Povýsadbová pé...'!J34</f>
        <v>0</v>
      </c>
      <c r="AX57" s="123">
        <f>'SO 801.2 - Povýsadbová pé...'!J35</f>
        <v>0</v>
      </c>
      <c r="AY57" s="123">
        <f>'SO 801.2 - Povýsadbová pé...'!J36</f>
        <v>0</v>
      </c>
      <c r="AZ57" s="123">
        <f>'SO 801.2 - Povýsadbová pé...'!F33</f>
        <v>0</v>
      </c>
      <c r="BA57" s="123">
        <f>'SO 801.2 - Povýsadbová pé...'!F34</f>
        <v>0</v>
      </c>
      <c r="BB57" s="123">
        <f>'SO 801.2 - Povýsadbová pé...'!F35</f>
        <v>0</v>
      </c>
      <c r="BC57" s="123">
        <f>'SO 801.2 - Povýsadbová pé...'!F36</f>
        <v>0</v>
      </c>
      <c r="BD57" s="125">
        <f>'SO 801.2 - Povýsadbová pé...'!F37</f>
        <v>0</v>
      </c>
      <c r="BE57" s="7"/>
      <c r="BT57" s="126" t="s">
        <v>89</v>
      </c>
      <c r="BV57" s="126" t="s">
        <v>83</v>
      </c>
      <c r="BW57" s="126" t="s">
        <v>96</v>
      </c>
      <c r="BX57" s="126" t="s">
        <v>5</v>
      </c>
      <c r="CL57" s="126" t="s">
        <v>19</v>
      </c>
      <c r="CM57" s="126" t="s">
        <v>21</v>
      </c>
    </row>
    <row r="58" s="7" customFormat="1" ht="24.75" customHeight="1">
      <c r="A58" s="114" t="s">
        <v>85</v>
      </c>
      <c r="B58" s="115"/>
      <c r="C58" s="116"/>
      <c r="D58" s="117" t="s">
        <v>97</v>
      </c>
      <c r="E58" s="117"/>
      <c r="F58" s="117"/>
      <c r="G58" s="117"/>
      <c r="H58" s="117"/>
      <c r="I58" s="118"/>
      <c r="J58" s="117" t="s">
        <v>98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'SO 801.3 - Povýsadbová pé...'!J30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88</v>
      </c>
      <c r="AR58" s="121"/>
      <c r="AS58" s="127">
        <v>0</v>
      </c>
      <c r="AT58" s="128">
        <f>ROUND(SUM(AV58:AW58),2)</f>
        <v>0</v>
      </c>
      <c r="AU58" s="129">
        <f>'SO 801.3 - Povýsadbová pé...'!P82</f>
        <v>0</v>
      </c>
      <c r="AV58" s="128">
        <f>'SO 801.3 - Povýsadbová pé...'!J33</f>
        <v>0</v>
      </c>
      <c r="AW58" s="128">
        <f>'SO 801.3 - Povýsadbová pé...'!J34</f>
        <v>0</v>
      </c>
      <c r="AX58" s="128">
        <f>'SO 801.3 - Povýsadbová pé...'!J35</f>
        <v>0</v>
      </c>
      <c r="AY58" s="128">
        <f>'SO 801.3 - Povýsadbová pé...'!J36</f>
        <v>0</v>
      </c>
      <c r="AZ58" s="128">
        <f>'SO 801.3 - Povýsadbová pé...'!F33</f>
        <v>0</v>
      </c>
      <c r="BA58" s="128">
        <f>'SO 801.3 - Povýsadbová pé...'!F34</f>
        <v>0</v>
      </c>
      <c r="BB58" s="128">
        <f>'SO 801.3 - Povýsadbová pé...'!F35</f>
        <v>0</v>
      </c>
      <c r="BC58" s="128">
        <f>'SO 801.3 - Povýsadbová pé...'!F36</f>
        <v>0</v>
      </c>
      <c r="BD58" s="130">
        <f>'SO 801.3 - Povýsadbová pé...'!F37</f>
        <v>0</v>
      </c>
      <c r="BE58" s="7"/>
      <c r="BT58" s="126" t="s">
        <v>89</v>
      </c>
      <c r="BV58" s="126" t="s">
        <v>83</v>
      </c>
      <c r="BW58" s="126" t="s">
        <v>99</v>
      </c>
      <c r="BX58" s="126" t="s">
        <v>5</v>
      </c>
      <c r="CL58" s="126" t="s">
        <v>19</v>
      </c>
      <c r="CM58" s="126" t="s">
        <v>21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4KGXpnj9zImy1zdVkLq5IuQ/qf+BxAuh3D33rcexRt8aKjAOSyz0JVQiEyA/3he5lHf6gg8MZ7KaP94XPMVnvA==" hashValue="Due+ghkffsFeyjtwbTSk2MNA4CBGW5kb7Z28qasgeJfEvMY716ahLJv3N7bgCTUQ8jJ/AJFlFifre5UcISYxb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800 - Výsadba'!C2" display="/"/>
    <hyperlink ref="A56" location="'SO 801.1 - Povýsadbová pé...'!C2" display="/"/>
    <hyperlink ref="A57" location="'SO 801.2 - Povýsadbová pé...'!C2" display="/"/>
    <hyperlink ref="A58" location="'SO 801.3 - Povýsadbová p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100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Vypracování PD výsadby IP 31, KoPÚ Roudná nad Lužnicí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35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19. 12. 2023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35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35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35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47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49</v>
      </c>
      <c r="G32" s="41"/>
      <c r="H32" s="41"/>
      <c r="I32" s="148" t="s">
        <v>48</v>
      </c>
      <c r="J32" s="148" t="s">
        <v>50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51</v>
      </c>
      <c r="E33" s="135" t="s">
        <v>52</v>
      </c>
      <c r="F33" s="150">
        <f>ROUND((SUM(BE87:BE318)),  2)</f>
        <v>0</v>
      </c>
      <c r="G33" s="41"/>
      <c r="H33" s="41"/>
      <c r="I33" s="151">
        <v>0.20999999999999999</v>
      </c>
      <c r="J33" s="150">
        <f>ROUND(((SUM(BE87:BE318))*I33),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53</v>
      </c>
      <c r="F34" s="150">
        <f>ROUND((SUM(BF87:BF318)),  2)</f>
        <v>0</v>
      </c>
      <c r="G34" s="41"/>
      <c r="H34" s="41"/>
      <c r="I34" s="151">
        <v>0.12</v>
      </c>
      <c r="J34" s="150">
        <f>ROUND(((SUM(BF87:BF318))*I34),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54</v>
      </c>
      <c r="F35" s="150">
        <f>ROUND((SUM(BG87:BG318)),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55</v>
      </c>
      <c r="F36" s="150">
        <f>ROUND((SUM(BH87:BH318)),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56</v>
      </c>
      <c r="F37" s="150">
        <f>ROUND((SUM(BI87:BI318)),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57</v>
      </c>
      <c r="E39" s="154"/>
      <c r="F39" s="154"/>
      <c r="G39" s="155" t="s">
        <v>58</v>
      </c>
      <c r="H39" s="156" t="s">
        <v>59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103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Vypracování PD výsadby IP 31, KoPÚ Roudná nad Lužnicí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800 - Výsadba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Roudná nad Lužnicí</v>
      </c>
      <c r="G52" s="43"/>
      <c r="H52" s="43"/>
      <c r="I52" s="34" t="s">
        <v>24</v>
      </c>
      <c r="J52" s="75" t="str">
        <f>IF(J12="","",J12)</f>
        <v>19. 12. 2023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Krajský pozemkový úřad pro jihočeský kraj - Tábor</v>
      </c>
      <c r="G54" s="43"/>
      <c r="H54" s="43"/>
      <c r="I54" s="34" t="s">
        <v>38</v>
      </c>
      <c r="J54" s="39" t="str">
        <f>E21</f>
        <v>Ing. arch. Martin Jirovský Ph.D, MBA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Design M.A.A.T s.r.o.; Petra Stejskalová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79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108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109</v>
      </c>
      <c r="E62" s="177"/>
      <c r="F62" s="177"/>
      <c r="G62" s="177"/>
      <c r="H62" s="177"/>
      <c r="I62" s="177"/>
      <c r="J62" s="178">
        <f>J275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110</v>
      </c>
      <c r="E63" s="177"/>
      <c r="F63" s="177"/>
      <c r="G63" s="177"/>
      <c r="H63" s="177"/>
      <c r="I63" s="177"/>
      <c r="J63" s="178">
        <f>J305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111</v>
      </c>
      <c r="E64" s="171"/>
      <c r="F64" s="171"/>
      <c r="G64" s="171"/>
      <c r="H64" s="171"/>
      <c r="I64" s="171"/>
      <c r="J64" s="172">
        <f>J308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112</v>
      </c>
      <c r="E65" s="177"/>
      <c r="F65" s="177"/>
      <c r="G65" s="177"/>
      <c r="H65" s="177"/>
      <c r="I65" s="177"/>
      <c r="J65" s="178">
        <f>J309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113</v>
      </c>
      <c r="E66" s="171"/>
      <c r="F66" s="171"/>
      <c r="G66" s="171"/>
      <c r="H66" s="171"/>
      <c r="I66" s="171"/>
      <c r="J66" s="172">
        <f>J314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114</v>
      </c>
      <c r="E67" s="177"/>
      <c r="F67" s="177"/>
      <c r="G67" s="177"/>
      <c r="H67" s="177"/>
      <c r="I67" s="177"/>
      <c r="J67" s="178">
        <f>J315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5" t="s">
        <v>115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Vypracování PD výsadby IP 31, KoPÚ Roudná nad Lužnicí</v>
      </c>
      <c r="F77" s="34"/>
      <c r="G77" s="34"/>
      <c r="H77" s="34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101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SO 800 - Výsadba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22</v>
      </c>
      <c r="D81" s="43"/>
      <c r="E81" s="43"/>
      <c r="F81" s="29" t="str">
        <f>F12</f>
        <v>Roudná nad Lužnicí</v>
      </c>
      <c r="G81" s="43"/>
      <c r="H81" s="43"/>
      <c r="I81" s="34" t="s">
        <v>24</v>
      </c>
      <c r="J81" s="75" t="str">
        <f>IF(J12="","",J12)</f>
        <v>19. 12. 2023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4" t="s">
        <v>30</v>
      </c>
      <c r="D83" s="43"/>
      <c r="E83" s="43"/>
      <c r="F83" s="29" t="str">
        <f>E15</f>
        <v>Krajský pozemkový úřad pro jihočeský kraj - Tábor</v>
      </c>
      <c r="G83" s="43"/>
      <c r="H83" s="43"/>
      <c r="I83" s="34" t="s">
        <v>38</v>
      </c>
      <c r="J83" s="39" t="str">
        <f>E21</f>
        <v>Ing. arch. Martin Jirovský Ph.D, MBA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0.05" customHeight="1">
      <c r="A84" s="41"/>
      <c r="B84" s="42"/>
      <c r="C84" s="34" t="s">
        <v>36</v>
      </c>
      <c r="D84" s="43"/>
      <c r="E84" s="43"/>
      <c r="F84" s="29" t="str">
        <f>IF(E18="","",E18)</f>
        <v>Vyplň údaj</v>
      </c>
      <c r="G84" s="43"/>
      <c r="H84" s="43"/>
      <c r="I84" s="34" t="s">
        <v>42</v>
      </c>
      <c r="J84" s="39" t="str">
        <f>E24</f>
        <v>Design M.A.A.T s.r.o.; Petra Stejskalová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116</v>
      </c>
      <c r="D86" s="183" t="s">
        <v>66</v>
      </c>
      <c r="E86" s="183" t="s">
        <v>62</v>
      </c>
      <c r="F86" s="183" t="s">
        <v>63</v>
      </c>
      <c r="G86" s="183" t="s">
        <v>117</v>
      </c>
      <c r="H86" s="183" t="s">
        <v>118</v>
      </c>
      <c r="I86" s="183" t="s">
        <v>119</v>
      </c>
      <c r="J86" s="183" t="s">
        <v>105</v>
      </c>
      <c r="K86" s="184" t="s">
        <v>120</v>
      </c>
      <c r="L86" s="185"/>
      <c r="M86" s="95" t="s">
        <v>35</v>
      </c>
      <c r="N86" s="96" t="s">
        <v>51</v>
      </c>
      <c r="O86" s="96" t="s">
        <v>121</v>
      </c>
      <c r="P86" s="96" t="s">
        <v>122</v>
      </c>
      <c r="Q86" s="96" t="s">
        <v>123</v>
      </c>
      <c r="R86" s="96" t="s">
        <v>124</v>
      </c>
      <c r="S86" s="96" t="s">
        <v>125</v>
      </c>
      <c r="T86" s="97" t="s">
        <v>126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127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P88+P308+P314</f>
        <v>0</v>
      </c>
      <c r="Q87" s="99"/>
      <c r="R87" s="188">
        <f>R88+R308+R314</f>
        <v>125.86812605999999</v>
      </c>
      <c r="S87" s="99"/>
      <c r="T87" s="189">
        <f>T88+T308+T314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80</v>
      </c>
      <c r="AU87" s="19" t="s">
        <v>106</v>
      </c>
      <c r="BK87" s="190">
        <f>BK88+BK308+BK314</f>
        <v>0</v>
      </c>
    </row>
    <row r="88" s="12" customFormat="1" ht="25.92" customHeight="1">
      <c r="A88" s="12"/>
      <c r="B88" s="191"/>
      <c r="C88" s="192"/>
      <c r="D88" s="193" t="s">
        <v>80</v>
      </c>
      <c r="E88" s="194" t="s">
        <v>128</v>
      </c>
      <c r="F88" s="194" t="s">
        <v>129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P89+P275+P305</f>
        <v>0</v>
      </c>
      <c r="Q88" s="199"/>
      <c r="R88" s="200">
        <f>R89+R275+R305</f>
        <v>125.818884</v>
      </c>
      <c r="S88" s="199"/>
      <c r="T88" s="201">
        <f>T89+T275+T305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89</v>
      </c>
      <c r="AT88" s="203" t="s">
        <v>80</v>
      </c>
      <c r="AU88" s="203" t="s">
        <v>81</v>
      </c>
      <c r="AY88" s="202" t="s">
        <v>130</v>
      </c>
      <c r="BK88" s="204">
        <f>BK89+BK275+BK305</f>
        <v>0</v>
      </c>
    </row>
    <row r="89" s="12" customFormat="1" ht="22.8" customHeight="1">
      <c r="A89" s="12"/>
      <c r="B89" s="191"/>
      <c r="C89" s="192"/>
      <c r="D89" s="193" t="s">
        <v>80</v>
      </c>
      <c r="E89" s="205" t="s">
        <v>89</v>
      </c>
      <c r="F89" s="205" t="s">
        <v>131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SUM(P90:P274)</f>
        <v>0</v>
      </c>
      <c r="Q89" s="199"/>
      <c r="R89" s="200">
        <f>SUM(R90:R274)</f>
        <v>106.87424</v>
      </c>
      <c r="S89" s="199"/>
      <c r="T89" s="201">
        <f>SUM(T90:T274)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89</v>
      </c>
      <c r="AT89" s="203" t="s">
        <v>80</v>
      </c>
      <c r="AU89" s="203" t="s">
        <v>89</v>
      </c>
      <c r="AY89" s="202" t="s">
        <v>130</v>
      </c>
      <c r="BK89" s="204">
        <f>SUM(BK90:BK274)</f>
        <v>0</v>
      </c>
    </row>
    <row r="90" s="2" customFormat="1" ht="44.25" customHeight="1">
      <c r="A90" s="41"/>
      <c r="B90" s="42"/>
      <c r="C90" s="207" t="s">
        <v>89</v>
      </c>
      <c r="D90" s="207" t="s">
        <v>132</v>
      </c>
      <c r="E90" s="208" t="s">
        <v>133</v>
      </c>
      <c r="F90" s="209" t="s">
        <v>134</v>
      </c>
      <c r="G90" s="210" t="s">
        <v>135</v>
      </c>
      <c r="H90" s="211">
        <v>7106</v>
      </c>
      <c r="I90" s="212"/>
      <c r="J90" s="213">
        <f>ROUND(I90*H90,2)</f>
        <v>0</v>
      </c>
      <c r="K90" s="209" t="s">
        <v>136</v>
      </c>
      <c r="L90" s="47"/>
      <c r="M90" s="214" t="s">
        <v>35</v>
      </c>
      <c r="N90" s="215" t="s">
        <v>52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137</v>
      </c>
      <c r="AT90" s="218" t="s">
        <v>132</v>
      </c>
      <c r="AU90" s="218" t="s">
        <v>21</v>
      </c>
      <c r="AY90" s="19" t="s">
        <v>130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89</v>
      </c>
      <c r="BK90" s="219">
        <f>ROUND(I90*H90,2)</f>
        <v>0</v>
      </c>
      <c r="BL90" s="19" t="s">
        <v>137</v>
      </c>
      <c r="BM90" s="218" t="s">
        <v>138</v>
      </c>
    </row>
    <row r="91" s="2" customFormat="1">
      <c r="A91" s="41"/>
      <c r="B91" s="42"/>
      <c r="C91" s="43"/>
      <c r="D91" s="220" t="s">
        <v>139</v>
      </c>
      <c r="E91" s="43"/>
      <c r="F91" s="221" t="s">
        <v>140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139</v>
      </c>
      <c r="AU91" s="19" t="s">
        <v>21</v>
      </c>
    </row>
    <row r="92" s="2" customFormat="1" ht="37.8" customHeight="1">
      <c r="A92" s="41"/>
      <c r="B92" s="42"/>
      <c r="C92" s="207" t="s">
        <v>21</v>
      </c>
      <c r="D92" s="207" t="s">
        <v>132</v>
      </c>
      <c r="E92" s="208" t="s">
        <v>141</v>
      </c>
      <c r="F92" s="209" t="s">
        <v>142</v>
      </c>
      <c r="G92" s="210" t="s">
        <v>135</v>
      </c>
      <c r="H92" s="211">
        <v>7106</v>
      </c>
      <c r="I92" s="212"/>
      <c r="J92" s="213">
        <f>ROUND(I92*H92,2)</f>
        <v>0</v>
      </c>
      <c r="K92" s="209" t="s">
        <v>136</v>
      </c>
      <c r="L92" s="47"/>
      <c r="M92" s="214" t="s">
        <v>35</v>
      </c>
      <c r="N92" s="215" t="s">
        <v>52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137</v>
      </c>
      <c r="AT92" s="218" t="s">
        <v>132</v>
      </c>
      <c r="AU92" s="218" t="s">
        <v>21</v>
      </c>
      <c r="AY92" s="19" t="s">
        <v>130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89</v>
      </c>
      <c r="BK92" s="219">
        <f>ROUND(I92*H92,2)</f>
        <v>0</v>
      </c>
      <c r="BL92" s="19" t="s">
        <v>137</v>
      </c>
      <c r="BM92" s="218" t="s">
        <v>143</v>
      </c>
    </row>
    <row r="93" s="2" customFormat="1">
      <c r="A93" s="41"/>
      <c r="B93" s="42"/>
      <c r="C93" s="43"/>
      <c r="D93" s="220" t="s">
        <v>139</v>
      </c>
      <c r="E93" s="43"/>
      <c r="F93" s="221" t="s">
        <v>144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139</v>
      </c>
      <c r="AU93" s="19" t="s">
        <v>21</v>
      </c>
    </row>
    <row r="94" s="13" customFormat="1">
      <c r="A94" s="13"/>
      <c r="B94" s="225"/>
      <c r="C94" s="226"/>
      <c r="D94" s="227" t="s">
        <v>145</v>
      </c>
      <c r="E94" s="228" t="s">
        <v>35</v>
      </c>
      <c r="F94" s="229" t="s">
        <v>146</v>
      </c>
      <c r="G94" s="226"/>
      <c r="H94" s="230">
        <v>3364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145</v>
      </c>
      <c r="AU94" s="236" t="s">
        <v>21</v>
      </c>
      <c r="AV94" s="13" t="s">
        <v>21</v>
      </c>
      <c r="AW94" s="13" t="s">
        <v>41</v>
      </c>
      <c r="AX94" s="13" t="s">
        <v>81</v>
      </c>
      <c r="AY94" s="236" t="s">
        <v>130</v>
      </c>
    </row>
    <row r="95" s="13" customFormat="1">
      <c r="A95" s="13"/>
      <c r="B95" s="225"/>
      <c r="C95" s="226"/>
      <c r="D95" s="227" t="s">
        <v>145</v>
      </c>
      <c r="E95" s="228" t="s">
        <v>35</v>
      </c>
      <c r="F95" s="229" t="s">
        <v>147</v>
      </c>
      <c r="G95" s="226"/>
      <c r="H95" s="230">
        <v>3742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145</v>
      </c>
      <c r="AU95" s="236" t="s">
        <v>21</v>
      </c>
      <c r="AV95" s="13" t="s">
        <v>21</v>
      </c>
      <c r="AW95" s="13" t="s">
        <v>41</v>
      </c>
      <c r="AX95" s="13" t="s">
        <v>81</v>
      </c>
      <c r="AY95" s="236" t="s">
        <v>130</v>
      </c>
    </row>
    <row r="96" s="14" customFormat="1">
      <c r="A96" s="14"/>
      <c r="B96" s="237"/>
      <c r="C96" s="238"/>
      <c r="D96" s="227" t="s">
        <v>145</v>
      </c>
      <c r="E96" s="239" t="s">
        <v>35</v>
      </c>
      <c r="F96" s="240" t="s">
        <v>148</v>
      </c>
      <c r="G96" s="238"/>
      <c r="H96" s="241">
        <v>7106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145</v>
      </c>
      <c r="AU96" s="247" t="s">
        <v>21</v>
      </c>
      <c r="AV96" s="14" t="s">
        <v>137</v>
      </c>
      <c r="AW96" s="14" t="s">
        <v>41</v>
      </c>
      <c r="AX96" s="14" t="s">
        <v>89</v>
      </c>
      <c r="AY96" s="247" t="s">
        <v>130</v>
      </c>
    </row>
    <row r="97" s="2" customFormat="1" ht="33" customHeight="1">
      <c r="A97" s="41"/>
      <c r="B97" s="42"/>
      <c r="C97" s="207" t="s">
        <v>149</v>
      </c>
      <c r="D97" s="207" t="s">
        <v>132</v>
      </c>
      <c r="E97" s="208" t="s">
        <v>150</v>
      </c>
      <c r="F97" s="209" t="s">
        <v>151</v>
      </c>
      <c r="G97" s="210" t="s">
        <v>135</v>
      </c>
      <c r="H97" s="211">
        <v>7106</v>
      </c>
      <c r="I97" s="212"/>
      <c r="J97" s="213">
        <f>ROUND(I97*H97,2)</f>
        <v>0</v>
      </c>
      <c r="K97" s="209" t="s">
        <v>136</v>
      </c>
      <c r="L97" s="47"/>
      <c r="M97" s="214" t="s">
        <v>35</v>
      </c>
      <c r="N97" s="215" t="s">
        <v>52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137</v>
      </c>
      <c r="AT97" s="218" t="s">
        <v>132</v>
      </c>
      <c r="AU97" s="218" t="s">
        <v>21</v>
      </c>
      <c r="AY97" s="19" t="s">
        <v>130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89</v>
      </c>
      <c r="BK97" s="219">
        <f>ROUND(I97*H97,2)</f>
        <v>0</v>
      </c>
      <c r="BL97" s="19" t="s">
        <v>137</v>
      </c>
      <c r="BM97" s="218" t="s">
        <v>152</v>
      </c>
    </row>
    <row r="98" s="2" customFormat="1">
      <c r="A98" s="41"/>
      <c r="B98" s="42"/>
      <c r="C98" s="43"/>
      <c r="D98" s="220" t="s">
        <v>139</v>
      </c>
      <c r="E98" s="43"/>
      <c r="F98" s="221" t="s">
        <v>153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139</v>
      </c>
      <c r="AU98" s="19" t="s">
        <v>21</v>
      </c>
    </row>
    <row r="99" s="2" customFormat="1" ht="24.15" customHeight="1">
      <c r="A99" s="41"/>
      <c r="B99" s="42"/>
      <c r="C99" s="207" t="s">
        <v>137</v>
      </c>
      <c r="D99" s="207" t="s">
        <v>132</v>
      </c>
      <c r="E99" s="208" t="s">
        <v>154</v>
      </c>
      <c r="F99" s="209" t="s">
        <v>155</v>
      </c>
      <c r="G99" s="210" t="s">
        <v>135</v>
      </c>
      <c r="H99" s="211">
        <v>7106</v>
      </c>
      <c r="I99" s="212"/>
      <c r="J99" s="213">
        <f>ROUND(I99*H99,2)</f>
        <v>0</v>
      </c>
      <c r="K99" s="209" t="s">
        <v>136</v>
      </c>
      <c r="L99" s="47"/>
      <c r="M99" s="214" t="s">
        <v>35</v>
      </c>
      <c r="N99" s="215" t="s">
        <v>52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137</v>
      </c>
      <c r="AT99" s="218" t="s">
        <v>132</v>
      </c>
      <c r="AU99" s="218" t="s">
        <v>21</v>
      </c>
      <c r="AY99" s="19" t="s">
        <v>130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89</v>
      </c>
      <c r="BK99" s="219">
        <f>ROUND(I99*H99,2)</f>
        <v>0</v>
      </c>
      <c r="BL99" s="19" t="s">
        <v>137</v>
      </c>
      <c r="BM99" s="218" t="s">
        <v>156</v>
      </c>
    </row>
    <row r="100" s="2" customFormat="1">
      <c r="A100" s="41"/>
      <c r="B100" s="42"/>
      <c r="C100" s="43"/>
      <c r="D100" s="220" t="s">
        <v>139</v>
      </c>
      <c r="E100" s="43"/>
      <c r="F100" s="221" t="s">
        <v>157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139</v>
      </c>
      <c r="AU100" s="19" t="s">
        <v>21</v>
      </c>
    </row>
    <row r="101" s="2" customFormat="1" ht="21.75" customHeight="1">
      <c r="A101" s="41"/>
      <c r="B101" s="42"/>
      <c r="C101" s="207" t="s">
        <v>158</v>
      </c>
      <c r="D101" s="207" t="s">
        <v>132</v>
      </c>
      <c r="E101" s="208" t="s">
        <v>159</v>
      </c>
      <c r="F101" s="209" t="s">
        <v>160</v>
      </c>
      <c r="G101" s="210" t="s">
        <v>135</v>
      </c>
      <c r="H101" s="211">
        <v>3742</v>
      </c>
      <c r="I101" s="212"/>
      <c r="J101" s="213">
        <f>ROUND(I101*H101,2)</f>
        <v>0</v>
      </c>
      <c r="K101" s="209" t="s">
        <v>136</v>
      </c>
      <c r="L101" s="47"/>
      <c r="M101" s="214" t="s">
        <v>35</v>
      </c>
      <c r="N101" s="215" t="s">
        <v>52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137</v>
      </c>
      <c r="AT101" s="218" t="s">
        <v>132</v>
      </c>
      <c r="AU101" s="218" t="s">
        <v>21</v>
      </c>
      <c r="AY101" s="19" t="s">
        <v>130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89</v>
      </c>
      <c r="BK101" s="219">
        <f>ROUND(I101*H101,2)</f>
        <v>0</v>
      </c>
      <c r="BL101" s="19" t="s">
        <v>137</v>
      </c>
      <c r="BM101" s="218" t="s">
        <v>161</v>
      </c>
    </row>
    <row r="102" s="2" customFormat="1">
      <c r="A102" s="41"/>
      <c r="B102" s="42"/>
      <c r="C102" s="43"/>
      <c r="D102" s="220" t="s">
        <v>139</v>
      </c>
      <c r="E102" s="43"/>
      <c r="F102" s="221" t="s">
        <v>162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139</v>
      </c>
      <c r="AU102" s="19" t="s">
        <v>21</v>
      </c>
    </row>
    <row r="103" s="13" customFormat="1">
      <c r="A103" s="13"/>
      <c r="B103" s="225"/>
      <c r="C103" s="226"/>
      <c r="D103" s="227" t="s">
        <v>145</v>
      </c>
      <c r="E103" s="228" t="s">
        <v>35</v>
      </c>
      <c r="F103" s="229" t="s">
        <v>147</v>
      </c>
      <c r="G103" s="226"/>
      <c r="H103" s="230">
        <v>3742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145</v>
      </c>
      <c r="AU103" s="236" t="s">
        <v>21</v>
      </c>
      <c r="AV103" s="13" t="s">
        <v>21</v>
      </c>
      <c r="AW103" s="13" t="s">
        <v>41</v>
      </c>
      <c r="AX103" s="13" t="s">
        <v>89</v>
      </c>
      <c r="AY103" s="236" t="s">
        <v>130</v>
      </c>
    </row>
    <row r="104" s="2" customFormat="1" ht="21.75" customHeight="1">
      <c r="A104" s="41"/>
      <c r="B104" s="42"/>
      <c r="C104" s="207" t="s">
        <v>163</v>
      </c>
      <c r="D104" s="207" t="s">
        <v>132</v>
      </c>
      <c r="E104" s="208" t="s">
        <v>164</v>
      </c>
      <c r="F104" s="209" t="s">
        <v>165</v>
      </c>
      <c r="G104" s="210" t="s">
        <v>135</v>
      </c>
      <c r="H104" s="211">
        <v>3742</v>
      </c>
      <c r="I104" s="212"/>
      <c r="J104" s="213">
        <f>ROUND(I104*H104,2)</f>
        <v>0</v>
      </c>
      <c r="K104" s="209" t="s">
        <v>136</v>
      </c>
      <c r="L104" s="47"/>
      <c r="M104" s="214" t="s">
        <v>35</v>
      </c>
      <c r="N104" s="215" t="s">
        <v>52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137</v>
      </c>
      <c r="AT104" s="218" t="s">
        <v>132</v>
      </c>
      <c r="AU104" s="218" t="s">
        <v>21</v>
      </c>
      <c r="AY104" s="19" t="s">
        <v>130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89</v>
      </c>
      <c r="BK104" s="219">
        <f>ROUND(I104*H104,2)</f>
        <v>0</v>
      </c>
      <c r="BL104" s="19" t="s">
        <v>137</v>
      </c>
      <c r="BM104" s="218" t="s">
        <v>166</v>
      </c>
    </row>
    <row r="105" s="2" customFormat="1">
      <c r="A105" s="41"/>
      <c r="B105" s="42"/>
      <c r="C105" s="43"/>
      <c r="D105" s="220" t="s">
        <v>139</v>
      </c>
      <c r="E105" s="43"/>
      <c r="F105" s="221" t="s">
        <v>167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139</v>
      </c>
      <c r="AU105" s="19" t="s">
        <v>21</v>
      </c>
    </row>
    <row r="106" s="13" customFormat="1">
      <c r="A106" s="13"/>
      <c r="B106" s="225"/>
      <c r="C106" s="226"/>
      <c r="D106" s="227" t="s">
        <v>145</v>
      </c>
      <c r="E106" s="228" t="s">
        <v>35</v>
      </c>
      <c r="F106" s="229" t="s">
        <v>147</v>
      </c>
      <c r="G106" s="226"/>
      <c r="H106" s="230">
        <v>3742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145</v>
      </c>
      <c r="AU106" s="236" t="s">
        <v>21</v>
      </c>
      <c r="AV106" s="13" t="s">
        <v>21</v>
      </c>
      <c r="AW106" s="13" t="s">
        <v>41</v>
      </c>
      <c r="AX106" s="13" t="s">
        <v>89</v>
      </c>
      <c r="AY106" s="236" t="s">
        <v>130</v>
      </c>
    </row>
    <row r="107" s="2" customFormat="1" ht="24.15" customHeight="1">
      <c r="A107" s="41"/>
      <c r="B107" s="42"/>
      <c r="C107" s="207" t="s">
        <v>168</v>
      </c>
      <c r="D107" s="207" t="s">
        <v>132</v>
      </c>
      <c r="E107" s="208" t="s">
        <v>169</v>
      </c>
      <c r="F107" s="209" t="s">
        <v>170</v>
      </c>
      <c r="G107" s="210" t="s">
        <v>171</v>
      </c>
      <c r="H107" s="211">
        <v>100.92</v>
      </c>
      <c r="I107" s="212"/>
      <c r="J107" s="213">
        <f>ROUND(I107*H107,2)</f>
        <v>0</v>
      </c>
      <c r="K107" s="209" t="s">
        <v>136</v>
      </c>
      <c r="L107" s="47"/>
      <c r="M107" s="214" t="s">
        <v>35</v>
      </c>
      <c r="N107" s="215" t="s">
        <v>52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137</v>
      </c>
      <c r="AT107" s="218" t="s">
        <v>132</v>
      </c>
      <c r="AU107" s="218" t="s">
        <v>21</v>
      </c>
      <c r="AY107" s="19" t="s">
        <v>130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89</v>
      </c>
      <c r="BK107" s="219">
        <f>ROUND(I107*H107,2)</f>
        <v>0</v>
      </c>
      <c r="BL107" s="19" t="s">
        <v>137</v>
      </c>
      <c r="BM107" s="218" t="s">
        <v>172</v>
      </c>
    </row>
    <row r="108" s="2" customFormat="1">
      <c r="A108" s="41"/>
      <c r="B108" s="42"/>
      <c r="C108" s="43"/>
      <c r="D108" s="220" t="s">
        <v>139</v>
      </c>
      <c r="E108" s="43"/>
      <c r="F108" s="221" t="s">
        <v>173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139</v>
      </c>
      <c r="AU108" s="19" t="s">
        <v>21</v>
      </c>
    </row>
    <row r="109" s="2" customFormat="1">
      <c r="A109" s="41"/>
      <c r="B109" s="42"/>
      <c r="C109" s="43"/>
      <c r="D109" s="227" t="s">
        <v>174</v>
      </c>
      <c r="E109" s="43"/>
      <c r="F109" s="248" t="s">
        <v>175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174</v>
      </c>
      <c r="AU109" s="19" t="s">
        <v>21</v>
      </c>
    </row>
    <row r="110" s="13" customFormat="1">
      <c r="A110" s="13"/>
      <c r="B110" s="225"/>
      <c r="C110" s="226"/>
      <c r="D110" s="227" t="s">
        <v>145</v>
      </c>
      <c r="E110" s="228" t="s">
        <v>35</v>
      </c>
      <c r="F110" s="229" t="s">
        <v>176</v>
      </c>
      <c r="G110" s="226"/>
      <c r="H110" s="230">
        <v>100.92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145</v>
      </c>
      <c r="AU110" s="236" t="s">
        <v>21</v>
      </c>
      <c r="AV110" s="13" t="s">
        <v>21</v>
      </c>
      <c r="AW110" s="13" t="s">
        <v>41</v>
      </c>
      <c r="AX110" s="13" t="s">
        <v>89</v>
      </c>
      <c r="AY110" s="236" t="s">
        <v>130</v>
      </c>
    </row>
    <row r="111" s="2" customFormat="1" ht="49.05" customHeight="1">
      <c r="A111" s="41"/>
      <c r="B111" s="42"/>
      <c r="C111" s="207" t="s">
        <v>177</v>
      </c>
      <c r="D111" s="207" t="s">
        <v>132</v>
      </c>
      <c r="E111" s="208" t="s">
        <v>178</v>
      </c>
      <c r="F111" s="209" t="s">
        <v>179</v>
      </c>
      <c r="G111" s="210" t="s">
        <v>135</v>
      </c>
      <c r="H111" s="211">
        <v>7106</v>
      </c>
      <c r="I111" s="212"/>
      <c r="J111" s="213">
        <f>ROUND(I111*H111,2)</f>
        <v>0</v>
      </c>
      <c r="K111" s="209" t="s">
        <v>136</v>
      </c>
      <c r="L111" s="47"/>
      <c r="M111" s="214" t="s">
        <v>35</v>
      </c>
      <c r="N111" s="215" t="s">
        <v>52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137</v>
      </c>
      <c r="AT111" s="218" t="s">
        <v>132</v>
      </c>
      <c r="AU111" s="218" t="s">
        <v>21</v>
      </c>
      <c r="AY111" s="19" t="s">
        <v>130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89</v>
      </c>
      <c r="BK111" s="219">
        <f>ROUND(I111*H111,2)</f>
        <v>0</v>
      </c>
      <c r="BL111" s="19" t="s">
        <v>137</v>
      </c>
      <c r="BM111" s="218" t="s">
        <v>180</v>
      </c>
    </row>
    <row r="112" s="2" customFormat="1">
      <c r="A112" s="41"/>
      <c r="B112" s="42"/>
      <c r="C112" s="43"/>
      <c r="D112" s="220" t="s">
        <v>139</v>
      </c>
      <c r="E112" s="43"/>
      <c r="F112" s="221" t="s">
        <v>181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139</v>
      </c>
      <c r="AU112" s="19" t="s">
        <v>21</v>
      </c>
    </row>
    <row r="113" s="2" customFormat="1">
      <c r="A113" s="41"/>
      <c r="B113" s="42"/>
      <c r="C113" s="43"/>
      <c r="D113" s="227" t="s">
        <v>174</v>
      </c>
      <c r="E113" s="43"/>
      <c r="F113" s="248" t="s">
        <v>182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174</v>
      </c>
      <c r="AU113" s="19" t="s">
        <v>21</v>
      </c>
    </row>
    <row r="114" s="2" customFormat="1" ht="37.8" customHeight="1">
      <c r="A114" s="41"/>
      <c r="B114" s="42"/>
      <c r="C114" s="207" t="s">
        <v>183</v>
      </c>
      <c r="D114" s="207" t="s">
        <v>132</v>
      </c>
      <c r="E114" s="208" t="s">
        <v>184</v>
      </c>
      <c r="F114" s="209" t="s">
        <v>185</v>
      </c>
      <c r="G114" s="210" t="s">
        <v>135</v>
      </c>
      <c r="H114" s="211">
        <v>3742</v>
      </c>
      <c r="I114" s="212"/>
      <c r="J114" s="213">
        <f>ROUND(I114*H114,2)</f>
        <v>0</v>
      </c>
      <c r="K114" s="209" t="s">
        <v>136</v>
      </c>
      <c r="L114" s="47"/>
      <c r="M114" s="214" t="s">
        <v>35</v>
      </c>
      <c r="N114" s="215" t="s">
        <v>52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137</v>
      </c>
      <c r="AT114" s="218" t="s">
        <v>132</v>
      </c>
      <c r="AU114" s="218" t="s">
        <v>21</v>
      </c>
      <c r="AY114" s="19" t="s">
        <v>130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89</v>
      </c>
      <c r="BK114" s="219">
        <f>ROUND(I114*H114,2)</f>
        <v>0</v>
      </c>
      <c r="BL114" s="19" t="s">
        <v>137</v>
      </c>
      <c r="BM114" s="218" t="s">
        <v>186</v>
      </c>
    </row>
    <row r="115" s="2" customFormat="1">
      <c r="A115" s="41"/>
      <c r="B115" s="42"/>
      <c r="C115" s="43"/>
      <c r="D115" s="220" t="s">
        <v>139</v>
      </c>
      <c r="E115" s="43"/>
      <c r="F115" s="221" t="s">
        <v>187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139</v>
      </c>
      <c r="AU115" s="19" t="s">
        <v>21</v>
      </c>
    </row>
    <row r="116" s="2" customFormat="1" ht="16.5" customHeight="1">
      <c r="A116" s="41"/>
      <c r="B116" s="42"/>
      <c r="C116" s="249" t="s">
        <v>188</v>
      </c>
      <c r="D116" s="249" t="s">
        <v>189</v>
      </c>
      <c r="E116" s="250" t="s">
        <v>190</v>
      </c>
      <c r="F116" s="251" t="s">
        <v>191</v>
      </c>
      <c r="G116" s="252" t="s">
        <v>192</v>
      </c>
      <c r="H116" s="253">
        <v>112.26000000000001</v>
      </c>
      <c r="I116" s="254"/>
      <c r="J116" s="255">
        <f>ROUND(I116*H116,2)</f>
        <v>0</v>
      </c>
      <c r="K116" s="251" t="s">
        <v>136</v>
      </c>
      <c r="L116" s="256"/>
      <c r="M116" s="257" t="s">
        <v>35</v>
      </c>
      <c r="N116" s="258" t="s">
        <v>52</v>
      </c>
      <c r="O116" s="87"/>
      <c r="P116" s="216">
        <f>O116*H116</f>
        <v>0</v>
      </c>
      <c r="Q116" s="216">
        <v>0.001</v>
      </c>
      <c r="R116" s="216">
        <f>Q116*H116</f>
        <v>0.11226000000000001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177</v>
      </c>
      <c r="AT116" s="218" t="s">
        <v>189</v>
      </c>
      <c r="AU116" s="218" t="s">
        <v>21</v>
      </c>
      <c r="AY116" s="19" t="s">
        <v>130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89</v>
      </c>
      <c r="BK116" s="219">
        <f>ROUND(I116*H116,2)</f>
        <v>0</v>
      </c>
      <c r="BL116" s="19" t="s">
        <v>137</v>
      </c>
      <c r="BM116" s="218" t="s">
        <v>193</v>
      </c>
    </row>
    <row r="117" s="2" customFormat="1">
      <c r="A117" s="41"/>
      <c r="B117" s="42"/>
      <c r="C117" s="43"/>
      <c r="D117" s="227" t="s">
        <v>174</v>
      </c>
      <c r="E117" s="43"/>
      <c r="F117" s="248" t="s">
        <v>194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174</v>
      </c>
      <c r="AU117" s="19" t="s">
        <v>21</v>
      </c>
    </row>
    <row r="118" s="13" customFormat="1">
      <c r="A118" s="13"/>
      <c r="B118" s="225"/>
      <c r="C118" s="226"/>
      <c r="D118" s="227" t="s">
        <v>145</v>
      </c>
      <c r="E118" s="226"/>
      <c r="F118" s="229" t="s">
        <v>195</v>
      </c>
      <c r="G118" s="226"/>
      <c r="H118" s="230">
        <v>112.26000000000001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145</v>
      </c>
      <c r="AU118" s="236" t="s">
        <v>21</v>
      </c>
      <c r="AV118" s="13" t="s">
        <v>21</v>
      </c>
      <c r="AW118" s="13" t="s">
        <v>4</v>
      </c>
      <c r="AX118" s="13" t="s">
        <v>89</v>
      </c>
      <c r="AY118" s="236" t="s">
        <v>130</v>
      </c>
    </row>
    <row r="119" s="2" customFormat="1" ht="44.25" customHeight="1">
      <c r="A119" s="41"/>
      <c r="B119" s="42"/>
      <c r="C119" s="207" t="s">
        <v>196</v>
      </c>
      <c r="D119" s="207" t="s">
        <v>132</v>
      </c>
      <c r="E119" s="208" t="s">
        <v>197</v>
      </c>
      <c r="F119" s="209" t="s">
        <v>198</v>
      </c>
      <c r="G119" s="210" t="s">
        <v>199</v>
      </c>
      <c r="H119" s="211">
        <v>2705</v>
      </c>
      <c r="I119" s="212"/>
      <c r="J119" s="213">
        <f>ROUND(I119*H119,2)</f>
        <v>0</v>
      </c>
      <c r="K119" s="209" t="s">
        <v>136</v>
      </c>
      <c r="L119" s="47"/>
      <c r="M119" s="214" t="s">
        <v>35</v>
      </c>
      <c r="N119" s="215" t="s">
        <v>52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137</v>
      </c>
      <c r="AT119" s="218" t="s">
        <v>132</v>
      </c>
      <c r="AU119" s="218" t="s">
        <v>21</v>
      </c>
      <c r="AY119" s="19" t="s">
        <v>130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89</v>
      </c>
      <c r="BK119" s="219">
        <f>ROUND(I119*H119,2)</f>
        <v>0</v>
      </c>
      <c r="BL119" s="19" t="s">
        <v>137</v>
      </c>
      <c r="BM119" s="218" t="s">
        <v>200</v>
      </c>
    </row>
    <row r="120" s="2" customFormat="1">
      <c r="A120" s="41"/>
      <c r="B120" s="42"/>
      <c r="C120" s="43"/>
      <c r="D120" s="220" t="s">
        <v>139</v>
      </c>
      <c r="E120" s="43"/>
      <c r="F120" s="221" t="s">
        <v>201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139</v>
      </c>
      <c r="AU120" s="19" t="s">
        <v>21</v>
      </c>
    </row>
    <row r="121" s="2" customFormat="1">
      <c r="A121" s="41"/>
      <c r="B121" s="42"/>
      <c r="C121" s="43"/>
      <c r="D121" s="227" t="s">
        <v>174</v>
      </c>
      <c r="E121" s="43"/>
      <c r="F121" s="248" t="s">
        <v>202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174</v>
      </c>
      <c r="AU121" s="19" t="s">
        <v>21</v>
      </c>
    </row>
    <row r="122" s="13" customFormat="1">
      <c r="A122" s="13"/>
      <c r="B122" s="225"/>
      <c r="C122" s="226"/>
      <c r="D122" s="227" t="s">
        <v>145</v>
      </c>
      <c r="E122" s="228" t="s">
        <v>35</v>
      </c>
      <c r="F122" s="229" t="s">
        <v>203</v>
      </c>
      <c r="G122" s="226"/>
      <c r="H122" s="230">
        <v>134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145</v>
      </c>
      <c r="AU122" s="236" t="s">
        <v>21</v>
      </c>
      <c r="AV122" s="13" t="s">
        <v>21</v>
      </c>
      <c r="AW122" s="13" t="s">
        <v>41</v>
      </c>
      <c r="AX122" s="13" t="s">
        <v>81</v>
      </c>
      <c r="AY122" s="236" t="s">
        <v>130</v>
      </c>
    </row>
    <row r="123" s="13" customFormat="1">
      <c r="A123" s="13"/>
      <c r="B123" s="225"/>
      <c r="C123" s="226"/>
      <c r="D123" s="227" t="s">
        <v>145</v>
      </c>
      <c r="E123" s="228" t="s">
        <v>35</v>
      </c>
      <c r="F123" s="229" t="s">
        <v>204</v>
      </c>
      <c r="G123" s="226"/>
      <c r="H123" s="230">
        <v>2571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145</v>
      </c>
      <c r="AU123" s="236" t="s">
        <v>21</v>
      </c>
      <c r="AV123" s="13" t="s">
        <v>21</v>
      </c>
      <c r="AW123" s="13" t="s">
        <v>41</v>
      </c>
      <c r="AX123" s="13" t="s">
        <v>81</v>
      </c>
      <c r="AY123" s="236" t="s">
        <v>130</v>
      </c>
    </row>
    <row r="124" s="14" customFormat="1">
      <c r="A124" s="14"/>
      <c r="B124" s="237"/>
      <c r="C124" s="238"/>
      <c r="D124" s="227" t="s">
        <v>145</v>
      </c>
      <c r="E124" s="239" t="s">
        <v>35</v>
      </c>
      <c r="F124" s="240" t="s">
        <v>148</v>
      </c>
      <c r="G124" s="238"/>
      <c r="H124" s="241">
        <v>2705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145</v>
      </c>
      <c r="AU124" s="247" t="s">
        <v>21</v>
      </c>
      <c r="AV124" s="14" t="s">
        <v>137</v>
      </c>
      <c r="AW124" s="14" t="s">
        <v>41</v>
      </c>
      <c r="AX124" s="14" t="s">
        <v>89</v>
      </c>
      <c r="AY124" s="247" t="s">
        <v>130</v>
      </c>
    </row>
    <row r="125" s="2" customFormat="1" ht="16.5" customHeight="1">
      <c r="A125" s="41"/>
      <c r="B125" s="42"/>
      <c r="C125" s="249" t="s">
        <v>8</v>
      </c>
      <c r="D125" s="249" t="s">
        <v>189</v>
      </c>
      <c r="E125" s="250" t="s">
        <v>205</v>
      </c>
      <c r="F125" s="251" t="s">
        <v>206</v>
      </c>
      <c r="G125" s="252" t="s">
        <v>171</v>
      </c>
      <c r="H125" s="253">
        <v>85.170000000000002</v>
      </c>
      <c r="I125" s="254"/>
      <c r="J125" s="255">
        <f>ROUND(I125*H125,2)</f>
        <v>0</v>
      </c>
      <c r="K125" s="251" t="s">
        <v>136</v>
      </c>
      <c r="L125" s="256"/>
      <c r="M125" s="257" t="s">
        <v>35</v>
      </c>
      <c r="N125" s="258" t="s">
        <v>52</v>
      </c>
      <c r="O125" s="87"/>
      <c r="P125" s="216">
        <f>O125*H125</f>
        <v>0</v>
      </c>
      <c r="Q125" s="216">
        <v>0.22</v>
      </c>
      <c r="R125" s="216">
        <f>Q125*H125</f>
        <v>18.737400000000001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177</v>
      </c>
      <c r="AT125" s="218" t="s">
        <v>189</v>
      </c>
      <c r="AU125" s="218" t="s">
        <v>21</v>
      </c>
      <c r="AY125" s="19" t="s">
        <v>130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89</v>
      </c>
      <c r="BK125" s="219">
        <f>ROUND(I125*H125,2)</f>
        <v>0</v>
      </c>
      <c r="BL125" s="19" t="s">
        <v>137</v>
      </c>
      <c r="BM125" s="218" t="s">
        <v>207</v>
      </c>
    </row>
    <row r="126" s="2" customFormat="1">
      <c r="A126" s="41"/>
      <c r="B126" s="42"/>
      <c r="C126" s="43"/>
      <c r="D126" s="227" t="s">
        <v>174</v>
      </c>
      <c r="E126" s="43"/>
      <c r="F126" s="248" t="s">
        <v>208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174</v>
      </c>
      <c r="AU126" s="19" t="s">
        <v>21</v>
      </c>
    </row>
    <row r="127" s="13" customFormat="1">
      <c r="A127" s="13"/>
      <c r="B127" s="225"/>
      <c r="C127" s="226"/>
      <c r="D127" s="227" t="s">
        <v>145</v>
      </c>
      <c r="E127" s="228" t="s">
        <v>35</v>
      </c>
      <c r="F127" s="229" t="s">
        <v>209</v>
      </c>
      <c r="G127" s="226"/>
      <c r="H127" s="230">
        <v>8.0399999999999991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145</v>
      </c>
      <c r="AU127" s="236" t="s">
        <v>21</v>
      </c>
      <c r="AV127" s="13" t="s">
        <v>21</v>
      </c>
      <c r="AW127" s="13" t="s">
        <v>41</v>
      </c>
      <c r="AX127" s="13" t="s">
        <v>81</v>
      </c>
      <c r="AY127" s="236" t="s">
        <v>130</v>
      </c>
    </row>
    <row r="128" s="13" customFormat="1">
      <c r="A128" s="13"/>
      <c r="B128" s="225"/>
      <c r="C128" s="226"/>
      <c r="D128" s="227" t="s">
        <v>145</v>
      </c>
      <c r="E128" s="228" t="s">
        <v>35</v>
      </c>
      <c r="F128" s="229" t="s">
        <v>210</v>
      </c>
      <c r="G128" s="226"/>
      <c r="H128" s="230">
        <v>77.129999999999995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145</v>
      </c>
      <c r="AU128" s="236" t="s">
        <v>21</v>
      </c>
      <c r="AV128" s="13" t="s">
        <v>21</v>
      </c>
      <c r="AW128" s="13" t="s">
        <v>41</v>
      </c>
      <c r="AX128" s="13" t="s">
        <v>81</v>
      </c>
      <c r="AY128" s="236" t="s">
        <v>130</v>
      </c>
    </row>
    <row r="129" s="14" customFormat="1">
      <c r="A129" s="14"/>
      <c r="B129" s="237"/>
      <c r="C129" s="238"/>
      <c r="D129" s="227" t="s">
        <v>145</v>
      </c>
      <c r="E129" s="239" t="s">
        <v>35</v>
      </c>
      <c r="F129" s="240" t="s">
        <v>148</v>
      </c>
      <c r="G129" s="238"/>
      <c r="H129" s="241">
        <v>85.170000000000002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145</v>
      </c>
      <c r="AU129" s="247" t="s">
        <v>21</v>
      </c>
      <c r="AV129" s="14" t="s">
        <v>137</v>
      </c>
      <c r="AW129" s="14" t="s">
        <v>41</v>
      </c>
      <c r="AX129" s="14" t="s">
        <v>89</v>
      </c>
      <c r="AY129" s="247" t="s">
        <v>130</v>
      </c>
    </row>
    <row r="130" s="2" customFormat="1" ht="44.25" customHeight="1">
      <c r="A130" s="41"/>
      <c r="B130" s="42"/>
      <c r="C130" s="207" t="s">
        <v>211</v>
      </c>
      <c r="D130" s="207" t="s">
        <v>132</v>
      </c>
      <c r="E130" s="208" t="s">
        <v>212</v>
      </c>
      <c r="F130" s="209" t="s">
        <v>213</v>
      </c>
      <c r="G130" s="210" t="s">
        <v>199</v>
      </c>
      <c r="H130" s="211">
        <v>28</v>
      </c>
      <c r="I130" s="212"/>
      <c r="J130" s="213">
        <f>ROUND(I130*H130,2)</f>
        <v>0</v>
      </c>
      <c r="K130" s="209" t="s">
        <v>136</v>
      </c>
      <c r="L130" s="47"/>
      <c r="M130" s="214" t="s">
        <v>35</v>
      </c>
      <c r="N130" s="215" t="s">
        <v>52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137</v>
      </c>
      <c r="AT130" s="218" t="s">
        <v>132</v>
      </c>
      <c r="AU130" s="218" t="s">
        <v>21</v>
      </c>
      <c r="AY130" s="19" t="s">
        <v>130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89</v>
      </c>
      <c r="BK130" s="219">
        <f>ROUND(I130*H130,2)</f>
        <v>0</v>
      </c>
      <c r="BL130" s="19" t="s">
        <v>137</v>
      </c>
      <c r="BM130" s="218" t="s">
        <v>214</v>
      </c>
    </row>
    <row r="131" s="2" customFormat="1">
      <c r="A131" s="41"/>
      <c r="B131" s="42"/>
      <c r="C131" s="43"/>
      <c r="D131" s="220" t="s">
        <v>139</v>
      </c>
      <c r="E131" s="43"/>
      <c r="F131" s="221" t="s">
        <v>215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139</v>
      </c>
      <c r="AU131" s="19" t="s">
        <v>21</v>
      </c>
    </row>
    <row r="132" s="2" customFormat="1">
      <c r="A132" s="41"/>
      <c r="B132" s="42"/>
      <c r="C132" s="43"/>
      <c r="D132" s="227" t="s">
        <v>174</v>
      </c>
      <c r="E132" s="43"/>
      <c r="F132" s="248" t="s">
        <v>202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174</v>
      </c>
      <c r="AU132" s="19" t="s">
        <v>21</v>
      </c>
    </row>
    <row r="133" s="13" customFormat="1">
      <c r="A133" s="13"/>
      <c r="B133" s="225"/>
      <c r="C133" s="226"/>
      <c r="D133" s="227" t="s">
        <v>145</v>
      </c>
      <c r="E133" s="228" t="s">
        <v>35</v>
      </c>
      <c r="F133" s="229" t="s">
        <v>216</v>
      </c>
      <c r="G133" s="226"/>
      <c r="H133" s="230">
        <v>28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145</v>
      </c>
      <c r="AU133" s="236" t="s">
        <v>21</v>
      </c>
      <c r="AV133" s="13" t="s">
        <v>21</v>
      </c>
      <c r="AW133" s="13" t="s">
        <v>41</v>
      </c>
      <c r="AX133" s="13" t="s">
        <v>89</v>
      </c>
      <c r="AY133" s="236" t="s">
        <v>130</v>
      </c>
    </row>
    <row r="134" s="2" customFormat="1" ht="16.5" customHeight="1">
      <c r="A134" s="41"/>
      <c r="B134" s="42"/>
      <c r="C134" s="249" t="s">
        <v>217</v>
      </c>
      <c r="D134" s="249" t="s">
        <v>189</v>
      </c>
      <c r="E134" s="250" t="s">
        <v>205</v>
      </c>
      <c r="F134" s="251" t="s">
        <v>206</v>
      </c>
      <c r="G134" s="252" t="s">
        <v>171</v>
      </c>
      <c r="H134" s="253">
        <v>2.3999999999999999</v>
      </c>
      <c r="I134" s="254"/>
      <c r="J134" s="255">
        <f>ROUND(I134*H134,2)</f>
        <v>0</v>
      </c>
      <c r="K134" s="251" t="s">
        <v>136</v>
      </c>
      <c r="L134" s="256"/>
      <c r="M134" s="257" t="s">
        <v>35</v>
      </c>
      <c r="N134" s="258" t="s">
        <v>52</v>
      </c>
      <c r="O134" s="87"/>
      <c r="P134" s="216">
        <f>O134*H134</f>
        <v>0</v>
      </c>
      <c r="Q134" s="216">
        <v>0.22</v>
      </c>
      <c r="R134" s="216">
        <f>Q134*H134</f>
        <v>0.52800000000000002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177</v>
      </c>
      <c r="AT134" s="218" t="s">
        <v>189</v>
      </c>
      <c r="AU134" s="218" t="s">
        <v>21</v>
      </c>
      <c r="AY134" s="19" t="s">
        <v>130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89</v>
      </c>
      <c r="BK134" s="219">
        <f>ROUND(I134*H134,2)</f>
        <v>0</v>
      </c>
      <c r="BL134" s="19" t="s">
        <v>137</v>
      </c>
      <c r="BM134" s="218" t="s">
        <v>218</v>
      </c>
    </row>
    <row r="135" s="2" customFormat="1">
      <c r="A135" s="41"/>
      <c r="B135" s="42"/>
      <c r="C135" s="43"/>
      <c r="D135" s="227" t="s">
        <v>174</v>
      </c>
      <c r="E135" s="43"/>
      <c r="F135" s="248" t="s">
        <v>208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174</v>
      </c>
      <c r="AU135" s="19" t="s">
        <v>21</v>
      </c>
    </row>
    <row r="136" s="13" customFormat="1">
      <c r="A136" s="13"/>
      <c r="B136" s="225"/>
      <c r="C136" s="226"/>
      <c r="D136" s="227" t="s">
        <v>145</v>
      </c>
      <c r="E136" s="228" t="s">
        <v>35</v>
      </c>
      <c r="F136" s="229" t="s">
        <v>219</v>
      </c>
      <c r="G136" s="226"/>
      <c r="H136" s="230">
        <v>1.95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145</v>
      </c>
      <c r="AU136" s="236" t="s">
        <v>21</v>
      </c>
      <c r="AV136" s="13" t="s">
        <v>21</v>
      </c>
      <c r="AW136" s="13" t="s">
        <v>41</v>
      </c>
      <c r="AX136" s="13" t="s">
        <v>81</v>
      </c>
      <c r="AY136" s="236" t="s">
        <v>130</v>
      </c>
    </row>
    <row r="137" s="13" customFormat="1">
      <c r="A137" s="13"/>
      <c r="B137" s="225"/>
      <c r="C137" s="226"/>
      <c r="D137" s="227" t="s">
        <v>145</v>
      </c>
      <c r="E137" s="228" t="s">
        <v>35</v>
      </c>
      <c r="F137" s="229" t="s">
        <v>220</v>
      </c>
      <c r="G137" s="226"/>
      <c r="H137" s="230">
        <v>0.45000000000000001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145</v>
      </c>
      <c r="AU137" s="236" t="s">
        <v>21</v>
      </c>
      <c r="AV137" s="13" t="s">
        <v>21</v>
      </c>
      <c r="AW137" s="13" t="s">
        <v>41</v>
      </c>
      <c r="AX137" s="13" t="s">
        <v>81</v>
      </c>
      <c r="AY137" s="236" t="s">
        <v>130</v>
      </c>
    </row>
    <row r="138" s="14" customFormat="1">
      <c r="A138" s="14"/>
      <c r="B138" s="237"/>
      <c r="C138" s="238"/>
      <c r="D138" s="227" t="s">
        <v>145</v>
      </c>
      <c r="E138" s="239" t="s">
        <v>35</v>
      </c>
      <c r="F138" s="240" t="s">
        <v>148</v>
      </c>
      <c r="G138" s="238"/>
      <c r="H138" s="241">
        <v>2.3999999999999999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145</v>
      </c>
      <c r="AU138" s="247" t="s">
        <v>21</v>
      </c>
      <c r="AV138" s="14" t="s">
        <v>137</v>
      </c>
      <c r="AW138" s="14" t="s">
        <v>41</v>
      </c>
      <c r="AX138" s="14" t="s">
        <v>89</v>
      </c>
      <c r="AY138" s="247" t="s">
        <v>130</v>
      </c>
    </row>
    <row r="139" s="2" customFormat="1" ht="44.25" customHeight="1">
      <c r="A139" s="41"/>
      <c r="B139" s="42"/>
      <c r="C139" s="207" t="s">
        <v>221</v>
      </c>
      <c r="D139" s="207" t="s">
        <v>132</v>
      </c>
      <c r="E139" s="208" t="s">
        <v>222</v>
      </c>
      <c r="F139" s="209" t="s">
        <v>223</v>
      </c>
      <c r="G139" s="210" t="s">
        <v>199</v>
      </c>
      <c r="H139" s="211">
        <v>583</v>
      </c>
      <c r="I139" s="212"/>
      <c r="J139" s="213">
        <f>ROUND(I139*H139,2)</f>
        <v>0</v>
      </c>
      <c r="K139" s="209" t="s">
        <v>136</v>
      </c>
      <c r="L139" s="47"/>
      <c r="M139" s="214" t="s">
        <v>35</v>
      </c>
      <c r="N139" s="215" t="s">
        <v>52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137</v>
      </c>
      <c r="AT139" s="218" t="s">
        <v>132</v>
      </c>
      <c r="AU139" s="218" t="s">
        <v>21</v>
      </c>
      <c r="AY139" s="19" t="s">
        <v>130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89</v>
      </c>
      <c r="BK139" s="219">
        <f>ROUND(I139*H139,2)</f>
        <v>0</v>
      </c>
      <c r="BL139" s="19" t="s">
        <v>137</v>
      </c>
      <c r="BM139" s="218" t="s">
        <v>224</v>
      </c>
    </row>
    <row r="140" s="2" customFormat="1">
      <c r="A140" s="41"/>
      <c r="B140" s="42"/>
      <c r="C140" s="43"/>
      <c r="D140" s="220" t="s">
        <v>139</v>
      </c>
      <c r="E140" s="43"/>
      <c r="F140" s="221" t="s">
        <v>225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9" t="s">
        <v>139</v>
      </c>
      <c r="AU140" s="19" t="s">
        <v>21</v>
      </c>
    </row>
    <row r="141" s="2" customFormat="1">
      <c r="A141" s="41"/>
      <c r="B141" s="42"/>
      <c r="C141" s="43"/>
      <c r="D141" s="227" t="s">
        <v>174</v>
      </c>
      <c r="E141" s="43"/>
      <c r="F141" s="248" t="s">
        <v>202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174</v>
      </c>
      <c r="AU141" s="19" t="s">
        <v>21</v>
      </c>
    </row>
    <row r="142" s="13" customFormat="1">
      <c r="A142" s="13"/>
      <c r="B142" s="225"/>
      <c r="C142" s="226"/>
      <c r="D142" s="227" t="s">
        <v>145</v>
      </c>
      <c r="E142" s="228" t="s">
        <v>35</v>
      </c>
      <c r="F142" s="229" t="s">
        <v>226</v>
      </c>
      <c r="G142" s="226"/>
      <c r="H142" s="230">
        <v>15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145</v>
      </c>
      <c r="AU142" s="236" t="s">
        <v>21</v>
      </c>
      <c r="AV142" s="13" t="s">
        <v>21</v>
      </c>
      <c r="AW142" s="13" t="s">
        <v>41</v>
      </c>
      <c r="AX142" s="13" t="s">
        <v>81</v>
      </c>
      <c r="AY142" s="236" t="s">
        <v>130</v>
      </c>
    </row>
    <row r="143" s="13" customFormat="1">
      <c r="A143" s="13"/>
      <c r="B143" s="225"/>
      <c r="C143" s="226"/>
      <c r="D143" s="227" t="s">
        <v>145</v>
      </c>
      <c r="E143" s="228" t="s">
        <v>35</v>
      </c>
      <c r="F143" s="229" t="s">
        <v>227</v>
      </c>
      <c r="G143" s="226"/>
      <c r="H143" s="230">
        <v>568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145</v>
      </c>
      <c r="AU143" s="236" t="s">
        <v>21</v>
      </c>
      <c r="AV143" s="13" t="s">
        <v>21</v>
      </c>
      <c r="AW143" s="13" t="s">
        <v>41</v>
      </c>
      <c r="AX143" s="13" t="s">
        <v>81</v>
      </c>
      <c r="AY143" s="236" t="s">
        <v>130</v>
      </c>
    </row>
    <row r="144" s="14" customFormat="1">
      <c r="A144" s="14"/>
      <c r="B144" s="237"/>
      <c r="C144" s="238"/>
      <c r="D144" s="227" t="s">
        <v>145</v>
      </c>
      <c r="E144" s="239" t="s">
        <v>35</v>
      </c>
      <c r="F144" s="240" t="s">
        <v>148</v>
      </c>
      <c r="G144" s="238"/>
      <c r="H144" s="241">
        <v>583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145</v>
      </c>
      <c r="AU144" s="247" t="s">
        <v>21</v>
      </c>
      <c r="AV144" s="14" t="s">
        <v>137</v>
      </c>
      <c r="AW144" s="14" t="s">
        <v>41</v>
      </c>
      <c r="AX144" s="14" t="s">
        <v>89</v>
      </c>
      <c r="AY144" s="247" t="s">
        <v>130</v>
      </c>
    </row>
    <row r="145" s="2" customFormat="1" ht="16.5" customHeight="1">
      <c r="A145" s="41"/>
      <c r="B145" s="42"/>
      <c r="C145" s="249" t="s">
        <v>228</v>
      </c>
      <c r="D145" s="249" t="s">
        <v>189</v>
      </c>
      <c r="E145" s="250" t="s">
        <v>205</v>
      </c>
      <c r="F145" s="251" t="s">
        <v>206</v>
      </c>
      <c r="G145" s="252" t="s">
        <v>171</v>
      </c>
      <c r="H145" s="253">
        <v>59.799999999999997</v>
      </c>
      <c r="I145" s="254"/>
      <c r="J145" s="255">
        <f>ROUND(I145*H145,2)</f>
        <v>0</v>
      </c>
      <c r="K145" s="251" t="s">
        <v>136</v>
      </c>
      <c r="L145" s="256"/>
      <c r="M145" s="257" t="s">
        <v>35</v>
      </c>
      <c r="N145" s="258" t="s">
        <v>52</v>
      </c>
      <c r="O145" s="87"/>
      <c r="P145" s="216">
        <f>O145*H145</f>
        <v>0</v>
      </c>
      <c r="Q145" s="216">
        <v>0.22</v>
      </c>
      <c r="R145" s="216">
        <f>Q145*H145</f>
        <v>13.155999999999999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177</v>
      </c>
      <c r="AT145" s="218" t="s">
        <v>189</v>
      </c>
      <c r="AU145" s="218" t="s">
        <v>21</v>
      </c>
      <c r="AY145" s="19" t="s">
        <v>130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89</v>
      </c>
      <c r="BK145" s="219">
        <f>ROUND(I145*H145,2)</f>
        <v>0</v>
      </c>
      <c r="BL145" s="19" t="s">
        <v>137</v>
      </c>
      <c r="BM145" s="218" t="s">
        <v>229</v>
      </c>
    </row>
    <row r="146" s="2" customFormat="1">
      <c r="A146" s="41"/>
      <c r="B146" s="42"/>
      <c r="C146" s="43"/>
      <c r="D146" s="227" t="s">
        <v>174</v>
      </c>
      <c r="E146" s="43"/>
      <c r="F146" s="248" t="s">
        <v>208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9" t="s">
        <v>174</v>
      </c>
      <c r="AU146" s="19" t="s">
        <v>21</v>
      </c>
    </row>
    <row r="147" s="13" customFormat="1">
      <c r="A147" s="13"/>
      <c r="B147" s="225"/>
      <c r="C147" s="226"/>
      <c r="D147" s="227" t="s">
        <v>145</v>
      </c>
      <c r="E147" s="228" t="s">
        <v>35</v>
      </c>
      <c r="F147" s="229" t="s">
        <v>230</v>
      </c>
      <c r="G147" s="226"/>
      <c r="H147" s="230">
        <v>3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145</v>
      </c>
      <c r="AU147" s="236" t="s">
        <v>21</v>
      </c>
      <c r="AV147" s="13" t="s">
        <v>21</v>
      </c>
      <c r="AW147" s="13" t="s">
        <v>41</v>
      </c>
      <c r="AX147" s="13" t="s">
        <v>81</v>
      </c>
      <c r="AY147" s="236" t="s">
        <v>130</v>
      </c>
    </row>
    <row r="148" s="13" customFormat="1">
      <c r="A148" s="13"/>
      <c r="B148" s="225"/>
      <c r="C148" s="226"/>
      <c r="D148" s="227" t="s">
        <v>145</v>
      </c>
      <c r="E148" s="228" t="s">
        <v>35</v>
      </c>
      <c r="F148" s="229" t="s">
        <v>231</v>
      </c>
      <c r="G148" s="226"/>
      <c r="H148" s="230">
        <v>56.799999999999997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145</v>
      </c>
      <c r="AU148" s="236" t="s">
        <v>21</v>
      </c>
      <c r="AV148" s="13" t="s">
        <v>21</v>
      </c>
      <c r="AW148" s="13" t="s">
        <v>41</v>
      </c>
      <c r="AX148" s="13" t="s">
        <v>81</v>
      </c>
      <c r="AY148" s="236" t="s">
        <v>130</v>
      </c>
    </row>
    <row r="149" s="14" customFormat="1">
      <c r="A149" s="14"/>
      <c r="B149" s="237"/>
      <c r="C149" s="238"/>
      <c r="D149" s="227" t="s">
        <v>145</v>
      </c>
      <c r="E149" s="239" t="s">
        <v>35</v>
      </c>
      <c r="F149" s="240" t="s">
        <v>148</v>
      </c>
      <c r="G149" s="238"/>
      <c r="H149" s="241">
        <v>59.799999999999997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145</v>
      </c>
      <c r="AU149" s="247" t="s">
        <v>21</v>
      </c>
      <c r="AV149" s="14" t="s">
        <v>137</v>
      </c>
      <c r="AW149" s="14" t="s">
        <v>41</v>
      </c>
      <c r="AX149" s="14" t="s">
        <v>89</v>
      </c>
      <c r="AY149" s="247" t="s">
        <v>130</v>
      </c>
    </row>
    <row r="150" s="2" customFormat="1" ht="44.25" customHeight="1">
      <c r="A150" s="41"/>
      <c r="B150" s="42"/>
      <c r="C150" s="207" t="s">
        <v>232</v>
      </c>
      <c r="D150" s="207" t="s">
        <v>132</v>
      </c>
      <c r="E150" s="208" t="s">
        <v>233</v>
      </c>
      <c r="F150" s="209" t="s">
        <v>234</v>
      </c>
      <c r="G150" s="210" t="s">
        <v>199</v>
      </c>
      <c r="H150" s="211">
        <v>6</v>
      </c>
      <c r="I150" s="212"/>
      <c r="J150" s="213">
        <f>ROUND(I150*H150,2)</f>
        <v>0</v>
      </c>
      <c r="K150" s="209" t="s">
        <v>136</v>
      </c>
      <c r="L150" s="47"/>
      <c r="M150" s="214" t="s">
        <v>35</v>
      </c>
      <c r="N150" s="215" t="s">
        <v>52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137</v>
      </c>
      <c r="AT150" s="218" t="s">
        <v>132</v>
      </c>
      <c r="AU150" s="218" t="s">
        <v>21</v>
      </c>
      <c r="AY150" s="19" t="s">
        <v>130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89</v>
      </c>
      <c r="BK150" s="219">
        <f>ROUND(I150*H150,2)</f>
        <v>0</v>
      </c>
      <c r="BL150" s="19" t="s">
        <v>137</v>
      </c>
      <c r="BM150" s="218" t="s">
        <v>235</v>
      </c>
    </row>
    <row r="151" s="2" customFormat="1">
      <c r="A151" s="41"/>
      <c r="B151" s="42"/>
      <c r="C151" s="43"/>
      <c r="D151" s="220" t="s">
        <v>139</v>
      </c>
      <c r="E151" s="43"/>
      <c r="F151" s="221" t="s">
        <v>236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139</v>
      </c>
      <c r="AU151" s="19" t="s">
        <v>21</v>
      </c>
    </row>
    <row r="152" s="2" customFormat="1">
      <c r="A152" s="41"/>
      <c r="B152" s="42"/>
      <c r="C152" s="43"/>
      <c r="D152" s="227" t="s">
        <v>174</v>
      </c>
      <c r="E152" s="43"/>
      <c r="F152" s="248" t="s">
        <v>202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9" t="s">
        <v>174</v>
      </c>
      <c r="AU152" s="19" t="s">
        <v>21</v>
      </c>
    </row>
    <row r="153" s="2" customFormat="1" ht="16.5" customHeight="1">
      <c r="A153" s="41"/>
      <c r="B153" s="42"/>
      <c r="C153" s="249" t="s">
        <v>237</v>
      </c>
      <c r="D153" s="249" t="s">
        <v>189</v>
      </c>
      <c r="E153" s="250" t="s">
        <v>205</v>
      </c>
      <c r="F153" s="251" t="s">
        <v>206</v>
      </c>
      <c r="G153" s="252" t="s">
        <v>171</v>
      </c>
      <c r="H153" s="253">
        <v>3</v>
      </c>
      <c r="I153" s="254"/>
      <c r="J153" s="255">
        <f>ROUND(I153*H153,2)</f>
        <v>0</v>
      </c>
      <c r="K153" s="251" t="s">
        <v>136</v>
      </c>
      <c r="L153" s="256"/>
      <c r="M153" s="257" t="s">
        <v>35</v>
      </c>
      <c r="N153" s="258" t="s">
        <v>52</v>
      </c>
      <c r="O153" s="87"/>
      <c r="P153" s="216">
        <f>O153*H153</f>
        <v>0</v>
      </c>
      <c r="Q153" s="216">
        <v>0.22</v>
      </c>
      <c r="R153" s="216">
        <f>Q153*H153</f>
        <v>0.66000000000000003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177</v>
      </c>
      <c r="AT153" s="218" t="s">
        <v>189</v>
      </c>
      <c r="AU153" s="218" t="s">
        <v>21</v>
      </c>
      <c r="AY153" s="19" t="s">
        <v>130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89</v>
      </c>
      <c r="BK153" s="219">
        <f>ROUND(I153*H153,2)</f>
        <v>0</v>
      </c>
      <c r="BL153" s="19" t="s">
        <v>137</v>
      </c>
      <c r="BM153" s="218" t="s">
        <v>238</v>
      </c>
    </row>
    <row r="154" s="2" customFormat="1">
      <c r="A154" s="41"/>
      <c r="B154" s="42"/>
      <c r="C154" s="43"/>
      <c r="D154" s="227" t="s">
        <v>174</v>
      </c>
      <c r="E154" s="43"/>
      <c r="F154" s="248" t="s">
        <v>208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174</v>
      </c>
      <c r="AU154" s="19" t="s">
        <v>21</v>
      </c>
    </row>
    <row r="155" s="13" customFormat="1">
      <c r="A155" s="13"/>
      <c r="B155" s="225"/>
      <c r="C155" s="226"/>
      <c r="D155" s="227" t="s">
        <v>145</v>
      </c>
      <c r="E155" s="228" t="s">
        <v>35</v>
      </c>
      <c r="F155" s="229" t="s">
        <v>239</v>
      </c>
      <c r="G155" s="226"/>
      <c r="H155" s="230">
        <v>3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145</v>
      </c>
      <c r="AU155" s="236" t="s">
        <v>21</v>
      </c>
      <c r="AV155" s="13" t="s">
        <v>21</v>
      </c>
      <c r="AW155" s="13" t="s">
        <v>41</v>
      </c>
      <c r="AX155" s="13" t="s">
        <v>89</v>
      </c>
      <c r="AY155" s="236" t="s">
        <v>130</v>
      </c>
    </row>
    <row r="156" s="2" customFormat="1" ht="37.8" customHeight="1">
      <c r="A156" s="41"/>
      <c r="B156" s="42"/>
      <c r="C156" s="207" t="s">
        <v>240</v>
      </c>
      <c r="D156" s="207" t="s">
        <v>132</v>
      </c>
      <c r="E156" s="208" t="s">
        <v>241</v>
      </c>
      <c r="F156" s="209" t="s">
        <v>242</v>
      </c>
      <c r="G156" s="210" t="s">
        <v>199</v>
      </c>
      <c r="H156" s="211">
        <v>123</v>
      </c>
      <c r="I156" s="212"/>
      <c r="J156" s="213">
        <f>ROUND(I156*H156,2)</f>
        <v>0</v>
      </c>
      <c r="K156" s="209" t="s">
        <v>136</v>
      </c>
      <c r="L156" s="47"/>
      <c r="M156" s="214" t="s">
        <v>35</v>
      </c>
      <c r="N156" s="215" t="s">
        <v>52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137</v>
      </c>
      <c r="AT156" s="218" t="s">
        <v>132</v>
      </c>
      <c r="AU156" s="218" t="s">
        <v>21</v>
      </c>
      <c r="AY156" s="19" t="s">
        <v>130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89</v>
      </c>
      <c r="BK156" s="219">
        <f>ROUND(I156*H156,2)</f>
        <v>0</v>
      </c>
      <c r="BL156" s="19" t="s">
        <v>137</v>
      </c>
      <c r="BM156" s="218" t="s">
        <v>243</v>
      </c>
    </row>
    <row r="157" s="2" customFormat="1">
      <c r="A157" s="41"/>
      <c r="B157" s="42"/>
      <c r="C157" s="43"/>
      <c r="D157" s="220" t="s">
        <v>139</v>
      </c>
      <c r="E157" s="43"/>
      <c r="F157" s="221" t="s">
        <v>244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139</v>
      </c>
      <c r="AU157" s="19" t="s">
        <v>21</v>
      </c>
    </row>
    <row r="158" s="2" customFormat="1" ht="16.5" customHeight="1">
      <c r="A158" s="41"/>
      <c r="B158" s="42"/>
      <c r="C158" s="249" t="s">
        <v>245</v>
      </c>
      <c r="D158" s="249" t="s">
        <v>189</v>
      </c>
      <c r="E158" s="250" t="s">
        <v>246</v>
      </c>
      <c r="F158" s="251" t="s">
        <v>247</v>
      </c>
      <c r="G158" s="252" t="s">
        <v>199</v>
      </c>
      <c r="H158" s="253">
        <v>22</v>
      </c>
      <c r="I158" s="254"/>
      <c r="J158" s="255">
        <f>ROUND(I158*H158,2)</f>
        <v>0</v>
      </c>
      <c r="K158" s="251" t="s">
        <v>35</v>
      </c>
      <c r="L158" s="256"/>
      <c r="M158" s="257" t="s">
        <v>35</v>
      </c>
      <c r="N158" s="258" t="s">
        <v>52</v>
      </c>
      <c r="O158" s="87"/>
      <c r="P158" s="216">
        <f>O158*H158</f>
        <v>0</v>
      </c>
      <c r="Q158" s="216">
        <v>3.0000000000000001E-05</v>
      </c>
      <c r="R158" s="216">
        <f>Q158*H158</f>
        <v>0.00066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177</v>
      </c>
      <c r="AT158" s="218" t="s">
        <v>189</v>
      </c>
      <c r="AU158" s="218" t="s">
        <v>21</v>
      </c>
      <c r="AY158" s="19" t="s">
        <v>130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89</v>
      </c>
      <c r="BK158" s="219">
        <f>ROUND(I158*H158,2)</f>
        <v>0</v>
      </c>
      <c r="BL158" s="19" t="s">
        <v>137</v>
      </c>
      <c r="BM158" s="218" t="s">
        <v>248</v>
      </c>
    </row>
    <row r="159" s="2" customFormat="1">
      <c r="A159" s="41"/>
      <c r="B159" s="42"/>
      <c r="C159" s="43"/>
      <c r="D159" s="227" t="s">
        <v>174</v>
      </c>
      <c r="E159" s="43"/>
      <c r="F159" s="248" t="s">
        <v>249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174</v>
      </c>
      <c r="AU159" s="19" t="s">
        <v>21</v>
      </c>
    </row>
    <row r="160" s="2" customFormat="1" ht="16.5" customHeight="1">
      <c r="A160" s="41"/>
      <c r="B160" s="42"/>
      <c r="C160" s="249" t="s">
        <v>7</v>
      </c>
      <c r="D160" s="249" t="s">
        <v>189</v>
      </c>
      <c r="E160" s="250" t="s">
        <v>250</v>
      </c>
      <c r="F160" s="251" t="s">
        <v>251</v>
      </c>
      <c r="G160" s="252" t="s">
        <v>199</v>
      </c>
      <c r="H160" s="253">
        <v>22</v>
      </c>
      <c r="I160" s="254"/>
      <c r="J160" s="255">
        <f>ROUND(I160*H160,2)</f>
        <v>0</v>
      </c>
      <c r="K160" s="251" t="s">
        <v>35</v>
      </c>
      <c r="L160" s="256"/>
      <c r="M160" s="257" t="s">
        <v>35</v>
      </c>
      <c r="N160" s="258" t="s">
        <v>52</v>
      </c>
      <c r="O160" s="87"/>
      <c r="P160" s="216">
        <f>O160*H160</f>
        <v>0</v>
      </c>
      <c r="Q160" s="216">
        <v>3.0000000000000001E-05</v>
      </c>
      <c r="R160" s="216">
        <f>Q160*H160</f>
        <v>0.00066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177</v>
      </c>
      <c r="AT160" s="218" t="s">
        <v>189</v>
      </c>
      <c r="AU160" s="218" t="s">
        <v>21</v>
      </c>
      <c r="AY160" s="19" t="s">
        <v>130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89</v>
      </c>
      <c r="BK160" s="219">
        <f>ROUND(I160*H160,2)</f>
        <v>0</v>
      </c>
      <c r="BL160" s="19" t="s">
        <v>137</v>
      </c>
      <c r="BM160" s="218" t="s">
        <v>252</v>
      </c>
    </row>
    <row r="161" s="2" customFormat="1">
      <c r="A161" s="41"/>
      <c r="B161" s="42"/>
      <c r="C161" s="43"/>
      <c r="D161" s="227" t="s">
        <v>174</v>
      </c>
      <c r="E161" s="43"/>
      <c r="F161" s="248" t="s">
        <v>253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174</v>
      </c>
      <c r="AU161" s="19" t="s">
        <v>21</v>
      </c>
    </row>
    <row r="162" s="2" customFormat="1" ht="16.5" customHeight="1">
      <c r="A162" s="41"/>
      <c r="B162" s="42"/>
      <c r="C162" s="249" t="s">
        <v>254</v>
      </c>
      <c r="D162" s="249" t="s">
        <v>189</v>
      </c>
      <c r="E162" s="250" t="s">
        <v>255</v>
      </c>
      <c r="F162" s="251" t="s">
        <v>256</v>
      </c>
      <c r="G162" s="252" t="s">
        <v>199</v>
      </c>
      <c r="H162" s="253">
        <v>43</v>
      </c>
      <c r="I162" s="254"/>
      <c r="J162" s="255">
        <f>ROUND(I162*H162,2)</f>
        <v>0</v>
      </c>
      <c r="K162" s="251" t="s">
        <v>136</v>
      </c>
      <c r="L162" s="256"/>
      <c r="M162" s="257" t="s">
        <v>35</v>
      </c>
      <c r="N162" s="258" t="s">
        <v>52</v>
      </c>
      <c r="O162" s="87"/>
      <c r="P162" s="216">
        <f>O162*H162</f>
        <v>0</v>
      </c>
      <c r="Q162" s="216">
        <v>0.0050000000000000001</v>
      </c>
      <c r="R162" s="216">
        <f>Q162*H162</f>
        <v>0.215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177</v>
      </c>
      <c r="AT162" s="218" t="s">
        <v>189</v>
      </c>
      <c r="AU162" s="218" t="s">
        <v>21</v>
      </c>
      <c r="AY162" s="19" t="s">
        <v>130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89</v>
      </c>
      <c r="BK162" s="219">
        <f>ROUND(I162*H162,2)</f>
        <v>0</v>
      </c>
      <c r="BL162" s="19" t="s">
        <v>137</v>
      </c>
      <c r="BM162" s="218" t="s">
        <v>257</v>
      </c>
    </row>
    <row r="163" s="2" customFormat="1">
      <c r="A163" s="41"/>
      <c r="B163" s="42"/>
      <c r="C163" s="43"/>
      <c r="D163" s="227" t="s">
        <v>174</v>
      </c>
      <c r="E163" s="43"/>
      <c r="F163" s="248" t="s">
        <v>253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174</v>
      </c>
      <c r="AU163" s="19" t="s">
        <v>21</v>
      </c>
    </row>
    <row r="164" s="2" customFormat="1" ht="16.5" customHeight="1">
      <c r="A164" s="41"/>
      <c r="B164" s="42"/>
      <c r="C164" s="249" t="s">
        <v>258</v>
      </c>
      <c r="D164" s="249" t="s">
        <v>189</v>
      </c>
      <c r="E164" s="250" t="s">
        <v>259</v>
      </c>
      <c r="F164" s="251" t="s">
        <v>260</v>
      </c>
      <c r="G164" s="252" t="s">
        <v>199</v>
      </c>
      <c r="H164" s="253">
        <v>10</v>
      </c>
      <c r="I164" s="254"/>
      <c r="J164" s="255">
        <f>ROUND(I164*H164,2)</f>
        <v>0</v>
      </c>
      <c r="K164" s="251" t="s">
        <v>136</v>
      </c>
      <c r="L164" s="256"/>
      <c r="M164" s="257" t="s">
        <v>35</v>
      </c>
      <c r="N164" s="258" t="s">
        <v>52</v>
      </c>
      <c r="O164" s="87"/>
      <c r="P164" s="216">
        <f>O164*H164</f>
        <v>0</v>
      </c>
      <c r="Q164" s="216">
        <v>0.027</v>
      </c>
      <c r="R164" s="216">
        <f>Q164*H164</f>
        <v>0.27000000000000002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177</v>
      </c>
      <c r="AT164" s="218" t="s">
        <v>189</v>
      </c>
      <c r="AU164" s="218" t="s">
        <v>21</v>
      </c>
      <c r="AY164" s="19" t="s">
        <v>130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89</v>
      </c>
      <c r="BK164" s="219">
        <f>ROUND(I164*H164,2)</f>
        <v>0</v>
      </c>
      <c r="BL164" s="19" t="s">
        <v>137</v>
      </c>
      <c r="BM164" s="218" t="s">
        <v>261</v>
      </c>
    </row>
    <row r="165" s="2" customFormat="1">
      <c r="A165" s="41"/>
      <c r="B165" s="42"/>
      <c r="C165" s="43"/>
      <c r="D165" s="227" t="s">
        <v>174</v>
      </c>
      <c r="E165" s="43"/>
      <c r="F165" s="248" t="s">
        <v>262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174</v>
      </c>
      <c r="AU165" s="19" t="s">
        <v>21</v>
      </c>
    </row>
    <row r="166" s="2" customFormat="1" ht="16.5" customHeight="1">
      <c r="A166" s="41"/>
      <c r="B166" s="42"/>
      <c r="C166" s="249" t="s">
        <v>263</v>
      </c>
      <c r="D166" s="249" t="s">
        <v>189</v>
      </c>
      <c r="E166" s="250" t="s">
        <v>264</v>
      </c>
      <c r="F166" s="251" t="s">
        <v>265</v>
      </c>
      <c r="G166" s="252" t="s">
        <v>199</v>
      </c>
      <c r="H166" s="253">
        <v>26</v>
      </c>
      <c r="I166" s="254"/>
      <c r="J166" s="255">
        <f>ROUND(I166*H166,2)</f>
        <v>0</v>
      </c>
      <c r="K166" s="251" t="s">
        <v>136</v>
      </c>
      <c r="L166" s="256"/>
      <c r="M166" s="257" t="s">
        <v>35</v>
      </c>
      <c r="N166" s="258" t="s">
        <v>52</v>
      </c>
      <c r="O166" s="87"/>
      <c r="P166" s="216">
        <f>O166*H166</f>
        <v>0</v>
      </c>
      <c r="Q166" s="216">
        <v>0.040000000000000001</v>
      </c>
      <c r="R166" s="216">
        <f>Q166*H166</f>
        <v>1.04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177</v>
      </c>
      <c r="AT166" s="218" t="s">
        <v>189</v>
      </c>
      <c r="AU166" s="218" t="s">
        <v>21</v>
      </c>
      <c r="AY166" s="19" t="s">
        <v>130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89</v>
      </c>
      <c r="BK166" s="219">
        <f>ROUND(I166*H166,2)</f>
        <v>0</v>
      </c>
      <c r="BL166" s="19" t="s">
        <v>137</v>
      </c>
      <c r="BM166" s="218" t="s">
        <v>266</v>
      </c>
    </row>
    <row r="167" s="2" customFormat="1">
      <c r="A167" s="41"/>
      <c r="B167" s="42"/>
      <c r="C167" s="43"/>
      <c r="D167" s="227" t="s">
        <v>174</v>
      </c>
      <c r="E167" s="43"/>
      <c r="F167" s="248" t="s">
        <v>253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174</v>
      </c>
      <c r="AU167" s="19" t="s">
        <v>21</v>
      </c>
    </row>
    <row r="168" s="2" customFormat="1" ht="37.8" customHeight="1">
      <c r="A168" s="41"/>
      <c r="B168" s="42"/>
      <c r="C168" s="207" t="s">
        <v>267</v>
      </c>
      <c r="D168" s="207" t="s">
        <v>132</v>
      </c>
      <c r="E168" s="208" t="s">
        <v>268</v>
      </c>
      <c r="F168" s="209" t="s">
        <v>269</v>
      </c>
      <c r="G168" s="210" t="s">
        <v>199</v>
      </c>
      <c r="H168" s="211">
        <v>3154</v>
      </c>
      <c r="I168" s="212"/>
      <c r="J168" s="213">
        <f>ROUND(I168*H168,2)</f>
        <v>0</v>
      </c>
      <c r="K168" s="209" t="s">
        <v>136</v>
      </c>
      <c r="L168" s="47"/>
      <c r="M168" s="214" t="s">
        <v>35</v>
      </c>
      <c r="N168" s="215" t="s">
        <v>52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137</v>
      </c>
      <c r="AT168" s="218" t="s">
        <v>132</v>
      </c>
      <c r="AU168" s="218" t="s">
        <v>21</v>
      </c>
      <c r="AY168" s="19" t="s">
        <v>130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89</v>
      </c>
      <c r="BK168" s="219">
        <f>ROUND(I168*H168,2)</f>
        <v>0</v>
      </c>
      <c r="BL168" s="19" t="s">
        <v>137</v>
      </c>
      <c r="BM168" s="218" t="s">
        <v>270</v>
      </c>
    </row>
    <row r="169" s="2" customFormat="1">
      <c r="A169" s="41"/>
      <c r="B169" s="42"/>
      <c r="C169" s="43"/>
      <c r="D169" s="220" t="s">
        <v>139</v>
      </c>
      <c r="E169" s="43"/>
      <c r="F169" s="221" t="s">
        <v>271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139</v>
      </c>
      <c r="AU169" s="19" t="s">
        <v>21</v>
      </c>
    </row>
    <row r="170" s="2" customFormat="1" ht="16.5" customHeight="1">
      <c r="A170" s="41"/>
      <c r="B170" s="42"/>
      <c r="C170" s="249" t="s">
        <v>272</v>
      </c>
      <c r="D170" s="249" t="s">
        <v>189</v>
      </c>
      <c r="E170" s="250" t="s">
        <v>273</v>
      </c>
      <c r="F170" s="251" t="s">
        <v>274</v>
      </c>
      <c r="G170" s="252" t="s">
        <v>199</v>
      </c>
      <c r="H170" s="253">
        <v>200</v>
      </c>
      <c r="I170" s="254"/>
      <c r="J170" s="255">
        <f>ROUND(I170*H170,2)</f>
        <v>0</v>
      </c>
      <c r="K170" s="251" t="s">
        <v>35</v>
      </c>
      <c r="L170" s="256"/>
      <c r="M170" s="257" t="s">
        <v>35</v>
      </c>
      <c r="N170" s="258" t="s">
        <v>52</v>
      </c>
      <c r="O170" s="87"/>
      <c r="P170" s="216">
        <f>O170*H170</f>
        <v>0</v>
      </c>
      <c r="Q170" s="216">
        <v>0.001</v>
      </c>
      <c r="R170" s="216">
        <f>Q170*H170</f>
        <v>0.20000000000000001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177</v>
      </c>
      <c r="AT170" s="218" t="s">
        <v>189</v>
      </c>
      <c r="AU170" s="218" t="s">
        <v>21</v>
      </c>
      <c r="AY170" s="19" t="s">
        <v>130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89</v>
      </c>
      <c r="BK170" s="219">
        <f>ROUND(I170*H170,2)</f>
        <v>0</v>
      </c>
      <c r="BL170" s="19" t="s">
        <v>137</v>
      </c>
      <c r="BM170" s="218" t="s">
        <v>275</v>
      </c>
    </row>
    <row r="171" s="2" customFormat="1">
      <c r="A171" s="41"/>
      <c r="B171" s="42"/>
      <c r="C171" s="43"/>
      <c r="D171" s="227" t="s">
        <v>174</v>
      </c>
      <c r="E171" s="43"/>
      <c r="F171" s="248" t="s">
        <v>276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174</v>
      </c>
      <c r="AU171" s="19" t="s">
        <v>21</v>
      </c>
    </row>
    <row r="172" s="2" customFormat="1" ht="16.5" customHeight="1">
      <c r="A172" s="41"/>
      <c r="B172" s="42"/>
      <c r="C172" s="249" t="s">
        <v>277</v>
      </c>
      <c r="D172" s="249" t="s">
        <v>189</v>
      </c>
      <c r="E172" s="250" t="s">
        <v>278</v>
      </c>
      <c r="F172" s="251" t="s">
        <v>279</v>
      </c>
      <c r="G172" s="252" t="s">
        <v>199</v>
      </c>
      <c r="H172" s="253">
        <v>413</v>
      </c>
      <c r="I172" s="254"/>
      <c r="J172" s="255">
        <f>ROUND(I172*H172,2)</f>
        <v>0</v>
      </c>
      <c r="K172" s="251" t="s">
        <v>35</v>
      </c>
      <c r="L172" s="256"/>
      <c r="M172" s="257" t="s">
        <v>35</v>
      </c>
      <c r="N172" s="258" t="s">
        <v>52</v>
      </c>
      <c r="O172" s="87"/>
      <c r="P172" s="216">
        <f>O172*H172</f>
        <v>0</v>
      </c>
      <c r="Q172" s="216">
        <v>0.001</v>
      </c>
      <c r="R172" s="216">
        <f>Q172*H172</f>
        <v>0.41300000000000003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177</v>
      </c>
      <c r="AT172" s="218" t="s">
        <v>189</v>
      </c>
      <c r="AU172" s="218" t="s">
        <v>21</v>
      </c>
      <c r="AY172" s="19" t="s">
        <v>130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89</v>
      </c>
      <c r="BK172" s="219">
        <f>ROUND(I172*H172,2)</f>
        <v>0</v>
      </c>
      <c r="BL172" s="19" t="s">
        <v>137</v>
      </c>
      <c r="BM172" s="218" t="s">
        <v>280</v>
      </c>
    </row>
    <row r="173" s="2" customFormat="1">
      <c r="A173" s="41"/>
      <c r="B173" s="42"/>
      <c r="C173" s="43"/>
      <c r="D173" s="227" t="s">
        <v>174</v>
      </c>
      <c r="E173" s="43"/>
      <c r="F173" s="248" t="s">
        <v>276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174</v>
      </c>
      <c r="AU173" s="19" t="s">
        <v>21</v>
      </c>
    </row>
    <row r="174" s="2" customFormat="1" ht="16.5" customHeight="1">
      <c r="A174" s="41"/>
      <c r="B174" s="42"/>
      <c r="C174" s="249" t="s">
        <v>281</v>
      </c>
      <c r="D174" s="249" t="s">
        <v>189</v>
      </c>
      <c r="E174" s="250" t="s">
        <v>282</v>
      </c>
      <c r="F174" s="251" t="s">
        <v>283</v>
      </c>
      <c r="G174" s="252" t="s">
        <v>199</v>
      </c>
      <c r="H174" s="253">
        <v>305</v>
      </c>
      <c r="I174" s="254"/>
      <c r="J174" s="255">
        <f>ROUND(I174*H174,2)</f>
        <v>0</v>
      </c>
      <c r="K174" s="251" t="s">
        <v>35</v>
      </c>
      <c r="L174" s="256"/>
      <c r="M174" s="257" t="s">
        <v>35</v>
      </c>
      <c r="N174" s="258" t="s">
        <v>52</v>
      </c>
      <c r="O174" s="87"/>
      <c r="P174" s="216">
        <f>O174*H174</f>
        <v>0</v>
      </c>
      <c r="Q174" s="216">
        <v>0.001</v>
      </c>
      <c r="R174" s="216">
        <f>Q174*H174</f>
        <v>0.30499999999999999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177</v>
      </c>
      <c r="AT174" s="218" t="s">
        <v>189</v>
      </c>
      <c r="AU174" s="218" t="s">
        <v>21</v>
      </c>
      <c r="AY174" s="19" t="s">
        <v>130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89</v>
      </c>
      <c r="BK174" s="219">
        <f>ROUND(I174*H174,2)</f>
        <v>0</v>
      </c>
      <c r="BL174" s="19" t="s">
        <v>137</v>
      </c>
      <c r="BM174" s="218" t="s">
        <v>284</v>
      </c>
    </row>
    <row r="175" s="2" customFormat="1">
      <c r="A175" s="41"/>
      <c r="B175" s="42"/>
      <c r="C175" s="43"/>
      <c r="D175" s="227" t="s">
        <v>174</v>
      </c>
      <c r="E175" s="43"/>
      <c r="F175" s="248" t="s">
        <v>276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174</v>
      </c>
      <c r="AU175" s="19" t="s">
        <v>21</v>
      </c>
    </row>
    <row r="176" s="2" customFormat="1" ht="16.5" customHeight="1">
      <c r="A176" s="41"/>
      <c r="B176" s="42"/>
      <c r="C176" s="249" t="s">
        <v>285</v>
      </c>
      <c r="D176" s="249" t="s">
        <v>189</v>
      </c>
      <c r="E176" s="250" t="s">
        <v>286</v>
      </c>
      <c r="F176" s="251" t="s">
        <v>287</v>
      </c>
      <c r="G176" s="252" t="s">
        <v>199</v>
      </c>
      <c r="H176" s="253">
        <v>224</v>
      </c>
      <c r="I176" s="254"/>
      <c r="J176" s="255">
        <f>ROUND(I176*H176,2)</f>
        <v>0</v>
      </c>
      <c r="K176" s="251" t="s">
        <v>35</v>
      </c>
      <c r="L176" s="256"/>
      <c r="M176" s="257" t="s">
        <v>35</v>
      </c>
      <c r="N176" s="258" t="s">
        <v>52</v>
      </c>
      <c r="O176" s="87"/>
      <c r="P176" s="216">
        <f>O176*H176</f>
        <v>0</v>
      </c>
      <c r="Q176" s="216">
        <v>0.001</v>
      </c>
      <c r="R176" s="216">
        <f>Q176*H176</f>
        <v>0.22400000000000001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177</v>
      </c>
      <c r="AT176" s="218" t="s">
        <v>189</v>
      </c>
      <c r="AU176" s="218" t="s">
        <v>21</v>
      </c>
      <c r="AY176" s="19" t="s">
        <v>130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89</v>
      </c>
      <c r="BK176" s="219">
        <f>ROUND(I176*H176,2)</f>
        <v>0</v>
      </c>
      <c r="BL176" s="19" t="s">
        <v>137</v>
      </c>
      <c r="BM176" s="218" t="s">
        <v>288</v>
      </c>
    </row>
    <row r="177" s="2" customFormat="1">
      <c r="A177" s="41"/>
      <c r="B177" s="42"/>
      <c r="C177" s="43"/>
      <c r="D177" s="227" t="s">
        <v>174</v>
      </c>
      <c r="E177" s="43"/>
      <c r="F177" s="248" t="s">
        <v>276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19" t="s">
        <v>174</v>
      </c>
      <c r="AU177" s="19" t="s">
        <v>21</v>
      </c>
    </row>
    <row r="178" s="2" customFormat="1" ht="16.5" customHeight="1">
      <c r="A178" s="41"/>
      <c r="B178" s="42"/>
      <c r="C178" s="249" t="s">
        <v>289</v>
      </c>
      <c r="D178" s="249" t="s">
        <v>189</v>
      </c>
      <c r="E178" s="250" t="s">
        <v>290</v>
      </c>
      <c r="F178" s="251" t="s">
        <v>291</v>
      </c>
      <c r="G178" s="252" t="s">
        <v>199</v>
      </c>
      <c r="H178" s="253">
        <v>139</v>
      </c>
      <c r="I178" s="254"/>
      <c r="J178" s="255">
        <f>ROUND(I178*H178,2)</f>
        <v>0</v>
      </c>
      <c r="K178" s="251" t="s">
        <v>35</v>
      </c>
      <c r="L178" s="256"/>
      <c r="M178" s="257" t="s">
        <v>35</v>
      </c>
      <c r="N178" s="258" t="s">
        <v>52</v>
      </c>
      <c r="O178" s="87"/>
      <c r="P178" s="216">
        <f>O178*H178</f>
        <v>0</v>
      </c>
      <c r="Q178" s="216">
        <v>0.001</v>
      </c>
      <c r="R178" s="216">
        <f>Q178*H178</f>
        <v>0.13900000000000001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177</v>
      </c>
      <c r="AT178" s="218" t="s">
        <v>189</v>
      </c>
      <c r="AU178" s="218" t="s">
        <v>21</v>
      </c>
      <c r="AY178" s="19" t="s">
        <v>130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89</v>
      </c>
      <c r="BK178" s="219">
        <f>ROUND(I178*H178,2)</f>
        <v>0</v>
      </c>
      <c r="BL178" s="19" t="s">
        <v>137</v>
      </c>
      <c r="BM178" s="218" t="s">
        <v>292</v>
      </c>
    </row>
    <row r="179" s="2" customFormat="1">
      <c r="A179" s="41"/>
      <c r="B179" s="42"/>
      <c r="C179" s="43"/>
      <c r="D179" s="227" t="s">
        <v>174</v>
      </c>
      <c r="E179" s="43"/>
      <c r="F179" s="248" t="s">
        <v>276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174</v>
      </c>
      <c r="AU179" s="19" t="s">
        <v>21</v>
      </c>
    </row>
    <row r="180" s="2" customFormat="1" ht="16.5" customHeight="1">
      <c r="A180" s="41"/>
      <c r="B180" s="42"/>
      <c r="C180" s="249" t="s">
        <v>293</v>
      </c>
      <c r="D180" s="249" t="s">
        <v>189</v>
      </c>
      <c r="E180" s="250" t="s">
        <v>294</v>
      </c>
      <c r="F180" s="251" t="s">
        <v>295</v>
      </c>
      <c r="G180" s="252" t="s">
        <v>199</v>
      </c>
      <c r="H180" s="253">
        <v>78</v>
      </c>
      <c r="I180" s="254"/>
      <c r="J180" s="255">
        <f>ROUND(I180*H180,2)</f>
        <v>0</v>
      </c>
      <c r="K180" s="251" t="s">
        <v>35</v>
      </c>
      <c r="L180" s="256"/>
      <c r="M180" s="257" t="s">
        <v>35</v>
      </c>
      <c r="N180" s="258" t="s">
        <v>52</v>
      </c>
      <c r="O180" s="87"/>
      <c r="P180" s="216">
        <f>O180*H180</f>
        <v>0</v>
      </c>
      <c r="Q180" s="216">
        <v>0.001</v>
      </c>
      <c r="R180" s="216">
        <f>Q180*H180</f>
        <v>0.078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177</v>
      </c>
      <c r="AT180" s="218" t="s">
        <v>189</v>
      </c>
      <c r="AU180" s="218" t="s">
        <v>21</v>
      </c>
      <c r="AY180" s="19" t="s">
        <v>130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89</v>
      </c>
      <c r="BK180" s="219">
        <f>ROUND(I180*H180,2)</f>
        <v>0</v>
      </c>
      <c r="BL180" s="19" t="s">
        <v>137</v>
      </c>
      <c r="BM180" s="218" t="s">
        <v>296</v>
      </c>
    </row>
    <row r="181" s="2" customFormat="1">
      <c r="A181" s="41"/>
      <c r="B181" s="42"/>
      <c r="C181" s="43"/>
      <c r="D181" s="227" t="s">
        <v>174</v>
      </c>
      <c r="E181" s="43"/>
      <c r="F181" s="248" t="s">
        <v>276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9" t="s">
        <v>174</v>
      </c>
      <c r="AU181" s="19" t="s">
        <v>21</v>
      </c>
    </row>
    <row r="182" s="2" customFormat="1" ht="16.5" customHeight="1">
      <c r="A182" s="41"/>
      <c r="B182" s="42"/>
      <c r="C182" s="249" t="s">
        <v>297</v>
      </c>
      <c r="D182" s="249" t="s">
        <v>189</v>
      </c>
      <c r="E182" s="250" t="s">
        <v>298</v>
      </c>
      <c r="F182" s="251" t="s">
        <v>299</v>
      </c>
      <c r="G182" s="252" t="s">
        <v>199</v>
      </c>
      <c r="H182" s="253">
        <v>586</v>
      </c>
      <c r="I182" s="254"/>
      <c r="J182" s="255">
        <f>ROUND(I182*H182,2)</f>
        <v>0</v>
      </c>
      <c r="K182" s="251" t="s">
        <v>35</v>
      </c>
      <c r="L182" s="256"/>
      <c r="M182" s="257" t="s">
        <v>35</v>
      </c>
      <c r="N182" s="258" t="s">
        <v>52</v>
      </c>
      <c r="O182" s="87"/>
      <c r="P182" s="216">
        <f>O182*H182</f>
        <v>0</v>
      </c>
      <c r="Q182" s="216">
        <v>0.001</v>
      </c>
      <c r="R182" s="216">
        <f>Q182*H182</f>
        <v>0.58599999999999997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177</v>
      </c>
      <c r="AT182" s="218" t="s">
        <v>189</v>
      </c>
      <c r="AU182" s="218" t="s">
        <v>21</v>
      </c>
      <c r="AY182" s="19" t="s">
        <v>130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89</v>
      </c>
      <c r="BK182" s="219">
        <f>ROUND(I182*H182,2)</f>
        <v>0</v>
      </c>
      <c r="BL182" s="19" t="s">
        <v>137</v>
      </c>
      <c r="BM182" s="218" t="s">
        <v>300</v>
      </c>
    </row>
    <row r="183" s="2" customFormat="1">
      <c r="A183" s="41"/>
      <c r="B183" s="42"/>
      <c r="C183" s="43"/>
      <c r="D183" s="227" t="s">
        <v>174</v>
      </c>
      <c r="E183" s="43"/>
      <c r="F183" s="248" t="s">
        <v>276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19" t="s">
        <v>174</v>
      </c>
      <c r="AU183" s="19" t="s">
        <v>21</v>
      </c>
    </row>
    <row r="184" s="2" customFormat="1" ht="16.5" customHeight="1">
      <c r="A184" s="41"/>
      <c r="B184" s="42"/>
      <c r="C184" s="249" t="s">
        <v>301</v>
      </c>
      <c r="D184" s="249" t="s">
        <v>189</v>
      </c>
      <c r="E184" s="250" t="s">
        <v>302</v>
      </c>
      <c r="F184" s="251" t="s">
        <v>303</v>
      </c>
      <c r="G184" s="252" t="s">
        <v>199</v>
      </c>
      <c r="H184" s="253">
        <v>422</v>
      </c>
      <c r="I184" s="254"/>
      <c r="J184" s="255">
        <f>ROUND(I184*H184,2)</f>
        <v>0</v>
      </c>
      <c r="K184" s="251" t="s">
        <v>35</v>
      </c>
      <c r="L184" s="256"/>
      <c r="M184" s="257" t="s">
        <v>35</v>
      </c>
      <c r="N184" s="258" t="s">
        <v>52</v>
      </c>
      <c r="O184" s="87"/>
      <c r="P184" s="216">
        <f>O184*H184</f>
        <v>0</v>
      </c>
      <c r="Q184" s="216">
        <v>0.001</v>
      </c>
      <c r="R184" s="216">
        <f>Q184*H184</f>
        <v>0.42199999999999999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177</v>
      </c>
      <c r="AT184" s="218" t="s">
        <v>189</v>
      </c>
      <c r="AU184" s="218" t="s">
        <v>21</v>
      </c>
      <c r="AY184" s="19" t="s">
        <v>130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89</v>
      </c>
      <c r="BK184" s="219">
        <f>ROUND(I184*H184,2)</f>
        <v>0</v>
      </c>
      <c r="BL184" s="19" t="s">
        <v>137</v>
      </c>
      <c r="BM184" s="218" t="s">
        <v>304</v>
      </c>
    </row>
    <row r="185" s="2" customFormat="1">
      <c r="A185" s="41"/>
      <c r="B185" s="42"/>
      <c r="C185" s="43"/>
      <c r="D185" s="227" t="s">
        <v>174</v>
      </c>
      <c r="E185" s="43"/>
      <c r="F185" s="248" t="s">
        <v>276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174</v>
      </c>
      <c r="AU185" s="19" t="s">
        <v>21</v>
      </c>
    </row>
    <row r="186" s="2" customFormat="1" ht="16.5" customHeight="1">
      <c r="A186" s="41"/>
      <c r="B186" s="42"/>
      <c r="C186" s="249" t="s">
        <v>305</v>
      </c>
      <c r="D186" s="249" t="s">
        <v>189</v>
      </c>
      <c r="E186" s="250" t="s">
        <v>306</v>
      </c>
      <c r="F186" s="251" t="s">
        <v>307</v>
      </c>
      <c r="G186" s="252" t="s">
        <v>199</v>
      </c>
      <c r="H186" s="253">
        <v>137</v>
      </c>
      <c r="I186" s="254"/>
      <c r="J186" s="255">
        <f>ROUND(I186*H186,2)</f>
        <v>0</v>
      </c>
      <c r="K186" s="251" t="s">
        <v>35</v>
      </c>
      <c r="L186" s="256"/>
      <c r="M186" s="257" t="s">
        <v>35</v>
      </c>
      <c r="N186" s="258" t="s">
        <v>52</v>
      </c>
      <c r="O186" s="87"/>
      <c r="P186" s="216">
        <f>O186*H186</f>
        <v>0</v>
      </c>
      <c r="Q186" s="216">
        <v>0.001</v>
      </c>
      <c r="R186" s="216">
        <f>Q186*H186</f>
        <v>0.13700000000000001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177</v>
      </c>
      <c r="AT186" s="218" t="s">
        <v>189</v>
      </c>
      <c r="AU186" s="218" t="s">
        <v>21</v>
      </c>
      <c r="AY186" s="19" t="s">
        <v>130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89</v>
      </c>
      <c r="BK186" s="219">
        <f>ROUND(I186*H186,2)</f>
        <v>0</v>
      </c>
      <c r="BL186" s="19" t="s">
        <v>137</v>
      </c>
      <c r="BM186" s="218" t="s">
        <v>308</v>
      </c>
    </row>
    <row r="187" s="2" customFormat="1">
      <c r="A187" s="41"/>
      <c r="B187" s="42"/>
      <c r="C187" s="43"/>
      <c r="D187" s="227" t="s">
        <v>174</v>
      </c>
      <c r="E187" s="43"/>
      <c r="F187" s="248" t="s">
        <v>276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19" t="s">
        <v>174</v>
      </c>
      <c r="AU187" s="19" t="s">
        <v>21</v>
      </c>
    </row>
    <row r="188" s="2" customFormat="1" ht="16.5" customHeight="1">
      <c r="A188" s="41"/>
      <c r="B188" s="42"/>
      <c r="C188" s="249" t="s">
        <v>309</v>
      </c>
      <c r="D188" s="249" t="s">
        <v>189</v>
      </c>
      <c r="E188" s="250" t="s">
        <v>310</v>
      </c>
      <c r="F188" s="251" t="s">
        <v>311</v>
      </c>
      <c r="G188" s="252" t="s">
        <v>199</v>
      </c>
      <c r="H188" s="253">
        <v>186</v>
      </c>
      <c r="I188" s="254"/>
      <c r="J188" s="255">
        <f>ROUND(I188*H188,2)</f>
        <v>0</v>
      </c>
      <c r="K188" s="251" t="s">
        <v>35</v>
      </c>
      <c r="L188" s="256"/>
      <c r="M188" s="257" t="s">
        <v>35</v>
      </c>
      <c r="N188" s="258" t="s">
        <v>52</v>
      </c>
      <c r="O188" s="87"/>
      <c r="P188" s="216">
        <f>O188*H188</f>
        <v>0</v>
      </c>
      <c r="Q188" s="216">
        <v>0.001</v>
      </c>
      <c r="R188" s="216">
        <f>Q188*H188</f>
        <v>0.186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177</v>
      </c>
      <c r="AT188" s="218" t="s">
        <v>189</v>
      </c>
      <c r="AU188" s="218" t="s">
        <v>21</v>
      </c>
      <c r="AY188" s="19" t="s">
        <v>130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89</v>
      </c>
      <c r="BK188" s="219">
        <f>ROUND(I188*H188,2)</f>
        <v>0</v>
      </c>
      <c r="BL188" s="19" t="s">
        <v>137</v>
      </c>
      <c r="BM188" s="218" t="s">
        <v>312</v>
      </c>
    </row>
    <row r="189" s="2" customFormat="1">
      <c r="A189" s="41"/>
      <c r="B189" s="42"/>
      <c r="C189" s="43"/>
      <c r="D189" s="227" t="s">
        <v>174</v>
      </c>
      <c r="E189" s="43"/>
      <c r="F189" s="248" t="s">
        <v>276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174</v>
      </c>
      <c r="AU189" s="19" t="s">
        <v>21</v>
      </c>
    </row>
    <row r="190" s="2" customFormat="1" ht="16.5" customHeight="1">
      <c r="A190" s="41"/>
      <c r="B190" s="42"/>
      <c r="C190" s="249" t="s">
        <v>313</v>
      </c>
      <c r="D190" s="249" t="s">
        <v>189</v>
      </c>
      <c r="E190" s="250" t="s">
        <v>314</v>
      </c>
      <c r="F190" s="251" t="s">
        <v>315</v>
      </c>
      <c r="G190" s="252" t="s">
        <v>199</v>
      </c>
      <c r="H190" s="253">
        <v>147</v>
      </c>
      <c r="I190" s="254"/>
      <c r="J190" s="255">
        <f>ROUND(I190*H190,2)</f>
        <v>0</v>
      </c>
      <c r="K190" s="251" t="s">
        <v>35</v>
      </c>
      <c r="L190" s="256"/>
      <c r="M190" s="257" t="s">
        <v>35</v>
      </c>
      <c r="N190" s="258" t="s">
        <v>52</v>
      </c>
      <c r="O190" s="87"/>
      <c r="P190" s="216">
        <f>O190*H190</f>
        <v>0</v>
      </c>
      <c r="Q190" s="216">
        <v>0.001</v>
      </c>
      <c r="R190" s="216">
        <f>Q190*H190</f>
        <v>0.14699999999999999</v>
      </c>
      <c r="S190" s="216">
        <v>0</v>
      </c>
      <c r="T190" s="21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8" t="s">
        <v>177</v>
      </c>
      <c r="AT190" s="218" t="s">
        <v>189</v>
      </c>
      <c r="AU190" s="218" t="s">
        <v>21</v>
      </c>
      <c r="AY190" s="19" t="s">
        <v>130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89</v>
      </c>
      <c r="BK190" s="219">
        <f>ROUND(I190*H190,2)</f>
        <v>0</v>
      </c>
      <c r="BL190" s="19" t="s">
        <v>137</v>
      </c>
      <c r="BM190" s="218" t="s">
        <v>316</v>
      </c>
    </row>
    <row r="191" s="2" customFormat="1">
      <c r="A191" s="41"/>
      <c r="B191" s="42"/>
      <c r="C191" s="43"/>
      <c r="D191" s="227" t="s">
        <v>174</v>
      </c>
      <c r="E191" s="43"/>
      <c r="F191" s="248" t="s">
        <v>276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19" t="s">
        <v>174</v>
      </c>
      <c r="AU191" s="19" t="s">
        <v>21</v>
      </c>
    </row>
    <row r="192" s="2" customFormat="1" ht="16.5" customHeight="1">
      <c r="A192" s="41"/>
      <c r="B192" s="42"/>
      <c r="C192" s="249" t="s">
        <v>317</v>
      </c>
      <c r="D192" s="249" t="s">
        <v>189</v>
      </c>
      <c r="E192" s="250" t="s">
        <v>318</v>
      </c>
      <c r="F192" s="251" t="s">
        <v>319</v>
      </c>
      <c r="G192" s="252" t="s">
        <v>199</v>
      </c>
      <c r="H192" s="253">
        <v>183</v>
      </c>
      <c r="I192" s="254"/>
      <c r="J192" s="255">
        <f>ROUND(I192*H192,2)</f>
        <v>0</v>
      </c>
      <c r="K192" s="251" t="s">
        <v>35</v>
      </c>
      <c r="L192" s="256"/>
      <c r="M192" s="257" t="s">
        <v>35</v>
      </c>
      <c r="N192" s="258" t="s">
        <v>52</v>
      </c>
      <c r="O192" s="87"/>
      <c r="P192" s="216">
        <f>O192*H192</f>
        <v>0</v>
      </c>
      <c r="Q192" s="216">
        <v>0.001</v>
      </c>
      <c r="R192" s="216">
        <f>Q192*H192</f>
        <v>0.183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177</v>
      </c>
      <c r="AT192" s="218" t="s">
        <v>189</v>
      </c>
      <c r="AU192" s="218" t="s">
        <v>21</v>
      </c>
      <c r="AY192" s="19" t="s">
        <v>130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89</v>
      </c>
      <c r="BK192" s="219">
        <f>ROUND(I192*H192,2)</f>
        <v>0</v>
      </c>
      <c r="BL192" s="19" t="s">
        <v>137</v>
      </c>
      <c r="BM192" s="218" t="s">
        <v>320</v>
      </c>
    </row>
    <row r="193" s="2" customFormat="1">
      <c r="A193" s="41"/>
      <c r="B193" s="42"/>
      <c r="C193" s="43"/>
      <c r="D193" s="227" t="s">
        <v>174</v>
      </c>
      <c r="E193" s="43"/>
      <c r="F193" s="248" t="s">
        <v>276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19" t="s">
        <v>174</v>
      </c>
      <c r="AU193" s="19" t="s">
        <v>21</v>
      </c>
    </row>
    <row r="194" s="2" customFormat="1" ht="16.5" customHeight="1">
      <c r="A194" s="41"/>
      <c r="B194" s="42"/>
      <c r="C194" s="249" t="s">
        <v>321</v>
      </c>
      <c r="D194" s="249" t="s">
        <v>189</v>
      </c>
      <c r="E194" s="250" t="s">
        <v>322</v>
      </c>
      <c r="F194" s="251" t="s">
        <v>323</v>
      </c>
      <c r="G194" s="252" t="s">
        <v>199</v>
      </c>
      <c r="H194" s="253">
        <v>88</v>
      </c>
      <c r="I194" s="254"/>
      <c r="J194" s="255">
        <f>ROUND(I194*H194,2)</f>
        <v>0</v>
      </c>
      <c r="K194" s="251" t="s">
        <v>35</v>
      </c>
      <c r="L194" s="256"/>
      <c r="M194" s="257" t="s">
        <v>35</v>
      </c>
      <c r="N194" s="258" t="s">
        <v>52</v>
      </c>
      <c r="O194" s="87"/>
      <c r="P194" s="216">
        <f>O194*H194</f>
        <v>0</v>
      </c>
      <c r="Q194" s="216">
        <v>0.001</v>
      </c>
      <c r="R194" s="216">
        <f>Q194*H194</f>
        <v>0.087999999999999995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177</v>
      </c>
      <c r="AT194" s="218" t="s">
        <v>189</v>
      </c>
      <c r="AU194" s="218" t="s">
        <v>21</v>
      </c>
      <c r="AY194" s="19" t="s">
        <v>130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89</v>
      </c>
      <c r="BK194" s="219">
        <f>ROUND(I194*H194,2)</f>
        <v>0</v>
      </c>
      <c r="BL194" s="19" t="s">
        <v>137</v>
      </c>
      <c r="BM194" s="218" t="s">
        <v>324</v>
      </c>
    </row>
    <row r="195" s="2" customFormat="1">
      <c r="A195" s="41"/>
      <c r="B195" s="42"/>
      <c r="C195" s="43"/>
      <c r="D195" s="227" t="s">
        <v>174</v>
      </c>
      <c r="E195" s="43"/>
      <c r="F195" s="248" t="s">
        <v>325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174</v>
      </c>
      <c r="AU195" s="19" t="s">
        <v>21</v>
      </c>
    </row>
    <row r="196" s="2" customFormat="1" ht="16.5" customHeight="1">
      <c r="A196" s="41"/>
      <c r="B196" s="42"/>
      <c r="C196" s="249" t="s">
        <v>326</v>
      </c>
      <c r="D196" s="249" t="s">
        <v>189</v>
      </c>
      <c r="E196" s="250" t="s">
        <v>327</v>
      </c>
      <c r="F196" s="251" t="s">
        <v>328</v>
      </c>
      <c r="G196" s="252" t="s">
        <v>199</v>
      </c>
      <c r="H196" s="253">
        <v>31</v>
      </c>
      <c r="I196" s="254"/>
      <c r="J196" s="255">
        <f>ROUND(I196*H196,2)</f>
        <v>0</v>
      </c>
      <c r="K196" s="251" t="s">
        <v>35</v>
      </c>
      <c r="L196" s="256"/>
      <c r="M196" s="257" t="s">
        <v>35</v>
      </c>
      <c r="N196" s="258" t="s">
        <v>52</v>
      </c>
      <c r="O196" s="87"/>
      <c r="P196" s="216">
        <f>O196*H196</f>
        <v>0</v>
      </c>
      <c r="Q196" s="216">
        <v>0.001</v>
      </c>
      <c r="R196" s="216">
        <f>Q196*H196</f>
        <v>0.031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177</v>
      </c>
      <c r="AT196" s="218" t="s">
        <v>189</v>
      </c>
      <c r="AU196" s="218" t="s">
        <v>21</v>
      </c>
      <c r="AY196" s="19" t="s">
        <v>130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9" t="s">
        <v>89</v>
      </c>
      <c r="BK196" s="219">
        <f>ROUND(I196*H196,2)</f>
        <v>0</v>
      </c>
      <c r="BL196" s="19" t="s">
        <v>137</v>
      </c>
      <c r="BM196" s="218" t="s">
        <v>329</v>
      </c>
    </row>
    <row r="197" s="2" customFormat="1">
      <c r="A197" s="41"/>
      <c r="B197" s="42"/>
      <c r="C197" s="43"/>
      <c r="D197" s="227" t="s">
        <v>174</v>
      </c>
      <c r="E197" s="43"/>
      <c r="F197" s="248" t="s">
        <v>325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174</v>
      </c>
      <c r="AU197" s="19" t="s">
        <v>21</v>
      </c>
    </row>
    <row r="198" s="2" customFormat="1" ht="16.5" customHeight="1">
      <c r="A198" s="41"/>
      <c r="B198" s="42"/>
      <c r="C198" s="249" t="s">
        <v>330</v>
      </c>
      <c r="D198" s="249" t="s">
        <v>189</v>
      </c>
      <c r="E198" s="250" t="s">
        <v>331</v>
      </c>
      <c r="F198" s="251" t="s">
        <v>332</v>
      </c>
      <c r="G198" s="252" t="s">
        <v>199</v>
      </c>
      <c r="H198" s="253">
        <v>15</v>
      </c>
      <c r="I198" s="254"/>
      <c r="J198" s="255">
        <f>ROUND(I198*H198,2)</f>
        <v>0</v>
      </c>
      <c r="K198" s="251" t="s">
        <v>136</v>
      </c>
      <c r="L198" s="256"/>
      <c r="M198" s="257" t="s">
        <v>35</v>
      </c>
      <c r="N198" s="258" t="s">
        <v>52</v>
      </c>
      <c r="O198" s="87"/>
      <c r="P198" s="216">
        <f>O198*H198</f>
        <v>0</v>
      </c>
      <c r="Q198" s="216">
        <v>0.01</v>
      </c>
      <c r="R198" s="216">
        <f>Q198*H198</f>
        <v>0.14999999999999999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177</v>
      </c>
      <c r="AT198" s="218" t="s">
        <v>189</v>
      </c>
      <c r="AU198" s="218" t="s">
        <v>21</v>
      </c>
      <c r="AY198" s="19" t="s">
        <v>130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89</v>
      </c>
      <c r="BK198" s="219">
        <f>ROUND(I198*H198,2)</f>
        <v>0</v>
      </c>
      <c r="BL198" s="19" t="s">
        <v>137</v>
      </c>
      <c r="BM198" s="218" t="s">
        <v>333</v>
      </c>
    </row>
    <row r="199" s="2" customFormat="1">
      <c r="A199" s="41"/>
      <c r="B199" s="42"/>
      <c r="C199" s="43"/>
      <c r="D199" s="227" t="s">
        <v>174</v>
      </c>
      <c r="E199" s="43"/>
      <c r="F199" s="248" t="s">
        <v>334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19" t="s">
        <v>174</v>
      </c>
      <c r="AU199" s="19" t="s">
        <v>21</v>
      </c>
    </row>
    <row r="200" s="2" customFormat="1" ht="37.8" customHeight="1">
      <c r="A200" s="41"/>
      <c r="B200" s="42"/>
      <c r="C200" s="207" t="s">
        <v>335</v>
      </c>
      <c r="D200" s="207" t="s">
        <v>132</v>
      </c>
      <c r="E200" s="208" t="s">
        <v>336</v>
      </c>
      <c r="F200" s="209" t="s">
        <v>337</v>
      </c>
      <c r="G200" s="210" t="s">
        <v>199</v>
      </c>
      <c r="H200" s="211">
        <v>19</v>
      </c>
      <c r="I200" s="212"/>
      <c r="J200" s="213">
        <f>ROUND(I200*H200,2)</f>
        <v>0</v>
      </c>
      <c r="K200" s="209" t="s">
        <v>136</v>
      </c>
      <c r="L200" s="47"/>
      <c r="M200" s="214" t="s">
        <v>35</v>
      </c>
      <c r="N200" s="215" t="s">
        <v>52</v>
      </c>
      <c r="O200" s="87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137</v>
      </c>
      <c r="AT200" s="218" t="s">
        <v>132</v>
      </c>
      <c r="AU200" s="218" t="s">
        <v>21</v>
      </c>
      <c r="AY200" s="19" t="s">
        <v>130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89</v>
      </c>
      <c r="BK200" s="219">
        <f>ROUND(I200*H200,2)</f>
        <v>0</v>
      </c>
      <c r="BL200" s="19" t="s">
        <v>137</v>
      </c>
      <c r="BM200" s="218" t="s">
        <v>338</v>
      </c>
    </row>
    <row r="201" s="2" customFormat="1">
      <c r="A201" s="41"/>
      <c r="B201" s="42"/>
      <c r="C201" s="43"/>
      <c r="D201" s="220" t="s">
        <v>139</v>
      </c>
      <c r="E201" s="43"/>
      <c r="F201" s="221" t="s">
        <v>339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19" t="s">
        <v>139</v>
      </c>
      <c r="AU201" s="19" t="s">
        <v>21</v>
      </c>
    </row>
    <row r="202" s="2" customFormat="1" ht="16.5" customHeight="1">
      <c r="A202" s="41"/>
      <c r="B202" s="42"/>
      <c r="C202" s="249" t="s">
        <v>340</v>
      </c>
      <c r="D202" s="249" t="s">
        <v>189</v>
      </c>
      <c r="E202" s="250" t="s">
        <v>341</v>
      </c>
      <c r="F202" s="251" t="s">
        <v>342</v>
      </c>
      <c r="G202" s="252" t="s">
        <v>199</v>
      </c>
      <c r="H202" s="253">
        <v>13</v>
      </c>
      <c r="I202" s="254"/>
      <c r="J202" s="255">
        <f>ROUND(I202*H202,2)</f>
        <v>0</v>
      </c>
      <c r="K202" s="251" t="s">
        <v>35</v>
      </c>
      <c r="L202" s="256"/>
      <c r="M202" s="257" t="s">
        <v>35</v>
      </c>
      <c r="N202" s="258" t="s">
        <v>52</v>
      </c>
      <c r="O202" s="87"/>
      <c r="P202" s="216">
        <f>O202*H202</f>
        <v>0</v>
      </c>
      <c r="Q202" s="216">
        <v>3.0000000000000001E-05</v>
      </c>
      <c r="R202" s="216">
        <f>Q202*H202</f>
        <v>0.00038999999999999999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177</v>
      </c>
      <c r="AT202" s="218" t="s">
        <v>189</v>
      </c>
      <c r="AU202" s="218" t="s">
        <v>21</v>
      </c>
      <c r="AY202" s="19" t="s">
        <v>130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89</v>
      </c>
      <c r="BK202" s="219">
        <f>ROUND(I202*H202,2)</f>
        <v>0</v>
      </c>
      <c r="BL202" s="19" t="s">
        <v>137</v>
      </c>
      <c r="BM202" s="218" t="s">
        <v>343</v>
      </c>
    </row>
    <row r="203" s="2" customFormat="1">
      <c r="A203" s="41"/>
      <c r="B203" s="42"/>
      <c r="C203" s="43"/>
      <c r="D203" s="227" t="s">
        <v>174</v>
      </c>
      <c r="E203" s="43"/>
      <c r="F203" s="248" t="s">
        <v>344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9" t="s">
        <v>174</v>
      </c>
      <c r="AU203" s="19" t="s">
        <v>21</v>
      </c>
    </row>
    <row r="204" s="2" customFormat="1" ht="16.5" customHeight="1">
      <c r="A204" s="41"/>
      <c r="B204" s="42"/>
      <c r="C204" s="249" t="s">
        <v>29</v>
      </c>
      <c r="D204" s="249" t="s">
        <v>189</v>
      </c>
      <c r="E204" s="250" t="s">
        <v>345</v>
      </c>
      <c r="F204" s="251" t="s">
        <v>346</v>
      </c>
      <c r="G204" s="252" t="s">
        <v>199</v>
      </c>
      <c r="H204" s="253">
        <v>6</v>
      </c>
      <c r="I204" s="254"/>
      <c r="J204" s="255">
        <f>ROUND(I204*H204,2)</f>
        <v>0</v>
      </c>
      <c r="K204" s="251" t="s">
        <v>35</v>
      </c>
      <c r="L204" s="256"/>
      <c r="M204" s="257" t="s">
        <v>35</v>
      </c>
      <c r="N204" s="258" t="s">
        <v>52</v>
      </c>
      <c r="O204" s="87"/>
      <c r="P204" s="216">
        <f>O204*H204</f>
        <v>0</v>
      </c>
      <c r="Q204" s="216">
        <v>3.0000000000000001E-05</v>
      </c>
      <c r="R204" s="216">
        <f>Q204*H204</f>
        <v>0.00018000000000000001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177</v>
      </c>
      <c r="AT204" s="218" t="s">
        <v>189</v>
      </c>
      <c r="AU204" s="218" t="s">
        <v>21</v>
      </c>
      <c r="AY204" s="19" t="s">
        <v>130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89</v>
      </c>
      <c r="BK204" s="219">
        <f>ROUND(I204*H204,2)</f>
        <v>0</v>
      </c>
      <c r="BL204" s="19" t="s">
        <v>137</v>
      </c>
      <c r="BM204" s="218" t="s">
        <v>347</v>
      </c>
    </row>
    <row r="205" s="2" customFormat="1">
      <c r="A205" s="41"/>
      <c r="B205" s="42"/>
      <c r="C205" s="43"/>
      <c r="D205" s="227" t="s">
        <v>174</v>
      </c>
      <c r="E205" s="43"/>
      <c r="F205" s="248" t="s">
        <v>344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174</v>
      </c>
      <c r="AU205" s="19" t="s">
        <v>21</v>
      </c>
    </row>
    <row r="206" s="2" customFormat="1" ht="37.8" customHeight="1">
      <c r="A206" s="41"/>
      <c r="B206" s="42"/>
      <c r="C206" s="207" t="s">
        <v>348</v>
      </c>
      <c r="D206" s="207" t="s">
        <v>132</v>
      </c>
      <c r="E206" s="208" t="s">
        <v>349</v>
      </c>
      <c r="F206" s="209" t="s">
        <v>350</v>
      </c>
      <c r="G206" s="210" t="s">
        <v>199</v>
      </c>
      <c r="H206" s="211">
        <v>26</v>
      </c>
      <c r="I206" s="212"/>
      <c r="J206" s="213">
        <f>ROUND(I206*H206,2)</f>
        <v>0</v>
      </c>
      <c r="K206" s="209" t="s">
        <v>136</v>
      </c>
      <c r="L206" s="47"/>
      <c r="M206" s="214" t="s">
        <v>35</v>
      </c>
      <c r="N206" s="215" t="s">
        <v>52</v>
      </c>
      <c r="O206" s="87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137</v>
      </c>
      <c r="AT206" s="218" t="s">
        <v>132</v>
      </c>
      <c r="AU206" s="218" t="s">
        <v>21</v>
      </c>
      <c r="AY206" s="19" t="s">
        <v>130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89</v>
      </c>
      <c r="BK206" s="219">
        <f>ROUND(I206*H206,2)</f>
        <v>0</v>
      </c>
      <c r="BL206" s="19" t="s">
        <v>137</v>
      </c>
      <c r="BM206" s="218" t="s">
        <v>351</v>
      </c>
    </row>
    <row r="207" s="2" customFormat="1">
      <c r="A207" s="41"/>
      <c r="B207" s="42"/>
      <c r="C207" s="43"/>
      <c r="D207" s="220" t="s">
        <v>139</v>
      </c>
      <c r="E207" s="43"/>
      <c r="F207" s="221" t="s">
        <v>352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19" t="s">
        <v>139</v>
      </c>
      <c r="AU207" s="19" t="s">
        <v>21</v>
      </c>
    </row>
    <row r="208" s="2" customFormat="1" ht="16.5" customHeight="1">
      <c r="A208" s="41"/>
      <c r="B208" s="42"/>
      <c r="C208" s="249" t="s">
        <v>353</v>
      </c>
      <c r="D208" s="249" t="s">
        <v>189</v>
      </c>
      <c r="E208" s="250" t="s">
        <v>354</v>
      </c>
      <c r="F208" s="251" t="s">
        <v>355</v>
      </c>
      <c r="G208" s="252" t="s">
        <v>199</v>
      </c>
      <c r="H208" s="253">
        <v>8</v>
      </c>
      <c r="I208" s="254"/>
      <c r="J208" s="255">
        <f>ROUND(I208*H208,2)</f>
        <v>0</v>
      </c>
      <c r="K208" s="251" t="s">
        <v>35</v>
      </c>
      <c r="L208" s="256"/>
      <c r="M208" s="257" t="s">
        <v>35</v>
      </c>
      <c r="N208" s="258" t="s">
        <v>52</v>
      </c>
      <c r="O208" s="87"/>
      <c r="P208" s="216">
        <f>O208*H208</f>
        <v>0</v>
      </c>
      <c r="Q208" s="216">
        <v>3.0000000000000001E-05</v>
      </c>
      <c r="R208" s="216">
        <f>Q208*H208</f>
        <v>0.00024000000000000001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177</v>
      </c>
      <c r="AT208" s="218" t="s">
        <v>189</v>
      </c>
      <c r="AU208" s="218" t="s">
        <v>21</v>
      </c>
      <c r="AY208" s="19" t="s">
        <v>130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89</v>
      </c>
      <c r="BK208" s="219">
        <f>ROUND(I208*H208,2)</f>
        <v>0</v>
      </c>
      <c r="BL208" s="19" t="s">
        <v>137</v>
      </c>
      <c r="BM208" s="218" t="s">
        <v>356</v>
      </c>
    </row>
    <row r="209" s="2" customFormat="1">
      <c r="A209" s="41"/>
      <c r="B209" s="42"/>
      <c r="C209" s="43"/>
      <c r="D209" s="227" t="s">
        <v>174</v>
      </c>
      <c r="E209" s="43"/>
      <c r="F209" s="248" t="s">
        <v>357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174</v>
      </c>
      <c r="AU209" s="19" t="s">
        <v>21</v>
      </c>
    </row>
    <row r="210" s="2" customFormat="1" ht="16.5" customHeight="1">
      <c r="A210" s="41"/>
      <c r="B210" s="42"/>
      <c r="C210" s="249" t="s">
        <v>358</v>
      </c>
      <c r="D210" s="249" t="s">
        <v>189</v>
      </c>
      <c r="E210" s="250" t="s">
        <v>359</v>
      </c>
      <c r="F210" s="251" t="s">
        <v>360</v>
      </c>
      <c r="G210" s="252" t="s">
        <v>199</v>
      </c>
      <c r="H210" s="253">
        <v>18</v>
      </c>
      <c r="I210" s="254"/>
      <c r="J210" s="255">
        <f>ROUND(I210*H210,2)</f>
        <v>0</v>
      </c>
      <c r="K210" s="251" t="s">
        <v>35</v>
      </c>
      <c r="L210" s="256"/>
      <c r="M210" s="257" t="s">
        <v>35</v>
      </c>
      <c r="N210" s="258" t="s">
        <v>52</v>
      </c>
      <c r="O210" s="87"/>
      <c r="P210" s="216">
        <f>O210*H210</f>
        <v>0</v>
      </c>
      <c r="Q210" s="216">
        <v>3.0000000000000001E-05</v>
      </c>
      <c r="R210" s="216">
        <f>Q210*H210</f>
        <v>0.00054000000000000001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177</v>
      </c>
      <c r="AT210" s="218" t="s">
        <v>189</v>
      </c>
      <c r="AU210" s="218" t="s">
        <v>21</v>
      </c>
      <c r="AY210" s="19" t="s">
        <v>130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9" t="s">
        <v>89</v>
      </c>
      <c r="BK210" s="219">
        <f>ROUND(I210*H210,2)</f>
        <v>0</v>
      </c>
      <c r="BL210" s="19" t="s">
        <v>137</v>
      </c>
      <c r="BM210" s="218" t="s">
        <v>361</v>
      </c>
    </row>
    <row r="211" s="2" customFormat="1">
      <c r="A211" s="41"/>
      <c r="B211" s="42"/>
      <c r="C211" s="43"/>
      <c r="D211" s="227" t="s">
        <v>174</v>
      </c>
      <c r="E211" s="43"/>
      <c r="F211" s="248" t="s">
        <v>357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19" t="s">
        <v>174</v>
      </c>
      <c r="AU211" s="19" t="s">
        <v>21</v>
      </c>
    </row>
    <row r="212" s="2" customFormat="1" ht="24.15" customHeight="1">
      <c r="A212" s="41"/>
      <c r="B212" s="42"/>
      <c r="C212" s="207" t="s">
        <v>362</v>
      </c>
      <c r="D212" s="207" t="s">
        <v>132</v>
      </c>
      <c r="E212" s="208" t="s">
        <v>363</v>
      </c>
      <c r="F212" s="209" t="s">
        <v>364</v>
      </c>
      <c r="G212" s="210" t="s">
        <v>199</v>
      </c>
      <c r="H212" s="211">
        <v>164</v>
      </c>
      <c r="I212" s="212"/>
      <c r="J212" s="213">
        <f>ROUND(I212*H212,2)</f>
        <v>0</v>
      </c>
      <c r="K212" s="209" t="s">
        <v>136</v>
      </c>
      <c r="L212" s="47"/>
      <c r="M212" s="214" t="s">
        <v>35</v>
      </c>
      <c r="N212" s="215" t="s">
        <v>52</v>
      </c>
      <c r="O212" s="87"/>
      <c r="P212" s="216">
        <f>O212*H212</f>
        <v>0</v>
      </c>
      <c r="Q212" s="216">
        <v>5.0000000000000002E-05</v>
      </c>
      <c r="R212" s="216">
        <f>Q212*H212</f>
        <v>0.0082000000000000007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137</v>
      </c>
      <c r="AT212" s="218" t="s">
        <v>132</v>
      </c>
      <c r="AU212" s="218" t="s">
        <v>21</v>
      </c>
      <c r="AY212" s="19" t="s">
        <v>130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89</v>
      </c>
      <c r="BK212" s="219">
        <f>ROUND(I212*H212,2)</f>
        <v>0</v>
      </c>
      <c r="BL212" s="19" t="s">
        <v>137</v>
      </c>
      <c r="BM212" s="218" t="s">
        <v>365</v>
      </c>
    </row>
    <row r="213" s="2" customFormat="1">
      <c r="A213" s="41"/>
      <c r="B213" s="42"/>
      <c r="C213" s="43"/>
      <c r="D213" s="220" t="s">
        <v>139</v>
      </c>
      <c r="E213" s="43"/>
      <c r="F213" s="221" t="s">
        <v>366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139</v>
      </c>
      <c r="AU213" s="19" t="s">
        <v>21</v>
      </c>
    </row>
    <row r="214" s="2" customFormat="1">
      <c r="A214" s="41"/>
      <c r="B214" s="42"/>
      <c r="C214" s="43"/>
      <c r="D214" s="227" t="s">
        <v>174</v>
      </c>
      <c r="E214" s="43"/>
      <c r="F214" s="248" t="s">
        <v>367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174</v>
      </c>
      <c r="AU214" s="19" t="s">
        <v>21</v>
      </c>
    </row>
    <row r="215" s="2" customFormat="1" ht="21.75" customHeight="1">
      <c r="A215" s="41"/>
      <c r="B215" s="42"/>
      <c r="C215" s="249" t="s">
        <v>368</v>
      </c>
      <c r="D215" s="249" t="s">
        <v>189</v>
      </c>
      <c r="E215" s="250" t="s">
        <v>369</v>
      </c>
      <c r="F215" s="251" t="s">
        <v>370</v>
      </c>
      <c r="G215" s="252" t="s">
        <v>199</v>
      </c>
      <c r="H215" s="253">
        <v>164</v>
      </c>
      <c r="I215" s="254"/>
      <c r="J215" s="255">
        <f>ROUND(I215*H215,2)</f>
        <v>0</v>
      </c>
      <c r="K215" s="251" t="s">
        <v>136</v>
      </c>
      <c r="L215" s="256"/>
      <c r="M215" s="257" t="s">
        <v>35</v>
      </c>
      <c r="N215" s="258" t="s">
        <v>52</v>
      </c>
      <c r="O215" s="87"/>
      <c r="P215" s="216">
        <f>O215*H215</f>
        <v>0</v>
      </c>
      <c r="Q215" s="216">
        <v>0.0058999999999999999</v>
      </c>
      <c r="R215" s="216">
        <f>Q215*H215</f>
        <v>0.96760000000000002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177</v>
      </c>
      <c r="AT215" s="218" t="s">
        <v>189</v>
      </c>
      <c r="AU215" s="218" t="s">
        <v>21</v>
      </c>
      <c r="AY215" s="19" t="s">
        <v>130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9" t="s">
        <v>89</v>
      </c>
      <c r="BK215" s="219">
        <f>ROUND(I215*H215,2)</f>
        <v>0</v>
      </c>
      <c r="BL215" s="19" t="s">
        <v>137</v>
      </c>
      <c r="BM215" s="218" t="s">
        <v>371</v>
      </c>
    </row>
    <row r="216" s="2" customFormat="1">
      <c r="A216" s="41"/>
      <c r="B216" s="42"/>
      <c r="C216" s="43"/>
      <c r="D216" s="227" t="s">
        <v>174</v>
      </c>
      <c r="E216" s="43"/>
      <c r="F216" s="248" t="s">
        <v>372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19" t="s">
        <v>174</v>
      </c>
      <c r="AU216" s="19" t="s">
        <v>21</v>
      </c>
    </row>
    <row r="217" s="2" customFormat="1" ht="24.15" customHeight="1">
      <c r="A217" s="41"/>
      <c r="B217" s="42"/>
      <c r="C217" s="207" t="s">
        <v>373</v>
      </c>
      <c r="D217" s="207" t="s">
        <v>132</v>
      </c>
      <c r="E217" s="208" t="s">
        <v>374</v>
      </c>
      <c r="F217" s="209" t="s">
        <v>375</v>
      </c>
      <c r="G217" s="210" t="s">
        <v>199</v>
      </c>
      <c r="H217" s="211">
        <v>19</v>
      </c>
      <c r="I217" s="212"/>
      <c r="J217" s="213">
        <f>ROUND(I217*H217,2)</f>
        <v>0</v>
      </c>
      <c r="K217" s="209" t="s">
        <v>136</v>
      </c>
      <c r="L217" s="47"/>
      <c r="M217" s="214" t="s">
        <v>35</v>
      </c>
      <c r="N217" s="215" t="s">
        <v>52</v>
      </c>
      <c r="O217" s="87"/>
      <c r="P217" s="216">
        <f>O217*H217</f>
        <v>0</v>
      </c>
      <c r="Q217" s="216">
        <v>6.0000000000000002E-05</v>
      </c>
      <c r="R217" s="216">
        <f>Q217*H217</f>
        <v>0.00114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137</v>
      </c>
      <c r="AT217" s="218" t="s">
        <v>132</v>
      </c>
      <c r="AU217" s="218" t="s">
        <v>21</v>
      </c>
      <c r="AY217" s="19" t="s">
        <v>130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9" t="s">
        <v>89</v>
      </c>
      <c r="BK217" s="219">
        <f>ROUND(I217*H217,2)</f>
        <v>0</v>
      </c>
      <c r="BL217" s="19" t="s">
        <v>137</v>
      </c>
      <c r="BM217" s="218" t="s">
        <v>376</v>
      </c>
    </row>
    <row r="218" s="2" customFormat="1">
      <c r="A218" s="41"/>
      <c r="B218" s="42"/>
      <c r="C218" s="43"/>
      <c r="D218" s="220" t="s">
        <v>139</v>
      </c>
      <c r="E218" s="43"/>
      <c r="F218" s="221" t="s">
        <v>377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19" t="s">
        <v>139</v>
      </c>
      <c r="AU218" s="19" t="s">
        <v>21</v>
      </c>
    </row>
    <row r="219" s="2" customFormat="1">
      <c r="A219" s="41"/>
      <c r="B219" s="42"/>
      <c r="C219" s="43"/>
      <c r="D219" s="227" t="s">
        <v>174</v>
      </c>
      <c r="E219" s="43"/>
      <c r="F219" s="248" t="s">
        <v>378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19" t="s">
        <v>174</v>
      </c>
      <c r="AU219" s="19" t="s">
        <v>21</v>
      </c>
    </row>
    <row r="220" s="2" customFormat="1" ht="21.75" customHeight="1">
      <c r="A220" s="41"/>
      <c r="B220" s="42"/>
      <c r="C220" s="249" t="s">
        <v>379</v>
      </c>
      <c r="D220" s="249" t="s">
        <v>189</v>
      </c>
      <c r="E220" s="250" t="s">
        <v>369</v>
      </c>
      <c r="F220" s="251" t="s">
        <v>370</v>
      </c>
      <c r="G220" s="252" t="s">
        <v>199</v>
      </c>
      <c r="H220" s="253">
        <v>57</v>
      </c>
      <c r="I220" s="254"/>
      <c r="J220" s="255">
        <f>ROUND(I220*H220,2)</f>
        <v>0</v>
      </c>
      <c r="K220" s="251" t="s">
        <v>136</v>
      </c>
      <c r="L220" s="256"/>
      <c r="M220" s="257" t="s">
        <v>35</v>
      </c>
      <c r="N220" s="258" t="s">
        <v>52</v>
      </c>
      <c r="O220" s="87"/>
      <c r="P220" s="216">
        <f>O220*H220</f>
        <v>0</v>
      </c>
      <c r="Q220" s="216">
        <v>0.0058999999999999999</v>
      </c>
      <c r="R220" s="216">
        <f>Q220*H220</f>
        <v>0.33629999999999999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177</v>
      </c>
      <c r="AT220" s="218" t="s">
        <v>189</v>
      </c>
      <c r="AU220" s="218" t="s">
        <v>21</v>
      </c>
      <c r="AY220" s="19" t="s">
        <v>130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9" t="s">
        <v>89</v>
      </c>
      <c r="BK220" s="219">
        <f>ROUND(I220*H220,2)</f>
        <v>0</v>
      </c>
      <c r="BL220" s="19" t="s">
        <v>137</v>
      </c>
      <c r="BM220" s="218" t="s">
        <v>380</v>
      </c>
    </row>
    <row r="221" s="2" customFormat="1">
      <c r="A221" s="41"/>
      <c r="B221" s="42"/>
      <c r="C221" s="43"/>
      <c r="D221" s="227" t="s">
        <v>174</v>
      </c>
      <c r="E221" s="43"/>
      <c r="F221" s="248" t="s">
        <v>381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19" t="s">
        <v>174</v>
      </c>
      <c r="AU221" s="19" t="s">
        <v>21</v>
      </c>
    </row>
    <row r="222" s="13" customFormat="1">
      <c r="A222" s="13"/>
      <c r="B222" s="225"/>
      <c r="C222" s="226"/>
      <c r="D222" s="227" t="s">
        <v>145</v>
      </c>
      <c r="E222" s="226"/>
      <c r="F222" s="229" t="s">
        <v>382</v>
      </c>
      <c r="G222" s="226"/>
      <c r="H222" s="230">
        <v>57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145</v>
      </c>
      <c r="AU222" s="236" t="s">
        <v>21</v>
      </c>
      <c r="AV222" s="13" t="s">
        <v>21</v>
      </c>
      <c r="AW222" s="13" t="s">
        <v>4</v>
      </c>
      <c r="AX222" s="13" t="s">
        <v>89</v>
      </c>
      <c r="AY222" s="236" t="s">
        <v>130</v>
      </c>
    </row>
    <row r="223" s="2" customFormat="1" ht="33" customHeight="1">
      <c r="A223" s="41"/>
      <c r="B223" s="42"/>
      <c r="C223" s="207" t="s">
        <v>383</v>
      </c>
      <c r="D223" s="207" t="s">
        <v>132</v>
      </c>
      <c r="E223" s="208" t="s">
        <v>384</v>
      </c>
      <c r="F223" s="209" t="s">
        <v>385</v>
      </c>
      <c r="G223" s="210" t="s">
        <v>135</v>
      </c>
      <c r="H223" s="211">
        <v>19</v>
      </c>
      <c r="I223" s="212"/>
      <c r="J223" s="213">
        <f>ROUND(I223*H223,2)</f>
        <v>0</v>
      </c>
      <c r="K223" s="209" t="s">
        <v>136</v>
      </c>
      <c r="L223" s="47"/>
      <c r="M223" s="214" t="s">
        <v>35</v>
      </c>
      <c r="N223" s="215" t="s">
        <v>52</v>
      </c>
      <c r="O223" s="87"/>
      <c r="P223" s="216">
        <f>O223*H223</f>
        <v>0</v>
      </c>
      <c r="Q223" s="216">
        <v>3.0000000000000001E-05</v>
      </c>
      <c r="R223" s="216">
        <f>Q223*H223</f>
        <v>0.00056999999999999998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137</v>
      </c>
      <c r="AT223" s="218" t="s">
        <v>132</v>
      </c>
      <c r="AU223" s="218" t="s">
        <v>21</v>
      </c>
      <c r="AY223" s="19" t="s">
        <v>130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89</v>
      </c>
      <c r="BK223" s="219">
        <f>ROUND(I223*H223,2)</f>
        <v>0</v>
      </c>
      <c r="BL223" s="19" t="s">
        <v>137</v>
      </c>
      <c r="BM223" s="218" t="s">
        <v>386</v>
      </c>
    </row>
    <row r="224" s="2" customFormat="1">
      <c r="A224" s="41"/>
      <c r="B224" s="42"/>
      <c r="C224" s="43"/>
      <c r="D224" s="220" t="s">
        <v>139</v>
      </c>
      <c r="E224" s="43"/>
      <c r="F224" s="221" t="s">
        <v>387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19" t="s">
        <v>139</v>
      </c>
      <c r="AU224" s="19" t="s">
        <v>21</v>
      </c>
    </row>
    <row r="225" s="13" customFormat="1">
      <c r="A225" s="13"/>
      <c r="B225" s="225"/>
      <c r="C225" s="226"/>
      <c r="D225" s="227" t="s">
        <v>145</v>
      </c>
      <c r="E225" s="228" t="s">
        <v>35</v>
      </c>
      <c r="F225" s="229" t="s">
        <v>388</v>
      </c>
      <c r="G225" s="226"/>
      <c r="H225" s="230">
        <v>19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145</v>
      </c>
      <c r="AU225" s="236" t="s">
        <v>21</v>
      </c>
      <c r="AV225" s="13" t="s">
        <v>21</v>
      </c>
      <c r="AW225" s="13" t="s">
        <v>41</v>
      </c>
      <c r="AX225" s="13" t="s">
        <v>89</v>
      </c>
      <c r="AY225" s="236" t="s">
        <v>130</v>
      </c>
    </row>
    <row r="226" s="2" customFormat="1" ht="16.5" customHeight="1">
      <c r="A226" s="41"/>
      <c r="B226" s="42"/>
      <c r="C226" s="249" t="s">
        <v>389</v>
      </c>
      <c r="D226" s="249" t="s">
        <v>189</v>
      </c>
      <c r="E226" s="250" t="s">
        <v>390</v>
      </c>
      <c r="F226" s="251" t="s">
        <v>391</v>
      </c>
      <c r="G226" s="252" t="s">
        <v>135</v>
      </c>
      <c r="H226" s="253">
        <v>20.899999999999999</v>
      </c>
      <c r="I226" s="254"/>
      <c r="J226" s="255">
        <f>ROUND(I226*H226,2)</f>
        <v>0</v>
      </c>
      <c r="K226" s="251" t="s">
        <v>136</v>
      </c>
      <c r="L226" s="256"/>
      <c r="M226" s="257" t="s">
        <v>35</v>
      </c>
      <c r="N226" s="258" t="s">
        <v>52</v>
      </c>
      <c r="O226" s="87"/>
      <c r="P226" s="216">
        <f>O226*H226</f>
        <v>0</v>
      </c>
      <c r="Q226" s="216">
        <v>0.00050000000000000001</v>
      </c>
      <c r="R226" s="216">
        <f>Q226*H226</f>
        <v>0.010449999999999999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177</v>
      </c>
      <c r="AT226" s="218" t="s">
        <v>189</v>
      </c>
      <c r="AU226" s="218" t="s">
        <v>21</v>
      </c>
      <c r="AY226" s="19" t="s">
        <v>130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89</v>
      </c>
      <c r="BK226" s="219">
        <f>ROUND(I226*H226,2)</f>
        <v>0</v>
      </c>
      <c r="BL226" s="19" t="s">
        <v>137</v>
      </c>
      <c r="BM226" s="218" t="s">
        <v>392</v>
      </c>
    </row>
    <row r="227" s="13" customFormat="1">
      <c r="A227" s="13"/>
      <c r="B227" s="225"/>
      <c r="C227" s="226"/>
      <c r="D227" s="227" t="s">
        <v>145</v>
      </c>
      <c r="E227" s="228" t="s">
        <v>35</v>
      </c>
      <c r="F227" s="229" t="s">
        <v>388</v>
      </c>
      <c r="G227" s="226"/>
      <c r="H227" s="230">
        <v>19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145</v>
      </c>
      <c r="AU227" s="236" t="s">
        <v>21</v>
      </c>
      <c r="AV227" s="13" t="s">
        <v>21</v>
      </c>
      <c r="AW227" s="13" t="s">
        <v>41</v>
      </c>
      <c r="AX227" s="13" t="s">
        <v>89</v>
      </c>
      <c r="AY227" s="236" t="s">
        <v>130</v>
      </c>
    </row>
    <row r="228" s="13" customFormat="1">
      <c r="A228" s="13"/>
      <c r="B228" s="225"/>
      <c r="C228" s="226"/>
      <c r="D228" s="227" t="s">
        <v>145</v>
      </c>
      <c r="E228" s="226"/>
      <c r="F228" s="229" t="s">
        <v>393</v>
      </c>
      <c r="G228" s="226"/>
      <c r="H228" s="230">
        <v>20.899999999999999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145</v>
      </c>
      <c r="AU228" s="236" t="s">
        <v>21</v>
      </c>
      <c r="AV228" s="13" t="s">
        <v>21</v>
      </c>
      <c r="AW228" s="13" t="s">
        <v>4</v>
      </c>
      <c r="AX228" s="13" t="s">
        <v>89</v>
      </c>
      <c r="AY228" s="236" t="s">
        <v>130</v>
      </c>
    </row>
    <row r="229" s="2" customFormat="1" ht="33" customHeight="1">
      <c r="A229" s="41"/>
      <c r="B229" s="42"/>
      <c r="C229" s="207" t="s">
        <v>394</v>
      </c>
      <c r="D229" s="207" t="s">
        <v>132</v>
      </c>
      <c r="E229" s="208" t="s">
        <v>395</v>
      </c>
      <c r="F229" s="209" t="s">
        <v>396</v>
      </c>
      <c r="G229" s="210" t="s">
        <v>199</v>
      </c>
      <c r="H229" s="211">
        <v>19</v>
      </c>
      <c r="I229" s="212"/>
      <c r="J229" s="213">
        <f>ROUND(I229*H229,2)</f>
        <v>0</v>
      </c>
      <c r="K229" s="209" t="s">
        <v>136</v>
      </c>
      <c r="L229" s="47"/>
      <c r="M229" s="214" t="s">
        <v>35</v>
      </c>
      <c r="N229" s="215" t="s">
        <v>52</v>
      </c>
      <c r="O229" s="87"/>
      <c r="P229" s="216">
        <f>O229*H229</f>
        <v>0</v>
      </c>
      <c r="Q229" s="216">
        <v>0.0020799999999999998</v>
      </c>
      <c r="R229" s="216">
        <f>Q229*H229</f>
        <v>0.03952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137</v>
      </c>
      <c r="AT229" s="218" t="s">
        <v>132</v>
      </c>
      <c r="AU229" s="218" t="s">
        <v>21</v>
      </c>
      <c r="AY229" s="19" t="s">
        <v>130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89</v>
      </c>
      <c r="BK229" s="219">
        <f>ROUND(I229*H229,2)</f>
        <v>0</v>
      </c>
      <c r="BL229" s="19" t="s">
        <v>137</v>
      </c>
      <c r="BM229" s="218" t="s">
        <v>397</v>
      </c>
    </row>
    <row r="230" s="2" customFormat="1">
      <c r="A230" s="41"/>
      <c r="B230" s="42"/>
      <c r="C230" s="43"/>
      <c r="D230" s="220" t="s">
        <v>139</v>
      </c>
      <c r="E230" s="43"/>
      <c r="F230" s="221" t="s">
        <v>398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139</v>
      </c>
      <c r="AU230" s="19" t="s">
        <v>21</v>
      </c>
    </row>
    <row r="231" s="2" customFormat="1" ht="24.15" customHeight="1">
      <c r="A231" s="41"/>
      <c r="B231" s="42"/>
      <c r="C231" s="249" t="s">
        <v>399</v>
      </c>
      <c r="D231" s="249" t="s">
        <v>189</v>
      </c>
      <c r="E231" s="250" t="s">
        <v>400</v>
      </c>
      <c r="F231" s="251" t="s">
        <v>401</v>
      </c>
      <c r="G231" s="252" t="s">
        <v>199</v>
      </c>
      <c r="H231" s="253">
        <v>19</v>
      </c>
      <c r="I231" s="254"/>
      <c r="J231" s="255">
        <f>ROUND(I231*H231,2)</f>
        <v>0</v>
      </c>
      <c r="K231" s="251" t="s">
        <v>136</v>
      </c>
      <c r="L231" s="256"/>
      <c r="M231" s="257" t="s">
        <v>35</v>
      </c>
      <c r="N231" s="258" t="s">
        <v>52</v>
      </c>
      <c r="O231" s="87"/>
      <c r="P231" s="216">
        <f>O231*H231</f>
        <v>0</v>
      </c>
      <c r="Q231" s="216">
        <v>0.00069999999999999999</v>
      </c>
      <c r="R231" s="216">
        <f>Q231*H231</f>
        <v>0.013299999999999999</v>
      </c>
      <c r="S231" s="216">
        <v>0</v>
      </c>
      <c r="T231" s="21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8" t="s">
        <v>177</v>
      </c>
      <c r="AT231" s="218" t="s">
        <v>189</v>
      </c>
      <c r="AU231" s="218" t="s">
        <v>21</v>
      </c>
      <c r="AY231" s="19" t="s">
        <v>130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89</v>
      </c>
      <c r="BK231" s="219">
        <f>ROUND(I231*H231,2)</f>
        <v>0</v>
      </c>
      <c r="BL231" s="19" t="s">
        <v>137</v>
      </c>
      <c r="BM231" s="218" t="s">
        <v>402</v>
      </c>
    </row>
    <row r="232" s="2" customFormat="1">
      <c r="A232" s="41"/>
      <c r="B232" s="42"/>
      <c r="C232" s="43"/>
      <c r="D232" s="227" t="s">
        <v>174</v>
      </c>
      <c r="E232" s="43"/>
      <c r="F232" s="248" t="s">
        <v>403</v>
      </c>
      <c r="G232" s="43"/>
      <c r="H232" s="43"/>
      <c r="I232" s="222"/>
      <c r="J232" s="43"/>
      <c r="K232" s="43"/>
      <c r="L232" s="47"/>
      <c r="M232" s="223"/>
      <c r="N232" s="22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19" t="s">
        <v>174</v>
      </c>
      <c r="AU232" s="19" t="s">
        <v>21</v>
      </c>
    </row>
    <row r="233" s="2" customFormat="1" ht="24.15" customHeight="1">
      <c r="A233" s="41"/>
      <c r="B233" s="42"/>
      <c r="C233" s="207" t="s">
        <v>404</v>
      </c>
      <c r="D233" s="207" t="s">
        <v>132</v>
      </c>
      <c r="E233" s="208" t="s">
        <v>405</v>
      </c>
      <c r="F233" s="209" t="s">
        <v>406</v>
      </c>
      <c r="G233" s="210" t="s">
        <v>407</v>
      </c>
      <c r="H233" s="211">
        <v>31.390000000000001</v>
      </c>
      <c r="I233" s="212"/>
      <c r="J233" s="213">
        <f>ROUND(I233*H233,2)</f>
        <v>0</v>
      </c>
      <c r="K233" s="209" t="s">
        <v>136</v>
      </c>
      <c r="L233" s="47"/>
      <c r="M233" s="214" t="s">
        <v>35</v>
      </c>
      <c r="N233" s="215" t="s">
        <v>52</v>
      </c>
      <c r="O233" s="87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137</v>
      </c>
      <c r="AT233" s="218" t="s">
        <v>132</v>
      </c>
      <c r="AU233" s="218" t="s">
        <v>21</v>
      </c>
      <c r="AY233" s="19" t="s">
        <v>130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89</v>
      </c>
      <c r="BK233" s="219">
        <f>ROUND(I233*H233,2)</f>
        <v>0</v>
      </c>
      <c r="BL233" s="19" t="s">
        <v>137</v>
      </c>
      <c r="BM233" s="218" t="s">
        <v>408</v>
      </c>
    </row>
    <row r="234" s="2" customFormat="1">
      <c r="A234" s="41"/>
      <c r="B234" s="42"/>
      <c r="C234" s="43"/>
      <c r="D234" s="220" t="s">
        <v>139</v>
      </c>
      <c r="E234" s="43"/>
      <c r="F234" s="221" t="s">
        <v>409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139</v>
      </c>
      <c r="AU234" s="19" t="s">
        <v>21</v>
      </c>
    </row>
    <row r="235" s="13" customFormat="1">
      <c r="A235" s="13"/>
      <c r="B235" s="225"/>
      <c r="C235" s="226"/>
      <c r="D235" s="227" t="s">
        <v>145</v>
      </c>
      <c r="E235" s="228" t="s">
        <v>35</v>
      </c>
      <c r="F235" s="229" t="s">
        <v>410</v>
      </c>
      <c r="G235" s="226"/>
      <c r="H235" s="230">
        <v>3139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145</v>
      </c>
      <c r="AU235" s="236" t="s">
        <v>21</v>
      </c>
      <c r="AV235" s="13" t="s">
        <v>21</v>
      </c>
      <c r="AW235" s="13" t="s">
        <v>41</v>
      </c>
      <c r="AX235" s="13" t="s">
        <v>89</v>
      </c>
      <c r="AY235" s="236" t="s">
        <v>130</v>
      </c>
    </row>
    <row r="236" s="13" customFormat="1">
      <c r="A236" s="13"/>
      <c r="B236" s="225"/>
      <c r="C236" s="226"/>
      <c r="D236" s="227" t="s">
        <v>145</v>
      </c>
      <c r="E236" s="226"/>
      <c r="F236" s="229" t="s">
        <v>411</v>
      </c>
      <c r="G236" s="226"/>
      <c r="H236" s="230">
        <v>31.390000000000001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145</v>
      </c>
      <c r="AU236" s="236" t="s">
        <v>21</v>
      </c>
      <c r="AV236" s="13" t="s">
        <v>21</v>
      </c>
      <c r="AW236" s="13" t="s">
        <v>4</v>
      </c>
      <c r="AX236" s="13" t="s">
        <v>89</v>
      </c>
      <c r="AY236" s="236" t="s">
        <v>130</v>
      </c>
    </row>
    <row r="237" s="2" customFormat="1" ht="16.5" customHeight="1">
      <c r="A237" s="41"/>
      <c r="B237" s="42"/>
      <c r="C237" s="249" t="s">
        <v>412</v>
      </c>
      <c r="D237" s="249" t="s">
        <v>189</v>
      </c>
      <c r="E237" s="250" t="s">
        <v>413</v>
      </c>
      <c r="F237" s="251" t="s">
        <v>414</v>
      </c>
      <c r="G237" s="252" t="s">
        <v>415</v>
      </c>
      <c r="H237" s="253">
        <v>31.390000000000001</v>
      </c>
      <c r="I237" s="254"/>
      <c r="J237" s="255">
        <f>ROUND(I237*H237,2)</f>
        <v>0</v>
      </c>
      <c r="K237" s="251" t="s">
        <v>136</v>
      </c>
      <c r="L237" s="256"/>
      <c r="M237" s="257" t="s">
        <v>35</v>
      </c>
      <c r="N237" s="258" t="s">
        <v>52</v>
      </c>
      <c r="O237" s="87"/>
      <c r="P237" s="216">
        <f>O237*H237</f>
        <v>0</v>
      </c>
      <c r="Q237" s="216">
        <v>0.001</v>
      </c>
      <c r="R237" s="216">
        <f>Q237*H237</f>
        <v>0.031390000000000001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177</v>
      </c>
      <c r="AT237" s="218" t="s">
        <v>189</v>
      </c>
      <c r="AU237" s="218" t="s">
        <v>21</v>
      </c>
      <c r="AY237" s="19" t="s">
        <v>130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89</v>
      </c>
      <c r="BK237" s="219">
        <f>ROUND(I237*H237,2)</f>
        <v>0</v>
      </c>
      <c r="BL237" s="19" t="s">
        <v>137</v>
      </c>
      <c r="BM237" s="218" t="s">
        <v>416</v>
      </c>
    </row>
    <row r="238" s="2" customFormat="1" ht="24.15" customHeight="1">
      <c r="A238" s="41"/>
      <c r="B238" s="42"/>
      <c r="C238" s="207" t="s">
        <v>417</v>
      </c>
      <c r="D238" s="207" t="s">
        <v>132</v>
      </c>
      <c r="E238" s="208" t="s">
        <v>418</v>
      </c>
      <c r="F238" s="209" t="s">
        <v>419</v>
      </c>
      <c r="G238" s="210" t="s">
        <v>407</v>
      </c>
      <c r="H238" s="211">
        <v>1.6399999999999999</v>
      </c>
      <c r="I238" s="212"/>
      <c r="J238" s="213">
        <f>ROUND(I238*H238,2)</f>
        <v>0</v>
      </c>
      <c r="K238" s="209" t="s">
        <v>136</v>
      </c>
      <c r="L238" s="47"/>
      <c r="M238" s="214" t="s">
        <v>35</v>
      </c>
      <c r="N238" s="215" t="s">
        <v>52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137</v>
      </c>
      <c r="AT238" s="218" t="s">
        <v>132</v>
      </c>
      <c r="AU238" s="218" t="s">
        <v>21</v>
      </c>
      <c r="AY238" s="19" t="s">
        <v>130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89</v>
      </c>
      <c r="BK238" s="219">
        <f>ROUND(I238*H238,2)</f>
        <v>0</v>
      </c>
      <c r="BL238" s="19" t="s">
        <v>137</v>
      </c>
      <c r="BM238" s="218" t="s">
        <v>420</v>
      </c>
    </row>
    <row r="239" s="2" customFormat="1">
      <c r="A239" s="41"/>
      <c r="B239" s="42"/>
      <c r="C239" s="43"/>
      <c r="D239" s="220" t="s">
        <v>139</v>
      </c>
      <c r="E239" s="43"/>
      <c r="F239" s="221" t="s">
        <v>421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139</v>
      </c>
      <c r="AU239" s="19" t="s">
        <v>21</v>
      </c>
    </row>
    <row r="240" s="13" customFormat="1">
      <c r="A240" s="13"/>
      <c r="B240" s="225"/>
      <c r="C240" s="226"/>
      <c r="D240" s="227" t="s">
        <v>145</v>
      </c>
      <c r="E240" s="228" t="s">
        <v>35</v>
      </c>
      <c r="F240" s="229" t="s">
        <v>422</v>
      </c>
      <c r="G240" s="226"/>
      <c r="H240" s="230">
        <v>164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145</v>
      </c>
      <c r="AU240" s="236" t="s">
        <v>21</v>
      </c>
      <c r="AV240" s="13" t="s">
        <v>21</v>
      </c>
      <c r="AW240" s="13" t="s">
        <v>41</v>
      </c>
      <c r="AX240" s="13" t="s">
        <v>89</v>
      </c>
      <c r="AY240" s="236" t="s">
        <v>130</v>
      </c>
    </row>
    <row r="241" s="13" customFormat="1">
      <c r="A241" s="13"/>
      <c r="B241" s="225"/>
      <c r="C241" s="226"/>
      <c r="D241" s="227" t="s">
        <v>145</v>
      </c>
      <c r="E241" s="226"/>
      <c r="F241" s="229" t="s">
        <v>423</v>
      </c>
      <c r="G241" s="226"/>
      <c r="H241" s="230">
        <v>1.6399999999999999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145</v>
      </c>
      <c r="AU241" s="236" t="s">
        <v>21</v>
      </c>
      <c r="AV241" s="13" t="s">
        <v>21</v>
      </c>
      <c r="AW241" s="13" t="s">
        <v>4</v>
      </c>
      <c r="AX241" s="13" t="s">
        <v>89</v>
      </c>
      <c r="AY241" s="236" t="s">
        <v>130</v>
      </c>
    </row>
    <row r="242" s="2" customFormat="1" ht="16.5" customHeight="1">
      <c r="A242" s="41"/>
      <c r="B242" s="42"/>
      <c r="C242" s="249" t="s">
        <v>424</v>
      </c>
      <c r="D242" s="249" t="s">
        <v>189</v>
      </c>
      <c r="E242" s="250" t="s">
        <v>413</v>
      </c>
      <c r="F242" s="251" t="s">
        <v>414</v>
      </c>
      <c r="G242" s="252" t="s">
        <v>415</v>
      </c>
      <c r="H242" s="253">
        <v>1.6399999999999999</v>
      </c>
      <c r="I242" s="254"/>
      <c r="J242" s="255">
        <f>ROUND(I242*H242,2)</f>
        <v>0</v>
      </c>
      <c r="K242" s="251" t="s">
        <v>136</v>
      </c>
      <c r="L242" s="256"/>
      <c r="M242" s="257" t="s">
        <v>35</v>
      </c>
      <c r="N242" s="258" t="s">
        <v>52</v>
      </c>
      <c r="O242" s="87"/>
      <c r="P242" s="216">
        <f>O242*H242</f>
        <v>0</v>
      </c>
      <c r="Q242" s="216">
        <v>0.001</v>
      </c>
      <c r="R242" s="216">
        <f>Q242*H242</f>
        <v>0.00164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177</v>
      </c>
      <c r="AT242" s="218" t="s">
        <v>189</v>
      </c>
      <c r="AU242" s="218" t="s">
        <v>21</v>
      </c>
      <c r="AY242" s="19" t="s">
        <v>130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9" t="s">
        <v>89</v>
      </c>
      <c r="BK242" s="219">
        <f>ROUND(I242*H242,2)</f>
        <v>0</v>
      </c>
      <c r="BL242" s="19" t="s">
        <v>137</v>
      </c>
      <c r="BM242" s="218" t="s">
        <v>425</v>
      </c>
    </row>
    <row r="243" s="2" customFormat="1" ht="21.75" customHeight="1">
      <c r="A243" s="41"/>
      <c r="B243" s="42"/>
      <c r="C243" s="207" t="s">
        <v>426</v>
      </c>
      <c r="D243" s="207" t="s">
        <v>132</v>
      </c>
      <c r="E243" s="208" t="s">
        <v>427</v>
      </c>
      <c r="F243" s="209" t="s">
        <v>428</v>
      </c>
      <c r="G243" s="210" t="s">
        <v>199</v>
      </c>
      <c r="H243" s="211">
        <v>2292</v>
      </c>
      <c r="I243" s="212"/>
      <c r="J243" s="213">
        <f>ROUND(I243*H243,2)</f>
        <v>0</v>
      </c>
      <c r="K243" s="209" t="s">
        <v>136</v>
      </c>
      <c r="L243" s="47"/>
      <c r="M243" s="214" t="s">
        <v>35</v>
      </c>
      <c r="N243" s="215" t="s">
        <v>52</v>
      </c>
      <c r="O243" s="87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137</v>
      </c>
      <c r="AT243" s="218" t="s">
        <v>132</v>
      </c>
      <c r="AU243" s="218" t="s">
        <v>21</v>
      </c>
      <c r="AY243" s="19" t="s">
        <v>130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89</v>
      </c>
      <c r="BK243" s="219">
        <f>ROUND(I243*H243,2)</f>
        <v>0</v>
      </c>
      <c r="BL243" s="19" t="s">
        <v>137</v>
      </c>
      <c r="BM243" s="218" t="s">
        <v>429</v>
      </c>
    </row>
    <row r="244" s="2" customFormat="1">
      <c r="A244" s="41"/>
      <c r="B244" s="42"/>
      <c r="C244" s="43"/>
      <c r="D244" s="220" t="s">
        <v>139</v>
      </c>
      <c r="E244" s="43"/>
      <c r="F244" s="221" t="s">
        <v>430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19" t="s">
        <v>139</v>
      </c>
      <c r="AU244" s="19" t="s">
        <v>21</v>
      </c>
    </row>
    <row r="245" s="2" customFormat="1" ht="21.75" customHeight="1">
      <c r="A245" s="41"/>
      <c r="B245" s="42"/>
      <c r="C245" s="207" t="s">
        <v>431</v>
      </c>
      <c r="D245" s="207" t="s">
        <v>132</v>
      </c>
      <c r="E245" s="208" t="s">
        <v>432</v>
      </c>
      <c r="F245" s="209" t="s">
        <v>433</v>
      </c>
      <c r="G245" s="210" t="s">
        <v>199</v>
      </c>
      <c r="H245" s="211">
        <v>847</v>
      </c>
      <c r="I245" s="212"/>
      <c r="J245" s="213">
        <f>ROUND(I245*H245,2)</f>
        <v>0</v>
      </c>
      <c r="K245" s="209" t="s">
        <v>136</v>
      </c>
      <c r="L245" s="47"/>
      <c r="M245" s="214" t="s">
        <v>35</v>
      </c>
      <c r="N245" s="215" t="s">
        <v>52</v>
      </c>
      <c r="O245" s="87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137</v>
      </c>
      <c r="AT245" s="218" t="s">
        <v>132</v>
      </c>
      <c r="AU245" s="218" t="s">
        <v>21</v>
      </c>
      <c r="AY245" s="19" t="s">
        <v>130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9" t="s">
        <v>89</v>
      </c>
      <c r="BK245" s="219">
        <f>ROUND(I245*H245,2)</f>
        <v>0</v>
      </c>
      <c r="BL245" s="19" t="s">
        <v>137</v>
      </c>
      <c r="BM245" s="218" t="s">
        <v>434</v>
      </c>
    </row>
    <row r="246" s="2" customFormat="1">
      <c r="A246" s="41"/>
      <c r="B246" s="42"/>
      <c r="C246" s="43"/>
      <c r="D246" s="220" t="s">
        <v>139</v>
      </c>
      <c r="E246" s="43"/>
      <c r="F246" s="221" t="s">
        <v>435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19" t="s">
        <v>139</v>
      </c>
      <c r="AU246" s="19" t="s">
        <v>21</v>
      </c>
    </row>
    <row r="247" s="2" customFormat="1" ht="33" customHeight="1">
      <c r="A247" s="41"/>
      <c r="B247" s="42"/>
      <c r="C247" s="207" t="s">
        <v>436</v>
      </c>
      <c r="D247" s="207" t="s">
        <v>132</v>
      </c>
      <c r="E247" s="208" t="s">
        <v>437</v>
      </c>
      <c r="F247" s="209" t="s">
        <v>438</v>
      </c>
      <c r="G247" s="210" t="s">
        <v>135</v>
      </c>
      <c r="H247" s="211">
        <v>3364</v>
      </c>
      <c r="I247" s="212"/>
      <c r="J247" s="213">
        <f>ROUND(I247*H247,2)</f>
        <v>0</v>
      </c>
      <c r="K247" s="209" t="s">
        <v>136</v>
      </c>
      <c r="L247" s="47"/>
      <c r="M247" s="214" t="s">
        <v>35</v>
      </c>
      <c r="N247" s="215" t="s">
        <v>52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137</v>
      </c>
      <c r="AT247" s="218" t="s">
        <v>132</v>
      </c>
      <c r="AU247" s="218" t="s">
        <v>21</v>
      </c>
      <c r="AY247" s="19" t="s">
        <v>130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89</v>
      </c>
      <c r="BK247" s="219">
        <f>ROUND(I247*H247,2)</f>
        <v>0</v>
      </c>
      <c r="BL247" s="19" t="s">
        <v>137</v>
      </c>
      <c r="BM247" s="218" t="s">
        <v>439</v>
      </c>
    </row>
    <row r="248" s="2" customFormat="1">
      <c r="A248" s="41"/>
      <c r="B248" s="42"/>
      <c r="C248" s="43"/>
      <c r="D248" s="220" t="s">
        <v>139</v>
      </c>
      <c r="E248" s="43"/>
      <c r="F248" s="221" t="s">
        <v>440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19" t="s">
        <v>139</v>
      </c>
      <c r="AU248" s="19" t="s">
        <v>21</v>
      </c>
    </row>
    <row r="249" s="2" customFormat="1" ht="16.5" customHeight="1">
      <c r="A249" s="41"/>
      <c r="B249" s="42"/>
      <c r="C249" s="249" t="s">
        <v>441</v>
      </c>
      <c r="D249" s="249" t="s">
        <v>189</v>
      </c>
      <c r="E249" s="250" t="s">
        <v>442</v>
      </c>
      <c r="F249" s="251" t="s">
        <v>443</v>
      </c>
      <c r="G249" s="252" t="s">
        <v>171</v>
      </c>
      <c r="H249" s="253">
        <v>336.39999999999998</v>
      </c>
      <c r="I249" s="254"/>
      <c r="J249" s="255">
        <f>ROUND(I249*H249,2)</f>
        <v>0</v>
      </c>
      <c r="K249" s="251" t="s">
        <v>136</v>
      </c>
      <c r="L249" s="256"/>
      <c r="M249" s="257" t="s">
        <v>35</v>
      </c>
      <c r="N249" s="258" t="s">
        <v>52</v>
      </c>
      <c r="O249" s="87"/>
      <c r="P249" s="216">
        <f>O249*H249</f>
        <v>0</v>
      </c>
      <c r="Q249" s="216">
        <v>0.20000000000000001</v>
      </c>
      <c r="R249" s="216">
        <f>Q249*H249</f>
        <v>67.280000000000001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177</v>
      </c>
      <c r="AT249" s="218" t="s">
        <v>189</v>
      </c>
      <c r="AU249" s="218" t="s">
        <v>21</v>
      </c>
      <c r="AY249" s="19" t="s">
        <v>130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9" t="s">
        <v>89</v>
      </c>
      <c r="BK249" s="219">
        <f>ROUND(I249*H249,2)</f>
        <v>0</v>
      </c>
      <c r="BL249" s="19" t="s">
        <v>137</v>
      </c>
      <c r="BM249" s="218" t="s">
        <v>444</v>
      </c>
    </row>
    <row r="250" s="13" customFormat="1">
      <c r="A250" s="13"/>
      <c r="B250" s="225"/>
      <c r="C250" s="226"/>
      <c r="D250" s="227" t="s">
        <v>145</v>
      </c>
      <c r="E250" s="228" t="s">
        <v>35</v>
      </c>
      <c r="F250" s="229" t="s">
        <v>445</v>
      </c>
      <c r="G250" s="226"/>
      <c r="H250" s="230">
        <v>336.39999999999998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145</v>
      </c>
      <c r="AU250" s="236" t="s">
        <v>21</v>
      </c>
      <c r="AV250" s="13" t="s">
        <v>21</v>
      </c>
      <c r="AW250" s="13" t="s">
        <v>41</v>
      </c>
      <c r="AX250" s="13" t="s">
        <v>89</v>
      </c>
      <c r="AY250" s="236" t="s">
        <v>130</v>
      </c>
    </row>
    <row r="251" s="2" customFormat="1" ht="37.8" customHeight="1">
      <c r="A251" s="41"/>
      <c r="B251" s="42"/>
      <c r="C251" s="207" t="s">
        <v>446</v>
      </c>
      <c r="D251" s="207" t="s">
        <v>132</v>
      </c>
      <c r="E251" s="208" t="s">
        <v>447</v>
      </c>
      <c r="F251" s="209" t="s">
        <v>448</v>
      </c>
      <c r="G251" s="210" t="s">
        <v>449</v>
      </c>
      <c r="H251" s="211">
        <v>0.17399999999999999</v>
      </c>
      <c r="I251" s="212"/>
      <c r="J251" s="213">
        <f>ROUND(I251*H251,2)</f>
        <v>0</v>
      </c>
      <c r="K251" s="209" t="s">
        <v>136</v>
      </c>
      <c r="L251" s="47"/>
      <c r="M251" s="214" t="s">
        <v>35</v>
      </c>
      <c r="N251" s="215" t="s">
        <v>52</v>
      </c>
      <c r="O251" s="87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137</v>
      </c>
      <c r="AT251" s="218" t="s">
        <v>132</v>
      </c>
      <c r="AU251" s="218" t="s">
        <v>21</v>
      </c>
      <c r="AY251" s="19" t="s">
        <v>130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89</v>
      </c>
      <c r="BK251" s="219">
        <f>ROUND(I251*H251,2)</f>
        <v>0</v>
      </c>
      <c r="BL251" s="19" t="s">
        <v>137</v>
      </c>
      <c r="BM251" s="218" t="s">
        <v>450</v>
      </c>
    </row>
    <row r="252" s="2" customFormat="1">
      <c r="A252" s="41"/>
      <c r="B252" s="42"/>
      <c r="C252" s="43"/>
      <c r="D252" s="220" t="s">
        <v>139</v>
      </c>
      <c r="E252" s="43"/>
      <c r="F252" s="221" t="s">
        <v>451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9" t="s">
        <v>139</v>
      </c>
      <c r="AU252" s="19" t="s">
        <v>21</v>
      </c>
    </row>
    <row r="253" s="2" customFormat="1" ht="16.5" customHeight="1">
      <c r="A253" s="41"/>
      <c r="B253" s="42"/>
      <c r="C253" s="249" t="s">
        <v>452</v>
      </c>
      <c r="D253" s="249" t="s">
        <v>189</v>
      </c>
      <c r="E253" s="250" t="s">
        <v>453</v>
      </c>
      <c r="F253" s="251" t="s">
        <v>454</v>
      </c>
      <c r="G253" s="252" t="s">
        <v>192</v>
      </c>
      <c r="H253" s="253">
        <v>101.87000000000001</v>
      </c>
      <c r="I253" s="254"/>
      <c r="J253" s="255">
        <f>ROUND(I253*H253,2)</f>
        <v>0</v>
      </c>
      <c r="K253" s="251" t="s">
        <v>35</v>
      </c>
      <c r="L253" s="256"/>
      <c r="M253" s="257" t="s">
        <v>35</v>
      </c>
      <c r="N253" s="258" t="s">
        <v>52</v>
      </c>
      <c r="O253" s="87"/>
      <c r="P253" s="216">
        <f>O253*H253</f>
        <v>0</v>
      </c>
      <c r="Q253" s="216">
        <v>0.001</v>
      </c>
      <c r="R253" s="216">
        <f>Q253*H253</f>
        <v>0.10187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177</v>
      </c>
      <c r="AT253" s="218" t="s">
        <v>189</v>
      </c>
      <c r="AU253" s="218" t="s">
        <v>21</v>
      </c>
      <c r="AY253" s="19" t="s">
        <v>130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9" t="s">
        <v>89</v>
      </c>
      <c r="BK253" s="219">
        <f>ROUND(I253*H253,2)</f>
        <v>0</v>
      </c>
      <c r="BL253" s="19" t="s">
        <v>137</v>
      </c>
      <c r="BM253" s="218" t="s">
        <v>455</v>
      </c>
    </row>
    <row r="254" s="2" customFormat="1">
      <c r="A254" s="41"/>
      <c r="B254" s="42"/>
      <c r="C254" s="43"/>
      <c r="D254" s="227" t="s">
        <v>174</v>
      </c>
      <c r="E254" s="43"/>
      <c r="F254" s="248" t="s">
        <v>456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174</v>
      </c>
      <c r="AU254" s="19" t="s">
        <v>21</v>
      </c>
    </row>
    <row r="255" s="13" customFormat="1">
      <c r="A255" s="13"/>
      <c r="B255" s="225"/>
      <c r="C255" s="226"/>
      <c r="D255" s="227" t="s">
        <v>145</v>
      </c>
      <c r="E255" s="228" t="s">
        <v>35</v>
      </c>
      <c r="F255" s="229" t="s">
        <v>457</v>
      </c>
      <c r="G255" s="226"/>
      <c r="H255" s="230">
        <v>1.1399999999999999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145</v>
      </c>
      <c r="AU255" s="236" t="s">
        <v>21</v>
      </c>
      <c r="AV255" s="13" t="s">
        <v>21</v>
      </c>
      <c r="AW255" s="13" t="s">
        <v>41</v>
      </c>
      <c r="AX255" s="13" t="s">
        <v>81</v>
      </c>
      <c r="AY255" s="236" t="s">
        <v>130</v>
      </c>
    </row>
    <row r="256" s="13" customFormat="1">
      <c r="A256" s="13"/>
      <c r="B256" s="225"/>
      <c r="C256" s="226"/>
      <c r="D256" s="227" t="s">
        <v>145</v>
      </c>
      <c r="E256" s="228" t="s">
        <v>35</v>
      </c>
      <c r="F256" s="229" t="s">
        <v>458</v>
      </c>
      <c r="G256" s="226"/>
      <c r="H256" s="230">
        <v>6.5599999999999996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145</v>
      </c>
      <c r="AU256" s="236" t="s">
        <v>21</v>
      </c>
      <c r="AV256" s="13" t="s">
        <v>21</v>
      </c>
      <c r="AW256" s="13" t="s">
        <v>41</v>
      </c>
      <c r="AX256" s="13" t="s">
        <v>81</v>
      </c>
      <c r="AY256" s="236" t="s">
        <v>130</v>
      </c>
    </row>
    <row r="257" s="13" customFormat="1">
      <c r="A257" s="13"/>
      <c r="B257" s="225"/>
      <c r="C257" s="226"/>
      <c r="D257" s="227" t="s">
        <v>145</v>
      </c>
      <c r="E257" s="228" t="s">
        <v>35</v>
      </c>
      <c r="F257" s="229" t="s">
        <v>459</v>
      </c>
      <c r="G257" s="226"/>
      <c r="H257" s="230">
        <v>94.170000000000002</v>
      </c>
      <c r="I257" s="231"/>
      <c r="J257" s="226"/>
      <c r="K257" s="226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145</v>
      </c>
      <c r="AU257" s="236" t="s">
        <v>21</v>
      </c>
      <c r="AV257" s="13" t="s">
        <v>21</v>
      </c>
      <c r="AW257" s="13" t="s">
        <v>41</v>
      </c>
      <c r="AX257" s="13" t="s">
        <v>81</v>
      </c>
      <c r="AY257" s="236" t="s">
        <v>130</v>
      </c>
    </row>
    <row r="258" s="14" customFormat="1">
      <c r="A258" s="14"/>
      <c r="B258" s="237"/>
      <c r="C258" s="238"/>
      <c r="D258" s="227" t="s">
        <v>145</v>
      </c>
      <c r="E258" s="239" t="s">
        <v>35</v>
      </c>
      <c r="F258" s="240" t="s">
        <v>148</v>
      </c>
      <c r="G258" s="238"/>
      <c r="H258" s="241">
        <v>101.87000000000001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145</v>
      </c>
      <c r="AU258" s="247" t="s">
        <v>21</v>
      </c>
      <c r="AV258" s="14" t="s">
        <v>137</v>
      </c>
      <c r="AW258" s="14" t="s">
        <v>41</v>
      </c>
      <c r="AX258" s="14" t="s">
        <v>89</v>
      </c>
      <c r="AY258" s="247" t="s">
        <v>130</v>
      </c>
    </row>
    <row r="259" s="2" customFormat="1" ht="16.5" customHeight="1">
      <c r="A259" s="41"/>
      <c r="B259" s="42"/>
      <c r="C259" s="249" t="s">
        <v>460</v>
      </c>
      <c r="D259" s="249" t="s">
        <v>189</v>
      </c>
      <c r="E259" s="250" t="s">
        <v>461</v>
      </c>
      <c r="F259" s="251" t="s">
        <v>462</v>
      </c>
      <c r="G259" s="252" t="s">
        <v>192</v>
      </c>
      <c r="H259" s="253">
        <v>71.930000000000007</v>
      </c>
      <c r="I259" s="254"/>
      <c r="J259" s="255">
        <f>ROUND(I259*H259,2)</f>
        <v>0</v>
      </c>
      <c r="K259" s="251" t="s">
        <v>35</v>
      </c>
      <c r="L259" s="256"/>
      <c r="M259" s="257" t="s">
        <v>35</v>
      </c>
      <c r="N259" s="258" t="s">
        <v>52</v>
      </c>
      <c r="O259" s="87"/>
      <c r="P259" s="216">
        <f>O259*H259</f>
        <v>0</v>
      </c>
      <c r="Q259" s="216">
        <v>0.001</v>
      </c>
      <c r="R259" s="216">
        <f>Q259*H259</f>
        <v>0.071930000000000008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177</v>
      </c>
      <c r="AT259" s="218" t="s">
        <v>189</v>
      </c>
      <c r="AU259" s="218" t="s">
        <v>21</v>
      </c>
      <c r="AY259" s="19" t="s">
        <v>130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89</v>
      </c>
      <c r="BK259" s="219">
        <f>ROUND(I259*H259,2)</f>
        <v>0</v>
      </c>
      <c r="BL259" s="19" t="s">
        <v>137</v>
      </c>
      <c r="BM259" s="218" t="s">
        <v>463</v>
      </c>
    </row>
    <row r="260" s="2" customFormat="1">
      <c r="A260" s="41"/>
      <c r="B260" s="42"/>
      <c r="C260" s="43"/>
      <c r="D260" s="227" t="s">
        <v>174</v>
      </c>
      <c r="E260" s="43"/>
      <c r="F260" s="248" t="s">
        <v>464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19" t="s">
        <v>174</v>
      </c>
      <c r="AU260" s="19" t="s">
        <v>21</v>
      </c>
    </row>
    <row r="261" s="13" customFormat="1">
      <c r="A261" s="13"/>
      <c r="B261" s="225"/>
      <c r="C261" s="226"/>
      <c r="D261" s="227" t="s">
        <v>145</v>
      </c>
      <c r="E261" s="228" t="s">
        <v>35</v>
      </c>
      <c r="F261" s="229" t="s">
        <v>465</v>
      </c>
      <c r="G261" s="226"/>
      <c r="H261" s="230">
        <v>9.1500000000000004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145</v>
      </c>
      <c r="AU261" s="236" t="s">
        <v>21</v>
      </c>
      <c r="AV261" s="13" t="s">
        <v>21</v>
      </c>
      <c r="AW261" s="13" t="s">
        <v>41</v>
      </c>
      <c r="AX261" s="13" t="s">
        <v>81</v>
      </c>
      <c r="AY261" s="236" t="s">
        <v>130</v>
      </c>
    </row>
    <row r="262" s="13" customFormat="1">
      <c r="A262" s="13"/>
      <c r="B262" s="225"/>
      <c r="C262" s="226"/>
      <c r="D262" s="227" t="s">
        <v>145</v>
      </c>
      <c r="E262" s="228" t="s">
        <v>35</v>
      </c>
      <c r="F262" s="229" t="s">
        <v>466</v>
      </c>
      <c r="G262" s="226"/>
      <c r="H262" s="230">
        <v>62.780000000000001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145</v>
      </c>
      <c r="AU262" s="236" t="s">
        <v>21</v>
      </c>
      <c r="AV262" s="13" t="s">
        <v>21</v>
      </c>
      <c r="AW262" s="13" t="s">
        <v>41</v>
      </c>
      <c r="AX262" s="13" t="s">
        <v>81</v>
      </c>
      <c r="AY262" s="236" t="s">
        <v>130</v>
      </c>
    </row>
    <row r="263" s="14" customFormat="1">
      <c r="A263" s="14"/>
      <c r="B263" s="237"/>
      <c r="C263" s="238"/>
      <c r="D263" s="227" t="s">
        <v>145</v>
      </c>
      <c r="E263" s="239" t="s">
        <v>35</v>
      </c>
      <c r="F263" s="240" t="s">
        <v>148</v>
      </c>
      <c r="G263" s="238"/>
      <c r="H263" s="241">
        <v>71.930000000000007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145</v>
      </c>
      <c r="AU263" s="247" t="s">
        <v>21</v>
      </c>
      <c r="AV263" s="14" t="s">
        <v>137</v>
      </c>
      <c r="AW263" s="14" t="s">
        <v>41</v>
      </c>
      <c r="AX263" s="14" t="s">
        <v>89</v>
      </c>
      <c r="AY263" s="247" t="s">
        <v>130</v>
      </c>
    </row>
    <row r="264" s="2" customFormat="1" ht="21.75" customHeight="1">
      <c r="A264" s="41"/>
      <c r="B264" s="42"/>
      <c r="C264" s="207" t="s">
        <v>467</v>
      </c>
      <c r="D264" s="207" t="s">
        <v>132</v>
      </c>
      <c r="E264" s="208" t="s">
        <v>468</v>
      </c>
      <c r="F264" s="209" t="s">
        <v>469</v>
      </c>
      <c r="G264" s="210" t="s">
        <v>171</v>
      </c>
      <c r="H264" s="211">
        <v>526.41999999999996</v>
      </c>
      <c r="I264" s="212"/>
      <c r="J264" s="213">
        <f>ROUND(I264*H264,2)</f>
        <v>0</v>
      </c>
      <c r="K264" s="209" t="s">
        <v>136</v>
      </c>
      <c r="L264" s="47"/>
      <c r="M264" s="214" t="s">
        <v>35</v>
      </c>
      <c r="N264" s="215" t="s">
        <v>52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137</v>
      </c>
      <c r="AT264" s="218" t="s">
        <v>132</v>
      </c>
      <c r="AU264" s="218" t="s">
        <v>21</v>
      </c>
      <c r="AY264" s="19" t="s">
        <v>130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9" t="s">
        <v>89</v>
      </c>
      <c r="BK264" s="219">
        <f>ROUND(I264*H264,2)</f>
        <v>0</v>
      </c>
      <c r="BL264" s="19" t="s">
        <v>137</v>
      </c>
      <c r="BM264" s="218" t="s">
        <v>470</v>
      </c>
    </row>
    <row r="265" s="2" customFormat="1">
      <c r="A265" s="41"/>
      <c r="B265" s="42"/>
      <c r="C265" s="43"/>
      <c r="D265" s="220" t="s">
        <v>139</v>
      </c>
      <c r="E265" s="43"/>
      <c r="F265" s="221" t="s">
        <v>471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19" t="s">
        <v>139</v>
      </c>
      <c r="AU265" s="19" t="s">
        <v>21</v>
      </c>
    </row>
    <row r="266" s="13" customFormat="1">
      <c r="A266" s="13"/>
      <c r="B266" s="225"/>
      <c r="C266" s="226"/>
      <c r="D266" s="227" t="s">
        <v>145</v>
      </c>
      <c r="E266" s="228" t="s">
        <v>35</v>
      </c>
      <c r="F266" s="229" t="s">
        <v>472</v>
      </c>
      <c r="G266" s="226"/>
      <c r="H266" s="230">
        <v>107.52</v>
      </c>
      <c r="I266" s="231"/>
      <c r="J266" s="226"/>
      <c r="K266" s="226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145</v>
      </c>
      <c r="AU266" s="236" t="s">
        <v>21</v>
      </c>
      <c r="AV266" s="13" t="s">
        <v>21</v>
      </c>
      <c r="AW266" s="13" t="s">
        <v>41</v>
      </c>
      <c r="AX266" s="13" t="s">
        <v>81</v>
      </c>
      <c r="AY266" s="236" t="s">
        <v>130</v>
      </c>
    </row>
    <row r="267" s="13" customFormat="1">
      <c r="A267" s="13"/>
      <c r="B267" s="225"/>
      <c r="C267" s="226"/>
      <c r="D267" s="227" t="s">
        <v>145</v>
      </c>
      <c r="E267" s="228" t="s">
        <v>35</v>
      </c>
      <c r="F267" s="229" t="s">
        <v>473</v>
      </c>
      <c r="G267" s="226"/>
      <c r="H267" s="230">
        <v>4.7999999999999998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145</v>
      </c>
      <c r="AU267" s="236" t="s">
        <v>21</v>
      </c>
      <c r="AV267" s="13" t="s">
        <v>21</v>
      </c>
      <c r="AW267" s="13" t="s">
        <v>41</v>
      </c>
      <c r="AX267" s="13" t="s">
        <v>81</v>
      </c>
      <c r="AY267" s="236" t="s">
        <v>130</v>
      </c>
    </row>
    <row r="268" s="13" customFormat="1">
      <c r="A268" s="13"/>
      <c r="B268" s="225"/>
      <c r="C268" s="226"/>
      <c r="D268" s="227" t="s">
        <v>145</v>
      </c>
      <c r="E268" s="228" t="s">
        <v>35</v>
      </c>
      <c r="F268" s="229" t="s">
        <v>474</v>
      </c>
      <c r="G268" s="226"/>
      <c r="H268" s="230">
        <v>376.68000000000001</v>
      </c>
      <c r="I268" s="231"/>
      <c r="J268" s="226"/>
      <c r="K268" s="226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145</v>
      </c>
      <c r="AU268" s="236" t="s">
        <v>21</v>
      </c>
      <c r="AV268" s="13" t="s">
        <v>21</v>
      </c>
      <c r="AW268" s="13" t="s">
        <v>41</v>
      </c>
      <c r="AX268" s="13" t="s">
        <v>81</v>
      </c>
      <c r="AY268" s="236" t="s">
        <v>130</v>
      </c>
    </row>
    <row r="269" s="13" customFormat="1">
      <c r="A269" s="13"/>
      <c r="B269" s="225"/>
      <c r="C269" s="226"/>
      <c r="D269" s="227" t="s">
        <v>145</v>
      </c>
      <c r="E269" s="228" t="s">
        <v>35</v>
      </c>
      <c r="F269" s="229" t="s">
        <v>475</v>
      </c>
      <c r="G269" s="226"/>
      <c r="H269" s="230">
        <v>37.420000000000002</v>
      </c>
      <c r="I269" s="231"/>
      <c r="J269" s="226"/>
      <c r="K269" s="226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145</v>
      </c>
      <c r="AU269" s="236" t="s">
        <v>21</v>
      </c>
      <c r="AV269" s="13" t="s">
        <v>21</v>
      </c>
      <c r="AW269" s="13" t="s">
        <v>41</v>
      </c>
      <c r="AX269" s="13" t="s">
        <v>81</v>
      </c>
      <c r="AY269" s="236" t="s">
        <v>130</v>
      </c>
    </row>
    <row r="270" s="14" customFormat="1">
      <c r="A270" s="14"/>
      <c r="B270" s="237"/>
      <c r="C270" s="238"/>
      <c r="D270" s="227" t="s">
        <v>145</v>
      </c>
      <c r="E270" s="239" t="s">
        <v>35</v>
      </c>
      <c r="F270" s="240" t="s">
        <v>148</v>
      </c>
      <c r="G270" s="238"/>
      <c r="H270" s="241">
        <v>526.41999999999996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145</v>
      </c>
      <c r="AU270" s="247" t="s">
        <v>21</v>
      </c>
      <c r="AV270" s="14" t="s">
        <v>137</v>
      </c>
      <c r="AW270" s="14" t="s">
        <v>41</v>
      </c>
      <c r="AX270" s="14" t="s">
        <v>89</v>
      </c>
      <c r="AY270" s="247" t="s">
        <v>130</v>
      </c>
    </row>
    <row r="271" s="2" customFormat="1" ht="24.15" customHeight="1">
      <c r="A271" s="41"/>
      <c r="B271" s="42"/>
      <c r="C271" s="207" t="s">
        <v>476</v>
      </c>
      <c r="D271" s="207" t="s">
        <v>132</v>
      </c>
      <c r="E271" s="208" t="s">
        <v>477</v>
      </c>
      <c r="F271" s="209" t="s">
        <v>478</v>
      </c>
      <c r="G271" s="210" t="s">
        <v>171</v>
      </c>
      <c r="H271" s="211">
        <v>1579.26</v>
      </c>
      <c r="I271" s="212"/>
      <c r="J271" s="213">
        <f>ROUND(I271*H271,2)</f>
        <v>0</v>
      </c>
      <c r="K271" s="209" t="s">
        <v>136</v>
      </c>
      <c r="L271" s="47"/>
      <c r="M271" s="214" t="s">
        <v>35</v>
      </c>
      <c r="N271" s="215" t="s">
        <v>52</v>
      </c>
      <c r="O271" s="87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137</v>
      </c>
      <c r="AT271" s="218" t="s">
        <v>132</v>
      </c>
      <c r="AU271" s="218" t="s">
        <v>21</v>
      </c>
      <c r="AY271" s="19" t="s">
        <v>130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89</v>
      </c>
      <c r="BK271" s="219">
        <f>ROUND(I271*H271,2)</f>
        <v>0</v>
      </c>
      <c r="BL271" s="19" t="s">
        <v>137</v>
      </c>
      <c r="BM271" s="218" t="s">
        <v>479</v>
      </c>
    </row>
    <row r="272" s="2" customFormat="1">
      <c r="A272" s="41"/>
      <c r="B272" s="42"/>
      <c r="C272" s="43"/>
      <c r="D272" s="220" t="s">
        <v>139</v>
      </c>
      <c r="E272" s="43"/>
      <c r="F272" s="221" t="s">
        <v>480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139</v>
      </c>
      <c r="AU272" s="19" t="s">
        <v>21</v>
      </c>
    </row>
    <row r="273" s="2" customFormat="1">
      <c r="A273" s="41"/>
      <c r="B273" s="42"/>
      <c r="C273" s="43"/>
      <c r="D273" s="227" t="s">
        <v>174</v>
      </c>
      <c r="E273" s="43"/>
      <c r="F273" s="248" t="s">
        <v>481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19" t="s">
        <v>174</v>
      </c>
      <c r="AU273" s="19" t="s">
        <v>21</v>
      </c>
    </row>
    <row r="274" s="13" customFormat="1">
      <c r="A274" s="13"/>
      <c r="B274" s="225"/>
      <c r="C274" s="226"/>
      <c r="D274" s="227" t="s">
        <v>145</v>
      </c>
      <c r="E274" s="226"/>
      <c r="F274" s="229" t="s">
        <v>482</v>
      </c>
      <c r="G274" s="226"/>
      <c r="H274" s="230">
        <v>1579.26</v>
      </c>
      <c r="I274" s="231"/>
      <c r="J274" s="226"/>
      <c r="K274" s="226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145</v>
      </c>
      <c r="AU274" s="236" t="s">
        <v>21</v>
      </c>
      <c r="AV274" s="13" t="s">
        <v>21</v>
      </c>
      <c r="AW274" s="13" t="s">
        <v>4</v>
      </c>
      <c r="AX274" s="13" t="s">
        <v>89</v>
      </c>
      <c r="AY274" s="236" t="s">
        <v>130</v>
      </c>
    </row>
    <row r="275" s="12" customFormat="1" ht="22.8" customHeight="1">
      <c r="A275" s="12"/>
      <c r="B275" s="191"/>
      <c r="C275" s="192"/>
      <c r="D275" s="193" t="s">
        <v>80</v>
      </c>
      <c r="E275" s="205" t="s">
        <v>149</v>
      </c>
      <c r="F275" s="205" t="s">
        <v>483</v>
      </c>
      <c r="G275" s="192"/>
      <c r="H275" s="192"/>
      <c r="I275" s="195"/>
      <c r="J275" s="206">
        <f>BK275</f>
        <v>0</v>
      </c>
      <c r="K275" s="192"/>
      <c r="L275" s="197"/>
      <c r="M275" s="198"/>
      <c r="N275" s="199"/>
      <c r="O275" s="199"/>
      <c r="P275" s="200">
        <f>SUM(P276:P304)</f>
        <v>0</v>
      </c>
      <c r="Q275" s="199"/>
      <c r="R275" s="200">
        <f>SUM(R276:R304)</f>
        <v>18.944644</v>
      </c>
      <c r="S275" s="199"/>
      <c r="T275" s="201">
        <f>SUM(T276:T304)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89</v>
      </c>
      <c r="AT275" s="203" t="s">
        <v>80</v>
      </c>
      <c r="AU275" s="203" t="s">
        <v>89</v>
      </c>
      <c r="AY275" s="202" t="s">
        <v>130</v>
      </c>
      <c r="BK275" s="204">
        <f>SUM(BK276:BK304)</f>
        <v>0</v>
      </c>
    </row>
    <row r="276" s="2" customFormat="1" ht="49.05" customHeight="1">
      <c r="A276" s="41"/>
      <c r="B276" s="42"/>
      <c r="C276" s="207" t="s">
        <v>484</v>
      </c>
      <c r="D276" s="207" t="s">
        <v>132</v>
      </c>
      <c r="E276" s="208" t="s">
        <v>485</v>
      </c>
      <c r="F276" s="209" t="s">
        <v>486</v>
      </c>
      <c r="G276" s="210" t="s">
        <v>199</v>
      </c>
      <c r="H276" s="211">
        <v>3</v>
      </c>
      <c r="I276" s="212"/>
      <c r="J276" s="213">
        <f>ROUND(I276*H276,2)</f>
        <v>0</v>
      </c>
      <c r="K276" s="209" t="s">
        <v>136</v>
      </c>
      <c r="L276" s="47"/>
      <c r="M276" s="214" t="s">
        <v>35</v>
      </c>
      <c r="N276" s="215" t="s">
        <v>52</v>
      </c>
      <c r="O276" s="87"/>
      <c r="P276" s="216">
        <f>O276*H276</f>
        <v>0</v>
      </c>
      <c r="Q276" s="216">
        <v>2.0000000000000002E-05</v>
      </c>
      <c r="R276" s="216">
        <f>Q276*H276</f>
        <v>6.0000000000000008E-05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137</v>
      </c>
      <c r="AT276" s="218" t="s">
        <v>132</v>
      </c>
      <c r="AU276" s="218" t="s">
        <v>21</v>
      </c>
      <c r="AY276" s="19" t="s">
        <v>130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89</v>
      </c>
      <c r="BK276" s="219">
        <f>ROUND(I276*H276,2)</f>
        <v>0</v>
      </c>
      <c r="BL276" s="19" t="s">
        <v>137</v>
      </c>
      <c r="BM276" s="218" t="s">
        <v>487</v>
      </c>
    </row>
    <row r="277" s="2" customFormat="1">
      <c r="A277" s="41"/>
      <c r="B277" s="42"/>
      <c r="C277" s="43"/>
      <c r="D277" s="220" t="s">
        <v>139</v>
      </c>
      <c r="E277" s="43"/>
      <c r="F277" s="221" t="s">
        <v>488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9" t="s">
        <v>139</v>
      </c>
      <c r="AU277" s="19" t="s">
        <v>21</v>
      </c>
    </row>
    <row r="278" s="2" customFormat="1">
      <c r="A278" s="41"/>
      <c r="B278" s="42"/>
      <c r="C278" s="43"/>
      <c r="D278" s="227" t="s">
        <v>174</v>
      </c>
      <c r="E278" s="43"/>
      <c r="F278" s="248" t="s">
        <v>489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174</v>
      </c>
      <c r="AU278" s="19" t="s">
        <v>21</v>
      </c>
    </row>
    <row r="279" s="13" customFormat="1">
      <c r="A279" s="13"/>
      <c r="B279" s="225"/>
      <c r="C279" s="226"/>
      <c r="D279" s="227" t="s">
        <v>145</v>
      </c>
      <c r="E279" s="228" t="s">
        <v>35</v>
      </c>
      <c r="F279" s="229" t="s">
        <v>490</v>
      </c>
      <c r="G279" s="226"/>
      <c r="H279" s="230">
        <v>3</v>
      </c>
      <c r="I279" s="231"/>
      <c r="J279" s="226"/>
      <c r="K279" s="226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145</v>
      </c>
      <c r="AU279" s="236" t="s">
        <v>21</v>
      </c>
      <c r="AV279" s="13" t="s">
        <v>21</v>
      </c>
      <c r="AW279" s="13" t="s">
        <v>41</v>
      </c>
      <c r="AX279" s="13" t="s">
        <v>89</v>
      </c>
      <c r="AY279" s="236" t="s">
        <v>130</v>
      </c>
    </row>
    <row r="280" s="2" customFormat="1" ht="16.5" customHeight="1">
      <c r="A280" s="41"/>
      <c r="B280" s="42"/>
      <c r="C280" s="249" t="s">
        <v>491</v>
      </c>
      <c r="D280" s="249" t="s">
        <v>189</v>
      </c>
      <c r="E280" s="250" t="s">
        <v>492</v>
      </c>
      <c r="F280" s="251" t="s">
        <v>493</v>
      </c>
      <c r="G280" s="252" t="s">
        <v>171</v>
      </c>
      <c r="H280" s="253">
        <v>0.16800000000000001</v>
      </c>
      <c r="I280" s="254"/>
      <c r="J280" s="255">
        <f>ROUND(I280*H280,2)</f>
        <v>0</v>
      </c>
      <c r="K280" s="251" t="s">
        <v>136</v>
      </c>
      <c r="L280" s="256"/>
      <c r="M280" s="257" t="s">
        <v>35</v>
      </c>
      <c r="N280" s="258" t="s">
        <v>52</v>
      </c>
      <c r="O280" s="87"/>
      <c r="P280" s="216">
        <f>O280*H280</f>
        <v>0</v>
      </c>
      <c r="Q280" s="216">
        <v>0.65000000000000002</v>
      </c>
      <c r="R280" s="216">
        <f>Q280*H280</f>
        <v>0.10920000000000001</v>
      </c>
      <c r="S280" s="216">
        <v>0</v>
      </c>
      <c r="T280" s="21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177</v>
      </c>
      <c r="AT280" s="218" t="s">
        <v>189</v>
      </c>
      <c r="AU280" s="218" t="s">
        <v>21</v>
      </c>
      <c r="AY280" s="19" t="s">
        <v>130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9" t="s">
        <v>89</v>
      </c>
      <c r="BK280" s="219">
        <f>ROUND(I280*H280,2)</f>
        <v>0</v>
      </c>
      <c r="BL280" s="19" t="s">
        <v>137</v>
      </c>
      <c r="BM280" s="218" t="s">
        <v>494</v>
      </c>
    </row>
    <row r="281" s="13" customFormat="1">
      <c r="A281" s="13"/>
      <c r="B281" s="225"/>
      <c r="C281" s="226"/>
      <c r="D281" s="227" t="s">
        <v>145</v>
      </c>
      <c r="E281" s="228" t="s">
        <v>35</v>
      </c>
      <c r="F281" s="229" t="s">
        <v>495</v>
      </c>
      <c r="G281" s="226"/>
      <c r="H281" s="230">
        <v>0.13600000000000001</v>
      </c>
      <c r="I281" s="231"/>
      <c r="J281" s="226"/>
      <c r="K281" s="226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145</v>
      </c>
      <c r="AU281" s="236" t="s">
        <v>21</v>
      </c>
      <c r="AV281" s="13" t="s">
        <v>21</v>
      </c>
      <c r="AW281" s="13" t="s">
        <v>41</v>
      </c>
      <c r="AX281" s="13" t="s">
        <v>81</v>
      </c>
      <c r="AY281" s="236" t="s">
        <v>130</v>
      </c>
    </row>
    <row r="282" s="13" customFormat="1">
      <c r="A282" s="13"/>
      <c r="B282" s="225"/>
      <c r="C282" s="226"/>
      <c r="D282" s="227" t="s">
        <v>145</v>
      </c>
      <c r="E282" s="228" t="s">
        <v>35</v>
      </c>
      <c r="F282" s="229" t="s">
        <v>496</v>
      </c>
      <c r="G282" s="226"/>
      <c r="H282" s="230">
        <v>0.027</v>
      </c>
      <c r="I282" s="231"/>
      <c r="J282" s="226"/>
      <c r="K282" s="226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145</v>
      </c>
      <c r="AU282" s="236" t="s">
        <v>21</v>
      </c>
      <c r="AV282" s="13" t="s">
        <v>21</v>
      </c>
      <c r="AW282" s="13" t="s">
        <v>41</v>
      </c>
      <c r="AX282" s="13" t="s">
        <v>81</v>
      </c>
      <c r="AY282" s="236" t="s">
        <v>130</v>
      </c>
    </row>
    <row r="283" s="13" customFormat="1">
      <c r="A283" s="13"/>
      <c r="B283" s="225"/>
      <c r="C283" s="226"/>
      <c r="D283" s="227" t="s">
        <v>145</v>
      </c>
      <c r="E283" s="228" t="s">
        <v>35</v>
      </c>
      <c r="F283" s="229" t="s">
        <v>497</v>
      </c>
      <c r="G283" s="226"/>
      <c r="H283" s="230">
        <v>0.002</v>
      </c>
      <c r="I283" s="231"/>
      <c r="J283" s="226"/>
      <c r="K283" s="226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145</v>
      </c>
      <c r="AU283" s="236" t="s">
        <v>21</v>
      </c>
      <c r="AV283" s="13" t="s">
        <v>21</v>
      </c>
      <c r="AW283" s="13" t="s">
        <v>41</v>
      </c>
      <c r="AX283" s="13" t="s">
        <v>81</v>
      </c>
      <c r="AY283" s="236" t="s">
        <v>130</v>
      </c>
    </row>
    <row r="284" s="15" customFormat="1">
      <c r="A284" s="15"/>
      <c r="B284" s="259"/>
      <c r="C284" s="260"/>
      <c r="D284" s="227" t="s">
        <v>145</v>
      </c>
      <c r="E284" s="261" t="s">
        <v>35</v>
      </c>
      <c r="F284" s="262" t="s">
        <v>498</v>
      </c>
      <c r="G284" s="260"/>
      <c r="H284" s="263">
        <v>0.16500000000000001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9" t="s">
        <v>145</v>
      </c>
      <c r="AU284" s="269" t="s">
        <v>21</v>
      </c>
      <c r="AV284" s="15" t="s">
        <v>149</v>
      </c>
      <c r="AW284" s="15" t="s">
        <v>41</v>
      </c>
      <c r="AX284" s="15" t="s">
        <v>81</v>
      </c>
      <c r="AY284" s="269" t="s">
        <v>130</v>
      </c>
    </row>
    <row r="285" s="13" customFormat="1">
      <c r="A285" s="13"/>
      <c r="B285" s="225"/>
      <c r="C285" s="226"/>
      <c r="D285" s="227" t="s">
        <v>145</v>
      </c>
      <c r="E285" s="228" t="s">
        <v>35</v>
      </c>
      <c r="F285" s="229" t="s">
        <v>499</v>
      </c>
      <c r="G285" s="226"/>
      <c r="H285" s="230">
        <v>0.0030000000000000001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145</v>
      </c>
      <c r="AU285" s="236" t="s">
        <v>21</v>
      </c>
      <c r="AV285" s="13" t="s">
        <v>21</v>
      </c>
      <c r="AW285" s="13" t="s">
        <v>41</v>
      </c>
      <c r="AX285" s="13" t="s">
        <v>81</v>
      </c>
      <c r="AY285" s="236" t="s">
        <v>130</v>
      </c>
    </row>
    <row r="286" s="14" customFormat="1">
      <c r="A286" s="14"/>
      <c r="B286" s="237"/>
      <c r="C286" s="238"/>
      <c r="D286" s="227" t="s">
        <v>145</v>
      </c>
      <c r="E286" s="239" t="s">
        <v>35</v>
      </c>
      <c r="F286" s="240" t="s">
        <v>148</v>
      </c>
      <c r="G286" s="238"/>
      <c r="H286" s="241">
        <v>0.16800000000000001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145</v>
      </c>
      <c r="AU286" s="247" t="s">
        <v>21</v>
      </c>
      <c r="AV286" s="14" t="s">
        <v>137</v>
      </c>
      <c r="AW286" s="14" t="s">
        <v>41</v>
      </c>
      <c r="AX286" s="14" t="s">
        <v>89</v>
      </c>
      <c r="AY286" s="247" t="s">
        <v>130</v>
      </c>
    </row>
    <row r="287" s="2" customFormat="1" ht="49.05" customHeight="1">
      <c r="A287" s="41"/>
      <c r="B287" s="42"/>
      <c r="C287" s="207" t="s">
        <v>500</v>
      </c>
      <c r="D287" s="207" t="s">
        <v>132</v>
      </c>
      <c r="E287" s="208" t="s">
        <v>501</v>
      </c>
      <c r="F287" s="209" t="s">
        <v>502</v>
      </c>
      <c r="G287" s="210" t="s">
        <v>503</v>
      </c>
      <c r="H287" s="211">
        <v>1566.8</v>
      </c>
      <c r="I287" s="212"/>
      <c r="J287" s="213">
        <f>ROUND(I287*H287,2)</f>
        <v>0</v>
      </c>
      <c r="K287" s="209" t="s">
        <v>136</v>
      </c>
      <c r="L287" s="47"/>
      <c r="M287" s="214" t="s">
        <v>35</v>
      </c>
      <c r="N287" s="215" t="s">
        <v>52</v>
      </c>
      <c r="O287" s="87"/>
      <c r="P287" s="216">
        <f>O287*H287</f>
        <v>0</v>
      </c>
      <c r="Q287" s="216">
        <v>0.00123</v>
      </c>
      <c r="R287" s="216">
        <f>Q287*H287</f>
        <v>1.9271639999999999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137</v>
      </c>
      <c r="AT287" s="218" t="s">
        <v>132</v>
      </c>
      <c r="AU287" s="218" t="s">
        <v>21</v>
      </c>
      <c r="AY287" s="19" t="s">
        <v>130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89</v>
      </c>
      <c r="BK287" s="219">
        <f>ROUND(I287*H287,2)</f>
        <v>0</v>
      </c>
      <c r="BL287" s="19" t="s">
        <v>137</v>
      </c>
      <c r="BM287" s="218" t="s">
        <v>504</v>
      </c>
    </row>
    <row r="288" s="2" customFormat="1">
      <c r="A288" s="41"/>
      <c r="B288" s="42"/>
      <c r="C288" s="43"/>
      <c r="D288" s="220" t="s">
        <v>139</v>
      </c>
      <c r="E288" s="43"/>
      <c r="F288" s="221" t="s">
        <v>505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19" t="s">
        <v>139</v>
      </c>
      <c r="AU288" s="19" t="s">
        <v>21</v>
      </c>
    </row>
    <row r="289" s="2" customFormat="1">
      <c r="A289" s="41"/>
      <c r="B289" s="42"/>
      <c r="C289" s="43"/>
      <c r="D289" s="227" t="s">
        <v>174</v>
      </c>
      <c r="E289" s="43"/>
      <c r="F289" s="248" t="s">
        <v>506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19" t="s">
        <v>174</v>
      </c>
      <c r="AU289" s="19" t="s">
        <v>21</v>
      </c>
    </row>
    <row r="290" s="2" customFormat="1" ht="16.5" customHeight="1">
      <c r="A290" s="41"/>
      <c r="B290" s="42"/>
      <c r="C290" s="249" t="s">
        <v>507</v>
      </c>
      <c r="D290" s="249" t="s">
        <v>189</v>
      </c>
      <c r="E290" s="250" t="s">
        <v>492</v>
      </c>
      <c r="F290" s="251" t="s">
        <v>493</v>
      </c>
      <c r="G290" s="252" t="s">
        <v>171</v>
      </c>
      <c r="H290" s="253">
        <v>22.859999999999999</v>
      </c>
      <c r="I290" s="254"/>
      <c r="J290" s="255">
        <f>ROUND(I290*H290,2)</f>
        <v>0</v>
      </c>
      <c r="K290" s="251" t="s">
        <v>136</v>
      </c>
      <c r="L290" s="256"/>
      <c r="M290" s="257" t="s">
        <v>35</v>
      </c>
      <c r="N290" s="258" t="s">
        <v>52</v>
      </c>
      <c r="O290" s="87"/>
      <c r="P290" s="216">
        <f>O290*H290</f>
        <v>0</v>
      </c>
      <c r="Q290" s="216">
        <v>0.65000000000000002</v>
      </c>
      <c r="R290" s="216">
        <f>Q290*H290</f>
        <v>14.859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177</v>
      </c>
      <c r="AT290" s="218" t="s">
        <v>189</v>
      </c>
      <c r="AU290" s="218" t="s">
        <v>21</v>
      </c>
      <c r="AY290" s="19" t="s">
        <v>130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89</v>
      </c>
      <c r="BK290" s="219">
        <f>ROUND(I290*H290,2)</f>
        <v>0</v>
      </c>
      <c r="BL290" s="19" t="s">
        <v>137</v>
      </c>
      <c r="BM290" s="218" t="s">
        <v>508</v>
      </c>
    </row>
    <row r="291" s="13" customFormat="1">
      <c r="A291" s="13"/>
      <c r="B291" s="225"/>
      <c r="C291" s="226"/>
      <c r="D291" s="227" t="s">
        <v>145</v>
      </c>
      <c r="E291" s="228" t="s">
        <v>35</v>
      </c>
      <c r="F291" s="229" t="s">
        <v>509</v>
      </c>
      <c r="G291" s="226"/>
      <c r="H291" s="230">
        <v>21.245999999999999</v>
      </c>
      <c r="I291" s="231"/>
      <c r="J291" s="226"/>
      <c r="K291" s="226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145</v>
      </c>
      <c r="AU291" s="236" t="s">
        <v>21</v>
      </c>
      <c r="AV291" s="13" t="s">
        <v>21</v>
      </c>
      <c r="AW291" s="13" t="s">
        <v>41</v>
      </c>
      <c r="AX291" s="13" t="s">
        <v>81</v>
      </c>
      <c r="AY291" s="236" t="s">
        <v>130</v>
      </c>
    </row>
    <row r="292" s="13" customFormat="1">
      <c r="A292" s="13"/>
      <c r="B292" s="225"/>
      <c r="C292" s="226"/>
      <c r="D292" s="227" t="s">
        <v>145</v>
      </c>
      <c r="E292" s="228" t="s">
        <v>35</v>
      </c>
      <c r="F292" s="229" t="s">
        <v>510</v>
      </c>
      <c r="G292" s="226"/>
      <c r="H292" s="230">
        <v>1.1659999999999999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145</v>
      </c>
      <c r="AU292" s="236" t="s">
        <v>21</v>
      </c>
      <c r="AV292" s="13" t="s">
        <v>21</v>
      </c>
      <c r="AW292" s="13" t="s">
        <v>41</v>
      </c>
      <c r="AX292" s="13" t="s">
        <v>81</v>
      </c>
      <c r="AY292" s="236" t="s">
        <v>130</v>
      </c>
    </row>
    <row r="293" s="15" customFormat="1">
      <c r="A293" s="15"/>
      <c r="B293" s="259"/>
      <c r="C293" s="260"/>
      <c r="D293" s="227" t="s">
        <v>145</v>
      </c>
      <c r="E293" s="261" t="s">
        <v>35</v>
      </c>
      <c r="F293" s="262" t="s">
        <v>498</v>
      </c>
      <c r="G293" s="260"/>
      <c r="H293" s="263">
        <v>22.411999999999999</v>
      </c>
      <c r="I293" s="264"/>
      <c r="J293" s="260"/>
      <c r="K293" s="260"/>
      <c r="L293" s="265"/>
      <c r="M293" s="266"/>
      <c r="N293" s="267"/>
      <c r="O293" s="267"/>
      <c r="P293" s="267"/>
      <c r="Q293" s="267"/>
      <c r="R293" s="267"/>
      <c r="S293" s="267"/>
      <c r="T293" s="268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9" t="s">
        <v>145</v>
      </c>
      <c r="AU293" s="269" t="s">
        <v>21</v>
      </c>
      <c r="AV293" s="15" t="s">
        <v>149</v>
      </c>
      <c r="AW293" s="15" t="s">
        <v>41</v>
      </c>
      <c r="AX293" s="15" t="s">
        <v>81</v>
      </c>
      <c r="AY293" s="269" t="s">
        <v>130</v>
      </c>
    </row>
    <row r="294" s="13" customFormat="1">
      <c r="A294" s="13"/>
      <c r="B294" s="225"/>
      <c r="C294" s="226"/>
      <c r="D294" s="227" t="s">
        <v>145</v>
      </c>
      <c r="E294" s="228" t="s">
        <v>35</v>
      </c>
      <c r="F294" s="229" t="s">
        <v>511</v>
      </c>
      <c r="G294" s="226"/>
      <c r="H294" s="230">
        <v>0.44800000000000001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145</v>
      </c>
      <c r="AU294" s="236" t="s">
        <v>21</v>
      </c>
      <c r="AV294" s="13" t="s">
        <v>21</v>
      </c>
      <c r="AW294" s="13" t="s">
        <v>41</v>
      </c>
      <c r="AX294" s="13" t="s">
        <v>81</v>
      </c>
      <c r="AY294" s="236" t="s">
        <v>130</v>
      </c>
    </row>
    <row r="295" s="14" customFormat="1">
      <c r="A295" s="14"/>
      <c r="B295" s="237"/>
      <c r="C295" s="238"/>
      <c r="D295" s="227" t="s">
        <v>145</v>
      </c>
      <c r="E295" s="239" t="s">
        <v>35</v>
      </c>
      <c r="F295" s="240" t="s">
        <v>148</v>
      </c>
      <c r="G295" s="238"/>
      <c r="H295" s="241">
        <v>22.859999999999999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145</v>
      </c>
      <c r="AU295" s="247" t="s">
        <v>21</v>
      </c>
      <c r="AV295" s="14" t="s">
        <v>137</v>
      </c>
      <c r="AW295" s="14" t="s">
        <v>41</v>
      </c>
      <c r="AX295" s="14" t="s">
        <v>89</v>
      </c>
      <c r="AY295" s="247" t="s">
        <v>130</v>
      </c>
    </row>
    <row r="296" s="2" customFormat="1" ht="33" customHeight="1">
      <c r="A296" s="41"/>
      <c r="B296" s="42"/>
      <c r="C296" s="207" t="s">
        <v>512</v>
      </c>
      <c r="D296" s="207" t="s">
        <v>132</v>
      </c>
      <c r="E296" s="208" t="s">
        <v>513</v>
      </c>
      <c r="F296" s="209" t="s">
        <v>514</v>
      </c>
      <c r="G296" s="210" t="s">
        <v>503</v>
      </c>
      <c r="H296" s="211">
        <v>21</v>
      </c>
      <c r="I296" s="212"/>
      <c r="J296" s="213">
        <f>ROUND(I296*H296,2)</f>
        <v>0</v>
      </c>
      <c r="K296" s="209" t="s">
        <v>136</v>
      </c>
      <c r="L296" s="47"/>
      <c r="M296" s="214" t="s">
        <v>35</v>
      </c>
      <c r="N296" s="215" t="s">
        <v>52</v>
      </c>
      <c r="O296" s="87"/>
      <c r="P296" s="216">
        <f>O296*H296</f>
        <v>0</v>
      </c>
      <c r="Q296" s="216">
        <v>0.0039199999999999999</v>
      </c>
      <c r="R296" s="216">
        <f>Q296*H296</f>
        <v>0.082320000000000004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137</v>
      </c>
      <c r="AT296" s="218" t="s">
        <v>132</v>
      </c>
      <c r="AU296" s="218" t="s">
        <v>21</v>
      </c>
      <c r="AY296" s="19" t="s">
        <v>130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89</v>
      </c>
      <c r="BK296" s="219">
        <f>ROUND(I296*H296,2)</f>
        <v>0</v>
      </c>
      <c r="BL296" s="19" t="s">
        <v>137</v>
      </c>
      <c r="BM296" s="218" t="s">
        <v>515</v>
      </c>
    </row>
    <row r="297" s="2" customFormat="1">
      <c r="A297" s="41"/>
      <c r="B297" s="42"/>
      <c r="C297" s="43"/>
      <c r="D297" s="220" t="s">
        <v>139</v>
      </c>
      <c r="E297" s="43"/>
      <c r="F297" s="221" t="s">
        <v>516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139</v>
      </c>
      <c r="AU297" s="19" t="s">
        <v>21</v>
      </c>
    </row>
    <row r="298" s="2" customFormat="1">
      <c r="A298" s="41"/>
      <c r="B298" s="42"/>
      <c r="C298" s="43"/>
      <c r="D298" s="227" t="s">
        <v>174</v>
      </c>
      <c r="E298" s="43"/>
      <c r="F298" s="248" t="s">
        <v>517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174</v>
      </c>
      <c r="AU298" s="19" t="s">
        <v>21</v>
      </c>
    </row>
    <row r="299" s="13" customFormat="1">
      <c r="A299" s="13"/>
      <c r="B299" s="225"/>
      <c r="C299" s="226"/>
      <c r="D299" s="227" t="s">
        <v>145</v>
      </c>
      <c r="E299" s="228" t="s">
        <v>35</v>
      </c>
      <c r="F299" s="229" t="s">
        <v>518</v>
      </c>
      <c r="G299" s="226"/>
      <c r="H299" s="230">
        <v>21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145</v>
      </c>
      <c r="AU299" s="236" t="s">
        <v>21</v>
      </c>
      <c r="AV299" s="13" t="s">
        <v>21</v>
      </c>
      <c r="AW299" s="13" t="s">
        <v>41</v>
      </c>
      <c r="AX299" s="13" t="s">
        <v>89</v>
      </c>
      <c r="AY299" s="236" t="s">
        <v>130</v>
      </c>
    </row>
    <row r="300" s="2" customFormat="1" ht="16.5" customHeight="1">
      <c r="A300" s="41"/>
      <c r="B300" s="42"/>
      <c r="C300" s="249" t="s">
        <v>519</v>
      </c>
      <c r="D300" s="249" t="s">
        <v>189</v>
      </c>
      <c r="E300" s="250" t="s">
        <v>492</v>
      </c>
      <c r="F300" s="251" t="s">
        <v>493</v>
      </c>
      <c r="G300" s="252" t="s">
        <v>171</v>
      </c>
      <c r="H300" s="253">
        <v>3.0259999999999998</v>
      </c>
      <c r="I300" s="254"/>
      <c r="J300" s="255">
        <f>ROUND(I300*H300,2)</f>
        <v>0</v>
      </c>
      <c r="K300" s="251" t="s">
        <v>136</v>
      </c>
      <c r="L300" s="256"/>
      <c r="M300" s="257" t="s">
        <v>35</v>
      </c>
      <c r="N300" s="258" t="s">
        <v>52</v>
      </c>
      <c r="O300" s="87"/>
      <c r="P300" s="216">
        <f>O300*H300</f>
        <v>0</v>
      </c>
      <c r="Q300" s="216">
        <v>0.65000000000000002</v>
      </c>
      <c r="R300" s="216">
        <f>Q300*H300</f>
        <v>1.9668999999999999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177</v>
      </c>
      <c r="AT300" s="218" t="s">
        <v>189</v>
      </c>
      <c r="AU300" s="218" t="s">
        <v>21</v>
      </c>
      <c r="AY300" s="19" t="s">
        <v>130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89</v>
      </c>
      <c r="BK300" s="219">
        <f>ROUND(I300*H300,2)</f>
        <v>0</v>
      </c>
      <c r="BL300" s="19" t="s">
        <v>137</v>
      </c>
      <c r="BM300" s="218" t="s">
        <v>520</v>
      </c>
    </row>
    <row r="301" s="13" customFormat="1">
      <c r="A301" s="13"/>
      <c r="B301" s="225"/>
      <c r="C301" s="226"/>
      <c r="D301" s="227" t="s">
        <v>145</v>
      </c>
      <c r="E301" s="228" t="s">
        <v>35</v>
      </c>
      <c r="F301" s="229" t="s">
        <v>521</v>
      </c>
      <c r="G301" s="226"/>
      <c r="H301" s="230">
        <v>2.9670000000000001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145</v>
      </c>
      <c r="AU301" s="236" t="s">
        <v>21</v>
      </c>
      <c r="AV301" s="13" t="s">
        <v>21</v>
      </c>
      <c r="AW301" s="13" t="s">
        <v>41</v>
      </c>
      <c r="AX301" s="13" t="s">
        <v>81</v>
      </c>
      <c r="AY301" s="236" t="s">
        <v>130</v>
      </c>
    </row>
    <row r="302" s="15" customFormat="1">
      <c r="A302" s="15"/>
      <c r="B302" s="259"/>
      <c r="C302" s="260"/>
      <c r="D302" s="227" t="s">
        <v>145</v>
      </c>
      <c r="E302" s="261" t="s">
        <v>35</v>
      </c>
      <c r="F302" s="262" t="s">
        <v>498</v>
      </c>
      <c r="G302" s="260"/>
      <c r="H302" s="263">
        <v>2.9670000000000001</v>
      </c>
      <c r="I302" s="264"/>
      <c r="J302" s="260"/>
      <c r="K302" s="260"/>
      <c r="L302" s="265"/>
      <c r="M302" s="266"/>
      <c r="N302" s="267"/>
      <c r="O302" s="267"/>
      <c r="P302" s="267"/>
      <c r="Q302" s="267"/>
      <c r="R302" s="267"/>
      <c r="S302" s="267"/>
      <c r="T302" s="268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9" t="s">
        <v>145</v>
      </c>
      <c r="AU302" s="269" t="s">
        <v>21</v>
      </c>
      <c r="AV302" s="15" t="s">
        <v>149</v>
      </c>
      <c r="AW302" s="15" t="s">
        <v>41</v>
      </c>
      <c r="AX302" s="15" t="s">
        <v>81</v>
      </c>
      <c r="AY302" s="269" t="s">
        <v>130</v>
      </c>
    </row>
    <row r="303" s="13" customFormat="1">
      <c r="A303" s="13"/>
      <c r="B303" s="225"/>
      <c r="C303" s="226"/>
      <c r="D303" s="227" t="s">
        <v>145</v>
      </c>
      <c r="E303" s="228" t="s">
        <v>35</v>
      </c>
      <c r="F303" s="229" t="s">
        <v>522</v>
      </c>
      <c r="G303" s="226"/>
      <c r="H303" s="230">
        <v>0.058999999999999997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145</v>
      </c>
      <c r="AU303" s="236" t="s">
        <v>21</v>
      </c>
      <c r="AV303" s="13" t="s">
        <v>21</v>
      </c>
      <c r="AW303" s="13" t="s">
        <v>41</v>
      </c>
      <c r="AX303" s="13" t="s">
        <v>81</v>
      </c>
      <c r="AY303" s="236" t="s">
        <v>130</v>
      </c>
    </row>
    <row r="304" s="14" customFormat="1">
      <c r="A304" s="14"/>
      <c r="B304" s="237"/>
      <c r="C304" s="238"/>
      <c r="D304" s="227" t="s">
        <v>145</v>
      </c>
      <c r="E304" s="239" t="s">
        <v>35</v>
      </c>
      <c r="F304" s="240" t="s">
        <v>148</v>
      </c>
      <c r="G304" s="238"/>
      <c r="H304" s="241">
        <v>3.0260000000000002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145</v>
      </c>
      <c r="AU304" s="247" t="s">
        <v>21</v>
      </c>
      <c r="AV304" s="14" t="s">
        <v>137</v>
      </c>
      <c r="AW304" s="14" t="s">
        <v>41</v>
      </c>
      <c r="AX304" s="14" t="s">
        <v>89</v>
      </c>
      <c r="AY304" s="247" t="s">
        <v>130</v>
      </c>
    </row>
    <row r="305" s="12" customFormat="1" ht="22.8" customHeight="1">
      <c r="A305" s="12"/>
      <c r="B305" s="191"/>
      <c r="C305" s="192"/>
      <c r="D305" s="193" t="s">
        <v>80</v>
      </c>
      <c r="E305" s="205" t="s">
        <v>523</v>
      </c>
      <c r="F305" s="205" t="s">
        <v>524</v>
      </c>
      <c r="G305" s="192"/>
      <c r="H305" s="192"/>
      <c r="I305" s="195"/>
      <c r="J305" s="206">
        <f>BK305</f>
        <v>0</v>
      </c>
      <c r="K305" s="192"/>
      <c r="L305" s="197"/>
      <c r="M305" s="198"/>
      <c r="N305" s="199"/>
      <c r="O305" s="199"/>
      <c r="P305" s="200">
        <f>SUM(P306:P307)</f>
        <v>0</v>
      </c>
      <c r="Q305" s="199"/>
      <c r="R305" s="200">
        <f>SUM(R306:R307)</f>
        <v>0</v>
      </c>
      <c r="S305" s="199"/>
      <c r="T305" s="201">
        <f>SUM(T306:T307)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2" t="s">
        <v>89</v>
      </c>
      <c r="AT305" s="203" t="s">
        <v>80</v>
      </c>
      <c r="AU305" s="203" t="s">
        <v>89</v>
      </c>
      <c r="AY305" s="202" t="s">
        <v>130</v>
      </c>
      <c r="BK305" s="204">
        <f>SUM(BK306:BK307)</f>
        <v>0</v>
      </c>
    </row>
    <row r="306" s="2" customFormat="1" ht="24.15" customHeight="1">
      <c r="A306" s="41"/>
      <c r="B306" s="42"/>
      <c r="C306" s="207" t="s">
        <v>525</v>
      </c>
      <c r="D306" s="207" t="s">
        <v>132</v>
      </c>
      <c r="E306" s="208" t="s">
        <v>526</v>
      </c>
      <c r="F306" s="209" t="s">
        <v>527</v>
      </c>
      <c r="G306" s="210" t="s">
        <v>449</v>
      </c>
      <c r="H306" s="211">
        <v>125.819</v>
      </c>
      <c r="I306" s="212"/>
      <c r="J306" s="213">
        <f>ROUND(I306*H306,2)</f>
        <v>0</v>
      </c>
      <c r="K306" s="209" t="s">
        <v>136</v>
      </c>
      <c r="L306" s="47"/>
      <c r="M306" s="214" t="s">
        <v>35</v>
      </c>
      <c r="N306" s="215" t="s">
        <v>52</v>
      </c>
      <c r="O306" s="87"/>
      <c r="P306" s="216">
        <f>O306*H306</f>
        <v>0</v>
      </c>
      <c r="Q306" s="216">
        <v>0</v>
      </c>
      <c r="R306" s="216">
        <f>Q306*H306</f>
        <v>0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137</v>
      </c>
      <c r="AT306" s="218" t="s">
        <v>132</v>
      </c>
      <c r="AU306" s="218" t="s">
        <v>21</v>
      </c>
      <c r="AY306" s="19" t="s">
        <v>130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9" t="s">
        <v>89</v>
      </c>
      <c r="BK306" s="219">
        <f>ROUND(I306*H306,2)</f>
        <v>0</v>
      </c>
      <c r="BL306" s="19" t="s">
        <v>137</v>
      </c>
      <c r="BM306" s="218" t="s">
        <v>528</v>
      </c>
    </row>
    <row r="307" s="2" customFormat="1">
      <c r="A307" s="41"/>
      <c r="B307" s="42"/>
      <c r="C307" s="43"/>
      <c r="D307" s="220" t="s">
        <v>139</v>
      </c>
      <c r="E307" s="43"/>
      <c r="F307" s="221" t="s">
        <v>529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19" t="s">
        <v>139</v>
      </c>
      <c r="AU307" s="19" t="s">
        <v>21</v>
      </c>
    </row>
    <row r="308" s="12" customFormat="1" ht="25.92" customHeight="1">
      <c r="A308" s="12"/>
      <c r="B308" s="191"/>
      <c r="C308" s="192"/>
      <c r="D308" s="193" t="s">
        <v>80</v>
      </c>
      <c r="E308" s="194" t="s">
        <v>530</v>
      </c>
      <c r="F308" s="194" t="s">
        <v>531</v>
      </c>
      <c r="G308" s="192"/>
      <c r="H308" s="192"/>
      <c r="I308" s="195"/>
      <c r="J308" s="196">
        <f>BK308</f>
        <v>0</v>
      </c>
      <c r="K308" s="192"/>
      <c r="L308" s="197"/>
      <c r="M308" s="198"/>
      <c r="N308" s="199"/>
      <c r="O308" s="199"/>
      <c r="P308" s="200">
        <f>P309</f>
        <v>0</v>
      </c>
      <c r="Q308" s="199"/>
      <c r="R308" s="200">
        <f>R309</f>
        <v>0.049242059999999997</v>
      </c>
      <c r="S308" s="199"/>
      <c r="T308" s="201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2" t="s">
        <v>21</v>
      </c>
      <c r="AT308" s="203" t="s">
        <v>80</v>
      </c>
      <c r="AU308" s="203" t="s">
        <v>81</v>
      </c>
      <c r="AY308" s="202" t="s">
        <v>130</v>
      </c>
      <c r="BK308" s="204">
        <f>BK309</f>
        <v>0</v>
      </c>
    </row>
    <row r="309" s="12" customFormat="1" ht="22.8" customHeight="1">
      <c r="A309" s="12"/>
      <c r="B309" s="191"/>
      <c r="C309" s="192"/>
      <c r="D309" s="193" t="s">
        <v>80</v>
      </c>
      <c r="E309" s="205" t="s">
        <v>532</v>
      </c>
      <c r="F309" s="205" t="s">
        <v>533</v>
      </c>
      <c r="G309" s="192"/>
      <c r="H309" s="192"/>
      <c r="I309" s="195"/>
      <c r="J309" s="206">
        <f>BK309</f>
        <v>0</v>
      </c>
      <c r="K309" s="192"/>
      <c r="L309" s="197"/>
      <c r="M309" s="198"/>
      <c r="N309" s="199"/>
      <c r="O309" s="199"/>
      <c r="P309" s="200">
        <f>SUM(P310:P313)</f>
        <v>0</v>
      </c>
      <c r="Q309" s="199"/>
      <c r="R309" s="200">
        <f>SUM(R310:R313)</f>
        <v>0.049242059999999997</v>
      </c>
      <c r="S309" s="199"/>
      <c r="T309" s="201">
        <f>SUM(T310:T313)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2" t="s">
        <v>21</v>
      </c>
      <c r="AT309" s="203" t="s">
        <v>80</v>
      </c>
      <c r="AU309" s="203" t="s">
        <v>89</v>
      </c>
      <c r="AY309" s="202" t="s">
        <v>130</v>
      </c>
      <c r="BK309" s="204">
        <f>SUM(BK310:BK313)</f>
        <v>0</v>
      </c>
    </row>
    <row r="310" s="2" customFormat="1" ht="37.8" customHeight="1">
      <c r="A310" s="41"/>
      <c r="B310" s="42"/>
      <c r="C310" s="207" t="s">
        <v>534</v>
      </c>
      <c r="D310" s="207" t="s">
        <v>132</v>
      </c>
      <c r="E310" s="208" t="s">
        <v>535</v>
      </c>
      <c r="F310" s="209" t="s">
        <v>536</v>
      </c>
      <c r="G310" s="210" t="s">
        <v>171</v>
      </c>
      <c r="H310" s="211">
        <v>26.053999999999998</v>
      </c>
      <c r="I310" s="212"/>
      <c r="J310" s="213">
        <f>ROUND(I310*H310,2)</f>
        <v>0</v>
      </c>
      <c r="K310" s="209" t="s">
        <v>136</v>
      </c>
      <c r="L310" s="47"/>
      <c r="M310" s="214" t="s">
        <v>35</v>
      </c>
      <c r="N310" s="215" t="s">
        <v>52</v>
      </c>
      <c r="O310" s="87"/>
      <c r="P310" s="216">
        <f>O310*H310</f>
        <v>0</v>
      </c>
      <c r="Q310" s="216">
        <v>0.00189</v>
      </c>
      <c r="R310" s="216">
        <f>Q310*H310</f>
        <v>0.049242059999999997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228</v>
      </c>
      <c r="AT310" s="218" t="s">
        <v>132</v>
      </c>
      <c r="AU310" s="218" t="s">
        <v>21</v>
      </c>
      <c r="AY310" s="19" t="s">
        <v>130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9" t="s">
        <v>89</v>
      </c>
      <c r="BK310" s="219">
        <f>ROUND(I310*H310,2)</f>
        <v>0</v>
      </c>
      <c r="BL310" s="19" t="s">
        <v>228</v>
      </c>
      <c r="BM310" s="218" t="s">
        <v>537</v>
      </c>
    </row>
    <row r="311" s="2" customFormat="1">
      <c r="A311" s="41"/>
      <c r="B311" s="42"/>
      <c r="C311" s="43"/>
      <c r="D311" s="220" t="s">
        <v>139</v>
      </c>
      <c r="E311" s="43"/>
      <c r="F311" s="221" t="s">
        <v>538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19" t="s">
        <v>139</v>
      </c>
      <c r="AU311" s="19" t="s">
        <v>21</v>
      </c>
    </row>
    <row r="312" s="2" customFormat="1" ht="44.25" customHeight="1">
      <c r="A312" s="41"/>
      <c r="B312" s="42"/>
      <c r="C312" s="207" t="s">
        <v>539</v>
      </c>
      <c r="D312" s="207" t="s">
        <v>132</v>
      </c>
      <c r="E312" s="208" t="s">
        <v>540</v>
      </c>
      <c r="F312" s="209" t="s">
        <v>541</v>
      </c>
      <c r="G312" s="210" t="s">
        <v>449</v>
      </c>
      <c r="H312" s="211">
        <v>0.049000000000000002</v>
      </c>
      <c r="I312" s="212"/>
      <c r="J312" s="213">
        <f>ROUND(I312*H312,2)</f>
        <v>0</v>
      </c>
      <c r="K312" s="209" t="s">
        <v>136</v>
      </c>
      <c r="L312" s="47"/>
      <c r="M312" s="214" t="s">
        <v>35</v>
      </c>
      <c r="N312" s="215" t="s">
        <v>52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228</v>
      </c>
      <c r="AT312" s="218" t="s">
        <v>132</v>
      </c>
      <c r="AU312" s="218" t="s">
        <v>21</v>
      </c>
      <c r="AY312" s="19" t="s">
        <v>130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9" t="s">
        <v>89</v>
      </c>
      <c r="BK312" s="219">
        <f>ROUND(I312*H312,2)</f>
        <v>0</v>
      </c>
      <c r="BL312" s="19" t="s">
        <v>228</v>
      </c>
      <c r="BM312" s="218" t="s">
        <v>542</v>
      </c>
    </row>
    <row r="313" s="2" customFormat="1">
      <c r="A313" s="41"/>
      <c r="B313" s="42"/>
      <c r="C313" s="43"/>
      <c r="D313" s="220" t="s">
        <v>139</v>
      </c>
      <c r="E313" s="43"/>
      <c r="F313" s="221" t="s">
        <v>543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19" t="s">
        <v>139</v>
      </c>
      <c r="AU313" s="19" t="s">
        <v>21</v>
      </c>
    </row>
    <row r="314" s="12" customFormat="1" ht="25.92" customHeight="1">
      <c r="A314" s="12"/>
      <c r="B314" s="191"/>
      <c r="C314" s="192"/>
      <c r="D314" s="193" t="s">
        <v>80</v>
      </c>
      <c r="E314" s="194" t="s">
        <v>544</v>
      </c>
      <c r="F314" s="194" t="s">
        <v>545</v>
      </c>
      <c r="G314" s="192"/>
      <c r="H314" s="192"/>
      <c r="I314" s="195"/>
      <c r="J314" s="196">
        <f>BK314</f>
        <v>0</v>
      </c>
      <c r="K314" s="192"/>
      <c r="L314" s="197"/>
      <c r="M314" s="198"/>
      <c r="N314" s="199"/>
      <c r="O314" s="199"/>
      <c r="P314" s="200">
        <f>P315</f>
        <v>0</v>
      </c>
      <c r="Q314" s="199"/>
      <c r="R314" s="200">
        <f>R315</f>
        <v>0</v>
      </c>
      <c r="S314" s="199"/>
      <c r="T314" s="201">
        <f>T315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2" t="s">
        <v>158</v>
      </c>
      <c r="AT314" s="203" t="s">
        <v>80</v>
      </c>
      <c r="AU314" s="203" t="s">
        <v>81</v>
      </c>
      <c r="AY314" s="202" t="s">
        <v>130</v>
      </c>
      <c r="BK314" s="204">
        <f>BK315</f>
        <v>0</v>
      </c>
    </row>
    <row r="315" s="12" customFormat="1" ht="22.8" customHeight="1">
      <c r="A315" s="12"/>
      <c r="B315" s="191"/>
      <c r="C315" s="192"/>
      <c r="D315" s="193" t="s">
        <v>80</v>
      </c>
      <c r="E315" s="205" t="s">
        <v>546</v>
      </c>
      <c r="F315" s="205" t="s">
        <v>547</v>
      </c>
      <c r="G315" s="192"/>
      <c r="H315" s="192"/>
      <c r="I315" s="195"/>
      <c r="J315" s="206">
        <f>BK315</f>
        <v>0</v>
      </c>
      <c r="K315" s="192"/>
      <c r="L315" s="197"/>
      <c r="M315" s="198"/>
      <c r="N315" s="199"/>
      <c r="O315" s="199"/>
      <c r="P315" s="200">
        <f>SUM(P316:P318)</f>
        <v>0</v>
      </c>
      <c r="Q315" s="199"/>
      <c r="R315" s="200">
        <f>SUM(R316:R318)</f>
        <v>0</v>
      </c>
      <c r="S315" s="199"/>
      <c r="T315" s="201">
        <f>SUM(T316:T318)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2" t="s">
        <v>158</v>
      </c>
      <c r="AT315" s="203" t="s">
        <v>80</v>
      </c>
      <c r="AU315" s="203" t="s">
        <v>89</v>
      </c>
      <c r="AY315" s="202" t="s">
        <v>130</v>
      </c>
      <c r="BK315" s="204">
        <f>SUM(BK316:BK318)</f>
        <v>0</v>
      </c>
    </row>
    <row r="316" s="2" customFormat="1" ht="16.5" customHeight="1">
      <c r="A316" s="41"/>
      <c r="B316" s="42"/>
      <c r="C316" s="207" t="s">
        <v>548</v>
      </c>
      <c r="D316" s="207" t="s">
        <v>132</v>
      </c>
      <c r="E316" s="208" t="s">
        <v>549</v>
      </c>
      <c r="F316" s="209" t="s">
        <v>550</v>
      </c>
      <c r="G316" s="210" t="s">
        <v>551</v>
      </c>
      <c r="H316" s="211">
        <v>1</v>
      </c>
      <c r="I316" s="212"/>
      <c r="J316" s="213">
        <f>ROUND(I316*H316,2)</f>
        <v>0</v>
      </c>
      <c r="K316" s="209" t="s">
        <v>136</v>
      </c>
      <c r="L316" s="47"/>
      <c r="M316" s="214" t="s">
        <v>35</v>
      </c>
      <c r="N316" s="215" t="s">
        <v>52</v>
      </c>
      <c r="O316" s="87"/>
      <c r="P316" s="216">
        <f>O316*H316</f>
        <v>0</v>
      </c>
      <c r="Q316" s="216">
        <v>0</v>
      </c>
      <c r="R316" s="216">
        <f>Q316*H316</f>
        <v>0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552</v>
      </c>
      <c r="AT316" s="218" t="s">
        <v>132</v>
      </c>
      <c r="AU316" s="218" t="s">
        <v>21</v>
      </c>
      <c r="AY316" s="19" t="s">
        <v>130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19" t="s">
        <v>89</v>
      </c>
      <c r="BK316" s="219">
        <f>ROUND(I316*H316,2)</f>
        <v>0</v>
      </c>
      <c r="BL316" s="19" t="s">
        <v>552</v>
      </c>
      <c r="BM316" s="218" t="s">
        <v>553</v>
      </c>
    </row>
    <row r="317" s="2" customFormat="1">
      <c r="A317" s="41"/>
      <c r="B317" s="42"/>
      <c r="C317" s="43"/>
      <c r="D317" s="220" t="s">
        <v>139</v>
      </c>
      <c r="E317" s="43"/>
      <c r="F317" s="221" t="s">
        <v>554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19" t="s">
        <v>139</v>
      </c>
      <c r="AU317" s="19" t="s">
        <v>21</v>
      </c>
    </row>
    <row r="318" s="2" customFormat="1">
      <c r="A318" s="41"/>
      <c r="B318" s="42"/>
      <c r="C318" s="43"/>
      <c r="D318" s="227" t="s">
        <v>174</v>
      </c>
      <c r="E318" s="43"/>
      <c r="F318" s="248" t="s">
        <v>555</v>
      </c>
      <c r="G318" s="43"/>
      <c r="H318" s="43"/>
      <c r="I318" s="222"/>
      <c r="J318" s="43"/>
      <c r="K318" s="43"/>
      <c r="L318" s="47"/>
      <c r="M318" s="270"/>
      <c r="N318" s="271"/>
      <c r="O318" s="272"/>
      <c r="P318" s="272"/>
      <c r="Q318" s="272"/>
      <c r="R318" s="272"/>
      <c r="S318" s="272"/>
      <c r="T318" s="273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19" t="s">
        <v>174</v>
      </c>
      <c r="AU318" s="19" t="s">
        <v>21</v>
      </c>
    </row>
    <row r="319" s="2" customFormat="1" ht="6.96" customHeight="1">
      <c r="A319" s="41"/>
      <c r="B319" s="62"/>
      <c r="C319" s="63"/>
      <c r="D319" s="63"/>
      <c r="E319" s="63"/>
      <c r="F319" s="63"/>
      <c r="G319" s="63"/>
      <c r="H319" s="63"/>
      <c r="I319" s="63"/>
      <c r="J319" s="63"/>
      <c r="K319" s="63"/>
      <c r="L319" s="47"/>
      <c r="M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</row>
  </sheetData>
  <sheetProtection sheet="1" autoFilter="0" formatColumns="0" formatRows="0" objects="1" scenarios="1" spinCount="100000" saltValue="Ee3T45Sc4t9MV3gft8DACm9MDOAtvRA1u7zjJktQ9gUPaxFC7R+VpqNDQwN8CNW377aU19TANF+MENpv0pi0+Q==" hashValue="rd1VmrmP3UQk7TeaqmWiP9SKnIkYdR15Oe3faZQEtRXUjIBn0Ibd1DmAAGK7KC+NwepMeut4A7aFOOdyr/QQRA==" algorithmName="SHA-512" password="CC35"/>
  <autoFilter ref="C86:K31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2/119005133"/>
    <hyperlink ref="F93" r:id="rId2" display="https://podminky.urs.cz/item/CS_URS_2023_02/183402131"/>
    <hyperlink ref="F98" r:id="rId3" display="https://podminky.urs.cz/item/CS_URS_2023_02/183403131"/>
    <hyperlink ref="F100" r:id="rId4" display="https://podminky.urs.cz/item/CS_URS_2023_02/183403151"/>
    <hyperlink ref="F102" r:id="rId5" display="https://podminky.urs.cz/item/CS_URS_2023_02/183403152"/>
    <hyperlink ref="F105" r:id="rId6" display="https://podminky.urs.cz/item/CS_URS_2023_02/183403161"/>
    <hyperlink ref="F108" r:id="rId7" display="https://podminky.urs.cz/item/CS_URS_2023_02/181114711"/>
    <hyperlink ref="F112" r:id="rId8" display="https://podminky.urs.cz/item/CS_URS_2023_02/184813511"/>
    <hyperlink ref="F115" r:id="rId9" display="https://podminky.urs.cz/item/CS_URS_2023_02/181451121"/>
    <hyperlink ref="F120" r:id="rId10" display="https://podminky.urs.cz/item/CS_URS_2023_02/183101215.R"/>
    <hyperlink ref="F131" r:id="rId11" display="https://podminky.urs.cz/item/CS_URS_2023_02/183101221.R"/>
    <hyperlink ref="F140" r:id="rId12" display="https://podminky.urs.cz/item/CS_URS_2023_02/183101315"/>
    <hyperlink ref="F151" r:id="rId13" display="https://podminky.urs.cz/item/CS_URS_2023_02/183101321"/>
    <hyperlink ref="F157" r:id="rId14" display="https://podminky.urs.cz/item/CS_URS_2023_02/184102112"/>
    <hyperlink ref="F169" r:id="rId15" display="https://podminky.urs.cz/item/CS_URS_2023_02/184102111"/>
    <hyperlink ref="F201" r:id="rId16" display="https://podminky.urs.cz/item/CS_URS_2023_02/184102115"/>
    <hyperlink ref="F207" r:id="rId17" display="https://podminky.urs.cz/item/CS_URS_2023_02/184201111"/>
    <hyperlink ref="F213" r:id="rId18" display="https://podminky.urs.cz/item/CS_URS_2023_02/184215113"/>
    <hyperlink ref="F218" r:id="rId19" display="https://podminky.urs.cz/item/CS_URS_2023_02/184215133"/>
    <hyperlink ref="F224" r:id="rId20" display="https://podminky.urs.cz/item/CS_URS_2023_02/184501141"/>
    <hyperlink ref="F230" r:id="rId21" display="https://podminky.urs.cz/item/CS_URS_2023_02/184813121"/>
    <hyperlink ref="F234" r:id="rId22" display="https://podminky.urs.cz/item/CS_URS_2023_02/184813135"/>
    <hyperlink ref="F239" r:id="rId23" display="https://podminky.urs.cz/item/CS_URS_2023_02/184813136"/>
    <hyperlink ref="F244" r:id="rId24" display="https://podminky.urs.cz/item/CS_URS_2023_02/184851411"/>
    <hyperlink ref="F246" r:id="rId25" display="https://podminky.urs.cz/item/CS_URS_2023_02/184851421"/>
    <hyperlink ref="F248" r:id="rId26" display="https://podminky.urs.cz/item/CS_URS_2023_02/184911431"/>
    <hyperlink ref="F252" r:id="rId27" display="https://podminky.urs.cz/item/CS_URS_2023_02/185802114"/>
    <hyperlink ref="F265" r:id="rId28" display="https://podminky.urs.cz/item/CS_URS_2023_02/185851121"/>
    <hyperlink ref="F272" r:id="rId29" display="https://podminky.urs.cz/item/CS_URS_2023_02/185851129"/>
    <hyperlink ref="F277" r:id="rId30" display="https://podminky.urs.cz/item/CS_URS_2023_02/338950245"/>
    <hyperlink ref="F288" r:id="rId31" display="https://podminky.urs.cz/item/CS_URS_2023_02/348951256"/>
    <hyperlink ref="F297" r:id="rId32" display="https://podminky.urs.cz/item/CS_URS_2023_02/348952178"/>
    <hyperlink ref="F307" r:id="rId33" display="https://podminky.urs.cz/item/CS_URS_2023_02/998231311"/>
    <hyperlink ref="F311" r:id="rId34" display="https://podminky.urs.cz/item/CS_URS_2023_02/762083122"/>
    <hyperlink ref="F313" r:id="rId35" display="https://podminky.urs.cz/item/CS_URS_2023_02/998762101"/>
    <hyperlink ref="F317" r:id="rId36" display="https://podminky.urs.cz/item/CS_URS_2023_02/012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100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Vypracování PD výsadby IP 31, KoPÚ Roudná nad Lužnicí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556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35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19. 12. 2023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35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35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35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47</v>
      </c>
      <c r="E30" s="41"/>
      <c r="F30" s="41"/>
      <c r="G30" s="41"/>
      <c r="H30" s="41"/>
      <c r="I30" s="41"/>
      <c r="J30" s="147">
        <f>ROUND(J82,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49</v>
      </c>
      <c r="G32" s="41"/>
      <c r="H32" s="41"/>
      <c r="I32" s="148" t="s">
        <v>48</v>
      </c>
      <c r="J32" s="148" t="s">
        <v>50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51</v>
      </c>
      <c r="E33" s="135" t="s">
        <v>52</v>
      </c>
      <c r="F33" s="150">
        <f>ROUND((SUM(BE82:BE122)),  2)</f>
        <v>0</v>
      </c>
      <c r="G33" s="41"/>
      <c r="H33" s="41"/>
      <c r="I33" s="151">
        <v>0.20999999999999999</v>
      </c>
      <c r="J33" s="150">
        <f>ROUND(((SUM(BE82:BE122))*I33),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53</v>
      </c>
      <c r="F34" s="150">
        <f>ROUND((SUM(BF82:BF122)),  2)</f>
        <v>0</v>
      </c>
      <c r="G34" s="41"/>
      <c r="H34" s="41"/>
      <c r="I34" s="151">
        <v>0.12</v>
      </c>
      <c r="J34" s="150">
        <f>ROUND(((SUM(BF82:BF122))*I34),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54</v>
      </c>
      <c r="F35" s="150">
        <f>ROUND((SUM(BG82:BG122)),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55</v>
      </c>
      <c r="F36" s="150">
        <f>ROUND((SUM(BH82:BH122)),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56</v>
      </c>
      <c r="F37" s="150">
        <f>ROUND((SUM(BI82:BI122)),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57</v>
      </c>
      <c r="E39" s="154"/>
      <c r="F39" s="154"/>
      <c r="G39" s="155" t="s">
        <v>58</v>
      </c>
      <c r="H39" s="156" t="s">
        <v>59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103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Vypracování PD výsadby IP 31, KoPÚ Roudná nad Lužnicí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801.1 - Povýsadbová péče - 1. rok péče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Roudná nad Lužnicí</v>
      </c>
      <c r="G52" s="43"/>
      <c r="H52" s="43"/>
      <c r="I52" s="34" t="s">
        <v>24</v>
      </c>
      <c r="J52" s="75" t="str">
        <f>IF(J12="","",J12)</f>
        <v>19. 12. 2023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Krajský pozemkový úřad pro jihočeský kraj - Tábor</v>
      </c>
      <c r="G54" s="43"/>
      <c r="H54" s="43"/>
      <c r="I54" s="34" t="s">
        <v>38</v>
      </c>
      <c r="J54" s="39" t="str">
        <f>E21</f>
        <v>Ing. arch. Martin Jirovský Ph.D, MBA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Design M.A.A.T s.r.o.; Petra Stejskalová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79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108</v>
      </c>
      <c r="E61" s="177"/>
      <c r="F61" s="177"/>
      <c r="G61" s="177"/>
      <c r="H61" s="177"/>
      <c r="I61" s="177"/>
      <c r="J61" s="178">
        <f>J84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110</v>
      </c>
      <c r="E62" s="177"/>
      <c r="F62" s="177"/>
      <c r="G62" s="177"/>
      <c r="H62" s="177"/>
      <c r="I62" s="177"/>
      <c r="J62" s="178">
        <f>J120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5" t="s">
        <v>115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4" t="s">
        <v>16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3" t="str">
        <f>E7</f>
        <v>Vypracování PD výsadby IP 31, KoPÚ Roudná nad Lužnicí</v>
      </c>
      <c r="F72" s="34"/>
      <c r="G72" s="34"/>
      <c r="H72" s="34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101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801.1 - Povýsadbová péče - 1. rok péče</v>
      </c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22</v>
      </c>
      <c r="D76" s="43"/>
      <c r="E76" s="43"/>
      <c r="F76" s="29" t="str">
        <f>F12</f>
        <v>Roudná nad Lužnicí</v>
      </c>
      <c r="G76" s="43"/>
      <c r="H76" s="43"/>
      <c r="I76" s="34" t="s">
        <v>24</v>
      </c>
      <c r="J76" s="75" t="str">
        <f>IF(J12="","",J12)</f>
        <v>19. 12. 2023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4" t="s">
        <v>30</v>
      </c>
      <c r="D78" s="43"/>
      <c r="E78" s="43"/>
      <c r="F78" s="29" t="str">
        <f>E15</f>
        <v>Krajský pozemkový úřad pro jihočeský kraj - Tábor</v>
      </c>
      <c r="G78" s="43"/>
      <c r="H78" s="43"/>
      <c r="I78" s="34" t="s">
        <v>38</v>
      </c>
      <c r="J78" s="39" t="str">
        <f>E21</f>
        <v>Ing. arch. Martin Jirovský Ph.D, MBA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40.05" customHeight="1">
      <c r="A79" s="41"/>
      <c r="B79" s="42"/>
      <c r="C79" s="34" t="s">
        <v>36</v>
      </c>
      <c r="D79" s="43"/>
      <c r="E79" s="43"/>
      <c r="F79" s="29" t="str">
        <f>IF(E18="","",E18)</f>
        <v>Vyplň údaj</v>
      </c>
      <c r="G79" s="43"/>
      <c r="H79" s="43"/>
      <c r="I79" s="34" t="s">
        <v>42</v>
      </c>
      <c r="J79" s="39" t="str">
        <f>E24</f>
        <v>Design M.A.A.T s.r.o.; Petra Stejskalová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0"/>
      <c r="B81" s="181"/>
      <c r="C81" s="182" t="s">
        <v>116</v>
      </c>
      <c r="D81" s="183" t="s">
        <v>66</v>
      </c>
      <c r="E81" s="183" t="s">
        <v>62</v>
      </c>
      <c r="F81" s="183" t="s">
        <v>63</v>
      </c>
      <c r="G81" s="183" t="s">
        <v>117</v>
      </c>
      <c r="H81" s="183" t="s">
        <v>118</v>
      </c>
      <c r="I81" s="183" t="s">
        <v>119</v>
      </c>
      <c r="J81" s="183" t="s">
        <v>105</v>
      </c>
      <c r="K81" s="184" t="s">
        <v>120</v>
      </c>
      <c r="L81" s="185"/>
      <c r="M81" s="95" t="s">
        <v>35</v>
      </c>
      <c r="N81" s="96" t="s">
        <v>51</v>
      </c>
      <c r="O81" s="96" t="s">
        <v>121</v>
      </c>
      <c r="P81" s="96" t="s">
        <v>122</v>
      </c>
      <c r="Q81" s="96" t="s">
        <v>123</v>
      </c>
      <c r="R81" s="96" t="s">
        <v>124</v>
      </c>
      <c r="S81" s="96" t="s">
        <v>125</v>
      </c>
      <c r="T81" s="97" t="s">
        <v>126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41"/>
      <c r="B82" s="42"/>
      <c r="C82" s="102" t="s">
        <v>127</v>
      </c>
      <c r="D82" s="43"/>
      <c r="E82" s="43"/>
      <c r="F82" s="43"/>
      <c r="G82" s="43"/>
      <c r="H82" s="43"/>
      <c r="I82" s="43"/>
      <c r="J82" s="186">
        <f>BK82</f>
        <v>0</v>
      </c>
      <c r="K82" s="43"/>
      <c r="L82" s="47"/>
      <c r="M82" s="98"/>
      <c r="N82" s="187"/>
      <c r="O82" s="99"/>
      <c r="P82" s="188">
        <f>P83</f>
        <v>0</v>
      </c>
      <c r="Q82" s="99"/>
      <c r="R82" s="188">
        <f>R83</f>
        <v>0.034130000000000001</v>
      </c>
      <c r="S82" s="99"/>
      <c r="T82" s="189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19" t="s">
        <v>80</v>
      </c>
      <c r="AU82" s="19" t="s">
        <v>106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80</v>
      </c>
      <c r="E83" s="194" t="s">
        <v>128</v>
      </c>
      <c r="F83" s="194" t="s">
        <v>129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P84+P120</f>
        <v>0</v>
      </c>
      <c r="Q83" s="199"/>
      <c r="R83" s="200">
        <f>R84+R120</f>
        <v>0.034130000000000001</v>
      </c>
      <c r="S83" s="199"/>
      <c r="T83" s="201">
        <f>T84+T120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89</v>
      </c>
      <c r="AT83" s="203" t="s">
        <v>80</v>
      </c>
      <c r="AU83" s="203" t="s">
        <v>81</v>
      </c>
      <c r="AY83" s="202" t="s">
        <v>130</v>
      </c>
      <c r="BK83" s="204">
        <f>BK84+BK120</f>
        <v>0</v>
      </c>
    </row>
    <row r="84" s="12" customFormat="1" ht="22.8" customHeight="1">
      <c r="A84" s="12"/>
      <c r="B84" s="191"/>
      <c r="C84" s="192"/>
      <c r="D84" s="193" t="s">
        <v>80</v>
      </c>
      <c r="E84" s="205" t="s">
        <v>89</v>
      </c>
      <c r="F84" s="205" t="s">
        <v>131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SUM(P85:P119)</f>
        <v>0</v>
      </c>
      <c r="Q84" s="199"/>
      <c r="R84" s="200">
        <f>SUM(R85:R119)</f>
        <v>0.034130000000000001</v>
      </c>
      <c r="S84" s="199"/>
      <c r="T84" s="201">
        <f>SUM(T85:T119)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89</v>
      </c>
      <c r="AT84" s="203" t="s">
        <v>80</v>
      </c>
      <c r="AU84" s="203" t="s">
        <v>89</v>
      </c>
      <c r="AY84" s="202" t="s">
        <v>130</v>
      </c>
      <c r="BK84" s="204">
        <f>SUM(BK85:BK119)</f>
        <v>0</v>
      </c>
    </row>
    <row r="85" s="2" customFormat="1" ht="33" customHeight="1">
      <c r="A85" s="41"/>
      <c r="B85" s="42"/>
      <c r="C85" s="207" t="s">
        <v>89</v>
      </c>
      <c r="D85" s="207" t="s">
        <v>132</v>
      </c>
      <c r="E85" s="208" t="s">
        <v>557</v>
      </c>
      <c r="F85" s="209" t="s">
        <v>558</v>
      </c>
      <c r="G85" s="210" t="s">
        <v>135</v>
      </c>
      <c r="H85" s="211">
        <v>7484</v>
      </c>
      <c r="I85" s="212"/>
      <c r="J85" s="213">
        <f>ROUND(I85*H85,2)</f>
        <v>0</v>
      </c>
      <c r="K85" s="209" t="s">
        <v>136</v>
      </c>
      <c r="L85" s="47"/>
      <c r="M85" s="214" t="s">
        <v>35</v>
      </c>
      <c r="N85" s="215" t="s">
        <v>52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137</v>
      </c>
      <c r="AT85" s="218" t="s">
        <v>132</v>
      </c>
      <c r="AU85" s="218" t="s">
        <v>21</v>
      </c>
      <c r="AY85" s="19" t="s">
        <v>130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9" t="s">
        <v>89</v>
      </c>
      <c r="BK85" s="219">
        <f>ROUND(I85*H85,2)</f>
        <v>0</v>
      </c>
      <c r="BL85" s="19" t="s">
        <v>137</v>
      </c>
      <c r="BM85" s="218" t="s">
        <v>559</v>
      </c>
    </row>
    <row r="86" s="2" customFormat="1">
      <c r="A86" s="41"/>
      <c r="B86" s="42"/>
      <c r="C86" s="43"/>
      <c r="D86" s="220" t="s">
        <v>139</v>
      </c>
      <c r="E86" s="43"/>
      <c r="F86" s="221" t="s">
        <v>560</v>
      </c>
      <c r="G86" s="43"/>
      <c r="H86" s="43"/>
      <c r="I86" s="222"/>
      <c r="J86" s="43"/>
      <c r="K86" s="43"/>
      <c r="L86" s="47"/>
      <c r="M86" s="223"/>
      <c r="N86" s="224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139</v>
      </c>
      <c r="AU86" s="19" t="s">
        <v>21</v>
      </c>
    </row>
    <row r="87" s="13" customFormat="1">
      <c r="A87" s="13"/>
      <c r="B87" s="225"/>
      <c r="C87" s="226"/>
      <c r="D87" s="227" t="s">
        <v>145</v>
      </c>
      <c r="E87" s="228" t="s">
        <v>35</v>
      </c>
      <c r="F87" s="229" t="s">
        <v>561</v>
      </c>
      <c r="G87" s="226"/>
      <c r="H87" s="230">
        <v>7484</v>
      </c>
      <c r="I87" s="231"/>
      <c r="J87" s="226"/>
      <c r="K87" s="226"/>
      <c r="L87" s="232"/>
      <c r="M87" s="233"/>
      <c r="N87" s="234"/>
      <c r="O87" s="234"/>
      <c r="P87" s="234"/>
      <c r="Q87" s="234"/>
      <c r="R87" s="234"/>
      <c r="S87" s="234"/>
      <c r="T87" s="23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6" t="s">
        <v>145</v>
      </c>
      <c r="AU87" s="236" t="s">
        <v>21</v>
      </c>
      <c r="AV87" s="13" t="s">
        <v>21</v>
      </c>
      <c r="AW87" s="13" t="s">
        <v>41</v>
      </c>
      <c r="AX87" s="13" t="s">
        <v>89</v>
      </c>
      <c r="AY87" s="236" t="s">
        <v>130</v>
      </c>
    </row>
    <row r="88" s="2" customFormat="1" ht="33" customHeight="1">
      <c r="A88" s="41"/>
      <c r="B88" s="42"/>
      <c r="C88" s="207" t="s">
        <v>21</v>
      </c>
      <c r="D88" s="207" t="s">
        <v>132</v>
      </c>
      <c r="E88" s="208" t="s">
        <v>562</v>
      </c>
      <c r="F88" s="209" t="s">
        <v>563</v>
      </c>
      <c r="G88" s="210" t="s">
        <v>199</v>
      </c>
      <c r="H88" s="211">
        <v>168</v>
      </c>
      <c r="I88" s="212"/>
      <c r="J88" s="213">
        <f>ROUND(I88*H88,2)</f>
        <v>0</v>
      </c>
      <c r="K88" s="209" t="s">
        <v>136</v>
      </c>
      <c r="L88" s="47"/>
      <c r="M88" s="214" t="s">
        <v>35</v>
      </c>
      <c r="N88" s="215" t="s">
        <v>52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137</v>
      </c>
      <c r="AT88" s="218" t="s">
        <v>132</v>
      </c>
      <c r="AU88" s="218" t="s">
        <v>21</v>
      </c>
      <c r="AY88" s="19" t="s">
        <v>130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89</v>
      </c>
      <c r="BK88" s="219">
        <f>ROUND(I88*H88,2)</f>
        <v>0</v>
      </c>
      <c r="BL88" s="19" t="s">
        <v>137</v>
      </c>
      <c r="BM88" s="218" t="s">
        <v>564</v>
      </c>
    </row>
    <row r="89" s="2" customFormat="1">
      <c r="A89" s="41"/>
      <c r="B89" s="42"/>
      <c r="C89" s="43"/>
      <c r="D89" s="220" t="s">
        <v>139</v>
      </c>
      <c r="E89" s="43"/>
      <c r="F89" s="221" t="s">
        <v>565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139</v>
      </c>
      <c r="AU89" s="19" t="s">
        <v>21</v>
      </c>
    </row>
    <row r="90" s="2" customFormat="1" ht="24.15" customHeight="1">
      <c r="A90" s="41"/>
      <c r="B90" s="42"/>
      <c r="C90" s="207" t="s">
        <v>149</v>
      </c>
      <c r="D90" s="207" t="s">
        <v>132</v>
      </c>
      <c r="E90" s="208" t="s">
        <v>405</v>
      </c>
      <c r="F90" s="209" t="s">
        <v>406</v>
      </c>
      <c r="G90" s="210" t="s">
        <v>407</v>
      </c>
      <c r="H90" s="211">
        <v>31.390000000000001</v>
      </c>
      <c r="I90" s="212"/>
      <c r="J90" s="213">
        <f>ROUND(I90*H90,2)</f>
        <v>0</v>
      </c>
      <c r="K90" s="209" t="s">
        <v>136</v>
      </c>
      <c r="L90" s="47"/>
      <c r="M90" s="214" t="s">
        <v>35</v>
      </c>
      <c r="N90" s="215" t="s">
        <v>52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137</v>
      </c>
      <c r="AT90" s="218" t="s">
        <v>132</v>
      </c>
      <c r="AU90" s="218" t="s">
        <v>21</v>
      </c>
      <c r="AY90" s="19" t="s">
        <v>130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89</v>
      </c>
      <c r="BK90" s="219">
        <f>ROUND(I90*H90,2)</f>
        <v>0</v>
      </c>
      <c r="BL90" s="19" t="s">
        <v>137</v>
      </c>
      <c r="BM90" s="218" t="s">
        <v>566</v>
      </c>
    </row>
    <row r="91" s="2" customFormat="1">
      <c r="A91" s="41"/>
      <c r="B91" s="42"/>
      <c r="C91" s="43"/>
      <c r="D91" s="220" t="s">
        <v>139</v>
      </c>
      <c r="E91" s="43"/>
      <c r="F91" s="221" t="s">
        <v>409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139</v>
      </c>
      <c r="AU91" s="19" t="s">
        <v>21</v>
      </c>
    </row>
    <row r="92" s="13" customFormat="1">
      <c r="A92" s="13"/>
      <c r="B92" s="225"/>
      <c r="C92" s="226"/>
      <c r="D92" s="227" t="s">
        <v>145</v>
      </c>
      <c r="E92" s="228" t="s">
        <v>35</v>
      </c>
      <c r="F92" s="229" t="s">
        <v>567</v>
      </c>
      <c r="G92" s="226"/>
      <c r="H92" s="230">
        <v>3139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145</v>
      </c>
      <c r="AU92" s="236" t="s">
        <v>21</v>
      </c>
      <c r="AV92" s="13" t="s">
        <v>21</v>
      </c>
      <c r="AW92" s="13" t="s">
        <v>41</v>
      </c>
      <c r="AX92" s="13" t="s">
        <v>89</v>
      </c>
      <c r="AY92" s="236" t="s">
        <v>130</v>
      </c>
    </row>
    <row r="93" s="13" customFormat="1">
      <c r="A93" s="13"/>
      <c r="B93" s="225"/>
      <c r="C93" s="226"/>
      <c r="D93" s="227" t="s">
        <v>145</v>
      </c>
      <c r="E93" s="226"/>
      <c r="F93" s="229" t="s">
        <v>411</v>
      </c>
      <c r="G93" s="226"/>
      <c r="H93" s="230">
        <v>31.390000000000001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145</v>
      </c>
      <c r="AU93" s="236" t="s">
        <v>21</v>
      </c>
      <c r="AV93" s="13" t="s">
        <v>21</v>
      </c>
      <c r="AW93" s="13" t="s">
        <v>4</v>
      </c>
      <c r="AX93" s="13" t="s">
        <v>89</v>
      </c>
      <c r="AY93" s="236" t="s">
        <v>130</v>
      </c>
    </row>
    <row r="94" s="2" customFormat="1" ht="16.5" customHeight="1">
      <c r="A94" s="41"/>
      <c r="B94" s="42"/>
      <c r="C94" s="249" t="s">
        <v>137</v>
      </c>
      <c r="D94" s="249" t="s">
        <v>189</v>
      </c>
      <c r="E94" s="250" t="s">
        <v>413</v>
      </c>
      <c r="F94" s="251" t="s">
        <v>414</v>
      </c>
      <c r="G94" s="252" t="s">
        <v>415</v>
      </c>
      <c r="H94" s="253">
        <v>31.390000000000001</v>
      </c>
      <c r="I94" s="254"/>
      <c r="J94" s="255">
        <f>ROUND(I94*H94,2)</f>
        <v>0</v>
      </c>
      <c r="K94" s="251" t="s">
        <v>136</v>
      </c>
      <c r="L94" s="256"/>
      <c r="M94" s="257" t="s">
        <v>35</v>
      </c>
      <c r="N94" s="258" t="s">
        <v>52</v>
      </c>
      <c r="O94" s="87"/>
      <c r="P94" s="216">
        <f>O94*H94</f>
        <v>0</v>
      </c>
      <c r="Q94" s="216">
        <v>0.001</v>
      </c>
      <c r="R94" s="216">
        <f>Q94*H94</f>
        <v>0.031390000000000001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177</v>
      </c>
      <c r="AT94" s="218" t="s">
        <v>189</v>
      </c>
      <c r="AU94" s="218" t="s">
        <v>21</v>
      </c>
      <c r="AY94" s="19" t="s">
        <v>130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89</v>
      </c>
      <c r="BK94" s="219">
        <f>ROUND(I94*H94,2)</f>
        <v>0</v>
      </c>
      <c r="BL94" s="19" t="s">
        <v>137</v>
      </c>
      <c r="BM94" s="218" t="s">
        <v>568</v>
      </c>
    </row>
    <row r="95" s="13" customFormat="1">
      <c r="A95" s="13"/>
      <c r="B95" s="225"/>
      <c r="C95" s="226"/>
      <c r="D95" s="227" t="s">
        <v>145</v>
      </c>
      <c r="E95" s="226"/>
      <c r="F95" s="229" t="s">
        <v>569</v>
      </c>
      <c r="G95" s="226"/>
      <c r="H95" s="230">
        <v>31.390000000000001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145</v>
      </c>
      <c r="AU95" s="236" t="s">
        <v>21</v>
      </c>
      <c r="AV95" s="13" t="s">
        <v>21</v>
      </c>
      <c r="AW95" s="13" t="s">
        <v>4</v>
      </c>
      <c r="AX95" s="13" t="s">
        <v>89</v>
      </c>
      <c r="AY95" s="236" t="s">
        <v>130</v>
      </c>
    </row>
    <row r="96" s="2" customFormat="1" ht="24.15" customHeight="1">
      <c r="A96" s="41"/>
      <c r="B96" s="42"/>
      <c r="C96" s="207" t="s">
        <v>158</v>
      </c>
      <c r="D96" s="207" t="s">
        <v>132</v>
      </c>
      <c r="E96" s="208" t="s">
        <v>418</v>
      </c>
      <c r="F96" s="209" t="s">
        <v>419</v>
      </c>
      <c r="G96" s="210" t="s">
        <v>407</v>
      </c>
      <c r="H96" s="211">
        <v>1.6399999999999999</v>
      </c>
      <c r="I96" s="212"/>
      <c r="J96" s="213">
        <f>ROUND(I96*H96,2)</f>
        <v>0</v>
      </c>
      <c r="K96" s="209" t="s">
        <v>136</v>
      </c>
      <c r="L96" s="47"/>
      <c r="M96" s="214" t="s">
        <v>35</v>
      </c>
      <c r="N96" s="215" t="s">
        <v>52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137</v>
      </c>
      <c r="AT96" s="218" t="s">
        <v>132</v>
      </c>
      <c r="AU96" s="218" t="s">
        <v>21</v>
      </c>
      <c r="AY96" s="19" t="s">
        <v>130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89</v>
      </c>
      <c r="BK96" s="219">
        <f>ROUND(I96*H96,2)</f>
        <v>0</v>
      </c>
      <c r="BL96" s="19" t="s">
        <v>137</v>
      </c>
      <c r="BM96" s="218" t="s">
        <v>570</v>
      </c>
    </row>
    <row r="97" s="2" customFormat="1">
      <c r="A97" s="41"/>
      <c r="B97" s="42"/>
      <c r="C97" s="43"/>
      <c r="D97" s="220" t="s">
        <v>139</v>
      </c>
      <c r="E97" s="43"/>
      <c r="F97" s="221" t="s">
        <v>421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139</v>
      </c>
      <c r="AU97" s="19" t="s">
        <v>21</v>
      </c>
    </row>
    <row r="98" s="13" customFormat="1">
      <c r="A98" s="13"/>
      <c r="B98" s="225"/>
      <c r="C98" s="226"/>
      <c r="D98" s="227" t="s">
        <v>145</v>
      </c>
      <c r="E98" s="228" t="s">
        <v>35</v>
      </c>
      <c r="F98" s="229" t="s">
        <v>571</v>
      </c>
      <c r="G98" s="226"/>
      <c r="H98" s="230">
        <v>164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145</v>
      </c>
      <c r="AU98" s="236" t="s">
        <v>21</v>
      </c>
      <c r="AV98" s="13" t="s">
        <v>21</v>
      </c>
      <c r="AW98" s="13" t="s">
        <v>41</v>
      </c>
      <c r="AX98" s="13" t="s">
        <v>89</v>
      </c>
      <c r="AY98" s="236" t="s">
        <v>130</v>
      </c>
    </row>
    <row r="99" s="13" customFormat="1">
      <c r="A99" s="13"/>
      <c r="B99" s="225"/>
      <c r="C99" s="226"/>
      <c r="D99" s="227" t="s">
        <v>145</v>
      </c>
      <c r="E99" s="226"/>
      <c r="F99" s="229" t="s">
        <v>423</v>
      </c>
      <c r="G99" s="226"/>
      <c r="H99" s="230">
        <v>1.6399999999999999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145</v>
      </c>
      <c r="AU99" s="236" t="s">
        <v>21</v>
      </c>
      <c r="AV99" s="13" t="s">
        <v>21</v>
      </c>
      <c r="AW99" s="13" t="s">
        <v>4</v>
      </c>
      <c r="AX99" s="13" t="s">
        <v>89</v>
      </c>
      <c r="AY99" s="236" t="s">
        <v>130</v>
      </c>
    </row>
    <row r="100" s="2" customFormat="1" ht="16.5" customHeight="1">
      <c r="A100" s="41"/>
      <c r="B100" s="42"/>
      <c r="C100" s="249" t="s">
        <v>163</v>
      </c>
      <c r="D100" s="249" t="s">
        <v>189</v>
      </c>
      <c r="E100" s="250" t="s">
        <v>413</v>
      </c>
      <c r="F100" s="251" t="s">
        <v>414</v>
      </c>
      <c r="G100" s="252" t="s">
        <v>415</v>
      </c>
      <c r="H100" s="253">
        <v>1.6399999999999999</v>
      </c>
      <c r="I100" s="254"/>
      <c r="J100" s="255">
        <f>ROUND(I100*H100,2)</f>
        <v>0</v>
      </c>
      <c r="K100" s="251" t="s">
        <v>136</v>
      </c>
      <c r="L100" s="256"/>
      <c r="M100" s="257" t="s">
        <v>35</v>
      </c>
      <c r="N100" s="258" t="s">
        <v>52</v>
      </c>
      <c r="O100" s="87"/>
      <c r="P100" s="216">
        <f>O100*H100</f>
        <v>0</v>
      </c>
      <c r="Q100" s="216">
        <v>0.001</v>
      </c>
      <c r="R100" s="216">
        <f>Q100*H100</f>
        <v>0.00164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177</v>
      </c>
      <c r="AT100" s="218" t="s">
        <v>189</v>
      </c>
      <c r="AU100" s="218" t="s">
        <v>21</v>
      </c>
      <c r="AY100" s="19" t="s">
        <v>130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89</v>
      </c>
      <c r="BK100" s="219">
        <f>ROUND(I100*H100,2)</f>
        <v>0</v>
      </c>
      <c r="BL100" s="19" t="s">
        <v>137</v>
      </c>
      <c r="BM100" s="218" t="s">
        <v>572</v>
      </c>
    </row>
    <row r="101" s="13" customFormat="1">
      <c r="A101" s="13"/>
      <c r="B101" s="225"/>
      <c r="C101" s="226"/>
      <c r="D101" s="227" t="s">
        <v>145</v>
      </c>
      <c r="E101" s="226"/>
      <c r="F101" s="229" t="s">
        <v>573</v>
      </c>
      <c r="G101" s="226"/>
      <c r="H101" s="230">
        <v>1.6399999999999999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145</v>
      </c>
      <c r="AU101" s="236" t="s">
        <v>21</v>
      </c>
      <c r="AV101" s="13" t="s">
        <v>21</v>
      </c>
      <c r="AW101" s="13" t="s">
        <v>4</v>
      </c>
      <c r="AX101" s="13" t="s">
        <v>89</v>
      </c>
      <c r="AY101" s="236" t="s">
        <v>130</v>
      </c>
    </row>
    <row r="102" s="2" customFormat="1" ht="24.15" customHeight="1">
      <c r="A102" s="41"/>
      <c r="B102" s="42"/>
      <c r="C102" s="207" t="s">
        <v>168</v>
      </c>
      <c r="D102" s="207" t="s">
        <v>132</v>
      </c>
      <c r="E102" s="208" t="s">
        <v>574</v>
      </c>
      <c r="F102" s="209" t="s">
        <v>575</v>
      </c>
      <c r="G102" s="210" t="s">
        <v>199</v>
      </c>
      <c r="H102" s="211">
        <v>55</v>
      </c>
      <c r="I102" s="212"/>
      <c r="J102" s="213">
        <f>ROUND(I102*H102,2)</f>
        <v>0</v>
      </c>
      <c r="K102" s="209" t="s">
        <v>136</v>
      </c>
      <c r="L102" s="47"/>
      <c r="M102" s="214" t="s">
        <v>35</v>
      </c>
      <c r="N102" s="215" t="s">
        <v>52</v>
      </c>
      <c r="O102" s="87"/>
      <c r="P102" s="216">
        <f>O102*H102</f>
        <v>0</v>
      </c>
      <c r="Q102" s="216">
        <v>2.0000000000000002E-05</v>
      </c>
      <c r="R102" s="216">
        <f>Q102*H102</f>
        <v>0.0011000000000000001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137</v>
      </c>
      <c r="AT102" s="218" t="s">
        <v>132</v>
      </c>
      <c r="AU102" s="218" t="s">
        <v>21</v>
      </c>
      <c r="AY102" s="19" t="s">
        <v>130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89</v>
      </c>
      <c r="BK102" s="219">
        <f>ROUND(I102*H102,2)</f>
        <v>0</v>
      </c>
      <c r="BL102" s="19" t="s">
        <v>137</v>
      </c>
      <c r="BM102" s="218" t="s">
        <v>576</v>
      </c>
    </row>
    <row r="103" s="2" customFormat="1">
      <c r="A103" s="41"/>
      <c r="B103" s="42"/>
      <c r="C103" s="43"/>
      <c r="D103" s="220" t="s">
        <v>139</v>
      </c>
      <c r="E103" s="43"/>
      <c r="F103" s="221" t="s">
        <v>577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139</v>
      </c>
      <c r="AU103" s="19" t="s">
        <v>21</v>
      </c>
    </row>
    <row r="104" s="2" customFormat="1">
      <c r="A104" s="41"/>
      <c r="B104" s="42"/>
      <c r="C104" s="43"/>
      <c r="D104" s="227" t="s">
        <v>174</v>
      </c>
      <c r="E104" s="43"/>
      <c r="F104" s="248" t="s">
        <v>578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174</v>
      </c>
      <c r="AU104" s="19" t="s">
        <v>21</v>
      </c>
    </row>
    <row r="105" s="13" customFormat="1">
      <c r="A105" s="13"/>
      <c r="B105" s="225"/>
      <c r="C105" s="226"/>
      <c r="D105" s="227" t="s">
        <v>145</v>
      </c>
      <c r="E105" s="228" t="s">
        <v>35</v>
      </c>
      <c r="F105" s="229" t="s">
        <v>579</v>
      </c>
      <c r="G105" s="226"/>
      <c r="H105" s="230">
        <v>55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145</v>
      </c>
      <c r="AU105" s="236" t="s">
        <v>21</v>
      </c>
      <c r="AV105" s="13" t="s">
        <v>21</v>
      </c>
      <c r="AW105" s="13" t="s">
        <v>41</v>
      </c>
      <c r="AX105" s="13" t="s">
        <v>89</v>
      </c>
      <c r="AY105" s="236" t="s">
        <v>130</v>
      </c>
    </row>
    <row r="106" s="2" customFormat="1" ht="24.15" customHeight="1">
      <c r="A106" s="41"/>
      <c r="B106" s="42"/>
      <c r="C106" s="207" t="s">
        <v>177</v>
      </c>
      <c r="D106" s="207" t="s">
        <v>132</v>
      </c>
      <c r="E106" s="208" t="s">
        <v>580</v>
      </c>
      <c r="F106" s="209" t="s">
        <v>581</v>
      </c>
      <c r="G106" s="210" t="s">
        <v>135</v>
      </c>
      <c r="H106" s="211">
        <v>6728</v>
      </c>
      <c r="I106" s="212"/>
      <c r="J106" s="213">
        <f>ROUND(I106*H106,2)</f>
        <v>0</v>
      </c>
      <c r="K106" s="209" t="s">
        <v>136</v>
      </c>
      <c r="L106" s="47"/>
      <c r="M106" s="214" t="s">
        <v>35</v>
      </c>
      <c r="N106" s="215" t="s">
        <v>52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137</v>
      </c>
      <c r="AT106" s="218" t="s">
        <v>132</v>
      </c>
      <c r="AU106" s="218" t="s">
        <v>21</v>
      </c>
      <c r="AY106" s="19" t="s">
        <v>130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89</v>
      </c>
      <c r="BK106" s="219">
        <f>ROUND(I106*H106,2)</f>
        <v>0</v>
      </c>
      <c r="BL106" s="19" t="s">
        <v>137</v>
      </c>
      <c r="BM106" s="218" t="s">
        <v>582</v>
      </c>
    </row>
    <row r="107" s="2" customFormat="1">
      <c r="A107" s="41"/>
      <c r="B107" s="42"/>
      <c r="C107" s="43"/>
      <c r="D107" s="220" t="s">
        <v>139</v>
      </c>
      <c r="E107" s="43"/>
      <c r="F107" s="221" t="s">
        <v>583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139</v>
      </c>
      <c r="AU107" s="19" t="s">
        <v>21</v>
      </c>
    </row>
    <row r="108" s="13" customFormat="1">
      <c r="A108" s="13"/>
      <c r="B108" s="225"/>
      <c r="C108" s="226"/>
      <c r="D108" s="227" t="s">
        <v>145</v>
      </c>
      <c r="E108" s="228" t="s">
        <v>35</v>
      </c>
      <c r="F108" s="229" t="s">
        <v>584</v>
      </c>
      <c r="G108" s="226"/>
      <c r="H108" s="230">
        <v>6728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145</v>
      </c>
      <c r="AU108" s="236" t="s">
        <v>21</v>
      </c>
      <c r="AV108" s="13" t="s">
        <v>21</v>
      </c>
      <c r="AW108" s="13" t="s">
        <v>41</v>
      </c>
      <c r="AX108" s="13" t="s">
        <v>89</v>
      </c>
      <c r="AY108" s="236" t="s">
        <v>130</v>
      </c>
    </row>
    <row r="109" s="2" customFormat="1" ht="21.75" customHeight="1">
      <c r="A109" s="41"/>
      <c r="B109" s="42"/>
      <c r="C109" s="207" t="s">
        <v>183</v>
      </c>
      <c r="D109" s="207" t="s">
        <v>132</v>
      </c>
      <c r="E109" s="208" t="s">
        <v>585</v>
      </c>
      <c r="F109" s="209" t="s">
        <v>586</v>
      </c>
      <c r="G109" s="210" t="s">
        <v>171</v>
      </c>
      <c r="H109" s="211">
        <v>401.74000000000001</v>
      </c>
      <c r="I109" s="212"/>
      <c r="J109" s="213">
        <f>ROUND(I109*H109,2)</f>
        <v>0</v>
      </c>
      <c r="K109" s="209" t="s">
        <v>136</v>
      </c>
      <c r="L109" s="47"/>
      <c r="M109" s="214" t="s">
        <v>35</v>
      </c>
      <c r="N109" s="215" t="s">
        <v>52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137</v>
      </c>
      <c r="AT109" s="218" t="s">
        <v>132</v>
      </c>
      <c r="AU109" s="218" t="s">
        <v>21</v>
      </c>
      <c r="AY109" s="19" t="s">
        <v>130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89</v>
      </c>
      <c r="BK109" s="219">
        <f>ROUND(I109*H109,2)</f>
        <v>0</v>
      </c>
      <c r="BL109" s="19" t="s">
        <v>137</v>
      </c>
      <c r="BM109" s="218" t="s">
        <v>587</v>
      </c>
    </row>
    <row r="110" s="2" customFormat="1">
      <c r="A110" s="41"/>
      <c r="B110" s="42"/>
      <c r="C110" s="43"/>
      <c r="D110" s="220" t="s">
        <v>139</v>
      </c>
      <c r="E110" s="43"/>
      <c r="F110" s="221" t="s">
        <v>588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139</v>
      </c>
      <c r="AU110" s="19" t="s">
        <v>21</v>
      </c>
    </row>
    <row r="111" s="13" customFormat="1">
      <c r="A111" s="13"/>
      <c r="B111" s="225"/>
      <c r="C111" s="226"/>
      <c r="D111" s="227" t="s">
        <v>145</v>
      </c>
      <c r="E111" s="228" t="s">
        <v>35</v>
      </c>
      <c r="F111" s="229" t="s">
        <v>589</v>
      </c>
      <c r="G111" s="226"/>
      <c r="H111" s="230">
        <v>87.840000000000003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145</v>
      </c>
      <c r="AU111" s="236" t="s">
        <v>21</v>
      </c>
      <c r="AV111" s="13" t="s">
        <v>21</v>
      </c>
      <c r="AW111" s="13" t="s">
        <v>41</v>
      </c>
      <c r="AX111" s="13" t="s">
        <v>81</v>
      </c>
      <c r="AY111" s="236" t="s">
        <v>130</v>
      </c>
    </row>
    <row r="112" s="13" customFormat="1">
      <c r="A112" s="13"/>
      <c r="B112" s="225"/>
      <c r="C112" s="226"/>
      <c r="D112" s="227" t="s">
        <v>145</v>
      </c>
      <c r="E112" s="228" t="s">
        <v>35</v>
      </c>
      <c r="F112" s="229" t="s">
        <v>590</v>
      </c>
      <c r="G112" s="226"/>
      <c r="H112" s="230">
        <v>313.89999999999998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145</v>
      </c>
      <c r="AU112" s="236" t="s">
        <v>21</v>
      </c>
      <c r="AV112" s="13" t="s">
        <v>21</v>
      </c>
      <c r="AW112" s="13" t="s">
        <v>41</v>
      </c>
      <c r="AX112" s="13" t="s">
        <v>81</v>
      </c>
      <c r="AY112" s="236" t="s">
        <v>130</v>
      </c>
    </row>
    <row r="113" s="14" customFormat="1">
      <c r="A113" s="14"/>
      <c r="B113" s="237"/>
      <c r="C113" s="238"/>
      <c r="D113" s="227" t="s">
        <v>145</v>
      </c>
      <c r="E113" s="239" t="s">
        <v>35</v>
      </c>
      <c r="F113" s="240" t="s">
        <v>148</v>
      </c>
      <c r="G113" s="238"/>
      <c r="H113" s="241">
        <v>401.74000000000001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145</v>
      </c>
      <c r="AU113" s="247" t="s">
        <v>21</v>
      </c>
      <c r="AV113" s="14" t="s">
        <v>137</v>
      </c>
      <c r="AW113" s="14" t="s">
        <v>41</v>
      </c>
      <c r="AX113" s="14" t="s">
        <v>89</v>
      </c>
      <c r="AY113" s="247" t="s">
        <v>130</v>
      </c>
    </row>
    <row r="114" s="2" customFormat="1" ht="21.75" customHeight="1">
      <c r="A114" s="41"/>
      <c r="B114" s="42"/>
      <c r="C114" s="207" t="s">
        <v>188</v>
      </c>
      <c r="D114" s="207" t="s">
        <v>132</v>
      </c>
      <c r="E114" s="208" t="s">
        <v>468</v>
      </c>
      <c r="F114" s="209" t="s">
        <v>469</v>
      </c>
      <c r="G114" s="210" t="s">
        <v>171</v>
      </c>
      <c r="H114" s="211">
        <v>401.74000000000001</v>
      </c>
      <c r="I114" s="212"/>
      <c r="J114" s="213">
        <f>ROUND(I114*H114,2)</f>
        <v>0</v>
      </c>
      <c r="K114" s="209" t="s">
        <v>136</v>
      </c>
      <c r="L114" s="47"/>
      <c r="M114" s="214" t="s">
        <v>35</v>
      </c>
      <c r="N114" s="215" t="s">
        <v>52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137</v>
      </c>
      <c r="AT114" s="218" t="s">
        <v>132</v>
      </c>
      <c r="AU114" s="218" t="s">
        <v>21</v>
      </c>
      <c r="AY114" s="19" t="s">
        <v>130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89</v>
      </c>
      <c r="BK114" s="219">
        <f>ROUND(I114*H114,2)</f>
        <v>0</v>
      </c>
      <c r="BL114" s="19" t="s">
        <v>137</v>
      </c>
      <c r="BM114" s="218" t="s">
        <v>591</v>
      </c>
    </row>
    <row r="115" s="2" customFormat="1">
      <c r="A115" s="41"/>
      <c r="B115" s="42"/>
      <c r="C115" s="43"/>
      <c r="D115" s="220" t="s">
        <v>139</v>
      </c>
      <c r="E115" s="43"/>
      <c r="F115" s="221" t="s">
        <v>471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139</v>
      </c>
      <c r="AU115" s="19" t="s">
        <v>21</v>
      </c>
    </row>
    <row r="116" s="2" customFormat="1" ht="24.15" customHeight="1">
      <c r="A116" s="41"/>
      <c r="B116" s="42"/>
      <c r="C116" s="207" t="s">
        <v>196</v>
      </c>
      <c r="D116" s="207" t="s">
        <v>132</v>
      </c>
      <c r="E116" s="208" t="s">
        <v>477</v>
      </c>
      <c r="F116" s="209" t="s">
        <v>478</v>
      </c>
      <c r="G116" s="210" t="s">
        <v>171</v>
      </c>
      <c r="H116" s="211">
        <v>1205.22</v>
      </c>
      <c r="I116" s="212"/>
      <c r="J116" s="213">
        <f>ROUND(I116*H116,2)</f>
        <v>0</v>
      </c>
      <c r="K116" s="209" t="s">
        <v>136</v>
      </c>
      <c r="L116" s="47"/>
      <c r="M116" s="214" t="s">
        <v>35</v>
      </c>
      <c r="N116" s="215" t="s">
        <v>52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137</v>
      </c>
      <c r="AT116" s="218" t="s">
        <v>132</v>
      </c>
      <c r="AU116" s="218" t="s">
        <v>21</v>
      </c>
      <c r="AY116" s="19" t="s">
        <v>130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89</v>
      </c>
      <c r="BK116" s="219">
        <f>ROUND(I116*H116,2)</f>
        <v>0</v>
      </c>
      <c r="BL116" s="19" t="s">
        <v>137</v>
      </c>
      <c r="BM116" s="218" t="s">
        <v>592</v>
      </c>
    </row>
    <row r="117" s="2" customFormat="1">
      <c r="A117" s="41"/>
      <c r="B117" s="42"/>
      <c r="C117" s="43"/>
      <c r="D117" s="220" t="s">
        <v>139</v>
      </c>
      <c r="E117" s="43"/>
      <c r="F117" s="221" t="s">
        <v>480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139</v>
      </c>
      <c r="AU117" s="19" t="s">
        <v>21</v>
      </c>
    </row>
    <row r="118" s="2" customFormat="1">
      <c r="A118" s="41"/>
      <c r="B118" s="42"/>
      <c r="C118" s="43"/>
      <c r="D118" s="227" t="s">
        <v>174</v>
      </c>
      <c r="E118" s="43"/>
      <c r="F118" s="248" t="s">
        <v>481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174</v>
      </c>
      <c r="AU118" s="19" t="s">
        <v>21</v>
      </c>
    </row>
    <row r="119" s="13" customFormat="1">
      <c r="A119" s="13"/>
      <c r="B119" s="225"/>
      <c r="C119" s="226"/>
      <c r="D119" s="227" t="s">
        <v>145</v>
      </c>
      <c r="E119" s="226"/>
      <c r="F119" s="229" t="s">
        <v>593</v>
      </c>
      <c r="G119" s="226"/>
      <c r="H119" s="230">
        <v>1205.22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145</v>
      </c>
      <c r="AU119" s="236" t="s">
        <v>21</v>
      </c>
      <c r="AV119" s="13" t="s">
        <v>21</v>
      </c>
      <c r="AW119" s="13" t="s">
        <v>4</v>
      </c>
      <c r="AX119" s="13" t="s">
        <v>89</v>
      </c>
      <c r="AY119" s="236" t="s">
        <v>130</v>
      </c>
    </row>
    <row r="120" s="12" customFormat="1" ht="22.8" customHeight="1">
      <c r="A120" s="12"/>
      <c r="B120" s="191"/>
      <c r="C120" s="192"/>
      <c r="D120" s="193" t="s">
        <v>80</v>
      </c>
      <c r="E120" s="205" t="s">
        <v>523</v>
      </c>
      <c r="F120" s="205" t="s">
        <v>524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SUM(P121:P122)</f>
        <v>0</v>
      </c>
      <c r="Q120" s="199"/>
      <c r="R120" s="200">
        <f>SUM(R121:R122)</f>
        <v>0</v>
      </c>
      <c r="S120" s="199"/>
      <c r="T120" s="201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89</v>
      </c>
      <c r="AT120" s="203" t="s">
        <v>80</v>
      </c>
      <c r="AU120" s="203" t="s">
        <v>89</v>
      </c>
      <c r="AY120" s="202" t="s">
        <v>130</v>
      </c>
      <c r="BK120" s="204">
        <f>SUM(BK121:BK122)</f>
        <v>0</v>
      </c>
    </row>
    <row r="121" s="2" customFormat="1" ht="24.15" customHeight="1">
      <c r="A121" s="41"/>
      <c r="B121" s="42"/>
      <c r="C121" s="207" t="s">
        <v>8</v>
      </c>
      <c r="D121" s="207" t="s">
        <v>132</v>
      </c>
      <c r="E121" s="208" t="s">
        <v>526</v>
      </c>
      <c r="F121" s="209" t="s">
        <v>527</v>
      </c>
      <c r="G121" s="210" t="s">
        <v>449</v>
      </c>
      <c r="H121" s="211">
        <v>0.034000000000000002</v>
      </c>
      <c r="I121" s="212"/>
      <c r="J121" s="213">
        <f>ROUND(I121*H121,2)</f>
        <v>0</v>
      </c>
      <c r="K121" s="209" t="s">
        <v>136</v>
      </c>
      <c r="L121" s="47"/>
      <c r="M121" s="214" t="s">
        <v>35</v>
      </c>
      <c r="N121" s="215" t="s">
        <v>52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137</v>
      </c>
      <c r="AT121" s="218" t="s">
        <v>132</v>
      </c>
      <c r="AU121" s="218" t="s">
        <v>21</v>
      </c>
      <c r="AY121" s="19" t="s">
        <v>130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89</v>
      </c>
      <c r="BK121" s="219">
        <f>ROUND(I121*H121,2)</f>
        <v>0</v>
      </c>
      <c r="BL121" s="19" t="s">
        <v>137</v>
      </c>
      <c r="BM121" s="218" t="s">
        <v>594</v>
      </c>
    </row>
    <row r="122" s="2" customFormat="1">
      <c r="A122" s="41"/>
      <c r="B122" s="42"/>
      <c r="C122" s="43"/>
      <c r="D122" s="220" t="s">
        <v>139</v>
      </c>
      <c r="E122" s="43"/>
      <c r="F122" s="221" t="s">
        <v>529</v>
      </c>
      <c r="G122" s="43"/>
      <c r="H122" s="43"/>
      <c r="I122" s="222"/>
      <c r="J122" s="43"/>
      <c r="K122" s="43"/>
      <c r="L122" s="47"/>
      <c r="M122" s="270"/>
      <c r="N122" s="271"/>
      <c r="O122" s="272"/>
      <c r="P122" s="272"/>
      <c r="Q122" s="272"/>
      <c r="R122" s="272"/>
      <c r="S122" s="272"/>
      <c r="T122" s="273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19" t="s">
        <v>139</v>
      </c>
      <c r="AU122" s="19" t="s">
        <v>21</v>
      </c>
    </row>
    <row r="123" s="2" customFormat="1" ht="6.96" customHeight="1">
      <c r="A123" s="41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7"/>
      <c r="M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</sheetData>
  <sheetProtection sheet="1" autoFilter="0" formatColumns="0" formatRows="0" objects="1" scenarios="1" spinCount="100000" saltValue="BrVCh0QeclhHzAb/w96EafFyChTMt3vVOnhyPghpav2w5doPqhLk8cDc4zPY9FCuXmbbOW+eu/abZkyRkgy54Q==" hashValue="rE6tPpqrqJsGhiOzSF/+accNZfUK4mVcxx7VsyRB67dtxVgcDj6/Bw58rHC1OytP+JUAIgnVJP3zaFD4tXBydw==" algorithmName="SHA-512" password="CC35"/>
  <autoFilter ref="C81:K12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2/111151231"/>
    <hyperlink ref="F89" r:id="rId2" display="https://podminky.urs.cz/item/CS_URS_2023_02/184851511"/>
    <hyperlink ref="F91" r:id="rId3" display="https://podminky.urs.cz/item/CS_URS_2023_02/184813135"/>
    <hyperlink ref="F97" r:id="rId4" display="https://podminky.urs.cz/item/CS_URS_2023_02/184813136"/>
    <hyperlink ref="F103" r:id="rId5" display="https://podminky.urs.cz/item/CS_URS_2023_02/184911111"/>
    <hyperlink ref="F107" r:id="rId6" display="https://podminky.urs.cz/item/CS_URS_2023_02/185804214"/>
    <hyperlink ref="F110" r:id="rId7" display="https://podminky.urs.cz/item/CS_URS_2023_02/185804312"/>
    <hyperlink ref="F115" r:id="rId8" display="https://podminky.urs.cz/item/CS_URS_2023_02/185851121"/>
    <hyperlink ref="F117" r:id="rId9" display="https://podminky.urs.cz/item/CS_URS_2023_02/185851129"/>
    <hyperlink ref="F122" r:id="rId10" display="https://podminky.urs.cz/item/CS_URS_2023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100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Vypracování PD výsadby IP 31, KoPÚ Roudná nad Lužnicí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595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35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19. 12. 2023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35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35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35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47</v>
      </c>
      <c r="E30" s="41"/>
      <c r="F30" s="41"/>
      <c r="G30" s="41"/>
      <c r="H30" s="41"/>
      <c r="I30" s="41"/>
      <c r="J30" s="147">
        <f>ROUND(J82,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49</v>
      </c>
      <c r="G32" s="41"/>
      <c r="H32" s="41"/>
      <c r="I32" s="148" t="s">
        <v>48</v>
      </c>
      <c r="J32" s="148" t="s">
        <v>50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51</v>
      </c>
      <c r="E33" s="135" t="s">
        <v>52</v>
      </c>
      <c r="F33" s="150">
        <f>ROUND((SUM(BE82:BE122)),  2)</f>
        <v>0</v>
      </c>
      <c r="G33" s="41"/>
      <c r="H33" s="41"/>
      <c r="I33" s="151">
        <v>0.20999999999999999</v>
      </c>
      <c r="J33" s="150">
        <f>ROUND(((SUM(BE82:BE122))*I33),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53</v>
      </c>
      <c r="F34" s="150">
        <f>ROUND((SUM(BF82:BF122)),  2)</f>
        <v>0</v>
      </c>
      <c r="G34" s="41"/>
      <c r="H34" s="41"/>
      <c r="I34" s="151">
        <v>0.12</v>
      </c>
      <c r="J34" s="150">
        <f>ROUND(((SUM(BF82:BF122))*I34),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54</v>
      </c>
      <c r="F35" s="150">
        <f>ROUND((SUM(BG82:BG122)),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55</v>
      </c>
      <c r="F36" s="150">
        <f>ROUND((SUM(BH82:BH122)),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56</v>
      </c>
      <c r="F37" s="150">
        <f>ROUND((SUM(BI82:BI122)),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57</v>
      </c>
      <c r="E39" s="154"/>
      <c r="F39" s="154"/>
      <c r="G39" s="155" t="s">
        <v>58</v>
      </c>
      <c r="H39" s="156" t="s">
        <v>59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103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Vypracování PD výsadby IP 31, KoPÚ Roudná nad Lužnicí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801.2 - Povýsadbová péče - 2. rok péče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Roudná nad Lužnicí</v>
      </c>
      <c r="G52" s="43"/>
      <c r="H52" s="43"/>
      <c r="I52" s="34" t="s">
        <v>24</v>
      </c>
      <c r="J52" s="75" t="str">
        <f>IF(J12="","",J12)</f>
        <v>19. 12. 2023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Krajský pozemkový úřad pro jihočeský kraj - Tábor</v>
      </c>
      <c r="G54" s="43"/>
      <c r="H54" s="43"/>
      <c r="I54" s="34" t="s">
        <v>38</v>
      </c>
      <c r="J54" s="39" t="str">
        <f>E21</f>
        <v>Ing. arch. Martin Jirovský Ph.D, MBA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Design M.A.A.T s.r.o.; Petra Stejskalová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79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108</v>
      </c>
      <c r="E61" s="177"/>
      <c r="F61" s="177"/>
      <c r="G61" s="177"/>
      <c r="H61" s="177"/>
      <c r="I61" s="177"/>
      <c r="J61" s="178">
        <f>J84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110</v>
      </c>
      <c r="E62" s="177"/>
      <c r="F62" s="177"/>
      <c r="G62" s="177"/>
      <c r="H62" s="177"/>
      <c r="I62" s="177"/>
      <c r="J62" s="178">
        <f>J120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5" t="s">
        <v>115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4" t="s">
        <v>16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3" t="str">
        <f>E7</f>
        <v>Vypracování PD výsadby IP 31, KoPÚ Roudná nad Lužnicí</v>
      </c>
      <c r="F72" s="34"/>
      <c r="G72" s="34"/>
      <c r="H72" s="34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101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801.2 - Povýsadbová péče - 2. rok péče</v>
      </c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22</v>
      </c>
      <c r="D76" s="43"/>
      <c r="E76" s="43"/>
      <c r="F76" s="29" t="str">
        <f>F12</f>
        <v>Roudná nad Lužnicí</v>
      </c>
      <c r="G76" s="43"/>
      <c r="H76" s="43"/>
      <c r="I76" s="34" t="s">
        <v>24</v>
      </c>
      <c r="J76" s="75" t="str">
        <f>IF(J12="","",J12)</f>
        <v>19. 12. 2023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4" t="s">
        <v>30</v>
      </c>
      <c r="D78" s="43"/>
      <c r="E78" s="43"/>
      <c r="F78" s="29" t="str">
        <f>E15</f>
        <v>Krajský pozemkový úřad pro jihočeský kraj - Tábor</v>
      </c>
      <c r="G78" s="43"/>
      <c r="H78" s="43"/>
      <c r="I78" s="34" t="s">
        <v>38</v>
      </c>
      <c r="J78" s="39" t="str">
        <f>E21</f>
        <v>Ing. arch. Martin Jirovský Ph.D, MBA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40.05" customHeight="1">
      <c r="A79" s="41"/>
      <c r="B79" s="42"/>
      <c r="C79" s="34" t="s">
        <v>36</v>
      </c>
      <c r="D79" s="43"/>
      <c r="E79" s="43"/>
      <c r="F79" s="29" t="str">
        <f>IF(E18="","",E18)</f>
        <v>Vyplň údaj</v>
      </c>
      <c r="G79" s="43"/>
      <c r="H79" s="43"/>
      <c r="I79" s="34" t="s">
        <v>42</v>
      </c>
      <c r="J79" s="39" t="str">
        <f>E24</f>
        <v>Design M.A.A.T s.r.o.; Petra Stejskalová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0"/>
      <c r="B81" s="181"/>
      <c r="C81" s="182" t="s">
        <v>116</v>
      </c>
      <c r="D81" s="183" t="s">
        <v>66</v>
      </c>
      <c r="E81" s="183" t="s">
        <v>62</v>
      </c>
      <c r="F81" s="183" t="s">
        <v>63</v>
      </c>
      <c r="G81" s="183" t="s">
        <v>117</v>
      </c>
      <c r="H81" s="183" t="s">
        <v>118</v>
      </c>
      <c r="I81" s="183" t="s">
        <v>119</v>
      </c>
      <c r="J81" s="183" t="s">
        <v>105</v>
      </c>
      <c r="K81" s="184" t="s">
        <v>120</v>
      </c>
      <c r="L81" s="185"/>
      <c r="M81" s="95" t="s">
        <v>35</v>
      </c>
      <c r="N81" s="96" t="s">
        <v>51</v>
      </c>
      <c r="O81" s="96" t="s">
        <v>121</v>
      </c>
      <c r="P81" s="96" t="s">
        <v>122</v>
      </c>
      <c r="Q81" s="96" t="s">
        <v>123</v>
      </c>
      <c r="R81" s="96" t="s">
        <v>124</v>
      </c>
      <c r="S81" s="96" t="s">
        <v>125</v>
      </c>
      <c r="T81" s="97" t="s">
        <v>126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41"/>
      <c r="B82" s="42"/>
      <c r="C82" s="102" t="s">
        <v>127</v>
      </c>
      <c r="D82" s="43"/>
      <c r="E82" s="43"/>
      <c r="F82" s="43"/>
      <c r="G82" s="43"/>
      <c r="H82" s="43"/>
      <c r="I82" s="43"/>
      <c r="J82" s="186">
        <f>BK82</f>
        <v>0</v>
      </c>
      <c r="K82" s="43"/>
      <c r="L82" s="47"/>
      <c r="M82" s="98"/>
      <c r="N82" s="187"/>
      <c r="O82" s="99"/>
      <c r="P82" s="188">
        <f>P83</f>
        <v>0</v>
      </c>
      <c r="Q82" s="99"/>
      <c r="R82" s="188">
        <f>R83</f>
        <v>0.034130000000000001</v>
      </c>
      <c r="S82" s="99"/>
      <c r="T82" s="189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19" t="s">
        <v>80</v>
      </c>
      <c r="AU82" s="19" t="s">
        <v>106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80</v>
      </c>
      <c r="E83" s="194" t="s">
        <v>128</v>
      </c>
      <c r="F83" s="194" t="s">
        <v>129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P84+P120</f>
        <v>0</v>
      </c>
      <c r="Q83" s="199"/>
      <c r="R83" s="200">
        <f>R84+R120</f>
        <v>0.034130000000000001</v>
      </c>
      <c r="S83" s="199"/>
      <c r="T83" s="201">
        <f>T84+T120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89</v>
      </c>
      <c r="AT83" s="203" t="s">
        <v>80</v>
      </c>
      <c r="AU83" s="203" t="s">
        <v>81</v>
      </c>
      <c r="AY83" s="202" t="s">
        <v>130</v>
      </c>
      <c r="BK83" s="204">
        <f>BK84+BK120</f>
        <v>0</v>
      </c>
    </row>
    <row r="84" s="12" customFormat="1" ht="22.8" customHeight="1">
      <c r="A84" s="12"/>
      <c r="B84" s="191"/>
      <c r="C84" s="192"/>
      <c r="D84" s="193" t="s">
        <v>80</v>
      </c>
      <c r="E84" s="205" t="s">
        <v>89</v>
      </c>
      <c r="F84" s="205" t="s">
        <v>131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SUM(P85:P119)</f>
        <v>0</v>
      </c>
      <c r="Q84" s="199"/>
      <c r="R84" s="200">
        <f>SUM(R85:R119)</f>
        <v>0.034130000000000001</v>
      </c>
      <c r="S84" s="199"/>
      <c r="T84" s="201">
        <f>SUM(T85:T119)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89</v>
      </c>
      <c r="AT84" s="203" t="s">
        <v>80</v>
      </c>
      <c r="AU84" s="203" t="s">
        <v>89</v>
      </c>
      <c r="AY84" s="202" t="s">
        <v>130</v>
      </c>
      <c r="BK84" s="204">
        <f>SUM(BK85:BK119)</f>
        <v>0</v>
      </c>
    </row>
    <row r="85" s="2" customFormat="1" ht="33" customHeight="1">
      <c r="A85" s="41"/>
      <c r="B85" s="42"/>
      <c r="C85" s="207" t="s">
        <v>89</v>
      </c>
      <c r="D85" s="207" t="s">
        <v>132</v>
      </c>
      <c r="E85" s="208" t="s">
        <v>557</v>
      </c>
      <c r="F85" s="209" t="s">
        <v>558</v>
      </c>
      <c r="G85" s="210" t="s">
        <v>135</v>
      </c>
      <c r="H85" s="211">
        <v>7484</v>
      </c>
      <c r="I85" s="212"/>
      <c r="J85" s="213">
        <f>ROUND(I85*H85,2)</f>
        <v>0</v>
      </c>
      <c r="K85" s="209" t="s">
        <v>136</v>
      </c>
      <c r="L85" s="47"/>
      <c r="M85" s="214" t="s">
        <v>35</v>
      </c>
      <c r="N85" s="215" t="s">
        <v>52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137</v>
      </c>
      <c r="AT85" s="218" t="s">
        <v>132</v>
      </c>
      <c r="AU85" s="218" t="s">
        <v>21</v>
      </c>
      <c r="AY85" s="19" t="s">
        <v>130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9" t="s">
        <v>89</v>
      </c>
      <c r="BK85" s="219">
        <f>ROUND(I85*H85,2)</f>
        <v>0</v>
      </c>
      <c r="BL85" s="19" t="s">
        <v>137</v>
      </c>
      <c r="BM85" s="218" t="s">
        <v>596</v>
      </c>
    </row>
    <row r="86" s="2" customFormat="1">
      <c r="A86" s="41"/>
      <c r="B86" s="42"/>
      <c r="C86" s="43"/>
      <c r="D86" s="220" t="s">
        <v>139</v>
      </c>
      <c r="E86" s="43"/>
      <c r="F86" s="221" t="s">
        <v>560</v>
      </c>
      <c r="G86" s="43"/>
      <c r="H86" s="43"/>
      <c r="I86" s="222"/>
      <c r="J86" s="43"/>
      <c r="K86" s="43"/>
      <c r="L86" s="47"/>
      <c r="M86" s="223"/>
      <c r="N86" s="224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139</v>
      </c>
      <c r="AU86" s="19" t="s">
        <v>21</v>
      </c>
    </row>
    <row r="87" s="13" customFormat="1">
      <c r="A87" s="13"/>
      <c r="B87" s="225"/>
      <c r="C87" s="226"/>
      <c r="D87" s="227" t="s">
        <v>145</v>
      </c>
      <c r="E87" s="228" t="s">
        <v>35</v>
      </c>
      <c r="F87" s="229" t="s">
        <v>561</v>
      </c>
      <c r="G87" s="226"/>
      <c r="H87" s="230">
        <v>7484</v>
      </c>
      <c r="I87" s="231"/>
      <c r="J87" s="226"/>
      <c r="K87" s="226"/>
      <c r="L87" s="232"/>
      <c r="M87" s="233"/>
      <c r="N87" s="234"/>
      <c r="O87" s="234"/>
      <c r="P87" s="234"/>
      <c r="Q87" s="234"/>
      <c r="R87" s="234"/>
      <c r="S87" s="234"/>
      <c r="T87" s="23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6" t="s">
        <v>145</v>
      </c>
      <c r="AU87" s="236" t="s">
        <v>21</v>
      </c>
      <c r="AV87" s="13" t="s">
        <v>21</v>
      </c>
      <c r="AW87" s="13" t="s">
        <v>41</v>
      </c>
      <c r="AX87" s="13" t="s">
        <v>89</v>
      </c>
      <c r="AY87" s="236" t="s">
        <v>130</v>
      </c>
    </row>
    <row r="88" s="2" customFormat="1" ht="33" customHeight="1">
      <c r="A88" s="41"/>
      <c r="B88" s="42"/>
      <c r="C88" s="207" t="s">
        <v>21</v>
      </c>
      <c r="D88" s="207" t="s">
        <v>132</v>
      </c>
      <c r="E88" s="208" t="s">
        <v>562</v>
      </c>
      <c r="F88" s="209" t="s">
        <v>563</v>
      </c>
      <c r="G88" s="210" t="s">
        <v>199</v>
      </c>
      <c r="H88" s="211">
        <v>168</v>
      </c>
      <c r="I88" s="212"/>
      <c r="J88" s="213">
        <f>ROUND(I88*H88,2)</f>
        <v>0</v>
      </c>
      <c r="K88" s="209" t="s">
        <v>136</v>
      </c>
      <c r="L88" s="47"/>
      <c r="M88" s="214" t="s">
        <v>35</v>
      </c>
      <c r="N88" s="215" t="s">
        <v>52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137</v>
      </c>
      <c r="AT88" s="218" t="s">
        <v>132</v>
      </c>
      <c r="AU88" s="218" t="s">
        <v>21</v>
      </c>
      <c r="AY88" s="19" t="s">
        <v>130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89</v>
      </c>
      <c r="BK88" s="219">
        <f>ROUND(I88*H88,2)</f>
        <v>0</v>
      </c>
      <c r="BL88" s="19" t="s">
        <v>137</v>
      </c>
      <c r="BM88" s="218" t="s">
        <v>597</v>
      </c>
    </row>
    <row r="89" s="2" customFormat="1">
      <c r="A89" s="41"/>
      <c r="B89" s="42"/>
      <c r="C89" s="43"/>
      <c r="D89" s="220" t="s">
        <v>139</v>
      </c>
      <c r="E89" s="43"/>
      <c r="F89" s="221" t="s">
        <v>565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139</v>
      </c>
      <c r="AU89" s="19" t="s">
        <v>21</v>
      </c>
    </row>
    <row r="90" s="2" customFormat="1" ht="24.15" customHeight="1">
      <c r="A90" s="41"/>
      <c r="B90" s="42"/>
      <c r="C90" s="207" t="s">
        <v>149</v>
      </c>
      <c r="D90" s="207" t="s">
        <v>132</v>
      </c>
      <c r="E90" s="208" t="s">
        <v>405</v>
      </c>
      <c r="F90" s="209" t="s">
        <v>406</v>
      </c>
      <c r="G90" s="210" t="s">
        <v>407</v>
      </c>
      <c r="H90" s="211">
        <v>31.390000000000001</v>
      </c>
      <c r="I90" s="212"/>
      <c r="J90" s="213">
        <f>ROUND(I90*H90,2)</f>
        <v>0</v>
      </c>
      <c r="K90" s="209" t="s">
        <v>136</v>
      </c>
      <c r="L90" s="47"/>
      <c r="M90" s="214" t="s">
        <v>35</v>
      </c>
      <c r="N90" s="215" t="s">
        <v>52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137</v>
      </c>
      <c r="AT90" s="218" t="s">
        <v>132</v>
      </c>
      <c r="AU90" s="218" t="s">
        <v>21</v>
      </c>
      <c r="AY90" s="19" t="s">
        <v>130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89</v>
      </c>
      <c r="BK90" s="219">
        <f>ROUND(I90*H90,2)</f>
        <v>0</v>
      </c>
      <c r="BL90" s="19" t="s">
        <v>137</v>
      </c>
      <c r="BM90" s="218" t="s">
        <v>598</v>
      </c>
    </row>
    <row r="91" s="2" customFormat="1">
      <c r="A91" s="41"/>
      <c r="B91" s="42"/>
      <c r="C91" s="43"/>
      <c r="D91" s="220" t="s">
        <v>139</v>
      </c>
      <c r="E91" s="43"/>
      <c r="F91" s="221" t="s">
        <v>409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139</v>
      </c>
      <c r="AU91" s="19" t="s">
        <v>21</v>
      </c>
    </row>
    <row r="92" s="13" customFormat="1">
      <c r="A92" s="13"/>
      <c r="B92" s="225"/>
      <c r="C92" s="226"/>
      <c r="D92" s="227" t="s">
        <v>145</v>
      </c>
      <c r="E92" s="228" t="s">
        <v>35</v>
      </c>
      <c r="F92" s="229" t="s">
        <v>567</v>
      </c>
      <c r="G92" s="226"/>
      <c r="H92" s="230">
        <v>3139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145</v>
      </c>
      <c r="AU92" s="236" t="s">
        <v>21</v>
      </c>
      <c r="AV92" s="13" t="s">
        <v>21</v>
      </c>
      <c r="AW92" s="13" t="s">
        <v>41</v>
      </c>
      <c r="AX92" s="13" t="s">
        <v>89</v>
      </c>
      <c r="AY92" s="236" t="s">
        <v>130</v>
      </c>
    </row>
    <row r="93" s="13" customFormat="1">
      <c r="A93" s="13"/>
      <c r="B93" s="225"/>
      <c r="C93" s="226"/>
      <c r="D93" s="227" t="s">
        <v>145</v>
      </c>
      <c r="E93" s="226"/>
      <c r="F93" s="229" t="s">
        <v>411</v>
      </c>
      <c r="G93" s="226"/>
      <c r="H93" s="230">
        <v>31.390000000000001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145</v>
      </c>
      <c r="AU93" s="236" t="s">
        <v>21</v>
      </c>
      <c r="AV93" s="13" t="s">
        <v>21</v>
      </c>
      <c r="AW93" s="13" t="s">
        <v>4</v>
      </c>
      <c r="AX93" s="13" t="s">
        <v>89</v>
      </c>
      <c r="AY93" s="236" t="s">
        <v>130</v>
      </c>
    </row>
    <row r="94" s="2" customFormat="1" ht="16.5" customHeight="1">
      <c r="A94" s="41"/>
      <c r="B94" s="42"/>
      <c r="C94" s="249" t="s">
        <v>137</v>
      </c>
      <c r="D94" s="249" t="s">
        <v>189</v>
      </c>
      <c r="E94" s="250" t="s">
        <v>413</v>
      </c>
      <c r="F94" s="251" t="s">
        <v>414</v>
      </c>
      <c r="G94" s="252" t="s">
        <v>415</v>
      </c>
      <c r="H94" s="253">
        <v>31.390000000000001</v>
      </c>
      <c r="I94" s="254"/>
      <c r="J94" s="255">
        <f>ROUND(I94*H94,2)</f>
        <v>0</v>
      </c>
      <c r="K94" s="251" t="s">
        <v>136</v>
      </c>
      <c r="L94" s="256"/>
      <c r="M94" s="257" t="s">
        <v>35</v>
      </c>
      <c r="N94" s="258" t="s">
        <v>52</v>
      </c>
      <c r="O94" s="87"/>
      <c r="P94" s="216">
        <f>O94*H94</f>
        <v>0</v>
      </c>
      <c r="Q94" s="216">
        <v>0.001</v>
      </c>
      <c r="R94" s="216">
        <f>Q94*H94</f>
        <v>0.031390000000000001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177</v>
      </c>
      <c r="AT94" s="218" t="s">
        <v>189</v>
      </c>
      <c r="AU94" s="218" t="s">
        <v>21</v>
      </c>
      <c r="AY94" s="19" t="s">
        <v>130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89</v>
      </c>
      <c r="BK94" s="219">
        <f>ROUND(I94*H94,2)</f>
        <v>0</v>
      </c>
      <c r="BL94" s="19" t="s">
        <v>137</v>
      </c>
      <c r="BM94" s="218" t="s">
        <v>599</v>
      </c>
    </row>
    <row r="95" s="13" customFormat="1">
      <c r="A95" s="13"/>
      <c r="B95" s="225"/>
      <c r="C95" s="226"/>
      <c r="D95" s="227" t="s">
        <v>145</v>
      </c>
      <c r="E95" s="226"/>
      <c r="F95" s="229" t="s">
        <v>569</v>
      </c>
      <c r="G95" s="226"/>
      <c r="H95" s="230">
        <v>31.390000000000001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145</v>
      </c>
      <c r="AU95" s="236" t="s">
        <v>21</v>
      </c>
      <c r="AV95" s="13" t="s">
        <v>21</v>
      </c>
      <c r="AW95" s="13" t="s">
        <v>4</v>
      </c>
      <c r="AX95" s="13" t="s">
        <v>89</v>
      </c>
      <c r="AY95" s="236" t="s">
        <v>130</v>
      </c>
    </row>
    <row r="96" s="2" customFormat="1" ht="24.15" customHeight="1">
      <c r="A96" s="41"/>
      <c r="B96" s="42"/>
      <c r="C96" s="207" t="s">
        <v>158</v>
      </c>
      <c r="D96" s="207" t="s">
        <v>132</v>
      </c>
      <c r="E96" s="208" t="s">
        <v>418</v>
      </c>
      <c r="F96" s="209" t="s">
        <v>419</v>
      </c>
      <c r="G96" s="210" t="s">
        <v>407</v>
      </c>
      <c r="H96" s="211">
        <v>1.6399999999999999</v>
      </c>
      <c r="I96" s="212"/>
      <c r="J96" s="213">
        <f>ROUND(I96*H96,2)</f>
        <v>0</v>
      </c>
      <c r="K96" s="209" t="s">
        <v>136</v>
      </c>
      <c r="L96" s="47"/>
      <c r="M96" s="214" t="s">
        <v>35</v>
      </c>
      <c r="N96" s="215" t="s">
        <v>52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137</v>
      </c>
      <c r="AT96" s="218" t="s">
        <v>132</v>
      </c>
      <c r="AU96" s="218" t="s">
        <v>21</v>
      </c>
      <c r="AY96" s="19" t="s">
        <v>130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89</v>
      </c>
      <c r="BK96" s="219">
        <f>ROUND(I96*H96,2)</f>
        <v>0</v>
      </c>
      <c r="BL96" s="19" t="s">
        <v>137</v>
      </c>
      <c r="BM96" s="218" t="s">
        <v>600</v>
      </c>
    </row>
    <row r="97" s="2" customFormat="1">
      <c r="A97" s="41"/>
      <c r="B97" s="42"/>
      <c r="C97" s="43"/>
      <c r="D97" s="220" t="s">
        <v>139</v>
      </c>
      <c r="E97" s="43"/>
      <c r="F97" s="221" t="s">
        <v>421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139</v>
      </c>
      <c r="AU97" s="19" t="s">
        <v>21</v>
      </c>
    </row>
    <row r="98" s="13" customFormat="1">
      <c r="A98" s="13"/>
      <c r="B98" s="225"/>
      <c r="C98" s="226"/>
      <c r="D98" s="227" t="s">
        <v>145</v>
      </c>
      <c r="E98" s="228" t="s">
        <v>35</v>
      </c>
      <c r="F98" s="229" t="s">
        <v>571</v>
      </c>
      <c r="G98" s="226"/>
      <c r="H98" s="230">
        <v>164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145</v>
      </c>
      <c r="AU98" s="236" t="s">
        <v>21</v>
      </c>
      <c r="AV98" s="13" t="s">
        <v>21</v>
      </c>
      <c r="AW98" s="13" t="s">
        <v>41</v>
      </c>
      <c r="AX98" s="13" t="s">
        <v>89</v>
      </c>
      <c r="AY98" s="236" t="s">
        <v>130</v>
      </c>
    </row>
    <row r="99" s="13" customFormat="1">
      <c r="A99" s="13"/>
      <c r="B99" s="225"/>
      <c r="C99" s="226"/>
      <c r="D99" s="227" t="s">
        <v>145</v>
      </c>
      <c r="E99" s="226"/>
      <c r="F99" s="229" t="s">
        <v>423</v>
      </c>
      <c r="G99" s="226"/>
      <c r="H99" s="230">
        <v>1.6399999999999999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145</v>
      </c>
      <c r="AU99" s="236" t="s">
        <v>21</v>
      </c>
      <c r="AV99" s="13" t="s">
        <v>21</v>
      </c>
      <c r="AW99" s="13" t="s">
        <v>4</v>
      </c>
      <c r="AX99" s="13" t="s">
        <v>89</v>
      </c>
      <c r="AY99" s="236" t="s">
        <v>130</v>
      </c>
    </row>
    <row r="100" s="2" customFormat="1" ht="16.5" customHeight="1">
      <c r="A100" s="41"/>
      <c r="B100" s="42"/>
      <c r="C100" s="249" t="s">
        <v>163</v>
      </c>
      <c r="D100" s="249" t="s">
        <v>189</v>
      </c>
      <c r="E100" s="250" t="s">
        <v>413</v>
      </c>
      <c r="F100" s="251" t="s">
        <v>414</v>
      </c>
      <c r="G100" s="252" t="s">
        <v>415</v>
      </c>
      <c r="H100" s="253">
        <v>1.6399999999999999</v>
      </c>
      <c r="I100" s="254"/>
      <c r="J100" s="255">
        <f>ROUND(I100*H100,2)</f>
        <v>0</v>
      </c>
      <c r="K100" s="251" t="s">
        <v>136</v>
      </c>
      <c r="L100" s="256"/>
      <c r="M100" s="257" t="s">
        <v>35</v>
      </c>
      <c r="N100" s="258" t="s">
        <v>52</v>
      </c>
      <c r="O100" s="87"/>
      <c r="P100" s="216">
        <f>O100*H100</f>
        <v>0</v>
      </c>
      <c r="Q100" s="216">
        <v>0.001</v>
      </c>
      <c r="R100" s="216">
        <f>Q100*H100</f>
        <v>0.00164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177</v>
      </c>
      <c r="AT100" s="218" t="s">
        <v>189</v>
      </c>
      <c r="AU100" s="218" t="s">
        <v>21</v>
      </c>
      <c r="AY100" s="19" t="s">
        <v>130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89</v>
      </c>
      <c r="BK100" s="219">
        <f>ROUND(I100*H100,2)</f>
        <v>0</v>
      </c>
      <c r="BL100" s="19" t="s">
        <v>137</v>
      </c>
      <c r="BM100" s="218" t="s">
        <v>601</v>
      </c>
    </row>
    <row r="101" s="13" customFormat="1">
      <c r="A101" s="13"/>
      <c r="B101" s="225"/>
      <c r="C101" s="226"/>
      <c r="D101" s="227" t="s">
        <v>145</v>
      </c>
      <c r="E101" s="226"/>
      <c r="F101" s="229" t="s">
        <v>573</v>
      </c>
      <c r="G101" s="226"/>
      <c r="H101" s="230">
        <v>1.6399999999999999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145</v>
      </c>
      <c r="AU101" s="236" t="s">
        <v>21</v>
      </c>
      <c r="AV101" s="13" t="s">
        <v>21</v>
      </c>
      <c r="AW101" s="13" t="s">
        <v>4</v>
      </c>
      <c r="AX101" s="13" t="s">
        <v>89</v>
      </c>
      <c r="AY101" s="236" t="s">
        <v>130</v>
      </c>
    </row>
    <row r="102" s="2" customFormat="1" ht="24.15" customHeight="1">
      <c r="A102" s="41"/>
      <c r="B102" s="42"/>
      <c r="C102" s="207" t="s">
        <v>168</v>
      </c>
      <c r="D102" s="207" t="s">
        <v>132</v>
      </c>
      <c r="E102" s="208" t="s">
        <v>574</v>
      </c>
      <c r="F102" s="209" t="s">
        <v>575</v>
      </c>
      <c r="G102" s="210" t="s">
        <v>199</v>
      </c>
      <c r="H102" s="211">
        <v>55</v>
      </c>
      <c r="I102" s="212"/>
      <c r="J102" s="213">
        <f>ROUND(I102*H102,2)</f>
        <v>0</v>
      </c>
      <c r="K102" s="209" t="s">
        <v>136</v>
      </c>
      <c r="L102" s="47"/>
      <c r="M102" s="214" t="s">
        <v>35</v>
      </c>
      <c r="N102" s="215" t="s">
        <v>52</v>
      </c>
      <c r="O102" s="87"/>
      <c r="P102" s="216">
        <f>O102*H102</f>
        <v>0</v>
      </c>
      <c r="Q102" s="216">
        <v>2.0000000000000002E-05</v>
      </c>
      <c r="R102" s="216">
        <f>Q102*H102</f>
        <v>0.0011000000000000001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137</v>
      </c>
      <c r="AT102" s="218" t="s">
        <v>132</v>
      </c>
      <c r="AU102" s="218" t="s">
        <v>21</v>
      </c>
      <c r="AY102" s="19" t="s">
        <v>130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89</v>
      </c>
      <c r="BK102" s="219">
        <f>ROUND(I102*H102,2)</f>
        <v>0</v>
      </c>
      <c r="BL102" s="19" t="s">
        <v>137</v>
      </c>
      <c r="BM102" s="218" t="s">
        <v>602</v>
      </c>
    </row>
    <row r="103" s="2" customFormat="1">
      <c r="A103" s="41"/>
      <c r="B103" s="42"/>
      <c r="C103" s="43"/>
      <c r="D103" s="220" t="s">
        <v>139</v>
      </c>
      <c r="E103" s="43"/>
      <c r="F103" s="221" t="s">
        <v>577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139</v>
      </c>
      <c r="AU103" s="19" t="s">
        <v>21</v>
      </c>
    </row>
    <row r="104" s="2" customFormat="1">
      <c r="A104" s="41"/>
      <c r="B104" s="42"/>
      <c r="C104" s="43"/>
      <c r="D104" s="227" t="s">
        <v>174</v>
      </c>
      <c r="E104" s="43"/>
      <c r="F104" s="248" t="s">
        <v>578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174</v>
      </c>
      <c r="AU104" s="19" t="s">
        <v>21</v>
      </c>
    </row>
    <row r="105" s="13" customFormat="1">
      <c r="A105" s="13"/>
      <c r="B105" s="225"/>
      <c r="C105" s="226"/>
      <c r="D105" s="227" t="s">
        <v>145</v>
      </c>
      <c r="E105" s="228" t="s">
        <v>35</v>
      </c>
      <c r="F105" s="229" t="s">
        <v>579</v>
      </c>
      <c r="G105" s="226"/>
      <c r="H105" s="230">
        <v>55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145</v>
      </c>
      <c r="AU105" s="236" t="s">
        <v>21</v>
      </c>
      <c r="AV105" s="13" t="s">
        <v>21</v>
      </c>
      <c r="AW105" s="13" t="s">
        <v>41</v>
      </c>
      <c r="AX105" s="13" t="s">
        <v>89</v>
      </c>
      <c r="AY105" s="236" t="s">
        <v>130</v>
      </c>
    </row>
    <row r="106" s="2" customFormat="1" ht="24.15" customHeight="1">
      <c r="A106" s="41"/>
      <c r="B106" s="42"/>
      <c r="C106" s="207" t="s">
        <v>177</v>
      </c>
      <c r="D106" s="207" t="s">
        <v>132</v>
      </c>
      <c r="E106" s="208" t="s">
        <v>580</v>
      </c>
      <c r="F106" s="209" t="s">
        <v>581</v>
      </c>
      <c r="G106" s="210" t="s">
        <v>135</v>
      </c>
      <c r="H106" s="211">
        <v>6728</v>
      </c>
      <c r="I106" s="212"/>
      <c r="J106" s="213">
        <f>ROUND(I106*H106,2)</f>
        <v>0</v>
      </c>
      <c r="K106" s="209" t="s">
        <v>136</v>
      </c>
      <c r="L106" s="47"/>
      <c r="M106" s="214" t="s">
        <v>35</v>
      </c>
      <c r="N106" s="215" t="s">
        <v>52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137</v>
      </c>
      <c r="AT106" s="218" t="s">
        <v>132</v>
      </c>
      <c r="AU106" s="218" t="s">
        <v>21</v>
      </c>
      <c r="AY106" s="19" t="s">
        <v>130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89</v>
      </c>
      <c r="BK106" s="219">
        <f>ROUND(I106*H106,2)</f>
        <v>0</v>
      </c>
      <c r="BL106" s="19" t="s">
        <v>137</v>
      </c>
      <c r="BM106" s="218" t="s">
        <v>603</v>
      </c>
    </row>
    <row r="107" s="2" customFormat="1">
      <c r="A107" s="41"/>
      <c r="B107" s="42"/>
      <c r="C107" s="43"/>
      <c r="D107" s="220" t="s">
        <v>139</v>
      </c>
      <c r="E107" s="43"/>
      <c r="F107" s="221" t="s">
        <v>583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139</v>
      </c>
      <c r="AU107" s="19" t="s">
        <v>21</v>
      </c>
    </row>
    <row r="108" s="13" customFormat="1">
      <c r="A108" s="13"/>
      <c r="B108" s="225"/>
      <c r="C108" s="226"/>
      <c r="D108" s="227" t="s">
        <v>145</v>
      </c>
      <c r="E108" s="228" t="s">
        <v>35</v>
      </c>
      <c r="F108" s="229" t="s">
        <v>584</v>
      </c>
      <c r="G108" s="226"/>
      <c r="H108" s="230">
        <v>6728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145</v>
      </c>
      <c r="AU108" s="236" t="s">
        <v>21</v>
      </c>
      <c r="AV108" s="13" t="s">
        <v>21</v>
      </c>
      <c r="AW108" s="13" t="s">
        <v>41</v>
      </c>
      <c r="AX108" s="13" t="s">
        <v>89</v>
      </c>
      <c r="AY108" s="236" t="s">
        <v>130</v>
      </c>
    </row>
    <row r="109" s="2" customFormat="1" ht="21.75" customHeight="1">
      <c r="A109" s="41"/>
      <c r="B109" s="42"/>
      <c r="C109" s="207" t="s">
        <v>183</v>
      </c>
      <c r="D109" s="207" t="s">
        <v>132</v>
      </c>
      <c r="E109" s="208" t="s">
        <v>585</v>
      </c>
      <c r="F109" s="209" t="s">
        <v>586</v>
      </c>
      <c r="G109" s="210" t="s">
        <v>171</v>
      </c>
      <c r="H109" s="211">
        <v>368.80000000000001</v>
      </c>
      <c r="I109" s="212"/>
      <c r="J109" s="213">
        <f>ROUND(I109*H109,2)</f>
        <v>0</v>
      </c>
      <c r="K109" s="209" t="s">
        <v>136</v>
      </c>
      <c r="L109" s="47"/>
      <c r="M109" s="214" t="s">
        <v>35</v>
      </c>
      <c r="N109" s="215" t="s">
        <v>52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137</v>
      </c>
      <c r="AT109" s="218" t="s">
        <v>132</v>
      </c>
      <c r="AU109" s="218" t="s">
        <v>21</v>
      </c>
      <c r="AY109" s="19" t="s">
        <v>130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89</v>
      </c>
      <c r="BK109" s="219">
        <f>ROUND(I109*H109,2)</f>
        <v>0</v>
      </c>
      <c r="BL109" s="19" t="s">
        <v>137</v>
      </c>
      <c r="BM109" s="218" t="s">
        <v>604</v>
      </c>
    </row>
    <row r="110" s="2" customFormat="1">
      <c r="A110" s="41"/>
      <c r="B110" s="42"/>
      <c r="C110" s="43"/>
      <c r="D110" s="220" t="s">
        <v>139</v>
      </c>
      <c r="E110" s="43"/>
      <c r="F110" s="221" t="s">
        <v>588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139</v>
      </c>
      <c r="AU110" s="19" t="s">
        <v>21</v>
      </c>
    </row>
    <row r="111" s="13" customFormat="1">
      <c r="A111" s="13"/>
      <c r="B111" s="225"/>
      <c r="C111" s="226"/>
      <c r="D111" s="227" t="s">
        <v>145</v>
      </c>
      <c r="E111" s="228" t="s">
        <v>35</v>
      </c>
      <c r="F111" s="229" t="s">
        <v>605</v>
      </c>
      <c r="G111" s="226"/>
      <c r="H111" s="230">
        <v>54.899999999999999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145</v>
      </c>
      <c r="AU111" s="236" t="s">
        <v>21</v>
      </c>
      <c r="AV111" s="13" t="s">
        <v>21</v>
      </c>
      <c r="AW111" s="13" t="s">
        <v>41</v>
      </c>
      <c r="AX111" s="13" t="s">
        <v>81</v>
      </c>
      <c r="AY111" s="236" t="s">
        <v>130</v>
      </c>
    </row>
    <row r="112" s="13" customFormat="1">
      <c r="A112" s="13"/>
      <c r="B112" s="225"/>
      <c r="C112" s="226"/>
      <c r="D112" s="227" t="s">
        <v>145</v>
      </c>
      <c r="E112" s="228" t="s">
        <v>35</v>
      </c>
      <c r="F112" s="229" t="s">
        <v>590</v>
      </c>
      <c r="G112" s="226"/>
      <c r="H112" s="230">
        <v>313.89999999999998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145</v>
      </c>
      <c r="AU112" s="236" t="s">
        <v>21</v>
      </c>
      <c r="AV112" s="13" t="s">
        <v>21</v>
      </c>
      <c r="AW112" s="13" t="s">
        <v>41</v>
      </c>
      <c r="AX112" s="13" t="s">
        <v>81</v>
      </c>
      <c r="AY112" s="236" t="s">
        <v>130</v>
      </c>
    </row>
    <row r="113" s="14" customFormat="1">
      <c r="A113" s="14"/>
      <c r="B113" s="237"/>
      <c r="C113" s="238"/>
      <c r="D113" s="227" t="s">
        <v>145</v>
      </c>
      <c r="E113" s="239" t="s">
        <v>35</v>
      </c>
      <c r="F113" s="240" t="s">
        <v>148</v>
      </c>
      <c r="G113" s="238"/>
      <c r="H113" s="241">
        <v>368.79999999999995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145</v>
      </c>
      <c r="AU113" s="247" t="s">
        <v>21</v>
      </c>
      <c r="AV113" s="14" t="s">
        <v>137</v>
      </c>
      <c r="AW113" s="14" t="s">
        <v>41</v>
      </c>
      <c r="AX113" s="14" t="s">
        <v>89</v>
      </c>
      <c r="AY113" s="247" t="s">
        <v>130</v>
      </c>
    </row>
    <row r="114" s="2" customFormat="1" ht="21.75" customHeight="1">
      <c r="A114" s="41"/>
      <c r="B114" s="42"/>
      <c r="C114" s="207" t="s">
        <v>188</v>
      </c>
      <c r="D114" s="207" t="s">
        <v>132</v>
      </c>
      <c r="E114" s="208" t="s">
        <v>468</v>
      </c>
      <c r="F114" s="209" t="s">
        <v>469</v>
      </c>
      <c r="G114" s="210" t="s">
        <v>171</v>
      </c>
      <c r="H114" s="211">
        <v>368.80000000000001</v>
      </c>
      <c r="I114" s="212"/>
      <c r="J114" s="213">
        <f>ROUND(I114*H114,2)</f>
        <v>0</v>
      </c>
      <c r="K114" s="209" t="s">
        <v>136</v>
      </c>
      <c r="L114" s="47"/>
      <c r="M114" s="214" t="s">
        <v>35</v>
      </c>
      <c r="N114" s="215" t="s">
        <v>52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137</v>
      </c>
      <c r="AT114" s="218" t="s">
        <v>132</v>
      </c>
      <c r="AU114" s="218" t="s">
        <v>21</v>
      </c>
      <c r="AY114" s="19" t="s">
        <v>130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89</v>
      </c>
      <c r="BK114" s="219">
        <f>ROUND(I114*H114,2)</f>
        <v>0</v>
      </c>
      <c r="BL114" s="19" t="s">
        <v>137</v>
      </c>
      <c r="BM114" s="218" t="s">
        <v>606</v>
      </c>
    </row>
    <row r="115" s="2" customFormat="1">
      <c r="A115" s="41"/>
      <c r="B115" s="42"/>
      <c r="C115" s="43"/>
      <c r="D115" s="220" t="s">
        <v>139</v>
      </c>
      <c r="E115" s="43"/>
      <c r="F115" s="221" t="s">
        <v>471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139</v>
      </c>
      <c r="AU115" s="19" t="s">
        <v>21</v>
      </c>
    </row>
    <row r="116" s="2" customFormat="1" ht="24.15" customHeight="1">
      <c r="A116" s="41"/>
      <c r="B116" s="42"/>
      <c r="C116" s="207" t="s">
        <v>196</v>
      </c>
      <c r="D116" s="207" t="s">
        <v>132</v>
      </c>
      <c r="E116" s="208" t="s">
        <v>477</v>
      </c>
      <c r="F116" s="209" t="s">
        <v>478</v>
      </c>
      <c r="G116" s="210" t="s">
        <v>171</v>
      </c>
      <c r="H116" s="211">
        <v>1106.4000000000001</v>
      </c>
      <c r="I116" s="212"/>
      <c r="J116" s="213">
        <f>ROUND(I116*H116,2)</f>
        <v>0</v>
      </c>
      <c r="K116" s="209" t="s">
        <v>136</v>
      </c>
      <c r="L116" s="47"/>
      <c r="M116" s="214" t="s">
        <v>35</v>
      </c>
      <c r="N116" s="215" t="s">
        <v>52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137</v>
      </c>
      <c r="AT116" s="218" t="s">
        <v>132</v>
      </c>
      <c r="AU116" s="218" t="s">
        <v>21</v>
      </c>
      <c r="AY116" s="19" t="s">
        <v>130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89</v>
      </c>
      <c r="BK116" s="219">
        <f>ROUND(I116*H116,2)</f>
        <v>0</v>
      </c>
      <c r="BL116" s="19" t="s">
        <v>137</v>
      </c>
      <c r="BM116" s="218" t="s">
        <v>607</v>
      </c>
    </row>
    <row r="117" s="2" customFormat="1">
      <c r="A117" s="41"/>
      <c r="B117" s="42"/>
      <c r="C117" s="43"/>
      <c r="D117" s="220" t="s">
        <v>139</v>
      </c>
      <c r="E117" s="43"/>
      <c r="F117" s="221" t="s">
        <v>480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139</v>
      </c>
      <c r="AU117" s="19" t="s">
        <v>21</v>
      </c>
    </row>
    <row r="118" s="2" customFormat="1">
      <c r="A118" s="41"/>
      <c r="B118" s="42"/>
      <c r="C118" s="43"/>
      <c r="D118" s="227" t="s">
        <v>174</v>
      </c>
      <c r="E118" s="43"/>
      <c r="F118" s="248" t="s">
        <v>481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174</v>
      </c>
      <c r="AU118" s="19" t="s">
        <v>21</v>
      </c>
    </row>
    <row r="119" s="13" customFormat="1">
      <c r="A119" s="13"/>
      <c r="B119" s="225"/>
      <c r="C119" s="226"/>
      <c r="D119" s="227" t="s">
        <v>145</v>
      </c>
      <c r="E119" s="226"/>
      <c r="F119" s="229" t="s">
        <v>608</v>
      </c>
      <c r="G119" s="226"/>
      <c r="H119" s="230">
        <v>1106.4000000000001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145</v>
      </c>
      <c r="AU119" s="236" t="s">
        <v>21</v>
      </c>
      <c r="AV119" s="13" t="s">
        <v>21</v>
      </c>
      <c r="AW119" s="13" t="s">
        <v>4</v>
      </c>
      <c r="AX119" s="13" t="s">
        <v>89</v>
      </c>
      <c r="AY119" s="236" t="s">
        <v>130</v>
      </c>
    </row>
    <row r="120" s="12" customFormat="1" ht="22.8" customHeight="1">
      <c r="A120" s="12"/>
      <c r="B120" s="191"/>
      <c r="C120" s="192"/>
      <c r="D120" s="193" t="s">
        <v>80</v>
      </c>
      <c r="E120" s="205" t="s">
        <v>523</v>
      </c>
      <c r="F120" s="205" t="s">
        <v>524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SUM(P121:P122)</f>
        <v>0</v>
      </c>
      <c r="Q120" s="199"/>
      <c r="R120" s="200">
        <f>SUM(R121:R122)</f>
        <v>0</v>
      </c>
      <c r="S120" s="199"/>
      <c r="T120" s="201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89</v>
      </c>
      <c r="AT120" s="203" t="s">
        <v>80</v>
      </c>
      <c r="AU120" s="203" t="s">
        <v>89</v>
      </c>
      <c r="AY120" s="202" t="s">
        <v>130</v>
      </c>
      <c r="BK120" s="204">
        <f>SUM(BK121:BK122)</f>
        <v>0</v>
      </c>
    </row>
    <row r="121" s="2" customFormat="1" ht="24.15" customHeight="1">
      <c r="A121" s="41"/>
      <c r="B121" s="42"/>
      <c r="C121" s="207" t="s">
        <v>8</v>
      </c>
      <c r="D121" s="207" t="s">
        <v>132</v>
      </c>
      <c r="E121" s="208" t="s">
        <v>526</v>
      </c>
      <c r="F121" s="209" t="s">
        <v>527</v>
      </c>
      <c r="G121" s="210" t="s">
        <v>449</v>
      </c>
      <c r="H121" s="211">
        <v>0.034000000000000002</v>
      </c>
      <c r="I121" s="212"/>
      <c r="J121" s="213">
        <f>ROUND(I121*H121,2)</f>
        <v>0</v>
      </c>
      <c r="K121" s="209" t="s">
        <v>136</v>
      </c>
      <c r="L121" s="47"/>
      <c r="M121" s="214" t="s">
        <v>35</v>
      </c>
      <c r="N121" s="215" t="s">
        <v>52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137</v>
      </c>
      <c r="AT121" s="218" t="s">
        <v>132</v>
      </c>
      <c r="AU121" s="218" t="s">
        <v>21</v>
      </c>
      <c r="AY121" s="19" t="s">
        <v>130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89</v>
      </c>
      <c r="BK121" s="219">
        <f>ROUND(I121*H121,2)</f>
        <v>0</v>
      </c>
      <c r="BL121" s="19" t="s">
        <v>137</v>
      </c>
      <c r="BM121" s="218" t="s">
        <v>609</v>
      </c>
    </row>
    <row r="122" s="2" customFormat="1">
      <c r="A122" s="41"/>
      <c r="B122" s="42"/>
      <c r="C122" s="43"/>
      <c r="D122" s="220" t="s">
        <v>139</v>
      </c>
      <c r="E122" s="43"/>
      <c r="F122" s="221" t="s">
        <v>529</v>
      </c>
      <c r="G122" s="43"/>
      <c r="H122" s="43"/>
      <c r="I122" s="222"/>
      <c r="J122" s="43"/>
      <c r="K122" s="43"/>
      <c r="L122" s="47"/>
      <c r="M122" s="270"/>
      <c r="N122" s="271"/>
      <c r="O122" s="272"/>
      <c r="P122" s="272"/>
      <c r="Q122" s="272"/>
      <c r="R122" s="272"/>
      <c r="S122" s="272"/>
      <c r="T122" s="273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19" t="s">
        <v>139</v>
      </c>
      <c r="AU122" s="19" t="s">
        <v>21</v>
      </c>
    </row>
    <row r="123" s="2" customFormat="1" ht="6.96" customHeight="1">
      <c r="A123" s="41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7"/>
      <c r="M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</sheetData>
  <sheetProtection sheet="1" autoFilter="0" formatColumns="0" formatRows="0" objects="1" scenarios="1" spinCount="100000" saltValue="jkQB/msmFos4/IFXj9hp1Hnb7R4hFE7sEIPA7SM3Pmy6cx489ZZCHC2izgx2mu1S4q6WyT8N+0AokB9e9M57SA==" hashValue="mu6QJI77hpLbanS72lmYz5n/U+Dhrj8Os2bD9tpPoLQZBXG7qUqEc3h/Z6BdplNas/LI7Itt3as/XKELtzlg4Q==" algorithmName="SHA-512" password="CC35"/>
  <autoFilter ref="C81:K12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2/111151231"/>
    <hyperlink ref="F89" r:id="rId2" display="https://podminky.urs.cz/item/CS_URS_2023_02/184851511"/>
    <hyperlink ref="F91" r:id="rId3" display="https://podminky.urs.cz/item/CS_URS_2023_02/184813135"/>
    <hyperlink ref="F97" r:id="rId4" display="https://podminky.urs.cz/item/CS_URS_2023_02/184813136"/>
    <hyperlink ref="F103" r:id="rId5" display="https://podminky.urs.cz/item/CS_URS_2023_02/184911111"/>
    <hyperlink ref="F107" r:id="rId6" display="https://podminky.urs.cz/item/CS_URS_2023_02/185804214"/>
    <hyperlink ref="F110" r:id="rId7" display="https://podminky.urs.cz/item/CS_URS_2023_02/185804312"/>
    <hyperlink ref="F115" r:id="rId8" display="https://podminky.urs.cz/item/CS_URS_2023_02/185851121"/>
    <hyperlink ref="F117" r:id="rId9" display="https://podminky.urs.cz/item/CS_URS_2023_02/185851129"/>
    <hyperlink ref="F122" r:id="rId10" display="https://podminky.urs.cz/item/CS_URS_2023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21</v>
      </c>
    </row>
    <row r="4" s="1" customFormat="1" ht="24.96" customHeight="1">
      <c r="B4" s="22"/>
      <c r="D4" s="133" t="s">
        <v>100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Vypracování PD výsadby IP 31, KoPÚ Roudná nad Lužnicí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610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35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19. 12. 2023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35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42</v>
      </c>
      <c r="E23" s="41"/>
      <c r="F23" s="41"/>
      <c r="G23" s="41"/>
      <c r="H23" s="41"/>
      <c r="I23" s="135" t="s">
        <v>31</v>
      </c>
      <c r="J23" s="139" t="s">
        <v>43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44</v>
      </c>
      <c r="F24" s="41"/>
      <c r="G24" s="41"/>
      <c r="H24" s="41"/>
      <c r="I24" s="135" t="s">
        <v>34</v>
      </c>
      <c r="J24" s="139" t="s">
        <v>35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35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47</v>
      </c>
      <c r="E30" s="41"/>
      <c r="F30" s="41"/>
      <c r="G30" s="41"/>
      <c r="H30" s="41"/>
      <c r="I30" s="41"/>
      <c r="J30" s="147">
        <f>ROUND(J82,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49</v>
      </c>
      <c r="G32" s="41"/>
      <c r="H32" s="41"/>
      <c r="I32" s="148" t="s">
        <v>48</v>
      </c>
      <c r="J32" s="148" t="s">
        <v>50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51</v>
      </c>
      <c r="E33" s="135" t="s">
        <v>52</v>
      </c>
      <c r="F33" s="150">
        <f>ROUND((SUM(BE82:BE136)),  2)</f>
        <v>0</v>
      </c>
      <c r="G33" s="41"/>
      <c r="H33" s="41"/>
      <c r="I33" s="151">
        <v>0.20999999999999999</v>
      </c>
      <c r="J33" s="150">
        <f>ROUND(((SUM(BE82:BE136))*I33),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53</v>
      </c>
      <c r="F34" s="150">
        <f>ROUND((SUM(BF82:BF136)),  2)</f>
        <v>0</v>
      </c>
      <c r="G34" s="41"/>
      <c r="H34" s="41"/>
      <c r="I34" s="151">
        <v>0.12</v>
      </c>
      <c r="J34" s="150">
        <f>ROUND(((SUM(BF82:BF136))*I34),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54</v>
      </c>
      <c r="F35" s="150">
        <f>ROUND((SUM(BG82:BG136)),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55</v>
      </c>
      <c r="F36" s="150">
        <f>ROUND((SUM(BH82:BH136)),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56</v>
      </c>
      <c r="F37" s="150">
        <f>ROUND((SUM(BI82:BI136)),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57</v>
      </c>
      <c r="E39" s="154"/>
      <c r="F39" s="154"/>
      <c r="G39" s="155" t="s">
        <v>58</v>
      </c>
      <c r="H39" s="156" t="s">
        <v>59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103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Vypracování PD výsadby IP 31, KoPÚ Roudná nad Lužnicí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801.3 - Povýsadbová péče - 3. rok péče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Roudná nad Lužnicí</v>
      </c>
      <c r="G52" s="43"/>
      <c r="H52" s="43"/>
      <c r="I52" s="34" t="s">
        <v>24</v>
      </c>
      <c r="J52" s="75" t="str">
        <f>IF(J12="","",J12)</f>
        <v>19. 12. 2023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Krajský pozemkový úřad pro jihočeský kraj - Tábor</v>
      </c>
      <c r="G54" s="43"/>
      <c r="H54" s="43"/>
      <c r="I54" s="34" t="s">
        <v>38</v>
      </c>
      <c r="J54" s="39" t="str">
        <f>E21</f>
        <v>Ing. arch. Martin Jirovský Ph.D, MBA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42</v>
      </c>
      <c r="J55" s="39" t="str">
        <f>E24</f>
        <v>Design M.A.A.T s.r.o.; Petra Stejskalová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79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108</v>
      </c>
      <c r="E61" s="177"/>
      <c r="F61" s="177"/>
      <c r="G61" s="177"/>
      <c r="H61" s="177"/>
      <c r="I61" s="177"/>
      <c r="J61" s="178">
        <f>J84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110</v>
      </c>
      <c r="E62" s="177"/>
      <c r="F62" s="177"/>
      <c r="G62" s="177"/>
      <c r="H62" s="177"/>
      <c r="I62" s="177"/>
      <c r="J62" s="178">
        <f>J134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5" t="s">
        <v>115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4" t="s">
        <v>16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3" t="str">
        <f>E7</f>
        <v>Vypracování PD výsadby IP 31, KoPÚ Roudná nad Lužnicí</v>
      </c>
      <c r="F72" s="34"/>
      <c r="G72" s="34"/>
      <c r="H72" s="34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101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801.3 - Povýsadbová péče - 3. rok péče</v>
      </c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22</v>
      </c>
      <c r="D76" s="43"/>
      <c r="E76" s="43"/>
      <c r="F76" s="29" t="str">
        <f>F12</f>
        <v>Roudná nad Lužnicí</v>
      </c>
      <c r="G76" s="43"/>
      <c r="H76" s="43"/>
      <c r="I76" s="34" t="s">
        <v>24</v>
      </c>
      <c r="J76" s="75" t="str">
        <f>IF(J12="","",J12)</f>
        <v>19. 12. 2023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4" t="s">
        <v>30</v>
      </c>
      <c r="D78" s="43"/>
      <c r="E78" s="43"/>
      <c r="F78" s="29" t="str">
        <f>E15</f>
        <v>Krajský pozemkový úřad pro jihočeský kraj - Tábor</v>
      </c>
      <c r="G78" s="43"/>
      <c r="H78" s="43"/>
      <c r="I78" s="34" t="s">
        <v>38</v>
      </c>
      <c r="J78" s="39" t="str">
        <f>E21</f>
        <v>Ing. arch. Martin Jirovský Ph.D, MBA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40.05" customHeight="1">
      <c r="A79" s="41"/>
      <c r="B79" s="42"/>
      <c r="C79" s="34" t="s">
        <v>36</v>
      </c>
      <c r="D79" s="43"/>
      <c r="E79" s="43"/>
      <c r="F79" s="29" t="str">
        <f>IF(E18="","",E18)</f>
        <v>Vyplň údaj</v>
      </c>
      <c r="G79" s="43"/>
      <c r="H79" s="43"/>
      <c r="I79" s="34" t="s">
        <v>42</v>
      </c>
      <c r="J79" s="39" t="str">
        <f>E24</f>
        <v>Design M.A.A.T s.r.o.; Petra Stejskalová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0"/>
      <c r="B81" s="181"/>
      <c r="C81" s="182" t="s">
        <v>116</v>
      </c>
      <c r="D81" s="183" t="s">
        <v>66</v>
      </c>
      <c r="E81" s="183" t="s">
        <v>62</v>
      </c>
      <c r="F81" s="183" t="s">
        <v>63</v>
      </c>
      <c r="G81" s="183" t="s">
        <v>117</v>
      </c>
      <c r="H81" s="183" t="s">
        <v>118</v>
      </c>
      <c r="I81" s="183" t="s">
        <v>119</v>
      </c>
      <c r="J81" s="183" t="s">
        <v>105</v>
      </c>
      <c r="K81" s="184" t="s">
        <v>120</v>
      </c>
      <c r="L81" s="185"/>
      <c r="M81" s="95" t="s">
        <v>35</v>
      </c>
      <c r="N81" s="96" t="s">
        <v>51</v>
      </c>
      <c r="O81" s="96" t="s">
        <v>121</v>
      </c>
      <c r="P81" s="96" t="s">
        <v>122</v>
      </c>
      <c r="Q81" s="96" t="s">
        <v>123</v>
      </c>
      <c r="R81" s="96" t="s">
        <v>124</v>
      </c>
      <c r="S81" s="96" t="s">
        <v>125</v>
      </c>
      <c r="T81" s="97" t="s">
        <v>126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41"/>
      <c r="B82" s="42"/>
      <c r="C82" s="102" t="s">
        <v>127</v>
      </c>
      <c r="D82" s="43"/>
      <c r="E82" s="43"/>
      <c r="F82" s="43"/>
      <c r="G82" s="43"/>
      <c r="H82" s="43"/>
      <c r="I82" s="43"/>
      <c r="J82" s="186">
        <f>BK82</f>
        <v>0</v>
      </c>
      <c r="K82" s="43"/>
      <c r="L82" s="47"/>
      <c r="M82" s="98"/>
      <c r="N82" s="187"/>
      <c r="O82" s="99"/>
      <c r="P82" s="188">
        <f>P83</f>
        <v>0</v>
      </c>
      <c r="Q82" s="99"/>
      <c r="R82" s="188">
        <f>R83</f>
        <v>6.8629000000000007</v>
      </c>
      <c r="S82" s="99"/>
      <c r="T82" s="189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19" t="s">
        <v>80</v>
      </c>
      <c r="AU82" s="19" t="s">
        <v>106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80</v>
      </c>
      <c r="E83" s="194" t="s">
        <v>128</v>
      </c>
      <c r="F83" s="194" t="s">
        <v>129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P84+P134</f>
        <v>0</v>
      </c>
      <c r="Q83" s="199"/>
      <c r="R83" s="200">
        <f>R84+R134</f>
        <v>6.8629000000000007</v>
      </c>
      <c r="S83" s="199"/>
      <c r="T83" s="201">
        <f>T84+T134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89</v>
      </c>
      <c r="AT83" s="203" t="s">
        <v>80</v>
      </c>
      <c r="AU83" s="203" t="s">
        <v>81</v>
      </c>
      <c r="AY83" s="202" t="s">
        <v>130</v>
      </c>
      <c r="BK83" s="204">
        <f>BK84+BK134</f>
        <v>0</v>
      </c>
    </row>
    <row r="84" s="12" customFormat="1" ht="22.8" customHeight="1">
      <c r="A84" s="12"/>
      <c r="B84" s="191"/>
      <c r="C84" s="192"/>
      <c r="D84" s="193" t="s">
        <v>80</v>
      </c>
      <c r="E84" s="205" t="s">
        <v>89</v>
      </c>
      <c r="F84" s="205" t="s">
        <v>131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SUM(P85:P133)</f>
        <v>0</v>
      </c>
      <c r="Q84" s="199"/>
      <c r="R84" s="200">
        <f>SUM(R85:R133)</f>
        <v>6.8629000000000007</v>
      </c>
      <c r="S84" s="199"/>
      <c r="T84" s="201">
        <f>SUM(T85:T133)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89</v>
      </c>
      <c r="AT84" s="203" t="s">
        <v>80</v>
      </c>
      <c r="AU84" s="203" t="s">
        <v>89</v>
      </c>
      <c r="AY84" s="202" t="s">
        <v>130</v>
      </c>
      <c r="BK84" s="204">
        <f>SUM(BK85:BK133)</f>
        <v>0</v>
      </c>
    </row>
    <row r="85" s="2" customFormat="1" ht="33" customHeight="1">
      <c r="A85" s="41"/>
      <c r="B85" s="42"/>
      <c r="C85" s="207" t="s">
        <v>89</v>
      </c>
      <c r="D85" s="207" t="s">
        <v>132</v>
      </c>
      <c r="E85" s="208" t="s">
        <v>557</v>
      </c>
      <c r="F85" s="209" t="s">
        <v>558</v>
      </c>
      <c r="G85" s="210" t="s">
        <v>135</v>
      </c>
      <c r="H85" s="211">
        <v>7484</v>
      </c>
      <c r="I85" s="212"/>
      <c r="J85" s="213">
        <f>ROUND(I85*H85,2)</f>
        <v>0</v>
      </c>
      <c r="K85" s="209" t="s">
        <v>136</v>
      </c>
      <c r="L85" s="47"/>
      <c r="M85" s="214" t="s">
        <v>35</v>
      </c>
      <c r="N85" s="215" t="s">
        <v>52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137</v>
      </c>
      <c r="AT85" s="218" t="s">
        <v>132</v>
      </c>
      <c r="AU85" s="218" t="s">
        <v>21</v>
      </c>
      <c r="AY85" s="19" t="s">
        <v>130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9" t="s">
        <v>89</v>
      </c>
      <c r="BK85" s="219">
        <f>ROUND(I85*H85,2)</f>
        <v>0</v>
      </c>
      <c r="BL85" s="19" t="s">
        <v>137</v>
      </c>
      <c r="BM85" s="218" t="s">
        <v>559</v>
      </c>
    </row>
    <row r="86" s="2" customFormat="1">
      <c r="A86" s="41"/>
      <c r="B86" s="42"/>
      <c r="C86" s="43"/>
      <c r="D86" s="220" t="s">
        <v>139</v>
      </c>
      <c r="E86" s="43"/>
      <c r="F86" s="221" t="s">
        <v>560</v>
      </c>
      <c r="G86" s="43"/>
      <c r="H86" s="43"/>
      <c r="I86" s="222"/>
      <c r="J86" s="43"/>
      <c r="K86" s="43"/>
      <c r="L86" s="47"/>
      <c r="M86" s="223"/>
      <c r="N86" s="224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139</v>
      </c>
      <c r="AU86" s="19" t="s">
        <v>21</v>
      </c>
    </row>
    <row r="87" s="13" customFormat="1">
      <c r="A87" s="13"/>
      <c r="B87" s="225"/>
      <c r="C87" s="226"/>
      <c r="D87" s="227" t="s">
        <v>145</v>
      </c>
      <c r="E87" s="228" t="s">
        <v>35</v>
      </c>
      <c r="F87" s="229" t="s">
        <v>611</v>
      </c>
      <c r="G87" s="226"/>
      <c r="H87" s="230">
        <v>7484</v>
      </c>
      <c r="I87" s="231"/>
      <c r="J87" s="226"/>
      <c r="K87" s="226"/>
      <c r="L87" s="232"/>
      <c r="M87" s="233"/>
      <c r="N87" s="234"/>
      <c r="O87" s="234"/>
      <c r="P87" s="234"/>
      <c r="Q87" s="234"/>
      <c r="R87" s="234"/>
      <c r="S87" s="234"/>
      <c r="T87" s="23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6" t="s">
        <v>145</v>
      </c>
      <c r="AU87" s="236" t="s">
        <v>21</v>
      </c>
      <c r="AV87" s="13" t="s">
        <v>21</v>
      </c>
      <c r="AW87" s="13" t="s">
        <v>41</v>
      </c>
      <c r="AX87" s="13" t="s">
        <v>89</v>
      </c>
      <c r="AY87" s="236" t="s">
        <v>130</v>
      </c>
    </row>
    <row r="88" s="2" customFormat="1" ht="33" customHeight="1">
      <c r="A88" s="41"/>
      <c r="B88" s="42"/>
      <c r="C88" s="207" t="s">
        <v>21</v>
      </c>
      <c r="D88" s="207" t="s">
        <v>132</v>
      </c>
      <c r="E88" s="208" t="s">
        <v>612</v>
      </c>
      <c r="F88" s="209" t="s">
        <v>613</v>
      </c>
      <c r="G88" s="210" t="s">
        <v>199</v>
      </c>
      <c r="H88" s="211">
        <v>168</v>
      </c>
      <c r="I88" s="212"/>
      <c r="J88" s="213">
        <f>ROUND(I88*H88,2)</f>
        <v>0</v>
      </c>
      <c r="K88" s="209" t="s">
        <v>136</v>
      </c>
      <c r="L88" s="47"/>
      <c r="M88" s="214" t="s">
        <v>35</v>
      </c>
      <c r="N88" s="215" t="s">
        <v>52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137</v>
      </c>
      <c r="AT88" s="218" t="s">
        <v>132</v>
      </c>
      <c r="AU88" s="218" t="s">
        <v>21</v>
      </c>
      <c r="AY88" s="19" t="s">
        <v>130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89</v>
      </c>
      <c r="BK88" s="219">
        <f>ROUND(I88*H88,2)</f>
        <v>0</v>
      </c>
      <c r="BL88" s="19" t="s">
        <v>137</v>
      </c>
      <c r="BM88" s="218" t="s">
        <v>614</v>
      </c>
    </row>
    <row r="89" s="2" customFormat="1">
      <c r="A89" s="41"/>
      <c r="B89" s="42"/>
      <c r="C89" s="43"/>
      <c r="D89" s="220" t="s">
        <v>139</v>
      </c>
      <c r="E89" s="43"/>
      <c r="F89" s="221" t="s">
        <v>615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139</v>
      </c>
      <c r="AU89" s="19" t="s">
        <v>21</v>
      </c>
    </row>
    <row r="90" s="2" customFormat="1" ht="24.15" customHeight="1">
      <c r="A90" s="41"/>
      <c r="B90" s="42"/>
      <c r="C90" s="207" t="s">
        <v>149</v>
      </c>
      <c r="D90" s="207" t="s">
        <v>132</v>
      </c>
      <c r="E90" s="208" t="s">
        <v>616</v>
      </c>
      <c r="F90" s="209" t="s">
        <v>617</v>
      </c>
      <c r="G90" s="210" t="s">
        <v>199</v>
      </c>
      <c r="H90" s="211">
        <v>164</v>
      </c>
      <c r="I90" s="212"/>
      <c r="J90" s="213">
        <f>ROUND(I90*H90,2)</f>
        <v>0</v>
      </c>
      <c r="K90" s="209" t="s">
        <v>136</v>
      </c>
      <c r="L90" s="47"/>
      <c r="M90" s="214" t="s">
        <v>35</v>
      </c>
      <c r="N90" s="215" t="s">
        <v>52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137</v>
      </c>
      <c r="AT90" s="218" t="s">
        <v>132</v>
      </c>
      <c r="AU90" s="218" t="s">
        <v>21</v>
      </c>
      <c r="AY90" s="19" t="s">
        <v>130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89</v>
      </c>
      <c r="BK90" s="219">
        <f>ROUND(I90*H90,2)</f>
        <v>0</v>
      </c>
      <c r="BL90" s="19" t="s">
        <v>137</v>
      </c>
      <c r="BM90" s="218" t="s">
        <v>618</v>
      </c>
    </row>
    <row r="91" s="2" customFormat="1">
      <c r="A91" s="41"/>
      <c r="B91" s="42"/>
      <c r="C91" s="43"/>
      <c r="D91" s="220" t="s">
        <v>139</v>
      </c>
      <c r="E91" s="43"/>
      <c r="F91" s="221" t="s">
        <v>619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139</v>
      </c>
      <c r="AU91" s="19" t="s">
        <v>21</v>
      </c>
    </row>
    <row r="92" s="2" customFormat="1" ht="24.15" customHeight="1">
      <c r="A92" s="41"/>
      <c r="B92" s="42"/>
      <c r="C92" s="207" t="s">
        <v>137</v>
      </c>
      <c r="D92" s="207" t="s">
        <v>132</v>
      </c>
      <c r="E92" s="208" t="s">
        <v>620</v>
      </c>
      <c r="F92" s="209" t="s">
        <v>621</v>
      </c>
      <c r="G92" s="210" t="s">
        <v>199</v>
      </c>
      <c r="H92" s="211">
        <v>19</v>
      </c>
      <c r="I92" s="212"/>
      <c r="J92" s="213">
        <f>ROUND(I92*H92,2)</f>
        <v>0</v>
      </c>
      <c r="K92" s="209" t="s">
        <v>136</v>
      </c>
      <c r="L92" s="47"/>
      <c r="M92" s="214" t="s">
        <v>35</v>
      </c>
      <c r="N92" s="215" t="s">
        <v>52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137</v>
      </c>
      <c r="AT92" s="218" t="s">
        <v>132</v>
      </c>
      <c r="AU92" s="218" t="s">
        <v>21</v>
      </c>
      <c r="AY92" s="19" t="s">
        <v>130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89</v>
      </c>
      <c r="BK92" s="219">
        <f>ROUND(I92*H92,2)</f>
        <v>0</v>
      </c>
      <c r="BL92" s="19" t="s">
        <v>137</v>
      </c>
      <c r="BM92" s="218" t="s">
        <v>622</v>
      </c>
    </row>
    <row r="93" s="2" customFormat="1">
      <c r="A93" s="41"/>
      <c r="B93" s="42"/>
      <c r="C93" s="43"/>
      <c r="D93" s="220" t="s">
        <v>139</v>
      </c>
      <c r="E93" s="43"/>
      <c r="F93" s="221" t="s">
        <v>623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139</v>
      </c>
      <c r="AU93" s="19" t="s">
        <v>21</v>
      </c>
    </row>
    <row r="94" s="2" customFormat="1" ht="24.15" customHeight="1">
      <c r="A94" s="41"/>
      <c r="B94" s="42"/>
      <c r="C94" s="207" t="s">
        <v>158</v>
      </c>
      <c r="D94" s="207" t="s">
        <v>132</v>
      </c>
      <c r="E94" s="208" t="s">
        <v>405</v>
      </c>
      <c r="F94" s="209" t="s">
        <v>406</v>
      </c>
      <c r="G94" s="210" t="s">
        <v>407</v>
      </c>
      <c r="H94" s="211">
        <v>31.390000000000001</v>
      </c>
      <c r="I94" s="212"/>
      <c r="J94" s="213">
        <f>ROUND(I94*H94,2)</f>
        <v>0</v>
      </c>
      <c r="K94" s="209" t="s">
        <v>136</v>
      </c>
      <c r="L94" s="47"/>
      <c r="M94" s="214" t="s">
        <v>35</v>
      </c>
      <c r="N94" s="215" t="s">
        <v>52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137</v>
      </c>
      <c r="AT94" s="218" t="s">
        <v>132</v>
      </c>
      <c r="AU94" s="218" t="s">
        <v>21</v>
      </c>
      <c r="AY94" s="19" t="s">
        <v>130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89</v>
      </c>
      <c r="BK94" s="219">
        <f>ROUND(I94*H94,2)</f>
        <v>0</v>
      </c>
      <c r="BL94" s="19" t="s">
        <v>137</v>
      </c>
      <c r="BM94" s="218" t="s">
        <v>624</v>
      </c>
    </row>
    <row r="95" s="2" customFormat="1">
      <c r="A95" s="41"/>
      <c r="B95" s="42"/>
      <c r="C95" s="43"/>
      <c r="D95" s="220" t="s">
        <v>139</v>
      </c>
      <c r="E95" s="43"/>
      <c r="F95" s="221" t="s">
        <v>409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139</v>
      </c>
      <c r="AU95" s="19" t="s">
        <v>21</v>
      </c>
    </row>
    <row r="96" s="13" customFormat="1">
      <c r="A96" s="13"/>
      <c r="B96" s="225"/>
      <c r="C96" s="226"/>
      <c r="D96" s="227" t="s">
        <v>145</v>
      </c>
      <c r="E96" s="228" t="s">
        <v>35</v>
      </c>
      <c r="F96" s="229" t="s">
        <v>410</v>
      </c>
      <c r="G96" s="226"/>
      <c r="H96" s="230">
        <v>3139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145</v>
      </c>
      <c r="AU96" s="236" t="s">
        <v>21</v>
      </c>
      <c r="AV96" s="13" t="s">
        <v>21</v>
      </c>
      <c r="AW96" s="13" t="s">
        <v>41</v>
      </c>
      <c r="AX96" s="13" t="s">
        <v>89</v>
      </c>
      <c r="AY96" s="236" t="s">
        <v>130</v>
      </c>
    </row>
    <row r="97" s="13" customFormat="1">
      <c r="A97" s="13"/>
      <c r="B97" s="225"/>
      <c r="C97" s="226"/>
      <c r="D97" s="227" t="s">
        <v>145</v>
      </c>
      <c r="E97" s="226"/>
      <c r="F97" s="229" t="s">
        <v>411</v>
      </c>
      <c r="G97" s="226"/>
      <c r="H97" s="230">
        <v>31.390000000000001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145</v>
      </c>
      <c r="AU97" s="236" t="s">
        <v>21</v>
      </c>
      <c r="AV97" s="13" t="s">
        <v>21</v>
      </c>
      <c r="AW97" s="13" t="s">
        <v>4</v>
      </c>
      <c r="AX97" s="13" t="s">
        <v>89</v>
      </c>
      <c r="AY97" s="236" t="s">
        <v>130</v>
      </c>
    </row>
    <row r="98" s="2" customFormat="1" ht="16.5" customHeight="1">
      <c r="A98" s="41"/>
      <c r="B98" s="42"/>
      <c r="C98" s="249" t="s">
        <v>163</v>
      </c>
      <c r="D98" s="249" t="s">
        <v>189</v>
      </c>
      <c r="E98" s="250" t="s">
        <v>413</v>
      </c>
      <c r="F98" s="251" t="s">
        <v>414</v>
      </c>
      <c r="G98" s="252" t="s">
        <v>415</v>
      </c>
      <c r="H98" s="253">
        <v>31.390000000000001</v>
      </c>
      <c r="I98" s="254"/>
      <c r="J98" s="255">
        <f>ROUND(I98*H98,2)</f>
        <v>0</v>
      </c>
      <c r="K98" s="251" t="s">
        <v>136</v>
      </c>
      <c r="L98" s="256"/>
      <c r="M98" s="257" t="s">
        <v>35</v>
      </c>
      <c r="N98" s="258" t="s">
        <v>52</v>
      </c>
      <c r="O98" s="87"/>
      <c r="P98" s="216">
        <f>O98*H98</f>
        <v>0</v>
      </c>
      <c r="Q98" s="216">
        <v>0.001</v>
      </c>
      <c r="R98" s="216">
        <f>Q98*H98</f>
        <v>0.031390000000000001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177</v>
      </c>
      <c r="AT98" s="218" t="s">
        <v>189</v>
      </c>
      <c r="AU98" s="218" t="s">
        <v>21</v>
      </c>
      <c r="AY98" s="19" t="s">
        <v>130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89</v>
      </c>
      <c r="BK98" s="219">
        <f>ROUND(I98*H98,2)</f>
        <v>0</v>
      </c>
      <c r="BL98" s="19" t="s">
        <v>137</v>
      </c>
      <c r="BM98" s="218" t="s">
        <v>625</v>
      </c>
    </row>
    <row r="99" s="13" customFormat="1">
      <c r="A99" s="13"/>
      <c r="B99" s="225"/>
      <c r="C99" s="226"/>
      <c r="D99" s="227" t="s">
        <v>145</v>
      </c>
      <c r="E99" s="226"/>
      <c r="F99" s="229" t="s">
        <v>569</v>
      </c>
      <c r="G99" s="226"/>
      <c r="H99" s="230">
        <v>31.390000000000001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145</v>
      </c>
      <c r="AU99" s="236" t="s">
        <v>21</v>
      </c>
      <c r="AV99" s="13" t="s">
        <v>21</v>
      </c>
      <c r="AW99" s="13" t="s">
        <v>4</v>
      </c>
      <c r="AX99" s="13" t="s">
        <v>89</v>
      </c>
      <c r="AY99" s="236" t="s">
        <v>130</v>
      </c>
    </row>
    <row r="100" s="2" customFormat="1" ht="24.15" customHeight="1">
      <c r="A100" s="41"/>
      <c r="B100" s="42"/>
      <c r="C100" s="207" t="s">
        <v>168</v>
      </c>
      <c r="D100" s="207" t="s">
        <v>132</v>
      </c>
      <c r="E100" s="208" t="s">
        <v>418</v>
      </c>
      <c r="F100" s="209" t="s">
        <v>419</v>
      </c>
      <c r="G100" s="210" t="s">
        <v>407</v>
      </c>
      <c r="H100" s="211">
        <v>1.6399999999999999</v>
      </c>
      <c r="I100" s="212"/>
      <c r="J100" s="213">
        <f>ROUND(I100*H100,2)</f>
        <v>0</v>
      </c>
      <c r="K100" s="209" t="s">
        <v>136</v>
      </c>
      <c r="L100" s="47"/>
      <c r="M100" s="214" t="s">
        <v>35</v>
      </c>
      <c r="N100" s="215" t="s">
        <v>52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137</v>
      </c>
      <c r="AT100" s="218" t="s">
        <v>132</v>
      </c>
      <c r="AU100" s="218" t="s">
        <v>21</v>
      </c>
      <c r="AY100" s="19" t="s">
        <v>130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89</v>
      </c>
      <c r="BK100" s="219">
        <f>ROUND(I100*H100,2)</f>
        <v>0</v>
      </c>
      <c r="BL100" s="19" t="s">
        <v>137</v>
      </c>
      <c r="BM100" s="218" t="s">
        <v>626</v>
      </c>
    </row>
    <row r="101" s="2" customFormat="1">
      <c r="A101" s="41"/>
      <c r="B101" s="42"/>
      <c r="C101" s="43"/>
      <c r="D101" s="220" t="s">
        <v>139</v>
      </c>
      <c r="E101" s="43"/>
      <c r="F101" s="221" t="s">
        <v>421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139</v>
      </c>
      <c r="AU101" s="19" t="s">
        <v>21</v>
      </c>
    </row>
    <row r="102" s="13" customFormat="1">
      <c r="A102" s="13"/>
      <c r="B102" s="225"/>
      <c r="C102" s="226"/>
      <c r="D102" s="227" t="s">
        <v>145</v>
      </c>
      <c r="E102" s="228" t="s">
        <v>35</v>
      </c>
      <c r="F102" s="229" t="s">
        <v>571</v>
      </c>
      <c r="G102" s="226"/>
      <c r="H102" s="230">
        <v>164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145</v>
      </c>
      <c r="AU102" s="236" t="s">
        <v>21</v>
      </c>
      <c r="AV102" s="13" t="s">
        <v>21</v>
      </c>
      <c r="AW102" s="13" t="s">
        <v>41</v>
      </c>
      <c r="AX102" s="13" t="s">
        <v>89</v>
      </c>
      <c r="AY102" s="236" t="s">
        <v>130</v>
      </c>
    </row>
    <row r="103" s="13" customFormat="1">
      <c r="A103" s="13"/>
      <c r="B103" s="225"/>
      <c r="C103" s="226"/>
      <c r="D103" s="227" t="s">
        <v>145</v>
      </c>
      <c r="E103" s="226"/>
      <c r="F103" s="229" t="s">
        <v>423</v>
      </c>
      <c r="G103" s="226"/>
      <c r="H103" s="230">
        <v>1.6399999999999999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145</v>
      </c>
      <c r="AU103" s="236" t="s">
        <v>21</v>
      </c>
      <c r="AV103" s="13" t="s">
        <v>21</v>
      </c>
      <c r="AW103" s="13" t="s">
        <v>4</v>
      </c>
      <c r="AX103" s="13" t="s">
        <v>89</v>
      </c>
      <c r="AY103" s="236" t="s">
        <v>130</v>
      </c>
    </row>
    <row r="104" s="2" customFormat="1" ht="16.5" customHeight="1">
      <c r="A104" s="41"/>
      <c r="B104" s="42"/>
      <c r="C104" s="249" t="s">
        <v>177</v>
      </c>
      <c r="D104" s="249" t="s">
        <v>189</v>
      </c>
      <c r="E104" s="250" t="s">
        <v>413</v>
      </c>
      <c r="F104" s="251" t="s">
        <v>414</v>
      </c>
      <c r="G104" s="252" t="s">
        <v>415</v>
      </c>
      <c r="H104" s="253">
        <v>1.6399999999999999</v>
      </c>
      <c r="I104" s="254"/>
      <c r="J104" s="255">
        <f>ROUND(I104*H104,2)</f>
        <v>0</v>
      </c>
      <c r="K104" s="251" t="s">
        <v>136</v>
      </c>
      <c r="L104" s="256"/>
      <c r="M104" s="257" t="s">
        <v>35</v>
      </c>
      <c r="N104" s="258" t="s">
        <v>52</v>
      </c>
      <c r="O104" s="87"/>
      <c r="P104" s="216">
        <f>O104*H104</f>
        <v>0</v>
      </c>
      <c r="Q104" s="216">
        <v>0.001</v>
      </c>
      <c r="R104" s="216">
        <f>Q104*H104</f>
        <v>0.00164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177</v>
      </c>
      <c r="AT104" s="218" t="s">
        <v>189</v>
      </c>
      <c r="AU104" s="218" t="s">
        <v>21</v>
      </c>
      <c r="AY104" s="19" t="s">
        <v>130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89</v>
      </c>
      <c r="BK104" s="219">
        <f>ROUND(I104*H104,2)</f>
        <v>0</v>
      </c>
      <c r="BL104" s="19" t="s">
        <v>137</v>
      </c>
      <c r="BM104" s="218" t="s">
        <v>627</v>
      </c>
    </row>
    <row r="105" s="13" customFormat="1">
      <c r="A105" s="13"/>
      <c r="B105" s="225"/>
      <c r="C105" s="226"/>
      <c r="D105" s="227" t="s">
        <v>145</v>
      </c>
      <c r="E105" s="226"/>
      <c r="F105" s="229" t="s">
        <v>573</v>
      </c>
      <c r="G105" s="226"/>
      <c r="H105" s="230">
        <v>1.6399999999999999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145</v>
      </c>
      <c r="AU105" s="236" t="s">
        <v>21</v>
      </c>
      <c r="AV105" s="13" t="s">
        <v>21</v>
      </c>
      <c r="AW105" s="13" t="s">
        <v>4</v>
      </c>
      <c r="AX105" s="13" t="s">
        <v>89</v>
      </c>
      <c r="AY105" s="236" t="s">
        <v>130</v>
      </c>
    </row>
    <row r="106" s="2" customFormat="1" ht="24.15" customHeight="1">
      <c r="A106" s="41"/>
      <c r="B106" s="42"/>
      <c r="C106" s="207" t="s">
        <v>183</v>
      </c>
      <c r="D106" s="207" t="s">
        <v>132</v>
      </c>
      <c r="E106" s="208" t="s">
        <v>580</v>
      </c>
      <c r="F106" s="209" t="s">
        <v>581</v>
      </c>
      <c r="G106" s="210" t="s">
        <v>135</v>
      </c>
      <c r="H106" s="211">
        <v>6728</v>
      </c>
      <c r="I106" s="212"/>
      <c r="J106" s="213">
        <f>ROUND(I106*H106,2)</f>
        <v>0</v>
      </c>
      <c r="K106" s="209" t="s">
        <v>136</v>
      </c>
      <c r="L106" s="47"/>
      <c r="M106" s="214" t="s">
        <v>35</v>
      </c>
      <c r="N106" s="215" t="s">
        <v>52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137</v>
      </c>
      <c r="AT106" s="218" t="s">
        <v>132</v>
      </c>
      <c r="AU106" s="218" t="s">
        <v>21</v>
      </c>
      <c r="AY106" s="19" t="s">
        <v>130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89</v>
      </c>
      <c r="BK106" s="219">
        <f>ROUND(I106*H106,2)</f>
        <v>0</v>
      </c>
      <c r="BL106" s="19" t="s">
        <v>137</v>
      </c>
      <c r="BM106" s="218" t="s">
        <v>628</v>
      </c>
    </row>
    <row r="107" s="2" customFormat="1">
      <c r="A107" s="41"/>
      <c r="B107" s="42"/>
      <c r="C107" s="43"/>
      <c r="D107" s="220" t="s">
        <v>139</v>
      </c>
      <c r="E107" s="43"/>
      <c r="F107" s="221" t="s">
        <v>583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139</v>
      </c>
      <c r="AU107" s="19" t="s">
        <v>21</v>
      </c>
    </row>
    <row r="108" s="13" customFormat="1">
      <c r="A108" s="13"/>
      <c r="B108" s="225"/>
      <c r="C108" s="226"/>
      <c r="D108" s="227" t="s">
        <v>145</v>
      </c>
      <c r="E108" s="228" t="s">
        <v>35</v>
      </c>
      <c r="F108" s="229" t="s">
        <v>629</v>
      </c>
      <c r="G108" s="226"/>
      <c r="H108" s="230">
        <v>6728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145</v>
      </c>
      <c r="AU108" s="236" t="s">
        <v>21</v>
      </c>
      <c r="AV108" s="13" t="s">
        <v>21</v>
      </c>
      <c r="AW108" s="13" t="s">
        <v>41</v>
      </c>
      <c r="AX108" s="13" t="s">
        <v>89</v>
      </c>
      <c r="AY108" s="236" t="s">
        <v>130</v>
      </c>
    </row>
    <row r="109" s="2" customFormat="1" ht="33" customHeight="1">
      <c r="A109" s="41"/>
      <c r="B109" s="42"/>
      <c r="C109" s="207" t="s">
        <v>188</v>
      </c>
      <c r="D109" s="207" t="s">
        <v>132</v>
      </c>
      <c r="E109" s="208" t="s">
        <v>437</v>
      </c>
      <c r="F109" s="209" t="s">
        <v>438</v>
      </c>
      <c r="G109" s="210" t="s">
        <v>135</v>
      </c>
      <c r="H109" s="211">
        <v>336.39999999999998</v>
      </c>
      <c r="I109" s="212"/>
      <c r="J109" s="213">
        <f>ROUND(I109*H109,2)</f>
        <v>0</v>
      </c>
      <c r="K109" s="209" t="s">
        <v>136</v>
      </c>
      <c r="L109" s="47"/>
      <c r="M109" s="214" t="s">
        <v>35</v>
      </c>
      <c r="N109" s="215" t="s">
        <v>52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137</v>
      </c>
      <c r="AT109" s="218" t="s">
        <v>132</v>
      </c>
      <c r="AU109" s="218" t="s">
        <v>21</v>
      </c>
      <c r="AY109" s="19" t="s">
        <v>130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89</v>
      </c>
      <c r="BK109" s="219">
        <f>ROUND(I109*H109,2)</f>
        <v>0</v>
      </c>
      <c r="BL109" s="19" t="s">
        <v>137</v>
      </c>
      <c r="BM109" s="218" t="s">
        <v>630</v>
      </c>
    </row>
    <row r="110" s="2" customFormat="1">
      <c r="A110" s="41"/>
      <c r="B110" s="42"/>
      <c r="C110" s="43"/>
      <c r="D110" s="220" t="s">
        <v>139</v>
      </c>
      <c r="E110" s="43"/>
      <c r="F110" s="221" t="s">
        <v>440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139</v>
      </c>
      <c r="AU110" s="19" t="s">
        <v>21</v>
      </c>
    </row>
    <row r="111" s="2" customFormat="1">
      <c r="A111" s="41"/>
      <c r="B111" s="42"/>
      <c r="C111" s="43"/>
      <c r="D111" s="227" t="s">
        <v>174</v>
      </c>
      <c r="E111" s="43"/>
      <c r="F111" s="248" t="s">
        <v>631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174</v>
      </c>
      <c r="AU111" s="19" t="s">
        <v>21</v>
      </c>
    </row>
    <row r="112" s="13" customFormat="1">
      <c r="A112" s="13"/>
      <c r="B112" s="225"/>
      <c r="C112" s="226"/>
      <c r="D112" s="227" t="s">
        <v>145</v>
      </c>
      <c r="E112" s="228" t="s">
        <v>35</v>
      </c>
      <c r="F112" s="229" t="s">
        <v>632</v>
      </c>
      <c r="G112" s="226"/>
      <c r="H112" s="230">
        <v>336.39999999999998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145</v>
      </c>
      <c r="AU112" s="236" t="s">
        <v>21</v>
      </c>
      <c r="AV112" s="13" t="s">
        <v>21</v>
      </c>
      <c r="AW112" s="13" t="s">
        <v>41</v>
      </c>
      <c r="AX112" s="13" t="s">
        <v>89</v>
      </c>
      <c r="AY112" s="236" t="s">
        <v>130</v>
      </c>
    </row>
    <row r="113" s="2" customFormat="1" ht="16.5" customHeight="1">
      <c r="A113" s="41"/>
      <c r="B113" s="42"/>
      <c r="C113" s="249" t="s">
        <v>196</v>
      </c>
      <c r="D113" s="249" t="s">
        <v>189</v>
      </c>
      <c r="E113" s="250" t="s">
        <v>442</v>
      </c>
      <c r="F113" s="251" t="s">
        <v>443</v>
      </c>
      <c r="G113" s="252" t="s">
        <v>171</v>
      </c>
      <c r="H113" s="253">
        <v>33.640000000000001</v>
      </c>
      <c r="I113" s="254"/>
      <c r="J113" s="255">
        <f>ROUND(I113*H113,2)</f>
        <v>0</v>
      </c>
      <c r="K113" s="251" t="s">
        <v>136</v>
      </c>
      <c r="L113" s="256"/>
      <c r="M113" s="257" t="s">
        <v>35</v>
      </c>
      <c r="N113" s="258" t="s">
        <v>52</v>
      </c>
      <c r="O113" s="87"/>
      <c r="P113" s="216">
        <f>O113*H113</f>
        <v>0</v>
      </c>
      <c r="Q113" s="216">
        <v>0.20000000000000001</v>
      </c>
      <c r="R113" s="216">
        <f>Q113*H113</f>
        <v>6.7280000000000006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177</v>
      </c>
      <c r="AT113" s="218" t="s">
        <v>189</v>
      </c>
      <c r="AU113" s="218" t="s">
        <v>21</v>
      </c>
      <c r="AY113" s="19" t="s">
        <v>130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89</v>
      </c>
      <c r="BK113" s="219">
        <f>ROUND(I113*H113,2)</f>
        <v>0</v>
      </c>
      <c r="BL113" s="19" t="s">
        <v>137</v>
      </c>
      <c r="BM113" s="218" t="s">
        <v>633</v>
      </c>
    </row>
    <row r="114" s="13" customFormat="1">
      <c r="A114" s="13"/>
      <c r="B114" s="225"/>
      <c r="C114" s="226"/>
      <c r="D114" s="227" t="s">
        <v>145</v>
      </c>
      <c r="E114" s="228" t="s">
        <v>35</v>
      </c>
      <c r="F114" s="229" t="s">
        <v>634</v>
      </c>
      <c r="G114" s="226"/>
      <c r="H114" s="230">
        <v>33.640000000000001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145</v>
      </c>
      <c r="AU114" s="236" t="s">
        <v>21</v>
      </c>
      <c r="AV114" s="13" t="s">
        <v>21</v>
      </c>
      <c r="AW114" s="13" t="s">
        <v>41</v>
      </c>
      <c r="AX114" s="13" t="s">
        <v>89</v>
      </c>
      <c r="AY114" s="236" t="s">
        <v>130</v>
      </c>
    </row>
    <row r="115" s="2" customFormat="1" ht="37.8" customHeight="1">
      <c r="A115" s="41"/>
      <c r="B115" s="42"/>
      <c r="C115" s="207" t="s">
        <v>8</v>
      </c>
      <c r="D115" s="207" t="s">
        <v>132</v>
      </c>
      <c r="E115" s="208" t="s">
        <v>447</v>
      </c>
      <c r="F115" s="209" t="s">
        <v>448</v>
      </c>
      <c r="G115" s="210" t="s">
        <v>449</v>
      </c>
      <c r="H115" s="211">
        <v>0.10199999999999999</v>
      </c>
      <c r="I115" s="212"/>
      <c r="J115" s="213">
        <f>ROUND(I115*H115,2)</f>
        <v>0</v>
      </c>
      <c r="K115" s="209" t="s">
        <v>136</v>
      </c>
      <c r="L115" s="47"/>
      <c r="M115" s="214" t="s">
        <v>35</v>
      </c>
      <c r="N115" s="215" t="s">
        <v>52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137</v>
      </c>
      <c r="AT115" s="218" t="s">
        <v>132</v>
      </c>
      <c r="AU115" s="218" t="s">
        <v>21</v>
      </c>
      <c r="AY115" s="19" t="s">
        <v>130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89</v>
      </c>
      <c r="BK115" s="219">
        <f>ROUND(I115*H115,2)</f>
        <v>0</v>
      </c>
      <c r="BL115" s="19" t="s">
        <v>137</v>
      </c>
      <c r="BM115" s="218" t="s">
        <v>635</v>
      </c>
    </row>
    <row r="116" s="2" customFormat="1">
      <c r="A116" s="41"/>
      <c r="B116" s="42"/>
      <c r="C116" s="43"/>
      <c r="D116" s="220" t="s">
        <v>139</v>
      </c>
      <c r="E116" s="43"/>
      <c r="F116" s="221" t="s">
        <v>451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139</v>
      </c>
      <c r="AU116" s="19" t="s">
        <v>21</v>
      </c>
    </row>
    <row r="117" s="2" customFormat="1" ht="16.5" customHeight="1">
      <c r="A117" s="41"/>
      <c r="B117" s="42"/>
      <c r="C117" s="249" t="s">
        <v>211</v>
      </c>
      <c r="D117" s="249" t="s">
        <v>189</v>
      </c>
      <c r="E117" s="250" t="s">
        <v>453</v>
      </c>
      <c r="F117" s="251" t="s">
        <v>454</v>
      </c>
      <c r="G117" s="252" t="s">
        <v>192</v>
      </c>
      <c r="H117" s="253">
        <v>101.87000000000001</v>
      </c>
      <c r="I117" s="254"/>
      <c r="J117" s="255">
        <f>ROUND(I117*H117,2)</f>
        <v>0</v>
      </c>
      <c r="K117" s="251" t="s">
        <v>35</v>
      </c>
      <c r="L117" s="256"/>
      <c r="M117" s="257" t="s">
        <v>35</v>
      </c>
      <c r="N117" s="258" t="s">
        <v>52</v>
      </c>
      <c r="O117" s="87"/>
      <c r="P117" s="216">
        <f>O117*H117</f>
        <v>0</v>
      </c>
      <c r="Q117" s="216">
        <v>0.001</v>
      </c>
      <c r="R117" s="216">
        <f>Q117*H117</f>
        <v>0.10187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177</v>
      </c>
      <c r="AT117" s="218" t="s">
        <v>189</v>
      </c>
      <c r="AU117" s="218" t="s">
        <v>21</v>
      </c>
      <c r="AY117" s="19" t="s">
        <v>130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89</v>
      </c>
      <c r="BK117" s="219">
        <f>ROUND(I117*H117,2)</f>
        <v>0</v>
      </c>
      <c r="BL117" s="19" t="s">
        <v>137</v>
      </c>
      <c r="BM117" s="218" t="s">
        <v>636</v>
      </c>
    </row>
    <row r="118" s="2" customFormat="1">
      <c r="A118" s="41"/>
      <c r="B118" s="42"/>
      <c r="C118" s="43"/>
      <c r="D118" s="227" t="s">
        <v>174</v>
      </c>
      <c r="E118" s="43"/>
      <c r="F118" s="248" t="s">
        <v>456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174</v>
      </c>
      <c r="AU118" s="19" t="s">
        <v>21</v>
      </c>
    </row>
    <row r="119" s="13" customFormat="1">
      <c r="A119" s="13"/>
      <c r="B119" s="225"/>
      <c r="C119" s="226"/>
      <c r="D119" s="227" t="s">
        <v>145</v>
      </c>
      <c r="E119" s="228" t="s">
        <v>35</v>
      </c>
      <c r="F119" s="229" t="s">
        <v>457</v>
      </c>
      <c r="G119" s="226"/>
      <c r="H119" s="230">
        <v>1.1399999999999999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145</v>
      </c>
      <c r="AU119" s="236" t="s">
        <v>21</v>
      </c>
      <c r="AV119" s="13" t="s">
        <v>21</v>
      </c>
      <c r="AW119" s="13" t="s">
        <v>41</v>
      </c>
      <c r="AX119" s="13" t="s">
        <v>81</v>
      </c>
      <c r="AY119" s="236" t="s">
        <v>130</v>
      </c>
    </row>
    <row r="120" s="13" customFormat="1">
      <c r="A120" s="13"/>
      <c r="B120" s="225"/>
      <c r="C120" s="226"/>
      <c r="D120" s="227" t="s">
        <v>145</v>
      </c>
      <c r="E120" s="228" t="s">
        <v>35</v>
      </c>
      <c r="F120" s="229" t="s">
        <v>458</v>
      </c>
      <c r="G120" s="226"/>
      <c r="H120" s="230">
        <v>6.5599999999999996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145</v>
      </c>
      <c r="AU120" s="236" t="s">
        <v>21</v>
      </c>
      <c r="AV120" s="13" t="s">
        <v>21</v>
      </c>
      <c r="AW120" s="13" t="s">
        <v>41</v>
      </c>
      <c r="AX120" s="13" t="s">
        <v>81</v>
      </c>
      <c r="AY120" s="236" t="s">
        <v>130</v>
      </c>
    </row>
    <row r="121" s="13" customFormat="1">
      <c r="A121" s="13"/>
      <c r="B121" s="225"/>
      <c r="C121" s="226"/>
      <c r="D121" s="227" t="s">
        <v>145</v>
      </c>
      <c r="E121" s="228" t="s">
        <v>35</v>
      </c>
      <c r="F121" s="229" t="s">
        <v>459</v>
      </c>
      <c r="G121" s="226"/>
      <c r="H121" s="230">
        <v>94.170000000000002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145</v>
      </c>
      <c r="AU121" s="236" t="s">
        <v>21</v>
      </c>
      <c r="AV121" s="13" t="s">
        <v>21</v>
      </c>
      <c r="AW121" s="13" t="s">
        <v>41</v>
      </c>
      <c r="AX121" s="13" t="s">
        <v>81</v>
      </c>
      <c r="AY121" s="236" t="s">
        <v>130</v>
      </c>
    </row>
    <row r="122" s="14" customFormat="1">
      <c r="A122" s="14"/>
      <c r="B122" s="237"/>
      <c r="C122" s="238"/>
      <c r="D122" s="227" t="s">
        <v>145</v>
      </c>
      <c r="E122" s="239" t="s">
        <v>35</v>
      </c>
      <c r="F122" s="240" t="s">
        <v>148</v>
      </c>
      <c r="G122" s="238"/>
      <c r="H122" s="241">
        <v>101.87000000000001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145</v>
      </c>
      <c r="AU122" s="247" t="s">
        <v>21</v>
      </c>
      <c r="AV122" s="14" t="s">
        <v>137</v>
      </c>
      <c r="AW122" s="14" t="s">
        <v>41</v>
      </c>
      <c r="AX122" s="14" t="s">
        <v>89</v>
      </c>
      <c r="AY122" s="247" t="s">
        <v>130</v>
      </c>
    </row>
    <row r="123" s="2" customFormat="1" ht="21.75" customHeight="1">
      <c r="A123" s="41"/>
      <c r="B123" s="42"/>
      <c r="C123" s="207" t="s">
        <v>217</v>
      </c>
      <c r="D123" s="207" t="s">
        <v>132</v>
      </c>
      <c r="E123" s="208" t="s">
        <v>585</v>
      </c>
      <c r="F123" s="209" t="s">
        <v>586</v>
      </c>
      <c r="G123" s="210" t="s">
        <v>171</v>
      </c>
      <c r="H123" s="211">
        <v>184.40000000000001</v>
      </c>
      <c r="I123" s="212"/>
      <c r="J123" s="213">
        <f>ROUND(I123*H123,2)</f>
        <v>0</v>
      </c>
      <c r="K123" s="209" t="s">
        <v>136</v>
      </c>
      <c r="L123" s="47"/>
      <c r="M123" s="214" t="s">
        <v>35</v>
      </c>
      <c r="N123" s="215" t="s">
        <v>52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137</v>
      </c>
      <c r="AT123" s="218" t="s">
        <v>132</v>
      </c>
      <c r="AU123" s="218" t="s">
        <v>21</v>
      </c>
      <c r="AY123" s="19" t="s">
        <v>130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89</v>
      </c>
      <c r="BK123" s="219">
        <f>ROUND(I123*H123,2)</f>
        <v>0</v>
      </c>
      <c r="BL123" s="19" t="s">
        <v>137</v>
      </c>
      <c r="BM123" s="218" t="s">
        <v>637</v>
      </c>
    </row>
    <row r="124" s="2" customFormat="1">
      <c r="A124" s="41"/>
      <c r="B124" s="42"/>
      <c r="C124" s="43"/>
      <c r="D124" s="220" t="s">
        <v>139</v>
      </c>
      <c r="E124" s="43"/>
      <c r="F124" s="221" t="s">
        <v>588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139</v>
      </c>
      <c r="AU124" s="19" t="s">
        <v>21</v>
      </c>
    </row>
    <row r="125" s="13" customFormat="1">
      <c r="A125" s="13"/>
      <c r="B125" s="225"/>
      <c r="C125" s="226"/>
      <c r="D125" s="227" t="s">
        <v>145</v>
      </c>
      <c r="E125" s="228" t="s">
        <v>35</v>
      </c>
      <c r="F125" s="229" t="s">
        <v>638</v>
      </c>
      <c r="G125" s="226"/>
      <c r="H125" s="230">
        <v>27.449999999999999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145</v>
      </c>
      <c r="AU125" s="236" t="s">
        <v>21</v>
      </c>
      <c r="AV125" s="13" t="s">
        <v>21</v>
      </c>
      <c r="AW125" s="13" t="s">
        <v>41</v>
      </c>
      <c r="AX125" s="13" t="s">
        <v>81</v>
      </c>
      <c r="AY125" s="236" t="s">
        <v>130</v>
      </c>
    </row>
    <row r="126" s="13" customFormat="1">
      <c r="A126" s="13"/>
      <c r="B126" s="225"/>
      <c r="C126" s="226"/>
      <c r="D126" s="227" t="s">
        <v>145</v>
      </c>
      <c r="E126" s="228" t="s">
        <v>35</v>
      </c>
      <c r="F126" s="229" t="s">
        <v>639</v>
      </c>
      <c r="G126" s="226"/>
      <c r="H126" s="230">
        <v>156.94999999999999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145</v>
      </c>
      <c r="AU126" s="236" t="s">
        <v>21</v>
      </c>
      <c r="AV126" s="13" t="s">
        <v>21</v>
      </c>
      <c r="AW126" s="13" t="s">
        <v>41</v>
      </c>
      <c r="AX126" s="13" t="s">
        <v>81</v>
      </c>
      <c r="AY126" s="236" t="s">
        <v>130</v>
      </c>
    </row>
    <row r="127" s="14" customFormat="1">
      <c r="A127" s="14"/>
      <c r="B127" s="237"/>
      <c r="C127" s="238"/>
      <c r="D127" s="227" t="s">
        <v>145</v>
      </c>
      <c r="E127" s="239" t="s">
        <v>35</v>
      </c>
      <c r="F127" s="240" t="s">
        <v>148</v>
      </c>
      <c r="G127" s="238"/>
      <c r="H127" s="241">
        <v>184.39999999999998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145</v>
      </c>
      <c r="AU127" s="247" t="s">
        <v>21</v>
      </c>
      <c r="AV127" s="14" t="s">
        <v>137</v>
      </c>
      <c r="AW127" s="14" t="s">
        <v>41</v>
      </c>
      <c r="AX127" s="14" t="s">
        <v>89</v>
      </c>
      <c r="AY127" s="247" t="s">
        <v>130</v>
      </c>
    </row>
    <row r="128" s="2" customFormat="1" ht="21.75" customHeight="1">
      <c r="A128" s="41"/>
      <c r="B128" s="42"/>
      <c r="C128" s="207" t="s">
        <v>221</v>
      </c>
      <c r="D128" s="207" t="s">
        <v>132</v>
      </c>
      <c r="E128" s="208" t="s">
        <v>468</v>
      </c>
      <c r="F128" s="209" t="s">
        <v>469</v>
      </c>
      <c r="G128" s="210" t="s">
        <v>171</v>
      </c>
      <c r="H128" s="211">
        <v>184.40000000000001</v>
      </c>
      <c r="I128" s="212"/>
      <c r="J128" s="213">
        <f>ROUND(I128*H128,2)</f>
        <v>0</v>
      </c>
      <c r="K128" s="209" t="s">
        <v>136</v>
      </c>
      <c r="L128" s="47"/>
      <c r="M128" s="214" t="s">
        <v>35</v>
      </c>
      <c r="N128" s="215" t="s">
        <v>52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137</v>
      </c>
      <c r="AT128" s="218" t="s">
        <v>132</v>
      </c>
      <c r="AU128" s="218" t="s">
        <v>21</v>
      </c>
      <c r="AY128" s="19" t="s">
        <v>130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89</v>
      </c>
      <c r="BK128" s="219">
        <f>ROUND(I128*H128,2)</f>
        <v>0</v>
      </c>
      <c r="BL128" s="19" t="s">
        <v>137</v>
      </c>
      <c r="BM128" s="218" t="s">
        <v>640</v>
      </c>
    </row>
    <row r="129" s="2" customFormat="1">
      <c r="A129" s="41"/>
      <c r="B129" s="42"/>
      <c r="C129" s="43"/>
      <c r="D129" s="220" t="s">
        <v>139</v>
      </c>
      <c r="E129" s="43"/>
      <c r="F129" s="221" t="s">
        <v>471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139</v>
      </c>
      <c r="AU129" s="19" t="s">
        <v>21</v>
      </c>
    </row>
    <row r="130" s="2" customFormat="1" ht="24.15" customHeight="1">
      <c r="A130" s="41"/>
      <c r="B130" s="42"/>
      <c r="C130" s="207" t="s">
        <v>228</v>
      </c>
      <c r="D130" s="207" t="s">
        <v>132</v>
      </c>
      <c r="E130" s="208" t="s">
        <v>477</v>
      </c>
      <c r="F130" s="209" t="s">
        <v>478</v>
      </c>
      <c r="G130" s="210" t="s">
        <v>171</v>
      </c>
      <c r="H130" s="211">
        <v>553.20000000000005</v>
      </c>
      <c r="I130" s="212"/>
      <c r="J130" s="213">
        <f>ROUND(I130*H130,2)</f>
        <v>0</v>
      </c>
      <c r="K130" s="209" t="s">
        <v>136</v>
      </c>
      <c r="L130" s="47"/>
      <c r="M130" s="214" t="s">
        <v>35</v>
      </c>
      <c r="N130" s="215" t="s">
        <v>52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137</v>
      </c>
      <c r="AT130" s="218" t="s">
        <v>132</v>
      </c>
      <c r="AU130" s="218" t="s">
        <v>21</v>
      </c>
      <c r="AY130" s="19" t="s">
        <v>130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89</v>
      </c>
      <c r="BK130" s="219">
        <f>ROUND(I130*H130,2)</f>
        <v>0</v>
      </c>
      <c r="BL130" s="19" t="s">
        <v>137</v>
      </c>
      <c r="BM130" s="218" t="s">
        <v>641</v>
      </c>
    </row>
    <row r="131" s="2" customFormat="1">
      <c r="A131" s="41"/>
      <c r="B131" s="42"/>
      <c r="C131" s="43"/>
      <c r="D131" s="220" t="s">
        <v>139</v>
      </c>
      <c r="E131" s="43"/>
      <c r="F131" s="221" t="s">
        <v>480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139</v>
      </c>
      <c r="AU131" s="19" t="s">
        <v>21</v>
      </c>
    </row>
    <row r="132" s="2" customFormat="1">
      <c r="A132" s="41"/>
      <c r="B132" s="42"/>
      <c r="C132" s="43"/>
      <c r="D132" s="227" t="s">
        <v>174</v>
      </c>
      <c r="E132" s="43"/>
      <c r="F132" s="248" t="s">
        <v>481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174</v>
      </c>
      <c r="AU132" s="19" t="s">
        <v>21</v>
      </c>
    </row>
    <row r="133" s="13" customFormat="1">
      <c r="A133" s="13"/>
      <c r="B133" s="225"/>
      <c r="C133" s="226"/>
      <c r="D133" s="227" t="s">
        <v>145</v>
      </c>
      <c r="E133" s="226"/>
      <c r="F133" s="229" t="s">
        <v>642</v>
      </c>
      <c r="G133" s="226"/>
      <c r="H133" s="230">
        <v>553.20000000000005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145</v>
      </c>
      <c r="AU133" s="236" t="s">
        <v>21</v>
      </c>
      <c r="AV133" s="13" t="s">
        <v>21</v>
      </c>
      <c r="AW133" s="13" t="s">
        <v>4</v>
      </c>
      <c r="AX133" s="13" t="s">
        <v>89</v>
      </c>
      <c r="AY133" s="236" t="s">
        <v>130</v>
      </c>
    </row>
    <row r="134" s="12" customFormat="1" ht="22.8" customHeight="1">
      <c r="A134" s="12"/>
      <c r="B134" s="191"/>
      <c r="C134" s="192"/>
      <c r="D134" s="193" t="s">
        <v>80</v>
      </c>
      <c r="E134" s="205" t="s">
        <v>523</v>
      </c>
      <c r="F134" s="205" t="s">
        <v>524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SUM(P135:P136)</f>
        <v>0</v>
      </c>
      <c r="Q134" s="199"/>
      <c r="R134" s="200">
        <f>SUM(R135:R136)</f>
        <v>0</v>
      </c>
      <c r="S134" s="199"/>
      <c r="T134" s="20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89</v>
      </c>
      <c r="AT134" s="203" t="s">
        <v>80</v>
      </c>
      <c r="AU134" s="203" t="s">
        <v>89</v>
      </c>
      <c r="AY134" s="202" t="s">
        <v>130</v>
      </c>
      <c r="BK134" s="204">
        <f>SUM(BK135:BK136)</f>
        <v>0</v>
      </c>
    </row>
    <row r="135" s="2" customFormat="1" ht="24.15" customHeight="1">
      <c r="A135" s="41"/>
      <c r="B135" s="42"/>
      <c r="C135" s="207" t="s">
        <v>232</v>
      </c>
      <c r="D135" s="207" t="s">
        <v>132</v>
      </c>
      <c r="E135" s="208" t="s">
        <v>526</v>
      </c>
      <c r="F135" s="209" t="s">
        <v>527</v>
      </c>
      <c r="G135" s="210" t="s">
        <v>449</v>
      </c>
      <c r="H135" s="211">
        <v>6.8630000000000004</v>
      </c>
      <c r="I135" s="212"/>
      <c r="J135" s="213">
        <f>ROUND(I135*H135,2)</f>
        <v>0</v>
      </c>
      <c r="K135" s="209" t="s">
        <v>136</v>
      </c>
      <c r="L135" s="47"/>
      <c r="M135" s="214" t="s">
        <v>35</v>
      </c>
      <c r="N135" s="215" t="s">
        <v>52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137</v>
      </c>
      <c r="AT135" s="218" t="s">
        <v>132</v>
      </c>
      <c r="AU135" s="218" t="s">
        <v>21</v>
      </c>
      <c r="AY135" s="19" t="s">
        <v>130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89</v>
      </c>
      <c r="BK135" s="219">
        <f>ROUND(I135*H135,2)</f>
        <v>0</v>
      </c>
      <c r="BL135" s="19" t="s">
        <v>137</v>
      </c>
      <c r="BM135" s="218" t="s">
        <v>594</v>
      </c>
    </row>
    <row r="136" s="2" customFormat="1">
      <c r="A136" s="41"/>
      <c r="B136" s="42"/>
      <c r="C136" s="43"/>
      <c r="D136" s="220" t="s">
        <v>139</v>
      </c>
      <c r="E136" s="43"/>
      <c r="F136" s="221" t="s">
        <v>529</v>
      </c>
      <c r="G136" s="43"/>
      <c r="H136" s="43"/>
      <c r="I136" s="222"/>
      <c r="J136" s="43"/>
      <c r="K136" s="43"/>
      <c r="L136" s="47"/>
      <c r="M136" s="270"/>
      <c r="N136" s="271"/>
      <c r="O136" s="272"/>
      <c r="P136" s="272"/>
      <c r="Q136" s="272"/>
      <c r="R136" s="272"/>
      <c r="S136" s="272"/>
      <c r="T136" s="273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139</v>
      </c>
      <c r="AU136" s="19" t="s">
        <v>21</v>
      </c>
    </row>
    <row r="137" s="2" customFormat="1" ht="6.96" customHeight="1">
      <c r="A137" s="41"/>
      <c r="B137" s="62"/>
      <c r="C137" s="63"/>
      <c r="D137" s="63"/>
      <c r="E137" s="63"/>
      <c r="F137" s="63"/>
      <c r="G137" s="63"/>
      <c r="H137" s="63"/>
      <c r="I137" s="63"/>
      <c r="J137" s="63"/>
      <c r="K137" s="63"/>
      <c r="L137" s="47"/>
      <c r="M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</sheetData>
  <sheetProtection sheet="1" autoFilter="0" formatColumns="0" formatRows="0" objects="1" scenarios="1" spinCount="100000" saltValue="BAuodR5wygjlDOhelPBV9humQaZOan9MoXVFV4oQnwa+strOOXlfvQYOantTHN0wtSTce5/KzS+tqgzpl5ccbg==" hashValue="d82C2/vRz5AleByK3/cvx0K9YG1k6KCrR/qQyGyExG2loAYVNJeULKJVo2zIX9YPwx1lRbD8Fvxmc1V4fuO4cA==" algorithmName="SHA-512" password="CC35"/>
  <autoFilter ref="C81:K13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2/111151231"/>
    <hyperlink ref="F89" r:id="rId2" display="https://podminky.urs.cz/item/CS_URS_2023_02/184851522"/>
    <hyperlink ref="F91" r:id="rId3" display="https://podminky.urs.cz/item/CS_URS_2023_02/184215153"/>
    <hyperlink ref="F93" r:id="rId4" display="https://podminky.urs.cz/item/CS_URS_2023_02/184215173"/>
    <hyperlink ref="F95" r:id="rId5" display="https://podminky.urs.cz/item/CS_URS_2023_02/184813135"/>
    <hyperlink ref="F101" r:id="rId6" display="https://podminky.urs.cz/item/CS_URS_2023_02/184813136"/>
    <hyperlink ref="F107" r:id="rId7" display="https://podminky.urs.cz/item/CS_URS_2023_02/185804214"/>
    <hyperlink ref="F110" r:id="rId8" display="https://podminky.urs.cz/item/CS_URS_2023_02/184911431"/>
    <hyperlink ref="F116" r:id="rId9" display="https://podminky.urs.cz/item/CS_URS_2023_02/185802114"/>
    <hyperlink ref="F124" r:id="rId10" display="https://podminky.urs.cz/item/CS_URS_2023_02/185804312"/>
    <hyperlink ref="F129" r:id="rId11" display="https://podminky.urs.cz/item/CS_URS_2023_02/185851121"/>
    <hyperlink ref="F131" r:id="rId12" display="https://podminky.urs.cz/item/CS_URS_2023_02/185851129"/>
    <hyperlink ref="F136" r:id="rId13" display="https://podminky.urs.cz/item/CS_URS_2023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643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644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645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646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647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648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649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650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651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652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653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88</v>
      </c>
      <c r="F18" s="285" t="s">
        <v>654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655</v>
      </c>
      <c r="F19" s="285" t="s">
        <v>656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657</v>
      </c>
      <c r="F20" s="285" t="s">
        <v>658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659</v>
      </c>
      <c r="F21" s="285" t="s">
        <v>660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661</v>
      </c>
      <c r="F22" s="285" t="s">
        <v>662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663</v>
      </c>
      <c r="F23" s="285" t="s">
        <v>664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665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666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667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668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669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670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671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672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673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116</v>
      </c>
      <c r="F36" s="285"/>
      <c r="G36" s="285" t="s">
        <v>674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675</v>
      </c>
      <c r="F37" s="285"/>
      <c r="G37" s="285" t="s">
        <v>676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62</v>
      </c>
      <c r="F38" s="285"/>
      <c r="G38" s="285" t="s">
        <v>677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63</v>
      </c>
      <c r="F39" s="285"/>
      <c r="G39" s="285" t="s">
        <v>678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117</v>
      </c>
      <c r="F40" s="285"/>
      <c r="G40" s="285" t="s">
        <v>679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118</v>
      </c>
      <c r="F41" s="285"/>
      <c r="G41" s="285" t="s">
        <v>680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681</v>
      </c>
      <c r="F42" s="285"/>
      <c r="G42" s="285" t="s">
        <v>682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683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684</v>
      </c>
      <c r="F44" s="285"/>
      <c r="G44" s="285" t="s">
        <v>685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120</v>
      </c>
      <c r="F45" s="285"/>
      <c r="G45" s="285" t="s">
        <v>686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687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688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689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690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691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692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693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694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695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696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697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698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699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700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701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702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703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704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705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706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707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708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709</v>
      </c>
      <c r="D76" s="303"/>
      <c r="E76" s="303"/>
      <c r="F76" s="303" t="s">
        <v>710</v>
      </c>
      <c r="G76" s="304"/>
      <c r="H76" s="303" t="s">
        <v>63</v>
      </c>
      <c r="I76" s="303" t="s">
        <v>66</v>
      </c>
      <c r="J76" s="303" t="s">
        <v>711</v>
      </c>
      <c r="K76" s="302"/>
    </row>
    <row r="77" s="1" customFormat="1" ht="17.25" customHeight="1">
      <c r="B77" s="300"/>
      <c r="C77" s="305" t="s">
        <v>712</v>
      </c>
      <c r="D77" s="305"/>
      <c r="E77" s="305"/>
      <c r="F77" s="306" t="s">
        <v>713</v>
      </c>
      <c r="G77" s="307"/>
      <c r="H77" s="305"/>
      <c r="I77" s="305"/>
      <c r="J77" s="305" t="s">
        <v>714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62</v>
      </c>
      <c r="D79" s="310"/>
      <c r="E79" s="310"/>
      <c r="F79" s="311" t="s">
        <v>715</v>
      </c>
      <c r="G79" s="312"/>
      <c r="H79" s="288" t="s">
        <v>716</v>
      </c>
      <c r="I79" s="288" t="s">
        <v>717</v>
      </c>
      <c r="J79" s="288">
        <v>20</v>
      </c>
      <c r="K79" s="302"/>
    </row>
    <row r="80" s="1" customFormat="1" ht="15" customHeight="1">
      <c r="B80" s="300"/>
      <c r="C80" s="288" t="s">
        <v>718</v>
      </c>
      <c r="D80" s="288"/>
      <c r="E80" s="288"/>
      <c r="F80" s="311" t="s">
        <v>715</v>
      </c>
      <c r="G80" s="312"/>
      <c r="H80" s="288" t="s">
        <v>719</v>
      </c>
      <c r="I80" s="288" t="s">
        <v>717</v>
      </c>
      <c r="J80" s="288">
        <v>120</v>
      </c>
      <c r="K80" s="302"/>
    </row>
    <row r="81" s="1" customFormat="1" ht="15" customHeight="1">
      <c r="B81" s="313"/>
      <c r="C81" s="288" t="s">
        <v>720</v>
      </c>
      <c r="D81" s="288"/>
      <c r="E81" s="288"/>
      <c r="F81" s="311" t="s">
        <v>721</v>
      </c>
      <c r="G81" s="312"/>
      <c r="H81" s="288" t="s">
        <v>722</v>
      </c>
      <c r="I81" s="288" t="s">
        <v>717</v>
      </c>
      <c r="J81" s="288">
        <v>50</v>
      </c>
      <c r="K81" s="302"/>
    </row>
    <row r="82" s="1" customFormat="1" ht="15" customHeight="1">
      <c r="B82" s="313"/>
      <c r="C82" s="288" t="s">
        <v>723</v>
      </c>
      <c r="D82" s="288"/>
      <c r="E82" s="288"/>
      <c r="F82" s="311" t="s">
        <v>715</v>
      </c>
      <c r="G82" s="312"/>
      <c r="H82" s="288" t="s">
        <v>724</v>
      </c>
      <c r="I82" s="288" t="s">
        <v>725</v>
      </c>
      <c r="J82" s="288"/>
      <c r="K82" s="302"/>
    </row>
    <row r="83" s="1" customFormat="1" ht="15" customHeight="1">
      <c r="B83" s="313"/>
      <c r="C83" s="314" t="s">
        <v>726</v>
      </c>
      <c r="D83" s="314"/>
      <c r="E83" s="314"/>
      <c r="F83" s="315" t="s">
        <v>721</v>
      </c>
      <c r="G83" s="314"/>
      <c r="H83" s="314" t="s">
        <v>727</v>
      </c>
      <c r="I83" s="314" t="s">
        <v>717</v>
      </c>
      <c r="J83" s="314">
        <v>15</v>
      </c>
      <c r="K83" s="302"/>
    </row>
    <row r="84" s="1" customFormat="1" ht="15" customHeight="1">
      <c r="B84" s="313"/>
      <c r="C84" s="314" t="s">
        <v>728</v>
      </c>
      <c r="D84" s="314"/>
      <c r="E84" s="314"/>
      <c r="F84" s="315" t="s">
        <v>721</v>
      </c>
      <c r="G84" s="314"/>
      <c r="H84" s="314" t="s">
        <v>729</v>
      </c>
      <c r="I84" s="314" t="s">
        <v>717</v>
      </c>
      <c r="J84" s="314">
        <v>15</v>
      </c>
      <c r="K84" s="302"/>
    </row>
    <row r="85" s="1" customFormat="1" ht="15" customHeight="1">
      <c r="B85" s="313"/>
      <c r="C85" s="314" t="s">
        <v>730</v>
      </c>
      <c r="D85" s="314"/>
      <c r="E85" s="314"/>
      <c r="F85" s="315" t="s">
        <v>721</v>
      </c>
      <c r="G85" s="314"/>
      <c r="H85" s="314" t="s">
        <v>731</v>
      </c>
      <c r="I85" s="314" t="s">
        <v>717</v>
      </c>
      <c r="J85" s="314">
        <v>20</v>
      </c>
      <c r="K85" s="302"/>
    </row>
    <row r="86" s="1" customFormat="1" ht="15" customHeight="1">
      <c r="B86" s="313"/>
      <c r="C86" s="314" t="s">
        <v>732</v>
      </c>
      <c r="D86" s="314"/>
      <c r="E86" s="314"/>
      <c r="F86" s="315" t="s">
        <v>721</v>
      </c>
      <c r="G86" s="314"/>
      <c r="H86" s="314" t="s">
        <v>733</v>
      </c>
      <c r="I86" s="314" t="s">
        <v>717</v>
      </c>
      <c r="J86" s="314">
        <v>20</v>
      </c>
      <c r="K86" s="302"/>
    </row>
    <row r="87" s="1" customFormat="1" ht="15" customHeight="1">
      <c r="B87" s="313"/>
      <c r="C87" s="288" t="s">
        <v>734</v>
      </c>
      <c r="D87" s="288"/>
      <c r="E87" s="288"/>
      <c r="F87" s="311" t="s">
        <v>721</v>
      </c>
      <c r="G87" s="312"/>
      <c r="H87" s="288" t="s">
        <v>735</v>
      </c>
      <c r="I87" s="288" t="s">
        <v>717</v>
      </c>
      <c r="J87" s="288">
        <v>50</v>
      </c>
      <c r="K87" s="302"/>
    </row>
    <row r="88" s="1" customFormat="1" ht="15" customHeight="1">
      <c r="B88" s="313"/>
      <c r="C88" s="288" t="s">
        <v>736</v>
      </c>
      <c r="D88" s="288"/>
      <c r="E88" s="288"/>
      <c r="F88" s="311" t="s">
        <v>721</v>
      </c>
      <c r="G88" s="312"/>
      <c r="H88" s="288" t="s">
        <v>737</v>
      </c>
      <c r="I88" s="288" t="s">
        <v>717</v>
      </c>
      <c r="J88" s="288">
        <v>20</v>
      </c>
      <c r="K88" s="302"/>
    </row>
    <row r="89" s="1" customFormat="1" ht="15" customHeight="1">
      <c r="B89" s="313"/>
      <c r="C89" s="288" t="s">
        <v>738</v>
      </c>
      <c r="D89" s="288"/>
      <c r="E89" s="288"/>
      <c r="F89" s="311" t="s">
        <v>721</v>
      </c>
      <c r="G89" s="312"/>
      <c r="H89" s="288" t="s">
        <v>739</v>
      </c>
      <c r="I89" s="288" t="s">
        <v>717</v>
      </c>
      <c r="J89" s="288">
        <v>20</v>
      </c>
      <c r="K89" s="302"/>
    </row>
    <row r="90" s="1" customFormat="1" ht="15" customHeight="1">
      <c r="B90" s="313"/>
      <c r="C90" s="288" t="s">
        <v>740</v>
      </c>
      <c r="D90" s="288"/>
      <c r="E90" s="288"/>
      <c r="F90" s="311" t="s">
        <v>721</v>
      </c>
      <c r="G90" s="312"/>
      <c r="H90" s="288" t="s">
        <v>741</v>
      </c>
      <c r="I90" s="288" t="s">
        <v>717</v>
      </c>
      <c r="J90" s="288">
        <v>50</v>
      </c>
      <c r="K90" s="302"/>
    </row>
    <row r="91" s="1" customFormat="1" ht="15" customHeight="1">
      <c r="B91" s="313"/>
      <c r="C91" s="288" t="s">
        <v>742</v>
      </c>
      <c r="D91" s="288"/>
      <c r="E91" s="288"/>
      <c r="F91" s="311" t="s">
        <v>721</v>
      </c>
      <c r="G91" s="312"/>
      <c r="H91" s="288" t="s">
        <v>742</v>
      </c>
      <c r="I91" s="288" t="s">
        <v>717</v>
      </c>
      <c r="J91" s="288">
        <v>50</v>
      </c>
      <c r="K91" s="302"/>
    </row>
    <row r="92" s="1" customFormat="1" ht="15" customHeight="1">
      <c r="B92" s="313"/>
      <c r="C92" s="288" t="s">
        <v>743</v>
      </c>
      <c r="D92" s="288"/>
      <c r="E92" s="288"/>
      <c r="F92" s="311" t="s">
        <v>721</v>
      </c>
      <c r="G92" s="312"/>
      <c r="H92" s="288" t="s">
        <v>744</v>
      </c>
      <c r="I92" s="288" t="s">
        <v>717</v>
      </c>
      <c r="J92" s="288">
        <v>255</v>
      </c>
      <c r="K92" s="302"/>
    </row>
    <row r="93" s="1" customFormat="1" ht="15" customHeight="1">
      <c r="B93" s="313"/>
      <c r="C93" s="288" t="s">
        <v>745</v>
      </c>
      <c r="D93" s="288"/>
      <c r="E93" s="288"/>
      <c r="F93" s="311" t="s">
        <v>715</v>
      </c>
      <c r="G93" s="312"/>
      <c r="H93" s="288" t="s">
        <v>746</v>
      </c>
      <c r="I93" s="288" t="s">
        <v>747</v>
      </c>
      <c r="J93" s="288"/>
      <c r="K93" s="302"/>
    </row>
    <row r="94" s="1" customFormat="1" ht="15" customHeight="1">
      <c r="B94" s="313"/>
      <c r="C94" s="288" t="s">
        <v>748</v>
      </c>
      <c r="D94" s="288"/>
      <c r="E94" s="288"/>
      <c r="F94" s="311" t="s">
        <v>715</v>
      </c>
      <c r="G94" s="312"/>
      <c r="H94" s="288" t="s">
        <v>749</v>
      </c>
      <c r="I94" s="288" t="s">
        <v>750</v>
      </c>
      <c r="J94" s="288"/>
      <c r="K94" s="302"/>
    </row>
    <row r="95" s="1" customFormat="1" ht="15" customHeight="1">
      <c r="B95" s="313"/>
      <c r="C95" s="288" t="s">
        <v>751</v>
      </c>
      <c r="D95" s="288"/>
      <c r="E95" s="288"/>
      <c r="F95" s="311" t="s">
        <v>715</v>
      </c>
      <c r="G95" s="312"/>
      <c r="H95" s="288" t="s">
        <v>751</v>
      </c>
      <c r="I95" s="288" t="s">
        <v>750</v>
      </c>
      <c r="J95" s="288"/>
      <c r="K95" s="302"/>
    </row>
    <row r="96" s="1" customFormat="1" ht="15" customHeight="1">
      <c r="B96" s="313"/>
      <c r="C96" s="288" t="s">
        <v>47</v>
      </c>
      <c r="D96" s="288"/>
      <c r="E96" s="288"/>
      <c r="F96" s="311" t="s">
        <v>715</v>
      </c>
      <c r="G96" s="312"/>
      <c r="H96" s="288" t="s">
        <v>752</v>
      </c>
      <c r="I96" s="288" t="s">
        <v>750</v>
      </c>
      <c r="J96" s="288"/>
      <c r="K96" s="302"/>
    </row>
    <row r="97" s="1" customFormat="1" ht="15" customHeight="1">
      <c r="B97" s="313"/>
      <c r="C97" s="288" t="s">
        <v>57</v>
      </c>
      <c r="D97" s="288"/>
      <c r="E97" s="288"/>
      <c r="F97" s="311" t="s">
        <v>715</v>
      </c>
      <c r="G97" s="312"/>
      <c r="H97" s="288" t="s">
        <v>753</v>
      </c>
      <c r="I97" s="288" t="s">
        <v>750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754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709</v>
      </c>
      <c r="D103" s="303"/>
      <c r="E103" s="303"/>
      <c r="F103" s="303" t="s">
        <v>710</v>
      </c>
      <c r="G103" s="304"/>
      <c r="H103" s="303" t="s">
        <v>63</v>
      </c>
      <c r="I103" s="303" t="s">
        <v>66</v>
      </c>
      <c r="J103" s="303" t="s">
        <v>711</v>
      </c>
      <c r="K103" s="302"/>
    </row>
    <row r="104" s="1" customFormat="1" ht="17.25" customHeight="1">
      <c r="B104" s="300"/>
      <c r="C104" s="305" t="s">
        <v>712</v>
      </c>
      <c r="D104" s="305"/>
      <c r="E104" s="305"/>
      <c r="F104" s="306" t="s">
        <v>713</v>
      </c>
      <c r="G104" s="307"/>
      <c r="H104" s="305"/>
      <c r="I104" s="305"/>
      <c r="J104" s="305" t="s">
        <v>714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62</v>
      </c>
      <c r="D106" s="310"/>
      <c r="E106" s="310"/>
      <c r="F106" s="311" t="s">
        <v>715</v>
      </c>
      <c r="G106" s="288"/>
      <c r="H106" s="288" t="s">
        <v>755</v>
      </c>
      <c r="I106" s="288" t="s">
        <v>717</v>
      </c>
      <c r="J106" s="288">
        <v>20</v>
      </c>
      <c r="K106" s="302"/>
    </row>
    <row r="107" s="1" customFormat="1" ht="15" customHeight="1">
      <c r="B107" s="300"/>
      <c r="C107" s="288" t="s">
        <v>718</v>
      </c>
      <c r="D107" s="288"/>
      <c r="E107" s="288"/>
      <c r="F107" s="311" t="s">
        <v>715</v>
      </c>
      <c r="G107" s="288"/>
      <c r="H107" s="288" t="s">
        <v>755</v>
      </c>
      <c r="I107" s="288" t="s">
        <v>717</v>
      </c>
      <c r="J107" s="288">
        <v>120</v>
      </c>
      <c r="K107" s="302"/>
    </row>
    <row r="108" s="1" customFormat="1" ht="15" customHeight="1">
      <c r="B108" s="313"/>
      <c r="C108" s="288" t="s">
        <v>720</v>
      </c>
      <c r="D108" s="288"/>
      <c r="E108" s="288"/>
      <c r="F108" s="311" t="s">
        <v>721</v>
      </c>
      <c r="G108" s="288"/>
      <c r="H108" s="288" t="s">
        <v>755</v>
      </c>
      <c r="I108" s="288" t="s">
        <v>717</v>
      </c>
      <c r="J108" s="288">
        <v>50</v>
      </c>
      <c r="K108" s="302"/>
    </row>
    <row r="109" s="1" customFormat="1" ht="15" customHeight="1">
      <c r="B109" s="313"/>
      <c r="C109" s="288" t="s">
        <v>723</v>
      </c>
      <c r="D109" s="288"/>
      <c r="E109" s="288"/>
      <c r="F109" s="311" t="s">
        <v>715</v>
      </c>
      <c r="G109" s="288"/>
      <c r="H109" s="288" t="s">
        <v>755</v>
      </c>
      <c r="I109" s="288" t="s">
        <v>725</v>
      </c>
      <c r="J109" s="288"/>
      <c r="K109" s="302"/>
    </row>
    <row r="110" s="1" customFormat="1" ht="15" customHeight="1">
      <c r="B110" s="313"/>
      <c r="C110" s="288" t="s">
        <v>734</v>
      </c>
      <c r="D110" s="288"/>
      <c r="E110" s="288"/>
      <c r="F110" s="311" t="s">
        <v>721</v>
      </c>
      <c r="G110" s="288"/>
      <c r="H110" s="288" t="s">
        <v>755</v>
      </c>
      <c r="I110" s="288" t="s">
        <v>717</v>
      </c>
      <c r="J110" s="288">
        <v>50</v>
      </c>
      <c r="K110" s="302"/>
    </row>
    <row r="111" s="1" customFormat="1" ht="15" customHeight="1">
      <c r="B111" s="313"/>
      <c r="C111" s="288" t="s">
        <v>742</v>
      </c>
      <c r="D111" s="288"/>
      <c r="E111" s="288"/>
      <c r="F111" s="311" t="s">
        <v>721</v>
      </c>
      <c r="G111" s="288"/>
      <c r="H111" s="288" t="s">
        <v>755</v>
      </c>
      <c r="I111" s="288" t="s">
        <v>717</v>
      </c>
      <c r="J111" s="288">
        <v>50</v>
      </c>
      <c r="K111" s="302"/>
    </row>
    <row r="112" s="1" customFormat="1" ht="15" customHeight="1">
      <c r="B112" s="313"/>
      <c r="C112" s="288" t="s">
        <v>740</v>
      </c>
      <c r="D112" s="288"/>
      <c r="E112" s="288"/>
      <c r="F112" s="311" t="s">
        <v>721</v>
      </c>
      <c r="G112" s="288"/>
      <c r="H112" s="288" t="s">
        <v>755</v>
      </c>
      <c r="I112" s="288" t="s">
        <v>717</v>
      </c>
      <c r="J112" s="288">
        <v>50</v>
      </c>
      <c r="K112" s="302"/>
    </row>
    <row r="113" s="1" customFormat="1" ht="15" customHeight="1">
      <c r="B113" s="313"/>
      <c r="C113" s="288" t="s">
        <v>62</v>
      </c>
      <c r="D113" s="288"/>
      <c r="E113" s="288"/>
      <c r="F113" s="311" t="s">
        <v>715</v>
      </c>
      <c r="G113" s="288"/>
      <c r="H113" s="288" t="s">
        <v>756</v>
      </c>
      <c r="I113" s="288" t="s">
        <v>717</v>
      </c>
      <c r="J113" s="288">
        <v>20</v>
      </c>
      <c r="K113" s="302"/>
    </row>
    <row r="114" s="1" customFormat="1" ht="15" customHeight="1">
      <c r="B114" s="313"/>
      <c r="C114" s="288" t="s">
        <v>757</v>
      </c>
      <c r="D114" s="288"/>
      <c r="E114" s="288"/>
      <c r="F114" s="311" t="s">
        <v>715</v>
      </c>
      <c r="G114" s="288"/>
      <c r="H114" s="288" t="s">
        <v>758</v>
      </c>
      <c r="I114" s="288" t="s">
        <v>717</v>
      </c>
      <c r="J114" s="288">
        <v>120</v>
      </c>
      <c r="K114" s="302"/>
    </row>
    <row r="115" s="1" customFormat="1" ht="15" customHeight="1">
      <c r="B115" s="313"/>
      <c r="C115" s="288" t="s">
        <v>47</v>
      </c>
      <c r="D115" s="288"/>
      <c r="E115" s="288"/>
      <c r="F115" s="311" t="s">
        <v>715</v>
      </c>
      <c r="G115" s="288"/>
      <c r="H115" s="288" t="s">
        <v>759</v>
      </c>
      <c r="I115" s="288" t="s">
        <v>750</v>
      </c>
      <c r="J115" s="288"/>
      <c r="K115" s="302"/>
    </row>
    <row r="116" s="1" customFormat="1" ht="15" customHeight="1">
      <c r="B116" s="313"/>
      <c r="C116" s="288" t="s">
        <v>57</v>
      </c>
      <c r="D116" s="288"/>
      <c r="E116" s="288"/>
      <c r="F116" s="311" t="s">
        <v>715</v>
      </c>
      <c r="G116" s="288"/>
      <c r="H116" s="288" t="s">
        <v>760</v>
      </c>
      <c r="I116" s="288" t="s">
        <v>750</v>
      </c>
      <c r="J116" s="288"/>
      <c r="K116" s="302"/>
    </row>
    <row r="117" s="1" customFormat="1" ht="15" customHeight="1">
      <c r="B117" s="313"/>
      <c r="C117" s="288" t="s">
        <v>66</v>
      </c>
      <c r="D117" s="288"/>
      <c r="E117" s="288"/>
      <c r="F117" s="311" t="s">
        <v>715</v>
      </c>
      <c r="G117" s="288"/>
      <c r="H117" s="288" t="s">
        <v>761</v>
      </c>
      <c r="I117" s="288" t="s">
        <v>762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763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709</v>
      </c>
      <c r="D123" s="303"/>
      <c r="E123" s="303"/>
      <c r="F123" s="303" t="s">
        <v>710</v>
      </c>
      <c r="G123" s="304"/>
      <c r="H123" s="303" t="s">
        <v>63</v>
      </c>
      <c r="I123" s="303" t="s">
        <v>66</v>
      </c>
      <c r="J123" s="303" t="s">
        <v>711</v>
      </c>
      <c r="K123" s="332"/>
    </row>
    <row r="124" s="1" customFormat="1" ht="17.25" customHeight="1">
      <c r="B124" s="331"/>
      <c r="C124" s="305" t="s">
        <v>712</v>
      </c>
      <c r="D124" s="305"/>
      <c r="E124" s="305"/>
      <c r="F124" s="306" t="s">
        <v>713</v>
      </c>
      <c r="G124" s="307"/>
      <c r="H124" s="305"/>
      <c r="I124" s="305"/>
      <c r="J124" s="305" t="s">
        <v>714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718</v>
      </c>
      <c r="D126" s="310"/>
      <c r="E126" s="310"/>
      <c r="F126" s="311" t="s">
        <v>715</v>
      </c>
      <c r="G126" s="288"/>
      <c r="H126" s="288" t="s">
        <v>755</v>
      </c>
      <c r="I126" s="288" t="s">
        <v>717</v>
      </c>
      <c r="J126" s="288">
        <v>120</v>
      </c>
      <c r="K126" s="336"/>
    </row>
    <row r="127" s="1" customFormat="1" ht="15" customHeight="1">
      <c r="B127" s="333"/>
      <c r="C127" s="288" t="s">
        <v>764</v>
      </c>
      <c r="D127" s="288"/>
      <c r="E127" s="288"/>
      <c r="F127" s="311" t="s">
        <v>715</v>
      </c>
      <c r="G127" s="288"/>
      <c r="H127" s="288" t="s">
        <v>765</v>
      </c>
      <c r="I127" s="288" t="s">
        <v>717</v>
      </c>
      <c r="J127" s="288" t="s">
        <v>766</v>
      </c>
      <c r="K127" s="336"/>
    </row>
    <row r="128" s="1" customFormat="1" ht="15" customHeight="1">
      <c r="B128" s="333"/>
      <c r="C128" s="288" t="s">
        <v>663</v>
      </c>
      <c r="D128" s="288"/>
      <c r="E128" s="288"/>
      <c r="F128" s="311" t="s">
        <v>715</v>
      </c>
      <c r="G128" s="288"/>
      <c r="H128" s="288" t="s">
        <v>767</v>
      </c>
      <c r="I128" s="288" t="s">
        <v>717</v>
      </c>
      <c r="J128" s="288" t="s">
        <v>766</v>
      </c>
      <c r="K128" s="336"/>
    </row>
    <row r="129" s="1" customFormat="1" ht="15" customHeight="1">
      <c r="B129" s="333"/>
      <c r="C129" s="288" t="s">
        <v>726</v>
      </c>
      <c r="D129" s="288"/>
      <c r="E129" s="288"/>
      <c r="F129" s="311" t="s">
        <v>721</v>
      </c>
      <c r="G129" s="288"/>
      <c r="H129" s="288" t="s">
        <v>727</v>
      </c>
      <c r="I129" s="288" t="s">
        <v>717</v>
      </c>
      <c r="J129" s="288">
        <v>15</v>
      </c>
      <c r="K129" s="336"/>
    </row>
    <row r="130" s="1" customFormat="1" ht="15" customHeight="1">
      <c r="B130" s="333"/>
      <c r="C130" s="314" t="s">
        <v>728</v>
      </c>
      <c r="D130" s="314"/>
      <c r="E130" s="314"/>
      <c r="F130" s="315" t="s">
        <v>721</v>
      </c>
      <c r="G130" s="314"/>
      <c r="H130" s="314" t="s">
        <v>729</v>
      </c>
      <c r="I130" s="314" t="s">
        <v>717</v>
      </c>
      <c r="J130" s="314">
        <v>15</v>
      </c>
      <c r="K130" s="336"/>
    </row>
    <row r="131" s="1" customFormat="1" ht="15" customHeight="1">
      <c r="B131" s="333"/>
      <c r="C131" s="314" t="s">
        <v>730</v>
      </c>
      <c r="D131" s="314"/>
      <c r="E131" s="314"/>
      <c r="F131" s="315" t="s">
        <v>721</v>
      </c>
      <c r="G131" s="314"/>
      <c r="H131" s="314" t="s">
        <v>731</v>
      </c>
      <c r="I131" s="314" t="s">
        <v>717</v>
      </c>
      <c r="J131" s="314">
        <v>20</v>
      </c>
      <c r="K131" s="336"/>
    </row>
    <row r="132" s="1" customFormat="1" ht="15" customHeight="1">
      <c r="B132" s="333"/>
      <c r="C132" s="314" t="s">
        <v>732</v>
      </c>
      <c r="D132" s="314"/>
      <c r="E132" s="314"/>
      <c r="F132" s="315" t="s">
        <v>721</v>
      </c>
      <c r="G132" s="314"/>
      <c r="H132" s="314" t="s">
        <v>733</v>
      </c>
      <c r="I132" s="314" t="s">
        <v>717</v>
      </c>
      <c r="J132" s="314">
        <v>20</v>
      </c>
      <c r="K132" s="336"/>
    </row>
    <row r="133" s="1" customFormat="1" ht="15" customHeight="1">
      <c r="B133" s="333"/>
      <c r="C133" s="288" t="s">
        <v>720</v>
      </c>
      <c r="D133" s="288"/>
      <c r="E133" s="288"/>
      <c r="F133" s="311" t="s">
        <v>721</v>
      </c>
      <c r="G133" s="288"/>
      <c r="H133" s="288" t="s">
        <v>755</v>
      </c>
      <c r="I133" s="288" t="s">
        <v>717</v>
      </c>
      <c r="J133" s="288">
        <v>50</v>
      </c>
      <c r="K133" s="336"/>
    </row>
    <row r="134" s="1" customFormat="1" ht="15" customHeight="1">
      <c r="B134" s="333"/>
      <c r="C134" s="288" t="s">
        <v>734</v>
      </c>
      <c r="D134" s="288"/>
      <c r="E134" s="288"/>
      <c r="F134" s="311" t="s">
        <v>721</v>
      </c>
      <c r="G134" s="288"/>
      <c r="H134" s="288" t="s">
        <v>755</v>
      </c>
      <c r="I134" s="288" t="s">
        <v>717</v>
      </c>
      <c r="J134" s="288">
        <v>50</v>
      </c>
      <c r="K134" s="336"/>
    </row>
    <row r="135" s="1" customFormat="1" ht="15" customHeight="1">
      <c r="B135" s="333"/>
      <c r="C135" s="288" t="s">
        <v>740</v>
      </c>
      <c r="D135" s="288"/>
      <c r="E135" s="288"/>
      <c r="F135" s="311" t="s">
        <v>721</v>
      </c>
      <c r="G135" s="288"/>
      <c r="H135" s="288" t="s">
        <v>755</v>
      </c>
      <c r="I135" s="288" t="s">
        <v>717</v>
      </c>
      <c r="J135" s="288">
        <v>50</v>
      </c>
      <c r="K135" s="336"/>
    </row>
    <row r="136" s="1" customFormat="1" ht="15" customHeight="1">
      <c r="B136" s="333"/>
      <c r="C136" s="288" t="s">
        <v>742</v>
      </c>
      <c r="D136" s="288"/>
      <c r="E136" s="288"/>
      <c r="F136" s="311" t="s">
        <v>721</v>
      </c>
      <c r="G136" s="288"/>
      <c r="H136" s="288" t="s">
        <v>755</v>
      </c>
      <c r="I136" s="288" t="s">
        <v>717</v>
      </c>
      <c r="J136" s="288">
        <v>50</v>
      </c>
      <c r="K136" s="336"/>
    </row>
    <row r="137" s="1" customFormat="1" ht="15" customHeight="1">
      <c r="B137" s="333"/>
      <c r="C137" s="288" t="s">
        <v>743</v>
      </c>
      <c r="D137" s="288"/>
      <c r="E137" s="288"/>
      <c r="F137" s="311" t="s">
        <v>721</v>
      </c>
      <c r="G137" s="288"/>
      <c r="H137" s="288" t="s">
        <v>768</v>
      </c>
      <c r="I137" s="288" t="s">
        <v>717</v>
      </c>
      <c r="J137" s="288">
        <v>255</v>
      </c>
      <c r="K137" s="336"/>
    </row>
    <row r="138" s="1" customFormat="1" ht="15" customHeight="1">
      <c r="B138" s="333"/>
      <c r="C138" s="288" t="s">
        <v>745</v>
      </c>
      <c r="D138" s="288"/>
      <c r="E138" s="288"/>
      <c r="F138" s="311" t="s">
        <v>715</v>
      </c>
      <c r="G138" s="288"/>
      <c r="H138" s="288" t="s">
        <v>769</v>
      </c>
      <c r="I138" s="288" t="s">
        <v>747</v>
      </c>
      <c r="J138" s="288"/>
      <c r="K138" s="336"/>
    </row>
    <row r="139" s="1" customFormat="1" ht="15" customHeight="1">
      <c r="B139" s="333"/>
      <c r="C139" s="288" t="s">
        <v>748</v>
      </c>
      <c r="D139" s="288"/>
      <c r="E139" s="288"/>
      <c r="F139" s="311" t="s">
        <v>715</v>
      </c>
      <c r="G139" s="288"/>
      <c r="H139" s="288" t="s">
        <v>770</v>
      </c>
      <c r="I139" s="288" t="s">
        <v>750</v>
      </c>
      <c r="J139" s="288"/>
      <c r="K139" s="336"/>
    </row>
    <row r="140" s="1" customFormat="1" ht="15" customHeight="1">
      <c r="B140" s="333"/>
      <c r="C140" s="288" t="s">
        <v>751</v>
      </c>
      <c r="D140" s="288"/>
      <c r="E140" s="288"/>
      <c r="F140" s="311" t="s">
        <v>715</v>
      </c>
      <c r="G140" s="288"/>
      <c r="H140" s="288" t="s">
        <v>751</v>
      </c>
      <c r="I140" s="288" t="s">
        <v>750</v>
      </c>
      <c r="J140" s="288"/>
      <c r="K140" s="336"/>
    </row>
    <row r="141" s="1" customFormat="1" ht="15" customHeight="1">
      <c r="B141" s="333"/>
      <c r="C141" s="288" t="s">
        <v>47</v>
      </c>
      <c r="D141" s="288"/>
      <c r="E141" s="288"/>
      <c r="F141" s="311" t="s">
        <v>715</v>
      </c>
      <c r="G141" s="288"/>
      <c r="H141" s="288" t="s">
        <v>771</v>
      </c>
      <c r="I141" s="288" t="s">
        <v>750</v>
      </c>
      <c r="J141" s="288"/>
      <c r="K141" s="336"/>
    </row>
    <row r="142" s="1" customFormat="1" ht="15" customHeight="1">
      <c r="B142" s="333"/>
      <c r="C142" s="288" t="s">
        <v>772</v>
      </c>
      <c r="D142" s="288"/>
      <c r="E142" s="288"/>
      <c r="F142" s="311" t="s">
        <v>715</v>
      </c>
      <c r="G142" s="288"/>
      <c r="H142" s="288" t="s">
        <v>773</v>
      </c>
      <c r="I142" s="288" t="s">
        <v>750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774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709</v>
      </c>
      <c r="D148" s="303"/>
      <c r="E148" s="303"/>
      <c r="F148" s="303" t="s">
        <v>710</v>
      </c>
      <c r="G148" s="304"/>
      <c r="H148" s="303" t="s">
        <v>63</v>
      </c>
      <c r="I148" s="303" t="s">
        <v>66</v>
      </c>
      <c r="J148" s="303" t="s">
        <v>711</v>
      </c>
      <c r="K148" s="302"/>
    </row>
    <row r="149" s="1" customFormat="1" ht="17.25" customHeight="1">
      <c r="B149" s="300"/>
      <c r="C149" s="305" t="s">
        <v>712</v>
      </c>
      <c r="D149" s="305"/>
      <c r="E149" s="305"/>
      <c r="F149" s="306" t="s">
        <v>713</v>
      </c>
      <c r="G149" s="307"/>
      <c r="H149" s="305"/>
      <c r="I149" s="305"/>
      <c r="J149" s="305" t="s">
        <v>714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718</v>
      </c>
      <c r="D151" s="288"/>
      <c r="E151" s="288"/>
      <c r="F151" s="341" t="s">
        <v>715</v>
      </c>
      <c r="G151" s="288"/>
      <c r="H151" s="340" t="s">
        <v>755</v>
      </c>
      <c r="I151" s="340" t="s">
        <v>717</v>
      </c>
      <c r="J151" s="340">
        <v>120</v>
      </c>
      <c r="K151" s="336"/>
    </row>
    <row r="152" s="1" customFormat="1" ht="15" customHeight="1">
      <c r="B152" s="313"/>
      <c r="C152" s="340" t="s">
        <v>764</v>
      </c>
      <c r="D152" s="288"/>
      <c r="E152" s="288"/>
      <c r="F152" s="341" t="s">
        <v>715</v>
      </c>
      <c r="G152" s="288"/>
      <c r="H152" s="340" t="s">
        <v>775</v>
      </c>
      <c r="I152" s="340" t="s">
        <v>717</v>
      </c>
      <c r="J152" s="340" t="s">
        <v>766</v>
      </c>
      <c r="K152" s="336"/>
    </row>
    <row r="153" s="1" customFormat="1" ht="15" customHeight="1">
      <c r="B153" s="313"/>
      <c r="C153" s="340" t="s">
        <v>663</v>
      </c>
      <c r="D153" s="288"/>
      <c r="E153" s="288"/>
      <c r="F153" s="341" t="s">
        <v>715</v>
      </c>
      <c r="G153" s="288"/>
      <c r="H153" s="340" t="s">
        <v>776</v>
      </c>
      <c r="I153" s="340" t="s">
        <v>717</v>
      </c>
      <c r="J153" s="340" t="s">
        <v>766</v>
      </c>
      <c r="K153" s="336"/>
    </row>
    <row r="154" s="1" customFormat="1" ht="15" customHeight="1">
      <c r="B154" s="313"/>
      <c r="C154" s="340" t="s">
        <v>720</v>
      </c>
      <c r="D154" s="288"/>
      <c r="E154" s="288"/>
      <c r="F154" s="341" t="s">
        <v>721</v>
      </c>
      <c r="G154" s="288"/>
      <c r="H154" s="340" t="s">
        <v>755</v>
      </c>
      <c r="I154" s="340" t="s">
        <v>717</v>
      </c>
      <c r="J154" s="340">
        <v>50</v>
      </c>
      <c r="K154" s="336"/>
    </row>
    <row r="155" s="1" customFormat="1" ht="15" customHeight="1">
      <c r="B155" s="313"/>
      <c r="C155" s="340" t="s">
        <v>723</v>
      </c>
      <c r="D155" s="288"/>
      <c r="E155" s="288"/>
      <c r="F155" s="341" t="s">
        <v>715</v>
      </c>
      <c r="G155" s="288"/>
      <c r="H155" s="340" t="s">
        <v>755</v>
      </c>
      <c r="I155" s="340" t="s">
        <v>725</v>
      </c>
      <c r="J155" s="340"/>
      <c r="K155" s="336"/>
    </row>
    <row r="156" s="1" customFormat="1" ht="15" customHeight="1">
      <c r="B156" s="313"/>
      <c r="C156" s="340" t="s">
        <v>734</v>
      </c>
      <c r="D156" s="288"/>
      <c r="E156" s="288"/>
      <c r="F156" s="341" t="s">
        <v>721</v>
      </c>
      <c r="G156" s="288"/>
      <c r="H156" s="340" t="s">
        <v>755</v>
      </c>
      <c r="I156" s="340" t="s">
        <v>717</v>
      </c>
      <c r="J156" s="340">
        <v>50</v>
      </c>
      <c r="K156" s="336"/>
    </row>
    <row r="157" s="1" customFormat="1" ht="15" customHeight="1">
      <c r="B157" s="313"/>
      <c r="C157" s="340" t="s">
        <v>742</v>
      </c>
      <c r="D157" s="288"/>
      <c r="E157" s="288"/>
      <c r="F157" s="341" t="s">
        <v>721</v>
      </c>
      <c r="G157" s="288"/>
      <c r="H157" s="340" t="s">
        <v>755</v>
      </c>
      <c r="I157" s="340" t="s">
        <v>717</v>
      </c>
      <c r="J157" s="340">
        <v>50</v>
      </c>
      <c r="K157" s="336"/>
    </row>
    <row r="158" s="1" customFormat="1" ht="15" customHeight="1">
      <c r="B158" s="313"/>
      <c r="C158" s="340" t="s">
        <v>740</v>
      </c>
      <c r="D158" s="288"/>
      <c r="E158" s="288"/>
      <c r="F158" s="341" t="s">
        <v>721</v>
      </c>
      <c r="G158" s="288"/>
      <c r="H158" s="340" t="s">
        <v>755</v>
      </c>
      <c r="I158" s="340" t="s">
        <v>717</v>
      </c>
      <c r="J158" s="340">
        <v>50</v>
      </c>
      <c r="K158" s="336"/>
    </row>
    <row r="159" s="1" customFormat="1" ht="15" customHeight="1">
      <c r="B159" s="313"/>
      <c r="C159" s="340" t="s">
        <v>104</v>
      </c>
      <c r="D159" s="288"/>
      <c r="E159" s="288"/>
      <c r="F159" s="341" t="s">
        <v>715</v>
      </c>
      <c r="G159" s="288"/>
      <c r="H159" s="340" t="s">
        <v>777</v>
      </c>
      <c r="I159" s="340" t="s">
        <v>717</v>
      </c>
      <c r="J159" s="340" t="s">
        <v>778</v>
      </c>
      <c r="K159" s="336"/>
    </row>
    <row r="160" s="1" customFormat="1" ht="15" customHeight="1">
      <c r="B160" s="313"/>
      <c r="C160" s="340" t="s">
        <v>779</v>
      </c>
      <c r="D160" s="288"/>
      <c r="E160" s="288"/>
      <c r="F160" s="341" t="s">
        <v>715</v>
      </c>
      <c r="G160" s="288"/>
      <c r="H160" s="340" t="s">
        <v>780</v>
      </c>
      <c r="I160" s="340" t="s">
        <v>750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781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709</v>
      </c>
      <c r="D166" s="303"/>
      <c r="E166" s="303"/>
      <c r="F166" s="303" t="s">
        <v>710</v>
      </c>
      <c r="G166" s="345"/>
      <c r="H166" s="346" t="s">
        <v>63</v>
      </c>
      <c r="I166" s="346" t="s">
        <v>66</v>
      </c>
      <c r="J166" s="303" t="s">
        <v>711</v>
      </c>
      <c r="K166" s="280"/>
    </row>
    <row r="167" s="1" customFormat="1" ht="17.25" customHeight="1">
      <c r="B167" s="281"/>
      <c r="C167" s="305" t="s">
        <v>712</v>
      </c>
      <c r="D167" s="305"/>
      <c r="E167" s="305"/>
      <c r="F167" s="306" t="s">
        <v>713</v>
      </c>
      <c r="G167" s="347"/>
      <c r="H167" s="348"/>
      <c r="I167" s="348"/>
      <c r="J167" s="305" t="s">
        <v>714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718</v>
      </c>
      <c r="D169" s="288"/>
      <c r="E169" s="288"/>
      <c r="F169" s="311" t="s">
        <v>715</v>
      </c>
      <c r="G169" s="288"/>
      <c r="H169" s="288" t="s">
        <v>755</v>
      </c>
      <c r="I169" s="288" t="s">
        <v>717</v>
      </c>
      <c r="J169" s="288">
        <v>120</v>
      </c>
      <c r="K169" s="336"/>
    </row>
    <row r="170" s="1" customFormat="1" ht="15" customHeight="1">
      <c r="B170" s="313"/>
      <c r="C170" s="288" t="s">
        <v>764</v>
      </c>
      <c r="D170" s="288"/>
      <c r="E170" s="288"/>
      <c r="F170" s="311" t="s">
        <v>715</v>
      </c>
      <c r="G170" s="288"/>
      <c r="H170" s="288" t="s">
        <v>765</v>
      </c>
      <c r="I170" s="288" t="s">
        <v>717</v>
      </c>
      <c r="J170" s="288" t="s">
        <v>766</v>
      </c>
      <c r="K170" s="336"/>
    </row>
    <row r="171" s="1" customFormat="1" ht="15" customHeight="1">
      <c r="B171" s="313"/>
      <c r="C171" s="288" t="s">
        <v>663</v>
      </c>
      <c r="D171" s="288"/>
      <c r="E171" s="288"/>
      <c r="F171" s="311" t="s">
        <v>715</v>
      </c>
      <c r="G171" s="288"/>
      <c r="H171" s="288" t="s">
        <v>782</v>
      </c>
      <c r="I171" s="288" t="s">
        <v>717</v>
      </c>
      <c r="J171" s="288" t="s">
        <v>766</v>
      </c>
      <c r="K171" s="336"/>
    </row>
    <row r="172" s="1" customFormat="1" ht="15" customHeight="1">
      <c r="B172" s="313"/>
      <c r="C172" s="288" t="s">
        <v>720</v>
      </c>
      <c r="D172" s="288"/>
      <c r="E172" s="288"/>
      <c r="F172" s="311" t="s">
        <v>721</v>
      </c>
      <c r="G172" s="288"/>
      <c r="H172" s="288" t="s">
        <v>782</v>
      </c>
      <c r="I172" s="288" t="s">
        <v>717</v>
      </c>
      <c r="J172" s="288">
        <v>50</v>
      </c>
      <c r="K172" s="336"/>
    </row>
    <row r="173" s="1" customFormat="1" ht="15" customHeight="1">
      <c r="B173" s="313"/>
      <c r="C173" s="288" t="s">
        <v>723</v>
      </c>
      <c r="D173" s="288"/>
      <c r="E173" s="288"/>
      <c r="F173" s="311" t="s">
        <v>715</v>
      </c>
      <c r="G173" s="288"/>
      <c r="H173" s="288" t="s">
        <v>782</v>
      </c>
      <c r="I173" s="288" t="s">
        <v>725</v>
      </c>
      <c r="J173" s="288"/>
      <c r="K173" s="336"/>
    </row>
    <row r="174" s="1" customFormat="1" ht="15" customHeight="1">
      <c r="B174" s="313"/>
      <c r="C174" s="288" t="s">
        <v>734</v>
      </c>
      <c r="D174" s="288"/>
      <c r="E174" s="288"/>
      <c r="F174" s="311" t="s">
        <v>721</v>
      </c>
      <c r="G174" s="288"/>
      <c r="H174" s="288" t="s">
        <v>782</v>
      </c>
      <c r="I174" s="288" t="s">
        <v>717</v>
      </c>
      <c r="J174" s="288">
        <v>50</v>
      </c>
      <c r="K174" s="336"/>
    </row>
    <row r="175" s="1" customFormat="1" ht="15" customHeight="1">
      <c r="B175" s="313"/>
      <c r="C175" s="288" t="s">
        <v>742</v>
      </c>
      <c r="D175" s="288"/>
      <c r="E175" s="288"/>
      <c r="F175" s="311" t="s">
        <v>721</v>
      </c>
      <c r="G175" s="288"/>
      <c r="H175" s="288" t="s">
        <v>782</v>
      </c>
      <c r="I175" s="288" t="s">
        <v>717</v>
      </c>
      <c r="J175" s="288">
        <v>50</v>
      </c>
      <c r="K175" s="336"/>
    </row>
    <row r="176" s="1" customFormat="1" ht="15" customHeight="1">
      <c r="B176" s="313"/>
      <c r="C176" s="288" t="s">
        <v>740</v>
      </c>
      <c r="D176" s="288"/>
      <c r="E176" s="288"/>
      <c r="F176" s="311" t="s">
        <v>721</v>
      </c>
      <c r="G176" s="288"/>
      <c r="H176" s="288" t="s">
        <v>782</v>
      </c>
      <c r="I176" s="288" t="s">
        <v>717</v>
      </c>
      <c r="J176" s="288">
        <v>50</v>
      </c>
      <c r="K176" s="336"/>
    </row>
    <row r="177" s="1" customFormat="1" ht="15" customHeight="1">
      <c r="B177" s="313"/>
      <c r="C177" s="288" t="s">
        <v>116</v>
      </c>
      <c r="D177" s="288"/>
      <c r="E177" s="288"/>
      <c r="F177" s="311" t="s">
        <v>715</v>
      </c>
      <c r="G177" s="288"/>
      <c r="H177" s="288" t="s">
        <v>783</v>
      </c>
      <c r="I177" s="288" t="s">
        <v>784</v>
      </c>
      <c r="J177" s="288"/>
      <c r="K177" s="336"/>
    </row>
    <row r="178" s="1" customFormat="1" ht="15" customHeight="1">
      <c r="B178" s="313"/>
      <c r="C178" s="288" t="s">
        <v>66</v>
      </c>
      <c r="D178" s="288"/>
      <c r="E178" s="288"/>
      <c r="F178" s="311" t="s">
        <v>715</v>
      </c>
      <c r="G178" s="288"/>
      <c r="H178" s="288" t="s">
        <v>785</v>
      </c>
      <c r="I178" s="288" t="s">
        <v>786</v>
      </c>
      <c r="J178" s="288">
        <v>1</v>
      </c>
      <c r="K178" s="336"/>
    </row>
    <row r="179" s="1" customFormat="1" ht="15" customHeight="1">
      <c r="B179" s="313"/>
      <c r="C179" s="288" t="s">
        <v>62</v>
      </c>
      <c r="D179" s="288"/>
      <c r="E179" s="288"/>
      <c r="F179" s="311" t="s">
        <v>715</v>
      </c>
      <c r="G179" s="288"/>
      <c r="H179" s="288" t="s">
        <v>787</v>
      </c>
      <c r="I179" s="288" t="s">
        <v>717</v>
      </c>
      <c r="J179" s="288">
        <v>20</v>
      </c>
      <c r="K179" s="336"/>
    </row>
    <row r="180" s="1" customFormat="1" ht="15" customHeight="1">
      <c r="B180" s="313"/>
      <c r="C180" s="288" t="s">
        <v>63</v>
      </c>
      <c r="D180" s="288"/>
      <c r="E180" s="288"/>
      <c r="F180" s="311" t="s">
        <v>715</v>
      </c>
      <c r="G180" s="288"/>
      <c r="H180" s="288" t="s">
        <v>788</v>
      </c>
      <c r="I180" s="288" t="s">
        <v>717</v>
      </c>
      <c r="J180" s="288">
        <v>255</v>
      </c>
      <c r="K180" s="336"/>
    </row>
    <row r="181" s="1" customFormat="1" ht="15" customHeight="1">
      <c r="B181" s="313"/>
      <c r="C181" s="288" t="s">
        <v>117</v>
      </c>
      <c r="D181" s="288"/>
      <c r="E181" s="288"/>
      <c r="F181" s="311" t="s">
        <v>715</v>
      </c>
      <c r="G181" s="288"/>
      <c r="H181" s="288" t="s">
        <v>679</v>
      </c>
      <c r="I181" s="288" t="s">
        <v>717</v>
      </c>
      <c r="J181" s="288">
        <v>10</v>
      </c>
      <c r="K181" s="336"/>
    </row>
    <row r="182" s="1" customFormat="1" ht="15" customHeight="1">
      <c r="B182" s="313"/>
      <c r="C182" s="288" t="s">
        <v>118</v>
      </c>
      <c r="D182" s="288"/>
      <c r="E182" s="288"/>
      <c r="F182" s="311" t="s">
        <v>715</v>
      </c>
      <c r="G182" s="288"/>
      <c r="H182" s="288" t="s">
        <v>789</v>
      </c>
      <c r="I182" s="288" t="s">
        <v>750</v>
      </c>
      <c r="J182" s="288"/>
      <c r="K182" s="336"/>
    </row>
    <row r="183" s="1" customFormat="1" ht="15" customHeight="1">
      <c r="B183" s="313"/>
      <c r="C183" s="288" t="s">
        <v>790</v>
      </c>
      <c r="D183" s="288"/>
      <c r="E183" s="288"/>
      <c r="F183" s="311" t="s">
        <v>715</v>
      </c>
      <c r="G183" s="288"/>
      <c r="H183" s="288" t="s">
        <v>791</v>
      </c>
      <c r="I183" s="288" t="s">
        <v>750</v>
      </c>
      <c r="J183" s="288"/>
      <c r="K183" s="336"/>
    </row>
    <row r="184" s="1" customFormat="1" ht="15" customHeight="1">
      <c r="B184" s="313"/>
      <c r="C184" s="288" t="s">
        <v>779</v>
      </c>
      <c r="D184" s="288"/>
      <c r="E184" s="288"/>
      <c r="F184" s="311" t="s">
        <v>715</v>
      </c>
      <c r="G184" s="288"/>
      <c r="H184" s="288" t="s">
        <v>792</v>
      </c>
      <c r="I184" s="288" t="s">
        <v>750</v>
      </c>
      <c r="J184" s="288"/>
      <c r="K184" s="336"/>
    </row>
    <row r="185" s="1" customFormat="1" ht="15" customHeight="1">
      <c r="B185" s="313"/>
      <c r="C185" s="288" t="s">
        <v>120</v>
      </c>
      <c r="D185" s="288"/>
      <c r="E185" s="288"/>
      <c r="F185" s="311" t="s">
        <v>721</v>
      </c>
      <c r="G185" s="288"/>
      <c r="H185" s="288" t="s">
        <v>793</v>
      </c>
      <c r="I185" s="288" t="s">
        <v>717</v>
      </c>
      <c r="J185" s="288">
        <v>50</v>
      </c>
      <c r="K185" s="336"/>
    </row>
    <row r="186" s="1" customFormat="1" ht="15" customHeight="1">
      <c r="B186" s="313"/>
      <c r="C186" s="288" t="s">
        <v>794</v>
      </c>
      <c r="D186" s="288"/>
      <c r="E186" s="288"/>
      <c r="F186" s="311" t="s">
        <v>721</v>
      </c>
      <c r="G186" s="288"/>
      <c r="H186" s="288" t="s">
        <v>795</v>
      </c>
      <c r="I186" s="288" t="s">
        <v>796</v>
      </c>
      <c r="J186" s="288"/>
      <c r="K186" s="336"/>
    </row>
    <row r="187" s="1" customFormat="1" ht="15" customHeight="1">
      <c r="B187" s="313"/>
      <c r="C187" s="288" t="s">
        <v>797</v>
      </c>
      <c r="D187" s="288"/>
      <c r="E187" s="288"/>
      <c r="F187" s="311" t="s">
        <v>721</v>
      </c>
      <c r="G187" s="288"/>
      <c r="H187" s="288" t="s">
        <v>798</v>
      </c>
      <c r="I187" s="288" t="s">
        <v>796</v>
      </c>
      <c r="J187" s="288"/>
      <c r="K187" s="336"/>
    </row>
    <row r="188" s="1" customFormat="1" ht="15" customHeight="1">
      <c r="B188" s="313"/>
      <c r="C188" s="288" t="s">
        <v>799</v>
      </c>
      <c r="D188" s="288"/>
      <c r="E188" s="288"/>
      <c r="F188" s="311" t="s">
        <v>721</v>
      </c>
      <c r="G188" s="288"/>
      <c r="H188" s="288" t="s">
        <v>800</v>
      </c>
      <c r="I188" s="288" t="s">
        <v>796</v>
      </c>
      <c r="J188" s="288"/>
      <c r="K188" s="336"/>
    </row>
    <row r="189" s="1" customFormat="1" ht="15" customHeight="1">
      <c r="B189" s="313"/>
      <c r="C189" s="349" t="s">
        <v>801</v>
      </c>
      <c r="D189" s="288"/>
      <c r="E189" s="288"/>
      <c r="F189" s="311" t="s">
        <v>721</v>
      </c>
      <c r="G189" s="288"/>
      <c r="H189" s="288" t="s">
        <v>802</v>
      </c>
      <c r="I189" s="288" t="s">
        <v>803</v>
      </c>
      <c r="J189" s="350" t="s">
        <v>804</v>
      </c>
      <c r="K189" s="336"/>
    </row>
    <row r="190" s="17" customFormat="1" ht="15" customHeight="1">
      <c r="B190" s="351"/>
      <c r="C190" s="352" t="s">
        <v>805</v>
      </c>
      <c r="D190" s="353"/>
      <c r="E190" s="353"/>
      <c r="F190" s="354" t="s">
        <v>721</v>
      </c>
      <c r="G190" s="353"/>
      <c r="H190" s="353" t="s">
        <v>806</v>
      </c>
      <c r="I190" s="353" t="s">
        <v>803</v>
      </c>
      <c r="J190" s="355" t="s">
        <v>804</v>
      </c>
      <c r="K190" s="356"/>
    </row>
    <row r="191" s="1" customFormat="1" ht="15" customHeight="1">
      <c r="B191" s="313"/>
      <c r="C191" s="349" t="s">
        <v>51</v>
      </c>
      <c r="D191" s="288"/>
      <c r="E191" s="288"/>
      <c r="F191" s="311" t="s">
        <v>715</v>
      </c>
      <c r="G191" s="288"/>
      <c r="H191" s="285" t="s">
        <v>807</v>
      </c>
      <c r="I191" s="288" t="s">
        <v>808</v>
      </c>
      <c r="J191" s="288"/>
      <c r="K191" s="336"/>
    </row>
    <row r="192" s="1" customFormat="1" ht="15" customHeight="1">
      <c r="B192" s="313"/>
      <c r="C192" s="349" t="s">
        <v>809</v>
      </c>
      <c r="D192" s="288"/>
      <c r="E192" s="288"/>
      <c r="F192" s="311" t="s">
        <v>715</v>
      </c>
      <c r="G192" s="288"/>
      <c r="H192" s="288" t="s">
        <v>810</v>
      </c>
      <c r="I192" s="288" t="s">
        <v>750</v>
      </c>
      <c r="J192" s="288"/>
      <c r="K192" s="336"/>
    </row>
    <row r="193" s="1" customFormat="1" ht="15" customHeight="1">
      <c r="B193" s="313"/>
      <c r="C193" s="349" t="s">
        <v>811</v>
      </c>
      <c r="D193" s="288"/>
      <c r="E193" s="288"/>
      <c r="F193" s="311" t="s">
        <v>715</v>
      </c>
      <c r="G193" s="288"/>
      <c r="H193" s="288" t="s">
        <v>812</v>
      </c>
      <c r="I193" s="288" t="s">
        <v>750</v>
      </c>
      <c r="J193" s="288"/>
      <c r="K193" s="336"/>
    </row>
    <row r="194" s="1" customFormat="1" ht="15" customHeight="1">
      <c r="B194" s="313"/>
      <c r="C194" s="349" t="s">
        <v>813</v>
      </c>
      <c r="D194" s="288"/>
      <c r="E194" s="288"/>
      <c r="F194" s="311" t="s">
        <v>721</v>
      </c>
      <c r="G194" s="288"/>
      <c r="H194" s="288" t="s">
        <v>814</v>
      </c>
      <c r="I194" s="288" t="s">
        <v>750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815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816</v>
      </c>
      <c r="D201" s="358"/>
      <c r="E201" s="358"/>
      <c r="F201" s="358" t="s">
        <v>817</v>
      </c>
      <c r="G201" s="359"/>
      <c r="H201" s="358" t="s">
        <v>818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808</v>
      </c>
      <c r="D203" s="288"/>
      <c r="E203" s="288"/>
      <c r="F203" s="311" t="s">
        <v>52</v>
      </c>
      <c r="G203" s="288"/>
      <c r="H203" s="288" t="s">
        <v>819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53</v>
      </c>
      <c r="G204" s="288"/>
      <c r="H204" s="288" t="s">
        <v>820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56</v>
      </c>
      <c r="G205" s="288"/>
      <c r="H205" s="288" t="s">
        <v>821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54</v>
      </c>
      <c r="G206" s="288"/>
      <c r="H206" s="288" t="s">
        <v>822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55</v>
      </c>
      <c r="G207" s="288"/>
      <c r="H207" s="288" t="s">
        <v>823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762</v>
      </c>
      <c r="D209" s="288"/>
      <c r="E209" s="288"/>
      <c r="F209" s="311" t="s">
        <v>88</v>
      </c>
      <c r="G209" s="288"/>
      <c r="H209" s="288" t="s">
        <v>824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657</v>
      </c>
      <c r="G210" s="288"/>
      <c r="H210" s="288" t="s">
        <v>658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655</v>
      </c>
      <c r="G211" s="288"/>
      <c r="H211" s="288" t="s">
        <v>825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659</v>
      </c>
      <c r="G212" s="349"/>
      <c r="H212" s="340" t="s">
        <v>660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661</v>
      </c>
      <c r="G213" s="349"/>
      <c r="H213" s="340" t="s">
        <v>826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786</v>
      </c>
      <c r="D215" s="288"/>
      <c r="E215" s="288"/>
      <c r="F215" s="311">
        <v>1</v>
      </c>
      <c r="G215" s="349"/>
      <c r="H215" s="340" t="s">
        <v>827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828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829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830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DESKTOP-MGGI299\Veronika</dc:creator>
  <cp:lastModifiedBy>DESKTOP-MGGI299\Veronika</cp:lastModifiedBy>
  <dcterms:created xsi:type="dcterms:W3CDTF">2024-01-22T07:44:28Z</dcterms:created>
  <dcterms:modified xsi:type="dcterms:W3CDTF">2024-01-22T07:44:39Z</dcterms:modified>
</cp:coreProperties>
</file>