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4\"/>
    </mc:Choice>
  </mc:AlternateContent>
  <bookViews>
    <workbookView xWindow="0" yWindow="0" windowWidth="0" windowHeight="0"/>
  </bookViews>
  <sheets>
    <sheet name="Rekapitulace stavby" sheetId="1" r:id="rId1"/>
    <sheet name="2024-2050000638 - Údržba ..." sheetId="2" r:id="rId2"/>
    <sheet name="2024-2050000641 - Údržba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'2024-2050000638 - Údržba ...'!$C$82:$L$89</definedName>
    <definedName name="_xlnm.Print_Area" localSheetId="1">'2024-2050000638 - Údržba ...'!$C$4:$K$41,'2024-2050000638 - Údržba ...'!$C$47:$K$64,'2024-2050000638 - Údržba ...'!$C$70:$L$89</definedName>
    <definedName name="_xlnm.Print_Titles" localSheetId="1">'2024-2050000638 - Údržba ...'!$82:$82</definedName>
    <definedName name="_xlnm._FilterDatabase" localSheetId="2" hidden="1">'2024-2050000641 - Údržba ...'!$C$82:$L$89</definedName>
    <definedName name="_xlnm.Print_Area" localSheetId="2">'2024-2050000641 - Údržba ...'!$C$4:$K$41,'2024-2050000641 - Údržba ...'!$C$47:$K$64,'2024-2050000641 - Údržba ...'!$C$70:$L$89</definedName>
    <definedName name="_xlnm.Print_Titles" localSheetId="2">'2024-2050000641 - Údržba ...'!$82:$82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86"/>
  <c r="BH86"/>
  <c r="BG86"/>
  <c r="BF86"/>
  <c r="X86"/>
  <c r="X85"/>
  <c r="X84"/>
  <c r="X83"/>
  <c r="V86"/>
  <c r="V85"/>
  <c r="V84"/>
  <c r="V83"/>
  <c r="T86"/>
  <c r="T85"/>
  <c r="T84"/>
  <c r="T83"/>
  <c i="1" r="AW56"/>
  <c i="3" r="P86"/>
  <c r="J80"/>
  <c r="J79"/>
  <c r="F79"/>
  <c r="F77"/>
  <c r="E75"/>
  <c r="J57"/>
  <c r="J56"/>
  <c r="F56"/>
  <c r="F54"/>
  <c r="E52"/>
  <c r="J18"/>
  <c r="E18"/>
  <c r="F80"/>
  <c r="J17"/>
  <c r="J12"/>
  <c r="J54"/>
  <c r="E7"/>
  <c r="E73"/>
  <c i="2" r="K39"/>
  <c r="K38"/>
  <c i="1" r="BA55"/>
  <c i="2" r="K37"/>
  <c i="1" r="AZ55"/>
  <c i="2" r="BI86"/>
  <c r="BH86"/>
  <c r="BG86"/>
  <c r="BF86"/>
  <c r="X86"/>
  <c r="X85"/>
  <c r="X84"/>
  <c r="X83"/>
  <c r="V86"/>
  <c r="V85"/>
  <c r="V84"/>
  <c r="V83"/>
  <c r="T86"/>
  <c r="T85"/>
  <c r="T84"/>
  <c r="T83"/>
  <c i="1" r="AW55"/>
  <c i="2" r="P86"/>
  <c r="J80"/>
  <c r="J79"/>
  <c r="F79"/>
  <c r="F77"/>
  <c r="E75"/>
  <c r="J57"/>
  <c r="J56"/>
  <c r="F56"/>
  <c r="F54"/>
  <c r="E52"/>
  <c r="J18"/>
  <c r="E18"/>
  <c r="F80"/>
  <c r="J17"/>
  <c r="J12"/>
  <c r="J54"/>
  <c r="E7"/>
  <c r="E73"/>
  <c i="1" r="L50"/>
  <c r="AM50"/>
  <c r="AM49"/>
  <c r="L49"/>
  <c r="AM47"/>
  <c r="L47"/>
  <c r="L45"/>
  <c r="L44"/>
  <c i="2" r="F39"/>
  <c i="1" r="BF55"/>
  <c i="3" r="F38"/>
  <c i="1" r="BE56"/>
  <c i="2" r="K36"/>
  <c i="1" r="AY55"/>
  <c i="2" r="F37"/>
  <c i="1" r="BD55"/>
  <c i="2" r="R86"/>
  <c i="3" r="R86"/>
  <c i="2" r="BK86"/>
  <c i="3" r="BK86"/>
  <c i="2" r="F38"/>
  <c i="1" r="BE55"/>
  <c i="2" r="Q86"/>
  <c i="1" r="AU54"/>
  <c i="3" r="F36"/>
  <c i="1" r="BC56"/>
  <c i="3" r="F39"/>
  <c i="1" r="BF56"/>
  <c i="3" r="Q86"/>
  <c r="F37"/>
  <c i="1" r="BD56"/>
  <c i="2" l="1" r="R85"/>
  <c r="J63"/>
  <c r="Q85"/>
  <c r="Q84"/>
  <c r="I62"/>
  <c r="BK85"/>
  <c r="K85"/>
  <c r="K63"/>
  <c i="3" r="BK85"/>
  <c r="K85"/>
  <c r="K63"/>
  <c r="Q85"/>
  <c r="Q84"/>
  <c r="Q83"/>
  <c r="I61"/>
  <c r="K30"/>
  <c i="1" r="AS56"/>
  <c i="3" r="R85"/>
  <c r="R84"/>
  <c r="R83"/>
  <c r="J61"/>
  <c r="K31"/>
  <c i="1" r="AT56"/>
  <c i="2" r="Q83"/>
  <c r="I61"/>
  <c r="K30"/>
  <c i="1" r="AS55"/>
  <c i="3" r="J77"/>
  <c i="2" r="BK84"/>
  <c r="K84"/>
  <c r="K62"/>
  <c i="3" r="F57"/>
  <c r="E50"/>
  <c i="2" r="J77"/>
  <c r="F57"/>
  <c r="E50"/>
  <c i="1" r="AW54"/>
  <c i="3" r="K36"/>
  <c i="1" r="AY56"/>
  <c r="AS54"/>
  <c i="2" r="F36"/>
  <c i="1" r="BC55"/>
  <c r="BC54"/>
  <c r="W30"/>
  <c r="BE54"/>
  <c r="BA54"/>
  <c r="BD54"/>
  <c r="AZ54"/>
  <c i="3" r="K86"/>
  <c r="BE86"/>
  <c r="F35"/>
  <c i="1" r="BB56"/>
  <c i="2" r="K86"/>
  <c r="BE86"/>
  <c r="F35"/>
  <c i="1" r="BB55"/>
  <c r="BF54"/>
  <c r="W33"/>
  <c i="2" l="1" r="I63"/>
  <c r="R84"/>
  <c r="J62"/>
  <c i="3" r="J62"/>
  <c r="J63"/>
  <c r="I62"/>
  <c r="I63"/>
  <c r="BK84"/>
  <c r="K84"/>
  <c r="K62"/>
  <c i="2" r="BK83"/>
  <c r="K83"/>
  <c r="K61"/>
  <c i="1" r="BB54"/>
  <c r="W29"/>
  <c r="AY54"/>
  <c r="AK30"/>
  <c r="W31"/>
  <c r="W32"/>
  <c i="2" r="K35"/>
  <c i="1" r="AX55"/>
  <c r="AV55"/>
  <c i="3" r="K35"/>
  <c i="1" r="AX56"/>
  <c r="AV56"/>
  <c i="2" l="1" r="R83"/>
  <c r="J61"/>
  <c r="K31"/>
  <c i="1" r="AT55"/>
  <c i="3" r="BK83"/>
  <c r="K83"/>
  <c i="1" r="AX54"/>
  <c r="AK29"/>
  <c i="2" r="K32"/>
  <c i="1" r="AG55"/>
  <c i="3" r="K32"/>
  <c i="1" r="AG56"/>
  <c r="AT54"/>
  <c i="3" l="1" r="K41"/>
  <c r="K61"/>
  <c i="2" r="K41"/>
  <c i="1" r="AN55"/>
  <c r="AN56"/>
  <c r="AG54"/>
  <c r="AK26"/>
  <c r="AK35"/>
  <c r="AV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<sst xmlns="http://schemas.openxmlformats.org/spreadsheetml/2006/main">
  <si>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</si>
  <si>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</si>
  <si>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</si>
  <si>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</si>
  <si>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</si>
  <si>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</si>
  <si>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{e793e702-b46a-4ab6-b430-e1eb5de9e9f7}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</si>
  <si>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</si>
  <si>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</si>
  <si>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</si>
  <si>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</si>
  <si>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</si>
  <si>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</si>
  <si>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</si>
  <si>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</si>
  <si>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2024-205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</si>
  <si>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</si>
  <si>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</si>
  <si>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Čerchovka - část B</t>
  </si>
  <si>
    <t>0,1</t>
  </si>
  <si>
    <t>KSO:</t>
  </si>
  <si>
    <t/>
  </si>
  <si>
    <t>CC-CZ:</t>
  </si>
  <si>
    <t>1</t>
  </si>
  <si>
    <t>Místo:</t>
  </si>
  <si>
    <t>k.ú. Postřekov</t>
  </si>
  <si>
    <t>Datum:</t>
  </si>
  <si>
    <t>17. 1. 2024</t>
  </si>
  <si>
    <t>10</t>
  </si>
  <si>
    <t>100</t>
  </si>
  <si>
    <t>Zadavatel:</t>
  </si>
  <si>
    <t>IČ:</t>
  </si>
  <si>
    <t>01312774</t>
  </si>
  <si>
    <t>Státní pozemkový úřad, OVHS české Budějovice</t>
  </si>
  <si>
    <t>DIČ:</t>
  </si>
  <si>
    <t>Uchazeč:</t>
  </si>
  <si>
    <t>Vyplň údaj</t>
  </si>
  <si>
    <t>Projektant:</t>
  </si>
  <si>
    <t xml:space="preserve"> </t>
  </si>
  <si>
    <t>Zpracovatel:</t>
  </si>
  <si>
    <t>Ing. Tomáš Purkrábek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</si>
  <si>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</si>
  <si>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</si>
  <si>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</si>
  <si>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</si>
  <si>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</si>
  <si>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</si>
  <si>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</si>
  <si>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</si>
  <si>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</si>
  <si>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</si>
  <si>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</si>
  <si>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</si>
  <si>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</si>
  <si>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</si>
  <si>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</si>
  <si>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</si>
  <si>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</si>
  <si>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</si>
  <si>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</si>
  <si>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</si>
  <si>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</si>
  <si>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</si>
  <si>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</si>
  <si>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</si>
  <si>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</si>
  <si>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</si>
  <si>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</si>
  <si>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</si>
  <si>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</si>
  <si>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</si>
  <si>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</si>
  <si>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</si>
  <si>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</si>
  <si>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</si>
  <si>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</si>
  <si>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</si>
  <si>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</si>
  <si>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</si>
  <si>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</si>
  <si>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</si>
  <si>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</si>
  <si>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</si>
  <si>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</si>
  <si>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2024-2050000638</t>
  </si>
  <si>
    <t>Údržba HOZ Čerchovka - SO.1 - Odpad O4 - část B</t>
  </si>
  <si>
    <t>STA</t>
  </si>
  <si>
    <t>{90ff94de-b973-4d4b-b08a-009e40c703e9}</t>
  </si>
  <si>
    <t>2</t>
  </si>
  <si>
    <t>2024-2050000641</t>
  </si>
  <si>
    <t>Údržba HOZ Čerchovka - SO.2 - Odpad O3 - část B</t>
  </si>
  <si>
    <t>{7cc587ae-dafe-4ee8-bdc1-fb8ae3de7ef8}</t>
  </si>
  <si>
    <t>KRYCÍ LIST SOUPISU PRACÍ</t>
  </si>
  <si>
    <t>Objekt:</t>
  </si>
  <si>
    <t>2024-2050000638 - Údržba HOZ Čerchovka - SO.1 - Odpad O4 - část B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</si>
  <si>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</si>
  <si>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</si>
  <si>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</si>
  <si>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</si>
  <si>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</si>
  <si>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</si>
  <si>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</si>
  <si>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</si>
  <si>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</si>
  <si>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</si>
  <si>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</si>
  <si>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</si>
  <si>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</si>
  <si>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</si>
  <si>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</si>
  <si>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</si>
  <si>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</si>
  <si>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</si>
  <si>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</si>
  <si>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</si>
  <si>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</si>
  <si>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</si>
  <si>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</si>
  <si>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</si>
  <si>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</si>
  <si>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</si>
  <si>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</si>
  <si>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</si>
  <si>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</si>
  <si>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</si>
  <si>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</si>
  <si>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</si>
  <si>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R-036</t>
  </si>
  <si>
    <t>Odstranění překážky v průtočném profilu HOZ - bobří hráz, vč. ekologické likvidace odstraněného materiálu - v souladu se zákonem o odpadech č. 541/2020 SB. v platném znění.</t>
  </si>
  <si>
    <t>m3</t>
  </si>
  <si>
    <t>4</t>
  </si>
  <si>
    <t>162950760</t>
  </si>
  <si>
    <t>PP</t>
  </si>
  <si>
    <t>P</t>
  </si>
  <si>
    <t>Poznámka k položce:_x000d_
Bobří hráz bude zhotovitelem rozebrána (mechanizací nebo ručně) a materiál bude ekologicky zlikvidován.</t>
  </si>
  <si>
    <t>VV</t>
  </si>
  <si>
    <t>2+12+3+3+7</t>
  </si>
  <si>
    <t>2024-2050000641 - Údržba HOZ Čerchovka - SO.2 - Odpad O3 - část B</t>
  </si>
  <si>
    <t>-905500173</t>
  </si>
  <si>
    <t>18+7+3+10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</si>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</sst>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19</v>
      </c>
    </row>
    <row r="7" s="1" customFormat="1" ht="12" customHeight="1">
      <c r="B7" s="21"/>
      <c r="C7" s="22"/>
      <c r="D7" s="32" t="s">
        <v>20</v>
      </c>
      <c r="E7" s="22"/>
      <c r="F7" s="22"/>
      <c r="G7" s="22"/>
      <c r="H7" s="22"/>
      <c r="I7" s="22"/>
      <c r="J7" s="22"/>
      <c r="K7" s="27" t="s">
        <v>21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22</v>
      </c>
      <c r="AL7" s="22"/>
      <c r="AM7" s="22"/>
      <c r="AN7" s="27" t="s">
        <v>21</v>
      </c>
      <c r="AO7" s="22"/>
      <c r="AP7" s="22"/>
      <c r="AQ7" s="22"/>
      <c r="AR7" s="20"/>
      <c r="BG7" s="31"/>
      <c r="BS7" s="17" t="s">
        <v>23</v>
      </c>
    </row>
    <row r="8" s="1" customFormat="1" ht="12" customHeight="1">
      <c r="B8" s="21"/>
      <c r="C8" s="22"/>
      <c r="D8" s="32" t="s">
        <v>24</v>
      </c>
      <c r="E8" s="22"/>
      <c r="F8" s="22"/>
      <c r="G8" s="22"/>
      <c r="H8" s="22"/>
      <c r="I8" s="22"/>
      <c r="J8" s="22"/>
      <c r="K8" s="27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26</v>
      </c>
      <c r="AL8" s="22"/>
      <c r="AM8" s="22"/>
      <c r="AN8" s="33" t="s">
        <v>27</v>
      </c>
      <c r="AO8" s="22"/>
      <c r="AP8" s="22"/>
      <c r="AQ8" s="22"/>
      <c r="AR8" s="20"/>
      <c r="BG8" s="31"/>
      <c r="BS8" s="17" t="s">
        <v>28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29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G10" s="31"/>
      <c r="BS10" s="17" t="s">
        <v>19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21</v>
      </c>
      <c r="AO11" s="22"/>
      <c r="AP11" s="22"/>
      <c r="AQ11" s="22"/>
      <c r="AR11" s="20"/>
      <c r="BG11" s="31"/>
      <c r="BS11" s="17" t="s">
        <v>19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19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4" t="s">
        <v>36</v>
      </c>
      <c r="AO13" s="22"/>
      <c r="AP13" s="22"/>
      <c r="AQ13" s="22"/>
      <c r="AR13" s="20"/>
      <c r="BG13" s="31"/>
      <c r="BS13" s="17" t="s">
        <v>19</v>
      </c>
    </row>
    <row r="14">
      <c r="B14" s="21"/>
      <c r="C14" s="22"/>
      <c r="D14" s="22"/>
      <c r="E14" s="34" t="s">
        <v>36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34</v>
      </c>
      <c r="AL14" s="22"/>
      <c r="AM14" s="22"/>
      <c r="AN14" s="34" t="s">
        <v>36</v>
      </c>
      <c r="AO14" s="22"/>
      <c r="AP14" s="22"/>
      <c r="AQ14" s="22"/>
      <c r="AR14" s="20"/>
      <c r="BG14" s="31"/>
      <c r="BS14" s="17" t="s">
        <v>19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21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21</v>
      </c>
      <c r="AO17" s="22"/>
      <c r="AP17" s="22"/>
      <c r="AQ17" s="22"/>
      <c r="AR17" s="20"/>
      <c r="BG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21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21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56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2024-205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Čerchovka - část B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24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k.ú. Postřekov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26</v>
      </c>
      <c r="AJ47" s="40"/>
      <c r="AK47" s="40"/>
      <c r="AL47" s="40"/>
      <c r="AM47" s="72" t="str">
        <f>IF(AN8= "","",AN8)</f>
        <v>17. 1. 2024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30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Státní pozemkový úřad, OVHS české Budějovice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37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57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35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39</v>
      </c>
      <c r="AJ50" s="40"/>
      <c r="AK50" s="40"/>
      <c r="AL50" s="40"/>
      <c r="AM50" s="73" t="str">
        <f>IF(E20="","",E20)</f>
        <v>Ing. Tomáš Purkrábek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58</v>
      </c>
      <c r="D52" s="87"/>
      <c r="E52" s="87"/>
      <c r="F52" s="87"/>
      <c r="G52" s="87"/>
      <c r="H52" s="88"/>
      <c r="I52" s="89" t="s">
        <v>59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60</v>
      </c>
      <c r="AH52" s="87"/>
      <c r="AI52" s="87"/>
      <c r="AJ52" s="87"/>
      <c r="AK52" s="87"/>
      <c r="AL52" s="87"/>
      <c r="AM52" s="87"/>
      <c r="AN52" s="89" t="s">
        <v>61</v>
      </c>
      <c r="AO52" s="87"/>
      <c r="AP52" s="87"/>
      <c r="AQ52" s="91" t="s">
        <v>62</v>
      </c>
      <c r="AR52" s="44"/>
      <c r="AS52" s="92" t="s">
        <v>63</v>
      </c>
      <c r="AT52" s="93" t="s">
        <v>64</v>
      </c>
      <c r="AU52" s="93" t="s">
        <v>65</v>
      </c>
      <c r="AV52" s="93" t="s">
        <v>66</v>
      </c>
      <c r="AW52" s="93" t="s">
        <v>67</v>
      </c>
      <c r="AX52" s="93" t="s">
        <v>68</v>
      </c>
      <c r="AY52" s="93" t="s">
        <v>69</v>
      </c>
      <c r="AZ52" s="93" t="s">
        <v>70</v>
      </c>
      <c r="BA52" s="93" t="s">
        <v>71</v>
      </c>
      <c r="BB52" s="93" t="s">
        <v>72</v>
      </c>
      <c r="BC52" s="93" t="s">
        <v>73</v>
      </c>
      <c r="BD52" s="93" t="s">
        <v>74</v>
      </c>
      <c r="BE52" s="93" t="s">
        <v>75</v>
      </c>
      <c r="BF52" s="94" t="s">
        <v>76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21</v>
      </c>
      <c r="AR54" s="104"/>
      <c r="AS54" s="105">
        <f>ROUND(SUM(AS55:AS56),2)</f>
        <v>0</v>
      </c>
      <c r="AT54" s="106">
        <f>ROUND(SUM(AT55:AT56),2)</f>
        <v>0</v>
      </c>
      <c r="AU54" s="107">
        <f>ROUND(SUM(AU55:AU56),2)</f>
        <v>0</v>
      </c>
      <c r="AV54" s="107">
        <f>ROUND(SUM(AX54:AY54),2)</f>
        <v>0</v>
      </c>
      <c r="AW54" s="108">
        <f>ROUND(SUM(AW55:AW56),5)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ROUND(SUM(BB55:BB56),2)</f>
        <v>0</v>
      </c>
      <c r="BC54" s="107">
        <f>ROUND(SUM(BC55:BC56),2)</f>
        <v>0</v>
      </c>
      <c r="BD54" s="107">
        <f>ROUND(SUM(BD55:BD56),2)</f>
        <v>0</v>
      </c>
      <c r="BE54" s="107">
        <f>ROUND(SUM(BE55:BE56),2)</f>
        <v>0</v>
      </c>
      <c r="BF54" s="109">
        <f>ROUND(SUM(BF55:BF56),2)</f>
        <v>0</v>
      </c>
      <c r="BG54" s="6"/>
      <c r="BS54" s="110" t="s">
        <v>78</v>
      </c>
      <c r="BT54" s="110" t="s">
        <v>79</v>
      </c>
      <c r="BU54" s="111" t="s">
        <v>80</v>
      </c>
      <c r="BV54" s="110" t="s">
        <v>81</v>
      </c>
      <c r="BW54" s="110" t="s">
        <v>6</v>
      </c>
      <c r="BX54" s="110" t="s">
        <v>82</v>
      </c>
      <c r="CL54" s="110" t="s">
        <v>21</v>
      </c>
    </row>
    <row r="55" s="7" customFormat="1" ht="37.2" customHeight="1">
      <c r="A55" s="112" t="s">
        <v>83</v>
      </c>
      <c r="B55" s="113"/>
      <c r="C55" s="114"/>
      <c r="D55" s="115" t="s">
        <v>84</v>
      </c>
      <c r="E55" s="115"/>
      <c r="F55" s="115"/>
      <c r="G55" s="115"/>
      <c r="H55" s="115"/>
      <c r="I55" s="116"/>
      <c r="J55" s="115" t="s">
        <v>85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'2024-2050000638 - Údržba ...'!K32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86</v>
      </c>
      <c r="AR55" s="119"/>
      <c r="AS55" s="120">
        <f>'2024-2050000638 - Údržba ...'!K30</f>
        <v>0</v>
      </c>
      <c r="AT55" s="121">
        <f>'2024-2050000638 - Údržba ...'!K31</f>
        <v>0</v>
      </c>
      <c r="AU55" s="121">
        <v>0</v>
      </c>
      <c r="AV55" s="121">
        <f>ROUND(SUM(AX55:AY55),2)</f>
        <v>0</v>
      </c>
      <c r="AW55" s="122">
        <f>'2024-2050000638 - Údržba ...'!T83</f>
        <v>0</v>
      </c>
      <c r="AX55" s="121">
        <f>'2024-2050000638 - Údržba ...'!K35</f>
        <v>0</v>
      </c>
      <c r="AY55" s="121">
        <f>'2024-2050000638 - Údržba ...'!K36</f>
        <v>0</v>
      </c>
      <c r="AZ55" s="121">
        <f>'2024-2050000638 - Údržba ...'!K37</f>
        <v>0</v>
      </c>
      <c r="BA55" s="121">
        <f>'2024-2050000638 - Údržba ...'!K38</f>
        <v>0</v>
      </c>
      <c r="BB55" s="121">
        <f>'2024-2050000638 - Údržba ...'!F35</f>
        <v>0</v>
      </c>
      <c r="BC55" s="121">
        <f>'2024-2050000638 - Údržba ...'!F36</f>
        <v>0</v>
      </c>
      <c r="BD55" s="121">
        <f>'2024-2050000638 - Údržba ...'!F37</f>
        <v>0</v>
      </c>
      <c r="BE55" s="121">
        <f>'2024-2050000638 - Údržba ...'!F38</f>
        <v>0</v>
      </c>
      <c r="BF55" s="123">
        <f>'2024-2050000638 - Údržba ...'!F39</f>
        <v>0</v>
      </c>
      <c r="BG55" s="7"/>
      <c r="BT55" s="124" t="s">
        <v>23</v>
      </c>
      <c r="BV55" s="124" t="s">
        <v>81</v>
      </c>
      <c r="BW55" s="124" t="s">
        <v>87</v>
      </c>
      <c r="BX55" s="124" t="s">
        <v>6</v>
      </c>
      <c r="CL55" s="124" t="s">
        <v>21</v>
      </c>
      <c r="CM55" s="124" t="s">
        <v>88</v>
      </c>
    </row>
    <row r="56" s="7" customFormat="1" ht="37.2" customHeight="1">
      <c r="A56" s="112" t="s">
        <v>83</v>
      </c>
      <c r="B56" s="113"/>
      <c r="C56" s="114"/>
      <c r="D56" s="115" t="s">
        <v>89</v>
      </c>
      <c r="E56" s="115"/>
      <c r="F56" s="115"/>
      <c r="G56" s="115"/>
      <c r="H56" s="115"/>
      <c r="I56" s="116"/>
      <c r="J56" s="115" t="s">
        <v>90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'2024-2050000641 - Údržba ...'!K32</f>
        <v>0</v>
      </c>
      <c r="AH56" s="116"/>
      <c r="AI56" s="116"/>
      <c r="AJ56" s="116"/>
      <c r="AK56" s="116"/>
      <c r="AL56" s="116"/>
      <c r="AM56" s="116"/>
      <c r="AN56" s="117">
        <f>SUM(AG56,AV56)</f>
        <v>0</v>
      </c>
      <c r="AO56" s="116"/>
      <c r="AP56" s="116"/>
      <c r="AQ56" s="118" t="s">
        <v>86</v>
      </c>
      <c r="AR56" s="119"/>
      <c r="AS56" s="125">
        <f>'2024-2050000641 - Údržba ...'!K30</f>
        <v>0</v>
      </c>
      <c r="AT56" s="126">
        <f>'2024-2050000641 - Údržba ...'!K31</f>
        <v>0</v>
      </c>
      <c r="AU56" s="126">
        <v>0</v>
      </c>
      <c r="AV56" s="126">
        <f>ROUND(SUM(AX56:AY56),2)</f>
        <v>0</v>
      </c>
      <c r="AW56" s="127">
        <f>'2024-2050000641 - Údržba ...'!T83</f>
        <v>0</v>
      </c>
      <c r="AX56" s="126">
        <f>'2024-2050000641 - Údržba ...'!K35</f>
        <v>0</v>
      </c>
      <c r="AY56" s="126">
        <f>'2024-2050000641 - Údržba ...'!K36</f>
        <v>0</v>
      </c>
      <c r="AZ56" s="126">
        <f>'2024-2050000641 - Údržba ...'!K37</f>
        <v>0</v>
      </c>
      <c r="BA56" s="126">
        <f>'2024-2050000641 - Údržba ...'!K38</f>
        <v>0</v>
      </c>
      <c r="BB56" s="126">
        <f>'2024-2050000641 - Údržba ...'!F35</f>
        <v>0</v>
      </c>
      <c r="BC56" s="126">
        <f>'2024-2050000641 - Údržba ...'!F36</f>
        <v>0</v>
      </c>
      <c r="BD56" s="126">
        <f>'2024-2050000641 - Údržba ...'!F37</f>
        <v>0</v>
      </c>
      <c r="BE56" s="126">
        <f>'2024-2050000641 - Údržba ...'!F38</f>
        <v>0</v>
      </c>
      <c r="BF56" s="128">
        <f>'2024-2050000641 - Údržba ...'!F39</f>
        <v>0</v>
      </c>
      <c r="BG56" s="7"/>
      <c r="BT56" s="124" t="s">
        <v>23</v>
      </c>
      <c r="BV56" s="124" t="s">
        <v>81</v>
      </c>
      <c r="BW56" s="124" t="s">
        <v>91</v>
      </c>
      <c r="BX56" s="124" t="s">
        <v>6</v>
      </c>
      <c r="CL56" s="124" t="s">
        <v>21</v>
      </c>
      <c r="CM56" s="124" t="s">
        <v>88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</sheetData>
  <sheetProtection sheet="1" formatColumns="0" formatRows="0" objects="1" scenarios="1" spinCount="100000" saltValue="IcOHvlFfdlSNGvhH6Wzhy0onpkrFizfTAx7lBC3qB1NhVlByxN3LeIBocuFGsjWb36n+hHvlaqKE/UMnYiqHyA==" hashValue="JN+0dbqmc0Iumx0NVQIQT7ChOc62UQ/W75s8vy63wKxOWEG2BENXIkeOGXaBUkllGiWWFQS0PtcI9Lgj8D/fLw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2024-2050000638 - Údržba ...'!C2" display="/"/>
    <hyperlink ref="A56" location="'2024-2050000641 - Údržb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88</v>
      </c>
    </row>
    <row r="4" s="1" customFormat="1" ht="24.96" customHeight="1">
      <c r="B4" s="20"/>
      <c r="D4" s="131" t="s">
        <v>92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Čerchovka - část B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93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94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20</v>
      </c>
      <c r="E11" s="38"/>
      <c r="F11" s="137" t="s">
        <v>21</v>
      </c>
      <c r="G11" s="38"/>
      <c r="H11" s="38"/>
      <c r="I11" s="133" t="s">
        <v>22</v>
      </c>
      <c r="J11" s="137" t="s">
        <v>21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24</v>
      </c>
      <c r="E12" s="38"/>
      <c r="F12" s="137" t="s">
        <v>25</v>
      </c>
      <c r="G12" s="38"/>
      <c r="H12" s="38"/>
      <c r="I12" s="133" t="s">
        <v>26</v>
      </c>
      <c r="J12" s="138" t="str">
        <f>'Rekapitulace stavby'!AN8</f>
        <v>17. 1. 2024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30</v>
      </c>
      <c r="E14" s="38"/>
      <c r="F14" s="38"/>
      <c r="G14" s="38"/>
      <c r="H14" s="38"/>
      <c r="I14" s="133" t="s">
        <v>31</v>
      </c>
      <c r="J14" s="137" t="s">
        <v>32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33</v>
      </c>
      <c r="F15" s="38"/>
      <c r="G15" s="38"/>
      <c r="H15" s="38"/>
      <c r="I15" s="133" t="s">
        <v>34</v>
      </c>
      <c r="J15" s="137" t="s">
        <v>21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35</v>
      </c>
      <c r="E17" s="38"/>
      <c r="F17" s="38"/>
      <c r="G17" s="38"/>
      <c r="H17" s="38"/>
      <c r="I17" s="133" t="s">
        <v>31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37</v>
      </c>
      <c r="E20" s="38"/>
      <c r="F20" s="38"/>
      <c r="G20" s="38"/>
      <c r="H20" s="38"/>
      <c r="I20" s="133" t="s">
        <v>31</v>
      </c>
      <c r="J20" s="137" t="s">
        <v>21</v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38</v>
      </c>
      <c r="F21" s="38"/>
      <c r="G21" s="38"/>
      <c r="H21" s="38"/>
      <c r="I21" s="133" t="s">
        <v>34</v>
      </c>
      <c r="J21" s="137" t="s">
        <v>21</v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39</v>
      </c>
      <c r="E23" s="38"/>
      <c r="F23" s="38"/>
      <c r="G23" s="38"/>
      <c r="H23" s="38"/>
      <c r="I23" s="133" t="s">
        <v>31</v>
      </c>
      <c r="J23" s="137" t="s">
        <v>21</v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40</v>
      </c>
      <c r="F24" s="38"/>
      <c r="G24" s="38"/>
      <c r="H24" s="38"/>
      <c r="I24" s="133" t="s">
        <v>34</v>
      </c>
      <c r="J24" s="137" t="s">
        <v>21</v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41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95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96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43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45</v>
      </c>
      <c r="G34" s="38"/>
      <c r="H34" s="38"/>
      <c r="I34" s="147" t="s">
        <v>44</v>
      </c>
      <c r="J34" s="38"/>
      <c r="K34" s="147" t="s">
        <v>46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47</v>
      </c>
      <c r="E35" s="133" t="s">
        <v>48</v>
      </c>
      <c r="F35" s="144">
        <f>ROUND((SUM(BE83:BE89)),  2)</f>
        <v>0</v>
      </c>
      <c r="G35" s="38"/>
      <c r="H35" s="38"/>
      <c r="I35" s="149">
        <v>0.20999999999999999</v>
      </c>
      <c r="J35" s="38"/>
      <c r="K35" s="144">
        <f>ROUND(((SUM(BE83:BE89))*I35),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49</v>
      </c>
      <c r="F36" s="144">
        <f>ROUND((SUM(BF83:BF89)),  2)</f>
        <v>0</v>
      </c>
      <c r="G36" s="38"/>
      <c r="H36" s="38"/>
      <c r="I36" s="149">
        <v>0.12</v>
      </c>
      <c r="J36" s="38"/>
      <c r="K36" s="144">
        <f>ROUND(((SUM(BF83:BF89))*I36),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50</v>
      </c>
      <c r="F37" s="144">
        <f>ROUND((SUM(BG83:BG89)),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51</v>
      </c>
      <c r="F38" s="144">
        <f>ROUND((SUM(BH83:BH89)),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52</v>
      </c>
      <c r="F39" s="144">
        <f>ROUND((SUM(BI83:BI89)),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53</v>
      </c>
      <c r="E41" s="152"/>
      <c r="F41" s="152"/>
      <c r="G41" s="153" t="s">
        <v>54</v>
      </c>
      <c r="H41" s="154" t="s">
        <v>55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97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Čerchovka - část B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93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2024-2050000638 - Údržba HOZ Čerchovka - SO.1 - Odpad O4 - část B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24</v>
      </c>
      <c r="D54" s="40"/>
      <c r="E54" s="40"/>
      <c r="F54" s="27" t="str">
        <f>F12</f>
        <v>k.ú. Postřekov</v>
      </c>
      <c r="G54" s="40"/>
      <c r="H54" s="40"/>
      <c r="I54" s="32" t="s">
        <v>26</v>
      </c>
      <c r="J54" s="72" t="str">
        <f>IF(J12="","",J12)</f>
        <v>17. 1. 2024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30</v>
      </c>
      <c r="D56" s="40"/>
      <c r="E56" s="40"/>
      <c r="F56" s="27" t="str">
        <f>E15</f>
        <v>Státní pozemkový úřad, OVHS české Budějovice</v>
      </c>
      <c r="G56" s="40"/>
      <c r="H56" s="40"/>
      <c r="I56" s="32" t="s">
        <v>37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6.4" customHeight="1">
      <c r="A57" s="38"/>
      <c r="B57" s="39"/>
      <c r="C57" s="32" t="s">
        <v>35</v>
      </c>
      <c r="D57" s="40"/>
      <c r="E57" s="40"/>
      <c r="F57" s="27" t="str">
        <f>IF(E18="","",E18)</f>
        <v>Vyplň údaj</v>
      </c>
      <c r="G57" s="40"/>
      <c r="H57" s="40"/>
      <c r="I57" s="32" t="s">
        <v>39</v>
      </c>
      <c r="J57" s="36" t="str">
        <f>E24</f>
        <v>Ing. Tomáš Purkrábek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98</v>
      </c>
      <c r="D59" s="163"/>
      <c r="E59" s="163"/>
      <c r="F59" s="163"/>
      <c r="G59" s="163"/>
      <c r="H59" s="163"/>
      <c r="I59" s="164" t="s">
        <v>99</v>
      </c>
      <c r="J59" s="164" t="s">
        <v>100</v>
      </c>
      <c r="K59" s="164" t="s">
        <v>101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77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102</v>
      </c>
    </row>
    <row r="62" s="9" customFormat="1" ht="24.96" customHeight="1">
      <c r="A62" s="9"/>
      <c r="B62" s="166"/>
      <c r="C62" s="167"/>
      <c r="D62" s="168" t="s">
        <v>103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104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105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Čerchovka - část B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93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2024-2050000638 - Údržba HOZ Čerchovka - SO.1 - Odpad O4 - část B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24</v>
      </c>
      <c r="D77" s="40"/>
      <c r="E77" s="40"/>
      <c r="F77" s="27" t="str">
        <f>F12</f>
        <v>k.ú. Postřekov</v>
      </c>
      <c r="G77" s="40"/>
      <c r="H77" s="40"/>
      <c r="I77" s="32" t="s">
        <v>26</v>
      </c>
      <c r="J77" s="72" t="str">
        <f>IF(J12="","",J12)</f>
        <v>17. 1. 2024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30</v>
      </c>
      <c r="D79" s="40"/>
      <c r="E79" s="40"/>
      <c r="F79" s="27" t="str">
        <f>E15</f>
        <v>Státní pozemkový úřad, OVHS české Budějovice</v>
      </c>
      <c r="G79" s="40"/>
      <c r="H79" s="40"/>
      <c r="I79" s="32" t="s">
        <v>37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4" customHeight="1">
      <c r="A80" s="38"/>
      <c r="B80" s="39"/>
      <c r="C80" s="32" t="s">
        <v>35</v>
      </c>
      <c r="D80" s="40"/>
      <c r="E80" s="40"/>
      <c r="F80" s="27" t="str">
        <f>IF(E18="","",E18)</f>
        <v>Vyplň údaj</v>
      </c>
      <c r="G80" s="40"/>
      <c r="H80" s="40"/>
      <c r="I80" s="32" t="s">
        <v>39</v>
      </c>
      <c r="J80" s="36" t="str">
        <f>E24</f>
        <v>Ing. Tomáš Purkrábek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106</v>
      </c>
      <c r="D82" s="181" t="s">
        <v>62</v>
      </c>
      <c r="E82" s="181" t="s">
        <v>58</v>
      </c>
      <c r="F82" s="181" t="s">
        <v>59</v>
      </c>
      <c r="G82" s="181" t="s">
        <v>107</v>
      </c>
      <c r="H82" s="181" t="s">
        <v>108</v>
      </c>
      <c r="I82" s="181" t="s">
        <v>109</v>
      </c>
      <c r="J82" s="181" t="s">
        <v>110</v>
      </c>
      <c r="K82" s="181" t="s">
        <v>101</v>
      </c>
      <c r="L82" s="182" t="s">
        <v>111</v>
      </c>
      <c r="M82" s="183"/>
      <c r="N82" s="92" t="s">
        <v>21</v>
      </c>
      <c r="O82" s="93" t="s">
        <v>47</v>
      </c>
      <c r="P82" s="93" t="s">
        <v>112</v>
      </c>
      <c r="Q82" s="93" t="s">
        <v>113</v>
      </c>
      <c r="R82" s="93" t="s">
        <v>114</v>
      </c>
      <c r="S82" s="93" t="s">
        <v>115</v>
      </c>
      <c r="T82" s="93" t="s">
        <v>116</v>
      </c>
      <c r="U82" s="93" t="s">
        <v>117</v>
      </c>
      <c r="V82" s="93" t="s">
        <v>118</v>
      </c>
      <c r="W82" s="93" t="s">
        <v>119</v>
      </c>
      <c r="X82" s="94" t="s">
        <v>120</v>
      </c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8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78</v>
      </c>
      <c r="AU83" s="17" t="s">
        <v>102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78</v>
      </c>
      <c r="E84" s="193" t="s">
        <v>122</v>
      </c>
      <c r="F84" s="193" t="s">
        <v>123</v>
      </c>
      <c r="G84" s="191"/>
      <c r="H84" s="191"/>
      <c r="I84" s="194"/>
      <c r="J84" s="194"/>
      <c r="K84" s="195">
        <f>BK84</f>
        <v>0</v>
      </c>
      <c r="L84" s="191"/>
      <c r="M84" s="196"/>
      <c r="N84" s="197"/>
      <c r="O84" s="198"/>
      <c r="P84" s="198"/>
      <c r="Q84" s="199">
        <f>Q85</f>
        <v>0</v>
      </c>
      <c r="R84" s="199">
        <f>R85</f>
        <v>0</v>
      </c>
      <c r="S84" s="198"/>
      <c r="T84" s="200">
        <f>T85</f>
        <v>0</v>
      </c>
      <c r="U84" s="198"/>
      <c r="V84" s="200">
        <f>V85</f>
        <v>0</v>
      </c>
      <c r="W84" s="198"/>
      <c r="X84" s="201">
        <f>X85</f>
        <v>0</v>
      </c>
      <c r="Y84" s="12"/>
      <c r="Z84" s="12"/>
      <c r="AA84" s="12"/>
      <c r="AB84" s="12"/>
      <c r="AC84" s="12"/>
      <c r="AD84" s="12"/>
      <c r="AE84" s="12"/>
      <c r="AR84" s="202" t="s">
        <v>23</v>
      </c>
      <c r="AT84" s="203" t="s">
        <v>78</v>
      </c>
      <c r="AU84" s="203" t="s">
        <v>79</v>
      </c>
      <c r="AY84" s="202" t="s">
        <v>124</v>
      </c>
      <c r="BK84" s="204">
        <f>BK85</f>
        <v>0</v>
      </c>
    </row>
    <row r="85" s="12" customFormat="1" ht="22.8" customHeight="1">
      <c r="A85" s="12"/>
      <c r="B85" s="190"/>
      <c r="C85" s="191"/>
      <c r="D85" s="192" t="s">
        <v>78</v>
      </c>
      <c r="E85" s="205" t="s">
        <v>23</v>
      </c>
      <c r="F85" s="205" t="s">
        <v>125</v>
      </c>
      <c r="G85" s="191"/>
      <c r="H85" s="191"/>
      <c r="I85" s="194"/>
      <c r="J85" s="194"/>
      <c r="K85" s="206">
        <f>BK85</f>
        <v>0</v>
      </c>
      <c r="L85" s="191"/>
      <c r="M85" s="196"/>
      <c r="N85" s="197"/>
      <c r="O85" s="198"/>
      <c r="P85" s="198"/>
      <c r="Q85" s="199">
        <f>SUM(Q86:Q89)</f>
        <v>0</v>
      </c>
      <c r="R85" s="199">
        <f>SUM(R86:R89)</f>
        <v>0</v>
      </c>
      <c r="S85" s="198"/>
      <c r="T85" s="200">
        <f>SUM(T86:T89)</f>
        <v>0</v>
      </c>
      <c r="U85" s="198"/>
      <c r="V85" s="200">
        <f>SUM(V86:V89)</f>
        <v>0</v>
      </c>
      <c r="W85" s="198"/>
      <c r="X85" s="201">
        <f>SUM(X86:X89)</f>
        <v>0</v>
      </c>
      <c r="Y85" s="12"/>
      <c r="Z85" s="12"/>
      <c r="AA85" s="12"/>
      <c r="AB85" s="12"/>
      <c r="AC85" s="12"/>
      <c r="AD85" s="12"/>
      <c r="AE85" s="12"/>
      <c r="AR85" s="202" t="s">
        <v>23</v>
      </c>
      <c r="AT85" s="203" t="s">
        <v>78</v>
      </c>
      <c r="AU85" s="203" t="s">
        <v>23</v>
      </c>
      <c r="AY85" s="202" t="s">
        <v>124</v>
      </c>
      <c r="BK85" s="204">
        <f>SUM(BK86:BK89)</f>
        <v>0</v>
      </c>
    </row>
    <row r="86" s="2" customFormat="1" ht="22.2" customHeight="1">
      <c r="A86" s="38"/>
      <c r="B86" s="39"/>
      <c r="C86" s="207" t="s">
        <v>23</v>
      </c>
      <c r="D86" s="207" t="s">
        <v>126</v>
      </c>
      <c r="E86" s="208" t="s">
        <v>127</v>
      </c>
      <c r="F86" s="209" t="s">
        <v>128</v>
      </c>
      <c r="G86" s="210" t="s">
        <v>129</v>
      </c>
      <c r="H86" s="211">
        <v>27</v>
      </c>
      <c r="I86" s="212"/>
      <c r="J86" s="212"/>
      <c r="K86" s="213">
        <f>ROUND(P86*H86,2)</f>
        <v>0</v>
      </c>
      <c r="L86" s="209" t="s">
        <v>21</v>
      </c>
      <c r="M86" s="44"/>
      <c r="N86" s="214" t="s">
        <v>21</v>
      </c>
      <c r="O86" s="215" t="s">
        <v>48</v>
      </c>
      <c r="P86" s="216">
        <f>I86+J86</f>
        <v>0</v>
      </c>
      <c r="Q86" s="216">
        <f>ROUND(I86*H86,2)</f>
        <v>0</v>
      </c>
      <c r="R86" s="216">
        <f>ROUND(J86*H86,2)</f>
        <v>0</v>
      </c>
      <c r="S86" s="84"/>
      <c r="T86" s="217">
        <f>S86*H86</f>
        <v>0</v>
      </c>
      <c r="U86" s="217">
        <v>0</v>
      </c>
      <c r="V86" s="217">
        <f>U86*H86</f>
        <v>0</v>
      </c>
      <c r="W86" s="217">
        <v>0</v>
      </c>
      <c r="X86" s="218">
        <f>W86*H86</f>
        <v>0</v>
      </c>
      <c r="Y86" s="38"/>
      <c r="Z86" s="38"/>
      <c r="AA86" s="38"/>
      <c r="AB86" s="38"/>
      <c r="AC86" s="38"/>
      <c r="AD86" s="38"/>
      <c r="AE86" s="38"/>
      <c r="AR86" s="219" t="s">
        <v>130</v>
      </c>
      <c r="AT86" s="219" t="s">
        <v>126</v>
      </c>
      <c r="AU86" s="219" t="s">
        <v>88</v>
      </c>
      <c r="AY86" s="17" t="s">
        <v>124</v>
      </c>
      <c r="BE86" s="220">
        <f>IF(O86="základní",K86,0)</f>
        <v>0</v>
      </c>
      <c r="BF86" s="220">
        <f>IF(O86="snížená",K86,0)</f>
        <v>0</v>
      </c>
      <c r="BG86" s="220">
        <f>IF(O86="zákl. přenesená",K86,0)</f>
        <v>0</v>
      </c>
      <c r="BH86" s="220">
        <f>IF(O86="sníž. přenesená",K86,0)</f>
        <v>0</v>
      </c>
      <c r="BI86" s="220">
        <f>IF(O86="nulová",K86,0)</f>
        <v>0</v>
      </c>
      <c r="BJ86" s="17" t="s">
        <v>23</v>
      </c>
      <c r="BK86" s="220">
        <f>ROUND(P86*H86,2)</f>
        <v>0</v>
      </c>
      <c r="BL86" s="17" t="s">
        <v>130</v>
      </c>
      <c r="BM86" s="219" t="s">
        <v>131</v>
      </c>
    </row>
    <row r="87" s="2" customFormat="1">
      <c r="A87" s="38"/>
      <c r="B87" s="39"/>
      <c r="C87" s="40"/>
      <c r="D87" s="221" t="s">
        <v>132</v>
      </c>
      <c r="E87" s="40"/>
      <c r="F87" s="222" t="s">
        <v>128</v>
      </c>
      <c r="G87" s="40"/>
      <c r="H87" s="40"/>
      <c r="I87" s="223"/>
      <c r="J87" s="223"/>
      <c r="K87" s="40"/>
      <c r="L87" s="40"/>
      <c r="M87" s="44"/>
      <c r="N87" s="224"/>
      <c r="O87" s="225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132</v>
      </c>
      <c r="AU87" s="17" t="s">
        <v>88</v>
      </c>
    </row>
    <row r="88" s="2" customFormat="1">
      <c r="A88" s="38"/>
      <c r="B88" s="39"/>
      <c r="C88" s="40"/>
      <c r="D88" s="221" t="s">
        <v>133</v>
      </c>
      <c r="E88" s="40"/>
      <c r="F88" s="226" t="s">
        <v>134</v>
      </c>
      <c r="G88" s="40"/>
      <c r="H88" s="40"/>
      <c r="I88" s="223"/>
      <c r="J88" s="223"/>
      <c r="K88" s="40"/>
      <c r="L88" s="40"/>
      <c r="M88" s="44"/>
      <c r="N88" s="224"/>
      <c r="O88" s="225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88</v>
      </c>
    </row>
    <row r="89" s="13" customFormat="1">
      <c r="A89" s="13"/>
      <c r="B89" s="227"/>
      <c r="C89" s="228"/>
      <c r="D89" s="221" t="s">
        <v>135</v>
      </c>
      <c r="E89" s="229" t="s">
        <v>21</v>
      </c>
      <c r="F89" s="230" t="s">
        <v>136</v>
      </c>
      <c r="G89" s="228"/>
      <c r="H89" s="231">
        <v>27</v>
      </c>
      <c r="I89" s="232"/>
      <c r="J89" s="232"/>
      <c r="K89" s="228"/>
      <c r="L89" s="228"/>
      <c r="M89" s="233"/>
      <c r="N89" s="234"/>
      <c r="O89" s="235"/>
      <c r="P89" s="235"/>
      <c r="Q89" s="235"/>
      <c r="R89" s="235"/>
      <c r="S89" s="235"/>
      <c r="T89" s="235"/>
      <c r="U89" s="235"/>
      <c r="V89" s="235"/>
      <c r="W89" s="235"/>
      <c r="X89" s="236"/>
      <c r="Y89" s="13"/>
      <c r="Z89" s="13"/>
      <c r="AA89" s="13"/>
      <c r="AB89" s="13"/>
      <c r="AC89" s="13"/>
      <c r="AD89" s="13"/>
      <c r="AE89" s="13"/>
      <c r="AT89" s="237" t="s">
        <v>135</v>
      </c>
      <c r="AU89" s="237" t="s">
        <v>88</v>
      </c>
      <c r="AV89" s="13" t="s">
        <v>88</v>
      </c>
      <c r="AW89" s="13" t="s">
        <v>5</v>
      </c>
      <c r="AX89" s="13" t="s">
        <v>23</v>
      </c>
      <c r="AY89" s="237" t="s">
        <v>124</v>
      </c>
    </row>
    <row r="90" s="2" customFormat="1" ht="6.96" customHeight="1">
      <c r="A90" s="3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44"/>
      <c r="N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</sheetData>
  <sheetProtection sheet="1" autoFilter="0" formatColumns="0" formatRows="0" objects="1" scenarios="1" spinCount="100000" saltValue="gktYrM5WJRJy/qTx7nosNdJGWUffOS4+4w1soFvfYeGKljvOcppMc6AundbLdBCrQ4/8/hF6ju5i3K/CvVdN2A==" hashValue="r0+V9NB03PxiHoECQXw/AyhGl6Irq6qJeCTPUKl3sOBEpspiNIW81U6di9M6X1ZACw3RfysirkSM3HjdllDt1g==" algorithmName="SHA-512" password="CC35"/>
  <autoFilter ref="C82:L89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88</v>
      </c>
    </row>
    <row r="4" s="1" customFormat="1" ht="24.96" customHeight="1">
      <c r="B4" s="20"/>
      <c r="D4" s="131" t="s">
        <v>92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Čerchovka - část B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93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137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20</v>
      </c>
      <c r="E11" s="38"/>
      <c r="F11" s="137" t="s">
        <v>21</v>
      </c>
      <c r="G11" s="38"/>
      <c r="H11" s="38"/>
      <c r="I11" s="133" t="s">
        <v>22</v>
      </c>
      <c r="J11" s="137" t="s">
        <v>21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24</v>
      </c>
      <c r="E12" s="38"/>
      <c r="F12" s="137" t="s">
        <v>25</v>
      </c>
      <c r="G12" s="38"/>
      <c r="H12" s="38"/>
      <c r="I12" s="133" t="s">
        <v>26</v>
      </c>
      <c r="J12" s="138" t="str">
        <f>'Rekapitulace stavby'!AN8</f>
        <v>17. 1. 2024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30</v>
      </c>
      <c r="E14" s="38"/>
      <c r="F14" s="38"/>
      <c r="G14" s="38"/>
      <c r="H14" s="38"/>
      <c r="I14" s="133" t="s">
        <v>31</v>
      </c>
      <c r="J14" s="137" t="s">
        <v>32</v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33</v>
      </c>
      <c r="F15" s="38"/>
      <c r="G15" s="38"/>
      <c r="H15" s="38"/>
      <c r="I15" s="133" t="s">
        <v>34</v>
      </c>
      <c r="J15" s="137" t="s">
        <v>21</v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35</v>
      </c>
      <c r="E17" s="38"/>
      <c r="F17" s="38"/>
      <c r="G17" s="38"/>
      <c r="H17" s="38"/>
      <c r="I17" s="133" t="s">
        <v>31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37</v>
      </c>
      <c r="E20" s="38"/>
      <c r="F20" s="38"/>
      <c r="G20" s="38"/>
      <c r="H20" s="38"/>
      <c r="I20" s="133" t="s">
        <v>31</v>
      </c>
      <c r="J20" s="137" t="s">
        <v>21</v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38</v>
      </c>
      <c r="F21" s="38"/>
      <c r="G21" s="38"/>
      <c r="H21" s="38"/>
      <c r="I21" s="133" t="s">
        <v>34</v>
      </c>
      <c r="J21" s="137" t="s">
        <v>21</v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39</v>
      </c>
      <c r="E23" s="38"/>
      <c r="F23" s="38"/>
      <c r="G23" s="38"/>
      <c r="H23" s="38"/>
      <c r="I23" s="133" t="s">
        <v>31</v>
      </c>
      <c r="J23" s="137" t="s">
        <v>21</v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40</v>
      </c>
      <c r="F24" s="38"/>
      <c r="G24" s="38"/>
      <c r="H24" s="38"/>
      <c r="I24" s="133" t="s">
        <v>34</v>
      </c>
      <c r="J24" s="137" t="s">
        <v>21</v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41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21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95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96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43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45</v>
      </c>
      <c r="G34" s="38"/>
      <c r="H34" s="38"/>
      <c r="I34" s="147" t="s">
        <v>44</v>
      </c>
      <c r="J34" s="38"/>
      <c r="K34" s="147" t="s">
        <v>46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47</v>
      </c>
      <c r="E35" s="133" t="s">
        <v>48</v>
      </c>
      <c r="F35" s="144">
        <f>ROUND((SUM(BE83:BE89)),  2)</f>
        <v>0</v>
      </c>
      <c r="G35" s="38"/>
      <c r="H35" s="38"/>
      <c r="I35" s="149">
        <v>0.20999999999999999</v>
      </c>
      <c r="J35" s="38"/>
      <c r="K35" s="144">
        <f>ROUND(((SUM(BE83:BE89))*I35),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49</v>
      </c>
      <c r="F36" s="144">
        <f>ROUND((SUM(BF83:BF89)),  2)</f>
        <v>0</v>
      </c>
      <c r="G36" s="38"/>
      <c r="H36" s="38"/>
      <c r="I36" s="149">
        <v>0.12</v>
      </c>
      <c r="J36" s="38"/>
      <c r="K36" s="144">
        <f>ROUND(((SUM(BF83:BF89))*I36),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50</v>
      </c>
      <c r="F37" s="144">
        <f>ROUND((SUM(BG83:BG89)),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51</v>
      </c>
      <c r="F38" s="144">
        <f>ROUND((SUM(BH83:BH89)),  2)</f>
        <v>0</v>
      </c>
      <c r="G38" s="38"/>
      <c r="H38" s="38"/>
      <c r="I38" s="149">
        <v>0.12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52</v>
      </c>
      <c r="F39" s="144">
        <f>ROUND((SUM(BI83:BI89)),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53</v>
      </c>
      <c r="E41" s="152"/>
      <c r="F41" s="152"/>
      <c r="G41" s="153" t="s">
        <v>54</v>
      </c>
      <c r="H41" s="154" t="s">
        <v>55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97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Čerchovka - část B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93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2024-2050000641 - Údržba HOZ Čerchovka - SO.2 - Odpad O3 - část B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24</v>
      </c>
      <c r="D54" s="40"/>
      <c r="E54" s="40"/>
      <c r="F54" s="27" t="str">
        <f>F12</f>
        <v>k.ú. Postřekov</v>
      </c>
      <c r="G54" s="40"/>
      <c r="H54" s="40"/>
      <c r="I54" s="32" t="s">
        <v>26</v>
      </c>
      <c r="J54" s="72" t="str">
        <f>IF(J12="","",J12)</f>
        <v>17. 1. 2024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30</v>
      </c>
      <c r="D56" s="40"/>
      <c r="E56" s="40"/>
      <c r="F56" s="27" t="str">
        <f>E15</f>
        <v>Státní pozemkový úřad, OVHS české Budějovice</v>
      </c>
      <c r="G56" s="40"/>
      <c r="H56" s="40"/>
      <c r="I56" s="32" t="s">
        <v>37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6.4" customHeight="1">
      <c r="A57" s="38"/>
      <c r="B57" s="39"/>
      <c r="C57" s="32" t="s">
        <v>35</v>
      </c>
      <c r="D57" s="40"/>
      <c r="E57" s="40"/>
      <c r="F57" s="27" t="str">
        <f>IF(E18="","",E18)</f>
        <v>Vyplň údaj</v>
      </c>
      <c r="G57" s="40"/>
      <c r="H57" s="40"/>
      <c r="I57" s="32" t="s">
        <v>39</v>
      </c>
      <c r="J57" s="36" t="str">
        <f>E24</f>
        <v>Ing. Tomáš Purkrábek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98</v>
      </c>
      <c r="D59" s="163"/>
      <c r="E59" s="163"/>
      <c r="F59" s="163"/>
      <c r="G59" s="163"/>
      <c r="H59" s="163"/>
      <c r="I59" s="164" t="s">
        <v>99</v>
      </c>
      <c r="J59" s="164" t="s">
        <v>100</v>
      </c>
      <c r="K59" s="164" t="s">
        <v>101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77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102</v>
      </c>
    </row>
    <row r="62" s="9" customFormat="1" ht="24.96" customHeight="1">
      <c r="A62" s="9"/>
      <c r="B62" s="166"/>
      <c r="C62" s="167"/>
      <c r="D62" s="168" t="s">
        <v>103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104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105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Čerchovka - část B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93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2024-2050000641 - Údržba HOZ Čerchovka - SO.2 - Odpad O3 - část B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24</v>
      </c>
      <c r="D77" s="40"/>
      <c r="E77" s="40"/>
      <c r="F77" s="27" t="str">
        <f>F12</f>
        <v>k.ú. Postřekov</v>
      </c>
      <c r="G77" s="40"/>
      <c r="H77" s="40"/>
      <c r="I77" s="32" t="s">
        <v>26</v>
      </c>
      <c r="J77" s="72" t="str">
        <f>IF(J12="","",J12)</f>
        <v>17. 1. 2024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30</v>
      </c>
      <c r="D79" s="40"/>
      <c r="E79" s="40"/>
      <c r="F79" s="27" t="str">
        <f>E15</f>
        <v>Státní pozemkový úřad, OVHS české Budějovice</v>
      </c>
      <c r="G79" s="40"/>
      <c r="H79" s="40"/>
      <c r="I79" s="32" t="s">
        <v>37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4" customHeight="1">
      <c r="A80" s="38"/>
      <c r="B80" s="39"/>
      <c r="C80" s="32" t="s">
        <v>35</v>
      </c>
      <c r="D80" s="40"/>
      <c r="E80" s="40"/>
      <c r="F80" s="27" t="str">
        <f>IF(E18="","",E18)</f>
        <v>Vyplň údaj</v>
      </c>
      <c r="G80" s="40"/>
      <c r="H80" s="40"/>
      <c r="I80" s="32" t="s">
        <v>39</v>
      </c>
      <c r="J80" s="36" t="str">
        <f>E24</f>
        <v>Ing. Tomáš Purkrábek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106</v>
      </c>
      <c r="D82" s="181" t="s">
        <v>62</v>
      </c>
      <c r="E82" s="181" t="s">
        <v>58</v>
      </c>
      <c r="F82" s="181" t="s">
        <v>59</v>
      </c>
      <c r="G82" s="181" t="s">
        <v>107</v>
      </c>
      <c r="H82" s="181" t="s">
        <v>108</v>
      </c>
      <c r="I82" s="181" t="s">
        <v>109</v>
      </c>
      <c r="J82" s="181" t="s">
        <v>110</v>
      </c>
      <c r="K82" s="181" t="s">
        <v>101</v>
      </c>
      <c r="L82" s="182" t="s">
        <v>111</v>
      </c>
      <c r="M82" s="183"/>
      <c r="N82" s="92" t="s">
        <v>21</v>
      </c>
      <c r="O82" s="93" t="s">
        <v>47</v>
      </c>
      <c r="P82" s="93" t="s">
        <v>112</v>
      </c>
      <c r="Q82" s="93" t="s">
        <v>113</v>
      </c>
      <c r="R82" s="93" t="s">
        <v>114</v>
      </c>
      <c r="S82" s="93" t="s">
        <v>115</v>
      </c>
      <c r="T82" s="93" t="s">
        <v>116</v>
      </c>
      <c r="U82" s="93" t="s">
        <v>117</v>
      </c>
      <c r="V82" s="93" t="s">
        <v>118</v>
      </c>
      <c r="W82" s="93" t="s">
        <v>119</v>
      </c>
      <c r="X82" s="94" t="s">
        <v>120</v>
      </c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8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78</v>
      </c>
      <c r="AU83" s="17" t="s">
        <v>102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78</v>
      </c>
      <c r="E84" s="193" t="s">
        <v>122</v>
      </c>
      <c r="F84" s="193" t="s">
        <v>123</v>
      </c>
      <c r="G84" s="191"/>
      <c r="H84" s="191"/>
      <c r="I84" s="194"/>
      <c r="J84" s="194"/>
      <c r="K84" s="195">
        <f>BK84</f>
        <v>0</v>
      </c>
      <c r="L84" s="191"/>
      <c r="M84" s="196"/>
      <c r="N84" s="197"/>
      <c r="O84" s="198"/>
      <c r="P84" s="198"/>
      <c r="Q84" s="199">
        <f>Q85</f>
        <v>0</v>
      </c>
      <c r="R84" s="199">
        <f>R85</f>
        <v>0</v>
      </c>
      <c r="S84" s="198"/>
      <c r="T84" s="200">
        <f>T85</f>
        <v>0</v>
      </c>
      <c r="U84" s="198"/>
      <c r="V84" s="200">
        <f>V85</f>
        <v>0</v>
      </c>
      <c r="W84" s="198"/>
      <c r="X84" s="201">
        <f>X85</f>
        <v>0</v>
      </c>
      <c r="Y84" s="12"/>
      <c r="Z84" s="12"/>
      <c r="AA84" s="12"/>
      <c r="AB84" s="12"/>
      <c r="AC84" s="12"/>
      <c r="AD84" s="12"/>
      <c r="AE84" s="12"/>
      <c r="AR84" s="202" t="s">
        <v>23</v>
      </c>
      <c r="AT84" s="203" t="s">
        <v>78</v>
      </c>
      <c r="AU84" s="203" t="s">
        <v>79</v>
      </c>
      <c r="AY84" s="202" t="s">
        <v>124</v>
      </c>
      <c r="BK84" s="204">
        <f>BK85</f>
        <v>0</v>
      </c>
    </row>
    <row r="85" s="12" customFormat="1" ht="22.8" customHeight="1">
      <c r="A85" s="12"/>
      <c r="B85" s="190"/>
      <c r="C85" s="191"/>
      <c r="D85" s="192" t="s">
        <v>78</v>
      </c>
      <c r="E85" s="205" t="s">
        <v>23</v>
      </c>
      <c r="F85" s="205" t="s">
        <v>125</v>
      </c>
      <c r="G85" s="191"/>
      <c r="H85" s="191"/>
      <c r="I85" s="194"/>
      <c r="J85" s="194"/>
      <c r="K85" s="206">
        <f>BK85</f>
        <v>0</v>
      </c>
      <c r="L85" s="191"/>
      <c r="M85" s="196"/>
      <c r="N85" s="197"/>
      <c r="O85" s="198"/>
      <c r="P85" s="198"/>
      <c r="Q85" s="199">
        <f>SUM(Q86:Q89)</f>
        <v>0</v>
      </c>
      <c r="R85" s="199">
        <f>SUM(R86:R89)</f>
        <v>0</v>
      </c>
      <c r="S85" s="198"/>
      <c r="T85" s="200">
        <f>SUM(T86:T89)</f>
        <v>0</v>
      </c>
      <c r="U85" s="198"/>
      <c r="V85" s="200">
        <f>SUM(V86:V89)</f>
        <v>0</v>
      </c>
      <c r="W85" s="198"/>
      <c r="X85" s="201">
        <f>SUM(X86:X89)</f>
        <v>0</v>
      </c>
      <c r="Y85" s="12"/>
      <c r="Z85" s="12"/>
      <c r="AA85" s="12"/>
      <c r="AB85" s="12"/>
      <c r="AC85" s="12"/>
      <c r="AD85" s="12"/>
      <c r="AE85" s="12"/>
      <c r="AR85" s="202" t="s">
        <v>23</v>
      </c>
      <c r="AT85" s="203" t="s">
        <v>78</v>
      </c>
      <c r="AU85" s="203" t="s">
        <v>23</v>
      </c>
      <c r="AY85" s="202" t="s">
        <v>124</v>
      </c>
      <c r="BK85" s="204">
        <f>SUM(BK86:BK89)</f>
        <v>0</v>
      </c>
    </row>
    <row r="86" s="2" customFormat="1" ht="22.2" customHeight="1">
      <c r="A86" s="38"/>
      <c r="B86" s="39"/>
      <c r="C86" s="207" t="s">
        <v>23</v>
      </c>
      <c r="D86" s="207" t="s">
        <v>126</v>
      </c>
      <c r="E86" s="208" t="s">
        <v>127</v>
      </c>
      <c r="F86" s="209" t="s">
        <v>128</v>
      </c>
      <c r="G86" s="210" t="s">
        <v>129</v>
      </c>
      <c r="H86" s="211">
        <v>38</v>
      </c>
      <c r="I86" s="212"/>
      <c r="J86" s="212"/>
      <c r="K86" s="213">
        <f>ROUND(P86*H86,2)</f>
        <v>0</v>
      </c>
      <c r="L86" s="209" t="s">
        <v>21</v>
      </c>
      <c r="M86" s="44"/>
      <c r="N86" s="214" t="s">
        <v>21</v>
      </c>
      <c r="O86" s="215" t="s">
        <v>48</v>
      </c>
      <c r="P86" s="216">
        <f>I86+J86</f>
        <v>0</v>
      </c>
      <c r="Q86" s="216">
        <f>ROUND(I86*H86,2)</f>
        <v>0</v>
      </c>
      <c r="R86" s="216">
        <f>ROUND(J86*H86,2)</f>
        <v>0</v>
      </c>
      <c r="S86" s="84"/>
      <c r="T86" s="217">
        <f>S86*H86</f>
        <v>0</v>
      </c>
      <c r="U86" s="217">
        <v>0</v>
      </c>
      <c r="V86" s="217">
        <f>U86*H86</f>
        <v>0</v>
      </c>
      <c r="W86" s="217">
        <v>0</v>
      </c>
      <c r="X86" s="218">
        <f>W86*H86</f>
        <v>0</v>
      </c>
      <c r="Y86" s="38"/>
      <c r="Z86" s="38"/>
      <c r="AA86" s="38"/>
      <c r="AB86" s="38"/>
      <c r="AC86" s="38"/>
      <c r="AD86" s="38"/>
      <c r="AE86" s="38"/>
      <c r="AR86" s="219" t="s">
        <v>130</v>
      </c>
      <c r="AT86" s="219" t="s">
        <v>126</v>
      </c>
      <c r="AU86" s="219" t="s">
        <v>88</v>
      </c>
      <c r="AY86" s="17" t="s">
        <v>124</v>
      </c>
      <c r="BE86" s="220">
        <f>IF(O86="základní",K86,0)</f>
        <v>0</v>
      </c>
      <c r="BF86" s="220">
        <f>IF(O86="snížená",K86,0)</f>
        <v>0</v>
      </c>
      <c r="BG86" s="220">
        <f>IF(O86="zákl. přenesená",K86,0)</f>
        <v>0</v>
      </c>
      <c r="BH86" s="220">
        <f>IF(O86="sníž. přenesená",K86,0)</f>
        <v>0</v>
      </c>
      <c r="BI86" s="220">
        <f>IF(O86="nulová",K86,0)</f>
        <v>0</v>
      </c>
      <c r="BJ86" s="17" t="s">
        <v>23</v>
      </c>
      <c r="BK86" s="220">
        <f>ROUND(P86*H86,2)</f>
        <v>0</v>
      </c>
      <c r="BL86" s="17" t="s">
        <v>130</v>
      </c>
      <c r="BM86" s="219" t="s">
        <v>138</v>
      </c>
    </row>
    <row r="87" s="2" customFormat="1">
      <c r="A87" s="38"/>
      <c r="B87" s="39"/>
      <c r="C87" s="40"/>
      <c r="D87" s="221" t="s">
        <v>132</v>
      </c>
      <c r="E87" s="40"/>
      <c r="F87" s="222" t="s">
        <v>128</v>
      </c>
      <c r="G87" s="40"/>
      <c r="H87" s="40"/>
      <c r="I87" s="223"/>
      <c r="J87" s="223"/>
      <c r="K87" s="40"/>
      <c r="L87" s="40"/>
      <c r="M87" s="44"/>
      <c r="N87" s="224"/>
      <c r="O87" s="225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132</v>
      </c>
      <c r="AU87" s="17" t="s">
        <v>88</v>
      </c>
    </row>
    <row r="88" s="2" customFormat="1">
      <c r="A88" s="38"/>
      <c r="B88" s="39"/>
      <c r="C88" s="40"/>
      <c r="D88" s="221" t="s">
        <v>133</v>
      </c>
      <c r="E88" s="40"/>
      <c r="F88" s="226" t="s">
        <v>134</v>
      </c>
      <c r="G88" s="40"/>
      <c r="H88" s="40"/>
      <c r="I88" s="223"/>
      <c r="J88" s="223"/>
      <c r="K88" s="40"/>
      <c r="L88" s="40"/>
      <c r="M88" s="44"/>
      <c r="N88" s="224"/>
      <c r="O88" s="225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88</v>
      </c>
    </row>
    <row r="89" s="13" customFormat="1">
      <c r="A89" s="13"/>
      <c r="B89" s="227"/>
      <c r="C89" s="228"/>
      <c r="D89" s="221" t="s">
        <v>135</v>
      </c>
      <c r="E89" s="229" t="s">
        <v>21</v>
      </c>
      <c r="F89" s="230" t="s">
        <v>139</v>
      </c>
      <c r="G89" s="228"/>
      <c r="H89" s="231">
        <v>38</v>
      </c>
      <c r="I89" s="232"/>
      <c r="J89" s="232"/>
      <c r="K89" s="228"/>
      <c r="L89" s="228"/>
      <c r="M89" s="233"/>
      <c r="N89" s="234"/>
      <c r="O89" s="235"/>
      <c r="P89" s="235"/>
      <c r="Q89" s="235"/>
      <c r="R89" s="235"/>
      <c r="S89" s="235"/>
      <c r="T89" s="235"/>
      <c r="U89" s="235"/>
      <c r="V89" s="235"/>
      <c r="W89" s="235"/>
      <c r="X89" s="236"/>
      <c r="Y89" s="13"/>
      <c r="Z89" s="13"/>
      <c r="AA89" s="13"/>
      <c r="AB89" s="13"/>
      <c r="AC89" s="13"/>
      <c r="AD89" s="13"/>
      <c r="AE89" s="13"/>
      <c r="AT89" s="237" t="s">
        <v>135</v>
      </c>
      <c r="AU89" s="237" t="s">
        <v>88</v>
      </c>
      <c r="AV89" s="13" t="s">
        <v>88</v>
      </c>
      <c r="AW89" s="13" t="s">
        <v>5</v>
      </c>
      <c r="AX89" s="13" t="s">
        <v>23</v>
      </c>
      <c r="AY89" s="237" t="s">
        <v>124</v>
      </c>
    </row>
    <row r="90" s="2" customFormat="1" ht="6.96" customHeight="1">
      <c r="A90" s="3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44"/>
      <c r="N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</sheetData>
  <sheetProtection sheet="1" autoFilter="0" formatColumns="0" formatRows="0" objects="1" scenarios="1" spinCount="100000" saltValue="zVno1AS7M0XaAdP0UmJTT+C+ak6oDER0NnQ5ee68JUql3V7xSXmQOgPgy+hgt2kXSfo2QpMNz65zswN2SA0g5w==" hashValue="nXcImUfweeutrnlbCE2tw0HQumEnRKTY/G2SdePSAYcxaRQUV9c2cpCkAc2oll3ns2YWkdwhKaHspH6j0XlGAg==" algorithmName="SHA-512" password="CC35"/>
  <autoFilter ref="C82:L89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38" customWidth="1"/>
    <col min="2" max="2" width="1.710938" style="238" customWidth="1"/>
    <col min="3" max="4" width="5.003906" style="238" customWidth="1"/>
    <col min="5" max="5" width="11.71094" style="238" customWidth="1"/>
    <col min="6" max="6" width="9.140625" style="238" customWidth="1"/>
    <col min="7" max="7" width="5.003906" style="238" customWidth="1"/>
    <col min="8" max="8" width="77.85156" style="238" customWidth="1"/>
    <col min="9" max="10" width="20.00391" style="238" customWidth="1"/>
    <col min="11" max="11" width="1.710938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4" customFormat="1" ht="45" customHeight="1">
      <c r="B3" s="242"/>
      <c r="C3" s="243" t="s">
        <v>140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141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142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143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144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145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146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147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148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149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150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86</v>
      </c>
      <c r="F18" s="249" t="s">
        <v>151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152</v>
      </c>
      <c r="F19" s="249" t="s">
        <v>153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154</v>
      </c>
      <c r="F20" s="249" t="s">
        <v>155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156</v>
      </c>
      <c r="F21" s="249" t="s">
        <v>157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158</v>
      </c>
      <c r="F22" s="249" t="s">
        <v>159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160</v>
      </c>
      <c r="F23" s="249" t="s">
        <v>161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162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163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164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165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166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167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168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169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170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106</v>
      </c>
      <c r="F36" s="249"/>
      <c r="G36" s="249" t="s">
        <v>171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172</v>
      </c>
      <c r="F37" s="249"/>
      <c r="G37" s="249" t="s">
        <v>173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58</v>
      </c>
      <c r="F38" s="249"/>
      <c r="G38" s="249" t="s">
        <v>174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59</v>
      </c>
      <c r="F39" s="249"/>
      <c r="G39" s="249" t="s">
        <v>175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107</v>
      </c>
      <c r="F40" s="249"/>
      <c r="G40" s="249" t="s">
        <v>176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108</v>
      </c>
      <c r="F41" s="249"/>
      <c r="G41" s="249" t="s">
        <v>177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178</v>
      </c>
      <c r="F42" s="249"/>
      <c r="G42" s="249" t="s">
        <v>179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180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181</v>
      </c>
      <c r="F44" s="249"/>
      <c r="G44" s="249" t="s">
        <v>182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111</v>
      </c>
      <c r="F45" s="249"/>
      <c r="G45" s="249" t="s">
        <v>183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184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185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186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187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188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189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190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191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192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193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194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195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196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197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198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199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200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201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202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203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204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205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206</v>
      </c>
      <c r="D76" s="267"/>
      <c r="E76" s="267"/>
      <c r="F76" s="267" t="s">
        <v>207</v>
      </c>
      <c r="G76" s="268"/>
      <c r="H76" s="267" t="s">
        <v>59</v>
      </c>
      <c r="I76" s="267" t="s">
        <v>62</v>
      </c>
      <c r="J76" s="267" t="s">
        <v>208</v>
      </c>
      <c r="K76" s="266"/>
    </row>
    <row r="77" s="1" customFormat="1" ht="17.25" customHeight="1">
      <c r="B77" s="264"/>
      <c r="C77" s="269" t="s">
        <v>209</v>
      </c>
      <c r="D77" s="269"/>
      <c r="E77" s="269"/>
      <c r="F77" s="270" t="s">
        <v>210</v>
      </c>
      <c r="G77" s="271"/>
      <c r="H77" s="269"/>
      <c r="I77" s="269"/>
      <c r="J77" s="269" t="s">
        <v>211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58</v>
      </c>
      <c r="D79" s="274"/>
      <c r="E79" s="274"/>
      <c r="F79" s="275" t="s">
        <v>212</v>
      </c>
      <c r="G79" s="276"/>
      <c r="H79" s="252" t="s">
        <v>213</v>
      </c>
      <c r="I79" s="252" t="s">
        <v>214</v>
      </c>
      <c r="J79" s="252">
        <v>20</v>
      </c>
      <c r="K79" s="266"/>
    </row>
    <row r="80" s="1" customFormat="1" ht="15" customHeight="1">
      <c r="B80" s="264"/>
      <c r="C80" s="252" t="s">
        <v>215</v>
      </c>
      <c r="D80" s="252"/>
      <c r="E80" s="252"/>
      <c r="F80" s="275" t="s">
        <v>212</v>
      </c>
      <c r="G80" s="276"/>
      <c r="H80" s="252" t="s">
        <v>216</v>
      </c>
      <c r="I80" s="252" t="s">
        <v>214</v>
      </c>
      <c r="J80" s="252">
        <v>120</v>
      </c>
      <c r="K80" s="266"/>
    </row>
    <row r="81" s="1" customFormat="1" ht="15" customHeight="1">
      <c r="B81" s="277"/>
      <c r="C81" s="252" t="s">
        <v>217</v>
      </c>
      <c r="D81" s="252"/>
      <c r="E81" s="252"/>
      <c r="F81" s="275" t="s">
        <v>218</v>
      </c>
      <c r="G81" s="276"/>
      <c r="H81" s="252" t="s">
        <v>219</v>
      </c>
      <c r="I81" s="252" t="s">
        <v>214</v>
      </c>
      <c r="J81" s="252">
        <v>50</v>
      </c>
      <c r="K81" s="266"/>
    </row>
    <row r="82" s="1" customFormat="1" ht="15" customHeight="1">
      <c r="B82" s="277"/>
      <c r="C82" s="252" t="s">
        <v>220</v>
      </c>
      <c r="D82" s="252"/>
      <c r="E82" s="252"/>
      <c r="F82" s="275" t="s">
        <v>212</v>
      </c>
      <c r="G82" s="276"/>
      <c r="H82" s="252" t="s">
        <v>221</v>
      </c>
      <c r="I82" s="252" t="s">
        <v>222</v>
      </c>
      <c r="J82" s="252"/>
      <c r="K82" s="266"/>
    </row>
    <row r="83" s="1" customFormat="1" ht="15" customHeight="1">
      <c r="B83" s="277"/>
      <c r="C83" s="278" t="s">
        <v>223</v>
      </c>
      <c r="D83" s="278"/>
      <c r="E83" s="278"/>
      <c r="F83" s="279" t="s">
        <v>218</v>
      </c>
      <c r="G83" s="278"/>
      <c r="H83" s="278" t="s">
        <v>224</v>
      </c>
      <c r="I83" s="278" t="s">
        <v>214</v>
      </c>
      <c r="J83" s="278">
        <v>15</v>
      </c>
      <c r="K83" s="266"/>
    </row>
    <row r="84" s="1" customFormat="1" ht="15" customHeight="1">
      <c r="B84" s="277"/>
      <c r="C84" s="278" t="s">
        <v>225</v>
      </c>
      <c r="D84" s="278"/>
      <c r="E84" s="278"/>
      <c r="F84" s="279" t="s">
        <v>218</v>
      </c>
      <c r="G84" s="278"/>
      <c r="H84" s="278" t="s">
        <v>226</v>
      </c>
      <c r="I84" s="278" t="s">
        <v>214</v>
      </c>
      <c r="J84" s="278">
        <v>15</v>
      </c>
      <c r="K84" s="266"/>
    </row>
    <row r="85" s="1" customFormat="1" ht="15" customHeight="1">
      <c r="B85" s="277"/>
      <c r="C85" s="278" t="s">
        <v>227</v>
      </c>
      <c r="D85" s="278"/>
      <c r="E85" s="278"/>
      <c r="F85" s="279" t="s">
        <v>218</v>
      </c>
      <c r="G85" s="278"/>
      <c r="H85" s="278" t="s">
        <v>228</v>
      </c>
      <c r="I85" s="278" t="s">
        <v>214</v>
      </c>
      <c r="J85" s="278">
        <v>20</v>
      </c>
      <c r="K85" s="266"/>
    </row>
    <row r="86" s="1" customFormat="1" ht="15" customHeight="1">
      <c r="B86" s="277"/>
      <c r="C86" s="278" t="s">
        <v>229</v>
      </c>
      <c r="D86" s="278"/>
      <c r="E86" s="278"/>
      <c r="F86" s="279" t="s">
        <v>218</v>
      </c>
      <c r="G86" s="278"/>
      <c r="H86" s="278" t="s">
        <v>230</v>
      </c>
      <c r="I86" s="278" t="s">
        <v>214</v>
      </c>
      <c r="J86" s="278">
        <v>20</v>
      </c>
      <c r="K86" s="266"/>
    </row>
    <row r="87" s="1" customFormat="1" ht="15" customHeight="1">
      <c r="B87" s="277"/>
      <c r="C87" s="252" t="s">
        <v>231</v>
      </c>
      <c r="D87" s="252"/>
      <c r="E87" s="252"/>
      <c r="F87" s="275" t="s">
        <v>218</v>
      </c>
      <c r="G87" s="276"/>
      <c r="H87" s="252" t="s">
        <v>232</v>
      </c>
      <c r="I87" s="252" t="s">
        <v>214</v>
      </c>
      <c r="J87" s="252">
        <v>50</v>
      </c>
      <c r="K87" s="266"/>
    </row>
    <row r="88" s="1" customFormat="1" ht="15" customHeight="1">
      <c r="B88" s="277"/>
      <c r="C88" s="252" t="s">
        <v>233</v>
      </c>
      <c r="D88" s="252"/>
      <c r="E88" s="252"/>
      <c r="F88" s="275" t="s">
        <v>218</v>
      </c>
      <c r="G88" s="276"/>
      <c r="H88" s="252" t="s">
        <v>234</v>
      </c>
      <c r="I88" s="252" t="s">
        <v>214</v>
      </c>
      <c r="J88" s="252">
        <v>20</v>
      </c>
      <c r="K88" s="266"/>
    </row>
    <row r="89" s="1" customFormat="1" ht="15" customHeight="1">
      <c r="B89" s="277"/>
      <c r="C89" s="252" t="s">
        <v>235</v>
      </c>
      <c r="D89" s="252"/>
      <c r="E89" s="252"/>
      <c r="F89" s="275" t="s">
        <v>218</v>
      </c>
      <c r="G89" s="276"/>
      <c r="H89" s="252" t="s">
        <v>236</v>
      </c>
      <c r="I89" s="252" t="s">
        <v>214</v>
      </c>
      <c r="J89" s="252">
        <v>20</v>
      </c>
      <c r="K89" s="266"/>
    </row>
    <row r="90" s="1" customFormat="1" ht="15" customHeight="1">
      <c r="B90" s="277"/>
      <c r="C90" s="252" t="s">
        <v>237</v>
      </c>
      <c r="D90" s="252"/>
      <c r="E90" s="252"/>
      <c r="F90" s="275" t="s">
        <v>218</v>
      </c>
      <c r="G90" s="276"/>
      <c r="H90" s="252" t="s">
        <v>238</v>
      </c>
      <c r="I90" s="252" t="s">
        <v>214</v>
      </c>
      <c r="J90" s="252">
        <v>50</v>
      </c>
      <c r="K90" s="266"/>
    </row>
    <row r="91" s="1" customFormat="1" ht="15" customHeight="1">
      <c r="B91" s="277"/>
      <c r="C91" s="252" t="s">
        <v>239</v>
      </c>
      <c r="D91" s="252"/>
      <c r="E91" s="252"/>
      <c r="F91" s="275" t="s">
        <v>218</v>
      </c>
      <c r="G91" s="276"/>
      <c r="H91" s="252" t="s">
        <v>239</v>
      </c>
      <c r="I91" s="252" t="s">
        <v>214</v>
      </c>
      <c r="J91" s="252">
        <v>50</v>
      </c>
      <c r="K91" s="266"/>
    </row>
    <row r="92" s="1" customFormat="1" ht="15" customHeight="1">
      <c r="B92" s="277"/>
      <c r="C92" s="252" t="s">
        <v>240</v>
      </c>
      <c r="D92" s="252"/>
      <c r="E92" s="252"/>
      <c r="F92" s="275" t="s">
        <v>218</v>
      </c>
      <c r="G92" s="276"/>
      <c r="H92" s="252" t="s">
        <v>241</v>
      </c>
      <c r="I92" s="252" t="s">
        <v>214</v>
      </c>
      <c r="J92" s="252">
        <v>255</v>
      </c>
      <c r="K92" s="266"/>
    </row>
    <row r="93" s="1" customFormat="1" ht="15" customHeight="1">
      <c r="B93" s="277"/>
      <c r="C93" s="252" t="s">
        <v>242</v>
      </c>
      <c r="D93" s="252"/>
      <c r="E93" s="252"/>
      <c r="F93" s="275" t="s">
        <v>212</v>
      </c>
      <c r="G93" s="276"/>
      <c r="H93" s="252" t="s">
        <v>243</v>
      </c>
      <c r="I93" s="252" t="s">
        <v>244</v>
      </c>
      <c r="J93" s="252"/>
      <c r="K93" s="266"/>
    </row>
    <row r="94" s="1" customFormat="1" ht="15" customHeight="1">
      <c r="B94" s="277"/>
      <c r="C94" s="252" t="s">
        <v>245</v>
      </c>
      <c r="D94" s="252"/>
      <c r="E94" s="252"/>
      <c r="F94" s="275" t="s">
        <v>212</v>
      </c>
      <c r="G94" s="276"/>
      <c r="H94" s="252" t="s">
        <v>246</v>
      </c>
      <c r="I94" s="252" t="s">
        <v>247</v>
      </c>
      <c r="J94" s="252"/>
      <c r="K94" s="266"/>
    </row>
    <row r="95" s="1" customFormat="1" ht="15" customHeight="1">
      <c r="B95" s="277"/>
      <c r="C95" s="252" t="s">
        <v>248</v>
      </c>
      <c r="D95" s="252"/>
      <c r="E95" s="252"/>
      <c r="F95" s="275" t="s">
        <v>212</v>
      </c>
      <c r="G95" s="276"/>
      <c r="H95" s="252" t="s">
        <v>248</v>
      </c>
      <c r="I95" s="252" t="s">
        <v>247</v>
      </c>
      <c r="J95" s="252"/>
      <c r="K95" s="266"/>
    </row>
    <row r="96" s="1" customFormat="1" ht="15" customHeight="1">
      <c r="B96" s="277"/>
      <c r="C96" s="252" t="s">
        <v>43</v>
      </c>
      <c r="D96" s="252"/>
      <c r="E96" s="252"/>
      <c r="F96" s="275" t="s">
        <v>212</v>
      </c>
      <c r="G96" s="276"/>
      <c r="H96" s="252" t="s">
        <v>249</v>
      </c>
      <c r="I96" s="252" t="s">
        <v>247</v>
      </c>
      <c r="J96" s="252"/>
      <c r="K96" s="266"/>
    </row>
    <row r="97" s="1" customFormat="1" ht="15" customHeight="1">
      <c r="B97" s="277"/>
      <c r="C97" s="252" t="s">
        <v>53</v>
      </c>
      <c r="D97" s="252"/>
      <c r="E97" s="252"/>
      <c r="F97" s="275" t="s">
        <v>212</v>
      </c>
      <c r="G97" s="276"/>
      <c r="H97" s="252" t="s">
        <v>250</v>
      </c>
      <c r="I97" s="252" t="s">
        <v>247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251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206</v>
      </c>
      <c r="D103" s="267"/>
      <c r="E103" s="267"/>
      <c r="F103" s="267" t="s">
        <v>207</v>
      </c>
      <c r="G103" s="268"/>
      <c r="H103" s="267" t="s">
        <v>59</v>
      </c>
      <c r="I103" s="267" t="s">
        <v>62</v>
      </c>
      <c r="J103" s="267" t="s">
        <v>208</v>
      </c>
      <c r="K103" s="266"/>
    </row>
    <row r="104" s="1" customFormat="1" ht="17.25" customHeight="1">
      <c r="B104" s="264"/>
      <c r="C104" s="269" t="s">
        <v>209</v>
      </c>
      <c r="D104" s="269"/>
      <c r="E104" s="269"/>
      <c r="F104" s="270" t="s">
        <v>210</v>
      </c>
      <c r="G104" s="271"/>
      <c r="H104" s="269"/>
      <c r="I104" s="269"/>
      <c r="J104" s="269" t="s">
        <v>211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58</v>
      </c>
      <c r="D106" s="274"/>
      <c r="E106" s="274"/>
      <c r="F106" s="275" t="s">
        <v>212</v>
      </c>
      <c r="G106" s="252"/>
      <c r="H106" s="252" t="s">
        <v>252</v>
      </c>
      <c r="I106" s="252" t="s">
        <v>214</v>
      </c>
      <c r="J106" s="252">
        <v>20</v>
      </c>
      <c r="K106" s="266"/>
    </row>
    <row r="107" s="1" customFormat="1" ht="15" customHeight="1">
      <c r="B107" s="264"/>
      <c r="C107" s="252" t="s">
        <v>215</v>
      </c>
      <c r="D107" s="252"/>
      <c r="E107" s="252"/>
      <c r="F107" s="275" t="s">
        <v>212</v>
      </c>
      <c r="G107" s="252"/>
      <c r="H107" s="252" t="s">
        <v>252</v>
      </c>
      <c r="I107" s="252" t="s">
        <v>214</v>
      </c>
      <c r="J107" s="252">
        <v>120</v>
      </c>
      <c r="K107" s="266"/>
    </row>
    <row r="108" s="1" customFormat="1" ht="15" customHeight="1">
      <c r="B108" s="277"/>
      <c r="C108" s="252" t="s">
        <v>217</v>
      </c>
      <c r="D108" s="252"/>
      <c r="E108" s="252"/>
      <c r="F108" s="275" t="s">
        <v>218</v>
      </c>
      <c r="G108" s="252"/>
      <c r="H108" s="252" t="s">
        <v>252</v>
      </c>
      <c r="I108" s="252" t="s">
        <v>214</v>
      </c>
      <c r="J108" s="252">
        <v>50</v>
      </c>
      <c r="K108" s="266"/>
    </row>
    <row r="109" s="1" customFormat="1" ht="15" customHeight="1">
      <c r="B109" s="277"/>
      <c r="C109" s="252" t="s">
        <v>220</v>
      </c>
      <c r="D109" s="252"/>
      <c r="E109" s="252"/>
      <c r="F109" s="275" t="s">
        <v>212</v>
      </c>
      <c r="G109" s="252"/>
      <c r="H109" s="252" t="s">
        <v>252</v>
      </c>
      <c r="I109" s="252" t="s">
        <v>222</v>
      </c>
      <c r="J109" s="252"/>
      <c r="K109" s="266"/>
    </row>
    <row r="110" s="1" customFormat="1" ht="15" customHeight="1">
      <c r="B110" s="277"/>
      <c r="C110" s="252" t="s">
        <v>231</v>
      </c>
      <c r="D110" s="252"/>
      <c r="E110" s="252"/>
      <c r="F110" s="275" t="s">
        <v>218</v>
      </c>
      <c r="G110" s="252"/>
      <c r="H110" s="252" t="s">
        <v>252</v>
      </c>
      <c r="I110" s="252" t="s">
        <v>214</v>
      </c>
      <c r="J110" s="252">
        <v>50</v>
      </c>
      <c r="K110" s="266"/>
    </row>
    <row r="111" s="1" customFormat="1" ht="15" customHeight="1">
      <c r="B111" s="277"/>
      <c r="C111" s="252" t="s">
        <v>239</v>
      </c>
      <c r="D111" s="252"/>
      <c r="E111" s="252"/>
      <c r="F111" s="275" t="s">
        <v>218</v>
      </c>
      <c r="G111" s="252"/>
      <c r="H111" s="252" t="s">
        <v>252</v>
      </c>
      <c r="I111" s="252" t="s">
        <v>214</v>
      </c>
      <c r="J111" s="252">
        <v>50</v>
      </c>
      <c r="K111" s="266"/>
    </row>
    <row r="112" s="1" customFormat="1" ht="15" customHeight="1">
      <c r="B112" s="277"/>
      <c r="C112" s="252" t="s">
        <v>237</v>
      </c>
      <c r="D112" s="252"/>
      <c r="E112" s="252"/>
      <c r="F112" s="275" t="s">
        <v>218</v>
      </c>
      <c r="G112" s="252"/>
      <c r="H112" s="252" t="s">
        <v>252</v>
      </c>
      <c r="I112" s="252" t="s">
        <v>214</v>
      </c>
      <c r="J112" s="252">
        <v>50</v>
      </c>
      <c r="K112" s="266"/>
    </row>
    <row r="113" s="1" customFormat="1" ht="15" customHeight="1">
      <c r="B113" s="277"/>
      <c r="C113" s="252" t="s">
        <v>58</v>
      </c>
      <c r="D113" s="252"/>
      <c r="E113" s="252"/>
      <c r="F113" s="275" t="s">
        <v>212</v>
      </c>
      <c r="G113" s="252"/>
      <c r="H113" s="252" t="s">
        <v>253</v>
      </c>
      <c r="I113" s="252" t="s">
        <v>214</v>
      </c>
      <c r="J113" s="252">
        <v>20</v>
      </c>
      <c r="K113" s="266"/>
    </row>
    <row r="114" s="1" customFormat="1" ht="15" customHeight="1">
      <c r="B114" s="277"/>
      <c r="C114" s="252" t="s">
        <v>254</v>
      </c>
      <c r="D114" s="252"/>
      <c r="E114" s="252"/>
      <c r="F114" s="275" t="s">
        <v>212</v>
      </c>
      <c r="G114" s="252"/>
      <c r="H114" s="252" t="s">
        <v>255</v>
      </c>
      <c r="I114" s="252" t="s">
        <v>214</v>
      </c>
      <c r="J114" s="252">
        <v>120</v>
      </c>
      <c r="K114" s="266"/>
    </row>
    <row r="115" s="1" customFormat="1" ht="15" customHeight="1">
      <c r="B115" s="277"/>
      <c r="C115" s="252" t="s">
        <v>43</v>
      </c>
      <c r="D115" s="252"/>
      <c r="E115" s="252"/>
      <c r="F115" s="275" t="s">
        <v>212</v>
      </c>
      <c r="G115" s="252"/>
      <c r="H115" s="252" t="s">
        <v>256</v>
      </c>
      <c r="I115" s="252" t="s">
        <v>247</v>
      </c>
      <c r="J115" s="252"/>
      <c r="K115" s="266"/>
    </row>
    <row r="116" s="1" customFormat="1" ht="15" customHeight="1">
      <c r="B116" s="277"/>
      <c r="C116" s="252" t="s">
        <v>53</v>
      </c>
      <c r="D116" s="252"/>
      <c r="E116" s="252"/>
      <c r="F116" s="275" t="s">
        <v>212</v>
      </c>
      <c r="G116" s="252"/>
      <c r="H116" s="252" t="s">
        <v>257</v>
      </c>
      <c r="I116" s="252" t="s">
        <v>247</v>
      </c>
      <c r="J116" s="252"/>
      <c r="K116" s="266"/>
    </row>
    <row r="117" s="1" customFormat="1" ht="15" customHeight="1">
      <c r="B117" s="277"/>
      <c r="C117" s="252" t="s">
        <v>62</v>
      </c>
      <c r="D117" s="252"/>
      <c r="E117" s="252"/>
      <c r="F117" s="275" t="s">
        <v>212</v>
      </c>
      <c r="G117" s="252"/>
      <c r="H117" s="252" t="s">
        <v>258</v>
      </c>
      <c r="I117" s="252" t="s">
        <v>259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260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206</v>
      </c>
      <c r="D123" s="267"/>
      <c r="E123" s="267"/>
      <c r="F123" s="267" t="s">
        <v>207</v>
      </c>
      <c r="G123" s="268"/>
      <c r="H123" s="267" t="s">
        <v>59</v>
      </c>
      <c r="I123" s="267" t="s">
        <v>62</v>
      </c>
      <c r="J123" s="267" t="s">
        <v>208</v>
      </c>
      <c r="K123" s="296"/>
    </row>
    <row r="124" s="1" customFormat="1" ht="17.25" customHeight="1">
      <c r="B124" s="295"/>
      <c r="C124" s="269" t="s">
        <v>209</v>
      </c>
      <c r="D124" s="269"/>
      <c r="E124" s="269"/>
      <c r="F124" s="270" t="s">
        <v>210</v>
      </c>
      <c r="G124" s="271"/>
      <c r="H124" s="269"/>
      <c r="I124" s="269"/>
      <c r="J124" s="269" t="s">
        <v>211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215</v>
      </c>
      <c r="D126" s="274"/>
      <c r="E126" s="274"/>
      <c r="F126" s="275" t="s">
        <v>212</v>
      </c>
      <c r="G126" s="252"/>
      <c r="H126" s="252" t="s">
        <v>252</v>
      </c>
      <c r="I126" s="252" t="s">
        <v>214</v>
      </c>
      <c r="J126" s="252">
        <v>120</v>
      </c>
      <c r="K126" s="300"/>
    </row>
    <row r="127" s="1" customFormat="1" ht="15" customHeight="1">
      <c r="B127" s="297"/>
      <c r="C127" s="252" t="s">
        <v>261</v>
      </c>
      <c r="D127" s="252"/>
      <c r="E127" s="252"/>
      <c r="F127" s="275" t="s">
        <v>212</v>
      </c>
      <c r="G127" s="252"/>
      <c r="H127" s="252" t="s">
        <v>262</v>
      </c>
      <c r="I127" s="252" t="s">
        <v>214</v>
      </c>
      <c r="J127" s="252" t="s">
        <v>263</v>
      </c>
      <c r="K127" s="300"/>
    </row>
    <row r="128" s="1" customFormat="1" ht="15" customHeight="1">
      <c r="B128" s="297"/>
      <c r="C128" s="252" t="s">
        <v>160</v>
      </c>
      <c r="D128" s="252"/>
      <c r="E128" s="252"/>
      <c r="F128" s="275" t="s">
        <v>212</v>
      </c>
      <c r="G128" s="252"/>
      <c r="H128" s="252" t="s">
        <v>264</v>
      </c>
      <c r="I128" s="252" t="s">
        <v>214</v>
      </c>
      <c r="J128" s="252" t="s">
        <v>263</v>
      </c>
      <c r="K128" s="300"/>
    </row>
    <row r="129" s="1" customFormat="1" ht="15" customHeight="1">
      <c r="B129" s="297"/>
      <c r="C129" s="252" t="s">
        <v>223</v>
      </c>
      <c r="D129" s="252"/>
      <c r="E129" s="252"/>
      <c r="F129" s="275" t="s">
        <v>218</v>
      </c>
      <c r="G129" s="252"/>
      <c r="H129" s="252" t="s">
        <v>224</v>
      </c>
      <c r="I129" s="252" t="s">
        <v>214</v>
      </c>
      <c r="J129" s="252">
        <v>15</v>
      </c>
      <c r="K129" s="300"/>
    </row>
    <row r="130" s="1" customFormat="1" ht="15" customHeight="1">
      <c r="B130" s="297"/>
      <c r="C130" s="278" t="s">
        <v>225</v>
      </c>
      <c r="D130" s="278"/>
      <c r="E130" s="278"/>
      <c r="F130" s="279" t="s">
        <v>218</v>
      </c>
      <c r="G130" s="278"/>
      <c r="H130" s="278" t="s">
        <v>226</v>
      </c>
      <c r="I130" s="278" t="s">
        <v>214</v>
      </c>
      <c r="J130" s="278">
        <v>15</v>
      </c>
      <c r="K130" s="300"/>
    </row>
    <row r="131" s="1" customFormat="1" ht="15" customHeight="1">
      <c r="B131" s="297"/>
      <c r="C131" s="278" t="s">
        <v>227</v>
      </c>
      <c r="D131" s="278"/>
      <c r="E131" s="278"/>
      <c r="F131" s="279" t="s">
        <v>218</v>
      </c>
      <c r="G131" s="278"/>
      <c r="H131" s="278" t="s">
        <v>228</v>
      </c>
      <c r="I131" s="278" t="s">
        <v>214</v>
      </c>
      <c r="J131" s="278">
        <v>20</v>
      </c>
      <c r="K131" s="300"/>
    </row>
    <row r="132" s="1" customFormat="1" ht="15" customHeight="1">
      <c r="B132" s="297"/>
      <c r="C132" s="278" t="s">
        <v>229</v>
      </c>
      <c r="D132" s="278"/>
      <c r="E132" s="278"/>
      <c r="F132" s="279" t="s">
        <v>218</v>
      </c>
      <c r="G132" s="278"/>
      <c r="H132" s="278" t="s">
        <v>230</v>
      </c>
      <c r="I132" s="278" t="s">
        <v>214</v>
      </c>
      <c r="J132" s="278">
        <v>20</v>
      </c>
      <c r="K132" s="300"/>
    </row>
    <row r="133" s="1" customFormat="1" ht="15" customHeight="1">
      <c r="B133" s="297"/>
      <c r="C133" s="252" t="s">
        <v>217</v>
      </c>
      <c r="D133" s="252"/>
      <c r="E133" s="252"/>
      <c r="F133" s="275" t="s">
        <v>218</v>
      </c>
      <c r="G133" s="252"/>
      <c r="H133" s="252" t="s">
        <v>252</v>
      </c>
      <c r="I133" s="252" t="s">
        <v>214</v>
      </c>
      <c r="J133" s="252">
        <v>50</v>
      </c>
      <c r="K133" s="300"/>
    </row>
    <row r="134" s="1" customFormat="1" ht="15" customHeight="1">
      <c r="B134" s="297"/>
      <c r="C134" s="252" t="s">
        <v>231</v>
      </c>
      <c r="D134" s="252"/>
      <c r="E134" s="252"/>
      <c r="F134" s="275" t="s">
        <v>218</v>
      </c>
      <c r="G134" s="252"/>
      <c r="H134" s="252" t="s">
        <v>252</v>
      </c>
      <c r="I134" s="252" t="s">
        <v>214</v>
      </c>
      <c r="J134" s="252">
        <v>50</v>
      </c>
      <c r="K134" s="300"/>
    </row>
    <row r="135" s="1" customFormat="1" ht="15" customHeight="1">
      <c r="B135" s="297"/>
      <c r="C135" s="252" t="s">
        <v>237</v>
      </c>
      <c r="D135" s="252"/>
      <c r="E135" s="252"/>
      <c r="F135" s="275" t="s">
        <v>218</v>
      </c>
      <c r="G135" s="252"/>
      <c r="H135" s="252" t="s">
        <v>252</v>
      </c>
      <c r="I135" s="252" t="s">
        <v>214</v>
      </c>
      <c r="J135" s="252">
        <v>50</v>
      </c>
      <c r="K135" s="300"/>
    </row>
    <row r="136" s="1" customFormat="1" ht="15" customHeight="1">
      <c r="B136" s="297"/>
      <c r="C136" s="252" t="s">
        <v>239</v>
      </c>
      <c r="D136" s="252"/>
      <c r="E136" s="252"/>
      <c r="F136" s="275" t="s">
        <v>218</v>
      </c>
      <c r="G136" s="252"/>
      <c r="H136" s="252" t="s">
        <v>252</v>
      </c>
      <c r="I136" s="252" t="s">
        <v>214</v>
      </c>
      <c r="J136" s="252">
        <v>50</v>
      </c>
      <c r="K136" s="300"/>
    </row>
    <row r="137" s="1" customFormat="1" ht="15" customHeight="1">
      <c r="B137" s="297"/>
      <c r="C137" s="252" t="s">
        <v>240</v>
      </c>
      <c r="D137" s="252"/>
      <c r="E137" s="252"/>
      <c r="F137" s="275" t="s">
        <v>218</v>
      </c>
      <c r="G137" s="252"/>
      <c r="H137" s="252" t="s">
        <v>265</v>
      </c>
      <c r="I137" s="252" t="s">
        <v>214</v>
      </c>
      <c r="J137" s="252">
        <v>255</v>
      </c>
      <c r="K137" s="300"/>
    </row>
    <row r="138" s="1" customFormat="1" ht="15" customHeight="1">
      <c r="B138" s="297"/>
      <c r="C138" s="252" t="s">
        <v>242</v>
      </c>
      <c r="D138" s="252"/>
      <c r="E138" s="252"/>
      <c r="F138" s="275" t="s">
        <v>212</v>
      </c>
      <c r="G138" s="252"/>
      <c r="H138" s="252" t="s">
        <v>266</v>
      </c>
      <c r="I138" s="252" t="s">
        <v>244</v>
      </c>
      <c r="J138" s="252"/>
      <c r="K138" s="300"/>
    </row>
    <row r="139" s="1" customFormat="1" ht="15" customHeight="1">
      <c r="B139" s="297"/>
      <c r="C139" s="252" t="s">
        <v>245</v>
      </c>
      <c r="D139" s="252"/>
      <c r="E139" s="252"/>
      <c r="F139" s="275" t="s">
        <v>212</v>
      </c>
      <c r="G139" s="252"/>
      <c r="H139" s="252" t="s">
        <v>267</v>
      </c>
      <c r="I139" s="252" t="s">
        <v>247</v>
      </c>
      <c r="J139" s="252"/>
      <c r="K139" s="300"/>
    </row>
    <row r="140" s="1" customFormat="1" ht="15" customHeight="1">
      <c r="B140" s="297"/>
      <c r="C140" s="252" t="s">
        <v>248</v>
      </c>
      <c r="D140" s="252"/>
      <c r="E140" s="252"/>
      <c r="F140" s="275" t="s">
        <v>212</v>
      </c>
      <c r="G140" s="252"/>
      <c r="H140" s="252" t="s">
        <v>248</v>
      </c>
      <c r="I140" s="252" t="s">
        <v>247</v>
      </c>
      <c r="J140" s="252"/>
      <c r="K140" s="300"/>
    </row>
    <row r="141" s="1" customFormat="1" ht="15" customHeight="1">
      <c r="B141" s="297"/>
      <c r="C141" s="252" t="s">
        <v>43</v>
      </c>
      <c r="D141" s="252"/>
      <c r="E141" s="252"/>
      <c r="F141" s="275" t="s">
        <v>212</v>
      </c>
      <c r="G141" s="252"/>
      <c r="H141" s="252" t="s">
        <v>268</v>
      </c>
      <c r="I141" s="252" t="s">
        <v>247</v>
      </c>
      <c r="J141" s="252"/>
      <c r="K141" s="300"/>
    </row>
    <row r="142" s="1" customFormat="1" ht="15" customHeight="1">
      <c r="B142" s="297"/>
      <c r="C142" s="252" t="s">
        <v>269</v>
      </c>
      <c r="D142" s="252"/>
      <c r="E142" s="252"/>
      <c r="F142" s="275" t="s">
        <v>212</v>
      </c>
      <c r="G142" s="252"/>
      <c r="H142" s="252" t="s">
        <v>270</v>
      </c>
      <c r="I142" s="252" t="s">
        <v>247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271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206</v>
      </c>
      <c r="D148" s="267"/>
      <c r="E148" s="267"/>
      <c r="F148" s="267" t="s">
        <v>207</v>
      </c>
      <c r="G148" s="268"/>
      <c r="H148" s="267" t="s">
        <v>59</v>
      </c>
      <c r="I148" s="267" t="s">
        <v>62</v>
      </c>
      <c r="J148" s="267" t="s">
        <v>208</v>
      </c>
      <c r="K148" s="266"/>
    </row>
    <row r="149" s="1" customFormat="1" ht="17.25" customHeight="1">
      <c r="B149" s="264"/>
      <c r="C149" s="269" t="s">
        <v>209</v>
      </c>
      <c r="D149" s="269"/>
      <c r="E149" s="269"/>
      <c r="F149" s="270" t="s">
        <v>210</v>
      </c>
      <c r="G149" s="271"/>
      <c r="H149" s="269"/>
      <c r="I149" s="269"/>
      <c r="J149" s="269" t="s">
        <v>211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215</v>
      </c>
      <c r="D151" s="252"/>
      <c r="E151" s="252"/>
      <c r="F151" s="305" t="s">
        <v>212</v>
      </c>
      <c r="G151" s="252"/>
      <c r="H151" s="304" t="s">
        <v>252</v>
      </c>
      <c r="I151" s="304" t="s">
        <v>214</v>
      </c>
      <c r="J151" s="304">
        <v>120</v>
      </c>
      <c r="K151" s="300"/>
    </row>
    <row r="152" s="1" customFormat="1" ht="15" customHeight="1">
      <c r="B152" s="277"/>
      <c r="C152" s="304" t="s">
        <v>261</v>
      </c>
      <c r="D152" s="252"/>
      <c r="E152" s="252"/>
      <c r="F152" s="305" t="s">
        <v>212</v>
      </c>
      <c r="G152" s="252"/>
      <c r="H152" s="304" t="s">
        <v>272</v>
      </c>
      <c r="I152" s="304" t="s">
        <v>214</v>
      </c>
      <c r="J152" s="304" t="s">
        <v>263</v>
      </c>
      <c r="K152" s="300"/>
    </row>
    <row r="153" s="1" customFormat="1" ht="15" customHeight="1">
      <c r="B153" s="277"/>
      <c r="C153" s="304" t="s">
        <v>160</v>
      </c>
      <c r="D153" s="252"/>
      <c r="E153" s="252"/>
      <c r="F153" s="305" t="s">
        <v>212</v>
      </c>
      <c r="G153" s="252"/>
      <c r="H153" s="304" t="s">
        <v>273</v>
      </c>
      <c r="I153" s="304" t="s">
        <v>214</v>
      </c>
      <c r="J153" s="304" t="s">
        <v>263</v>
      </c>
      <c r="K153" s="300"/>
    </row>
    <row r="154" s="1" customFormat="1" ht="15" customHeight="1">
      <c r="B154" s="277"/>
      <c r="C154" s="304" t="s">
        <v>217</v>
      </c>
      <c r="D154" s="252"/>
      <c r="E154" s="252"/>
      <c r="F154" s="305" t="s">
        <v>218</v>
      </c>
      <c r="G154" s="252"/>
      <c r="H154" s="304" t="s">
        <v>252</v>
      </c>
      <c r="I154" s="304" t="s">
        <v>214</v>
      </c>
      <c r="J154" s="304">
        <v>50</v>
      </c>
      <c r="K154" s="300"/>
    </row>
    <row r="155" s="1" customFormat="1" ht="15" customHeight="1">
      <c r="B155" s="277"/>
      <c r="C155" s="304" t="s">
        <v>220</v>
      </c>
      <c r="D155" s="252"/>
      <c r="E155" s="252"/>
      <c r="F155" s="305" t="s">
        <v>212</v>
      </c>
      <c r="G155" s="252"/>
      <c r="H155" s="304" t="s">
        <v>252</v>
      </c>
      <c r="I155" s="304" t="s">
        <v>222</v>
      </c>
      <c r="J155" s="304"/>
      <c r="K155" s="300"/>
    </row>
    <row r="156" s="1" customFormat="1" ht="15" customHeight="1">
      <c r="B156" s="277"/>
      <c r="C156" s="304" t="s">
        <v>231</v>
      </c>
      <c r="D156" s="252"/>
      <c r="E156" s="252"/>
      <c r="F156" s="305" t="s">
        <v>218</v>
      </c>
      <c r="G156" s="252"/>
      <c r="H156" s="304" t="s">
        <v>252</v>
      </c>
      <c r="I156" s="304" t="s">
        <v>214</v>
      </c>
      <c r="J156" s="304">
        <v>50</v>
      </c>
      <c r="K156" s="300"/>
    </row>
    <row r="157" s="1" customFormat="1" ht="15" customHeight="1">
      <c r="B157" s="277"/>
      <c r="C157" s="304" t="s">
        <v>239</v>
      </c>
      <c r="D157" s="252"/>
      <c r="E157" s="252"/>
      <c r="F157" s="305" t="s">
        <v>218</v>
      </c>
      <c r="G157" s="252"/>
      <c r="H157" s="304" t="s">
        <v>252</v>
      </c>
      <c r="I157" s="304" t="s">
        <v>214</v>
      </c>
      <c r="J157" s="304">
        <v>50</v>
      </c>
      <c r="K157" s="300"/>
    </row>
    <row r="158" s="1" customFormat="1" ht="15" customHeight="1">
      <c r="B158" s="277"/>
      <c r="C158" s="304" t="s">
        <v>237</v>
      </c>
      <c r="D158" s="252"/>
      <c r="E158" s="252"/>
      <c r="F158" s="305" t="s">
        <v>218</v>
      </c>
      <c r="G158" s="252"/>
      <c r="H158" s="304" t="s">
        <v>252</v>
      </c>
      <c r="I158" s="304" t="s">
        <v>214</v>
      </c>
      <c r="J158" s="304">
        <v>50</v>
      </c>
      <c r="K158" s="300"/>
    </row>
    <row r="159" s="1" customFormat="1" ht="15" customHeight="1">
      <c r="B159" s="277"/>
      <c r="C159" s="304" t="s">
        <v>98</v>
      </c>
      <c r="D159" s="252"/>
      <c r="E159" s="252"/>
      <c r="F159" s="305" t="s">
        <v>212</v>
      </c>
      <c r="G159" s="252"/>
      <c r="H159" s="304" t="s">
        <v>274</v>
      </c>
      <c r="I159" s="304" t="s">
        <v>214</v>
      </c>
      <c r="J159" s="304" t="s">
        <v>275</v>
      </c>
      <c r="K159" s="300"/>
    </row>
    <row r="160" s="1" customFormat="1" ht="15" customHeight="1">
      <c r="B160" s="277"/>
      <c r="C160" s="304" t="s">
        <v>276</v>
      </c>
      <c r="D160" s="252"/>
      <c r="E160" s="252"/>
      <c r="F160" s="305" t="s">
        <v>212</v>
      </c>
      <c r="G160" s="252"/>
      <c r="H160" s="304" t="s">
        <v>277</v>
      </c>
      <c r="I160" s="304" t="s">
        <v>247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278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206</v>
      </c>
      <c r="D166" s="267"/>
      <c r="E166" s="267"/>
      <c r="F166" s="267" t="s">
        <v>207</v>
      </c>
      <c r="G166" s="309"/>
      <c r="H166" s="310" t="s">
        <v>59</v>
      </c>
      <c r="I166" s="310" t="s">
        <v>62</v>
      </c>
      <c r="J166" s="267" t="s">
        <v>208</v>
      </c>
      <c r="K166" s="244"/>
    </row>
    <row r="167" s="1" customFormat="1" ht="17.25" customHeight="1">
      <c r="B167" s="245"/>
      <c r="C167" s="269" t="s">
        <v>209</v>
      </c>
      <c r="D167" s="269"/>
      <c r="E167" s="269"/>
      <c r="F167" s="270" t="s">
        <v>210</v>
      </c>
      <c r="G167" s="311"/>
      <c r="H167" s="312"/>
      <c r="I167" s="312"/>
      <c r="J167" s="269" t="s">
        <v>211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215</v>
      </c>
      <c r="D169" s="252"/>
      <c r="E169" s="252"/>
      <c r="F169" s="275" t="s">
        <v>212</v>
      </c>
      <c r="G169" s="252"/>
      <c r="H169" s="252" t="s">
        <v>252</v>
      </c>
      <c r="I169" s="252" t="s">
        <v>214</v>
      </c>
      <c r="J169" s="252">
        <v>120</v>
      </c>
      <c r="K169" s="300"/>
    </row>
    <row r="170" s="1" customFormat="1" ht="15" customHeight="1">
      <c r="B170" s="277"/>
      <c r="C170" s="252" t="s">
        <v>261</v>
      </c>
      <c r="D170" s="252"/>
      <c r="E170" s="252"/>
      <c r="F170" s="275" t="s">
        <v>212</v>
      </c>
      <c r="G170" s="252"/>
      <c r="H170" s="252" t="s">
        <v>262</v>
      </c>
      <c r="I170" s="252" t="s">
        <v>214</v>
      </c>
      <c r="J170" s="252" t="s">
        <v>263</v>
      </c>
      <c r="K170" s="300"/>
    </row>
    <row r="171" s="1" customFormat="1" ht="15" customHeight="1">
      <c r="B171" s="277"/>
      <c r="C171" s="252" t="s">
        <v>160</v>
      </c>
      <c r="D171" s="252"/>
      <c r="E171" s="252"/>
      <c r="F171" s="275" t="s">
        <v>212</v>
      </c>
      <c r="G171" s="252"/>
      <c r="H171" s="252" t="s">
        <v>279</v>
      </c>
      <c r="I171" s="252" t="s">
        <v>214</v>
      </c>
      <c r="J171" s="252" t="s">
        <v>263</v>
      </c>
      <c r="K171" s="300"/>
    </row>
    <row r="172" s="1" customFormat="1" ht="15" customHeight="1">
      <c r="B172" s="277"/>
      <c r="C172" s="252" t="s">
        <v>217</v>
      </c>
      <c r="D172" s="252"/>
      <c r="E172" s="252"/>
      <c r="F172" s="275" t="s">
        <v>218</v>
      </c>
      <c r="G172" s="252"/>
      <c r="H172" s="252" t="s">
        <v>279</v>
      </c>
      <c r="I172" s="252" t="s">
        <v>214</v>
      </c>
      <c r="J172" s="252">
        <v>50</v>
      </c>
      <c r="K172" s="300"/>
    </row>
    <row r="173" s="1" customFormat="1" ht="15" customHeight="1">
      <c r="B173" s="277"/>
      <c r="C173" s="252" t="s">
        <v>220</v>
      </c>
      <c r="D173" s="252"/>
      <c r="E173" s="252"/>
      <c r="F173" s="275" t="s">
        <v>212</v>
      </c>
      <c r="G173" s="252"/>
      <c r="H173" s="252" t="s">
        <v>279</v>
      </c>
      <c r="I173" s="252" t="s">
        <v>222</v>
      </c>
      <c r="J173" s="252"/>
      <c r="K173" s="300"/>
    </row>
    <row r="174" s="1" customFormat="1" ht="15" customHeight="1">
      <c r="B174" s="277"/>
      <c r="C174" s="252" t="s">
        <v>231</v>
      </c>
      <c r="D174" s="252"/>
      <c r="E174" s="252"/>
      <c r="F174" s="275" t="s">
        <v>218</v>
      </c>
      <c r="G174" s="252"/>
      <c r="H174" s="252" t="s">
        <v>279</v>
      </c>
      <c r="I174" s="252" t="s">
        <v>214</v>
      </c>
      <c r="J174" s="252">
        <v>50</v>
      </c>
      <c r="K174" s="300"/>
    </row>
    <row r="175" s="1" customFormat="1" ht="15" customHeight="1">
      <c r="B175" s="277"/>
      <c r="C175" s="252" t="s">
        <v>239</v>
      </c>
      <c r="D175" s="252"/>
      <c r="E175" s="252"/>
      <c r="F175" s="275" t="s">
        <v>218</v>
      </c>
      <c r="G175" s="252"/>
      <c r="H175" s="252" t="s">
        <v>279</v>
      </c>
      <c r="I175" s="252" t="s">
        <v>214</v>
      </c>
      <c r="J175" s="252">
        <v>50</v>
      </c>
      <c r="K175" s="300"/>
    </row>
    <row r="176" s="1" customFormat="1" ht="15" customHeight="1">
      <c r="B176" s="277"/>
      <c r="C176" s="252" t="s">
        <v>237</v>
      </c>
      <c r="D176" s="252"/>
      <c r="E176" s="252"/>
      <c r="F176" s="275" t="s">
        <v>218</v>
      </c>
      <c r="G176" s="252"/>
      <c r="H176" s="252" t="s">
        <v>279</v>
      </c>
      <c r="I176" s="252" t="s">
        <v>214</v>
      </c>
      <c r="J176" s="252">
        <v>50</v>
      </c>
      <c r="K176" s="300"/>
    </row>
    <row r="177" s="1" customFormat="1" ht="15" customHeight="1">
      <c r="B177" s="277"/>
      <c r="C177" s="252" t="s">
        <v>106</v>
      </c>
      <c r="D177" s="252"/>
      <c r="E177" s="252"/>
      <c r="F177" s="275" t="s">
        <v>212</v>
      </c>
      <c r="G177" s="252"/>
      <c r="H177" s="252" t="s">
        <v>280</v>
      </c>
      <c r="I177" s="252" t="s">
        <v>281</v>
      </c>
      <c r="J177" s="252"/>
      <c r="K177" s="300"/>
    </row>
    <row r="178" s="1" customFormat="1" ht="15" customHeight="1">
      <c r="B178" s="277"/>
      <c r="C178" s="252" t="s">
        <v>62</v>
      </c>
      <c r="D178" s="252"/>
      <c r="E178" s="252"/>
      <c r="F178" s="275" t="s">
        <v>212</v>
      </c>
      <c r="G178" s="252"/>
      <c r="H178" s="252" t="s">
        <v>282</v>
      </c>
      <c r="I178" s="252" t="s">
        <v>283</v>
      </c>
      <c r="J178" s="252">
        <v>1</v>
      </c>
      <c r="K178" s="300"/>
    </row>
    <row r="179" s="1" customFormat="1" ht="15" customHeight="1">
      <c r="B179" s="277"/>
      <c r="C179" s="252" t="s">
        <v>58</v>
      </c>
      <c r="D179" s="252"/>
      <c r="E179" s="252"/>
      <c r="F179" s="275" t="s">
        <v>212</v>
      </c>
      <c r="G179" s="252"/>
      <c r="H179" s="252" t="s">
        <v>284</v>
      </c>
      <c r="I179" s="252" t="s">
        <v>214</v>
      </c>
      <c r="J179" s="252">
        <v>20</v>
      </c>
      <c r="K179" s="300"/>
    </row>
    <row r="180" s="1" customFormat="1" ht="15" customHeight="1">
      <c r="B180" s="277"/>
      <c r="C180" s="252" t="s">
        <v>59</v>
      </c>
      <c r="D180" s="252"/>
      <c r="E180" s="252"/>
      <c r="F180" s="275" t="s">
        <v>212</v>
      </c>
      <c r="G180" s="252"/>
      <c r="H180" s="252" t="s">
        <v>285</v>
      </c>
      <c r="I180" s="252" t="s">
        <v>214</v>
      </c>
      <c r="J180" s="252">
        <v>255</v>
      </c>
      <c r="K180" s="300"/>
    </row>
    <row r="181" s="1" customFormat="1" ht="15" customHeight="1">
      <c r="B181" s="277"/>
      <c r="C181" s="252" t="s">
        <v>107</v>
      </c>
      <c r="D181" s="252"/>
      <c r="E181" s="252"/>
      <c r="F181" s="275" t="s">
        <v>212</v>
      </c>
      <c r="G181" s="252"/>
      <c r="H181" s="252" t="s">
        <v>176</v>
      </c>
      <c r="I181" s="252" t="s">
        <v>214</v>
      </c>
      <c r="J181" s="252">
        <v>10</v>
      </c>
      <c r="K181" s="300"/>
    </row>
    <row r="182" s="1" customFormat="1" ht="15" customHeight="1">
      <c r="B182" s="277"/>
      <c r="C182" s="252" t="s">
        <v>108</v>
      </c>
      <c r="D182" s="252"/>
      <c r="E182" s="252"/>
      <c r="F182" s="275" t="s">
        <v>212</v>
      </c>
      <c r="G182" s="252"/>
      <c r="H182" s="252" t="s">
        <v>286</v>
      </c>
      <c r="I182" s="252" t="s">
        <v>247</v>
      </c>
      <c r="J182" s="252"/>
      <c r="K182" s="300"/>
    </row>
    <row r="183" s="1" customFormat="1" ht="15" customHeight="1">
      <c r="B183" s="277"/>
      <c r="C183" s="252" t="s">
        <v>287</v>
      </c>
      <c r="D183" s="252"/>
      <c r="E183" s="252"/>
      <c r="F183" s="275" t="s">
        <v>212</v>
      </c>
      <c r="G183" s="252"/>
      <c r="H183" s="252" t="s">
        <v>288</v>
      </c>
      <c r="I183" s="252" t="s">
        <v>247</v>
      </c>
      <c r="J183" s="252"/>
      <c r="K183" s="300"/>
    </row>
    <row r="184" s="1" customFormat="1" ht="15" customHeight="1">
      <c r="B184" s="277"/>
      <c r="C184" s="252" t="s">
        <v>276</v>
      </c>
      <c r="D184" s="252"/>
      <c r="E184" s="252"/>
      <c r="F184" s="275" t="s">
        <v>212</v>
      </c>
      <c r="G184" s="252"/>
      <c r="H184" s="252" t="s">
        <v>289</v>
      </c>
      <c r="I184" s="252" t="s">
        <v>247</v>
      </c>
      <c r="J184" s="252"/>
      <c r="K184" s="300"/>
    </row>
    <row r="185" s="1" customFormat="1" ht="15" customHeight="1">
      <c r="B185" s="277"/>
      <c r="C185" s="252" t="s">
        <v>111</v>
      </c>
      <c r="D185" s="252"/>
      <c r="E185" s="252"/>
      <c r="F185" s="275" t="s">
        <v>218</v>
      </c>
      <c r="G185" s="252"/>
      <c r="H185" s="252" t="s">
        <v>290</v>
      </c>
      <c r="I185" s="252" t="s">
        <v>214</v>
      </c>
      <c r="J185" s="252">
        <v>50</v>
      </c>
      <c r="K185" s="300"/>
    </row>
    <row r="186" s="1" customFormat="1" ht="15" customHeight="1">
      <c r="B186" s="277"/>
      <c r="C186" s="252" t="s">
        <v>291</v>
      </c>
      <c r="D186" s="252"/>
      <c r="E186" s="252"/>
      <c r="F186" s="275" t="s">
        <v>218</v>
      </c>
      <c r="G186" s="252"/>
      <c r="H186" s="252" t="s">
        <v>292</v>
      </c>
      <c r="I186" s="252" t="s">
        <v>293</v>
      </c>
      <c r="J186" s="252"/>
      <c r="K186" s="300"/>
    </row>
    <row r="187" s="1" customFormat="1" ht="15" customHeight="1">
      <c r="B187" s="277"/>
      <c r="C187" s="252" t="s">
        <v>294</v>
      </c>
      <c r="D187" s="252"/>
      <c r="E187" s="252"/>
      <c r="F187" s="275" t="s">
        <v>218</v>
      </c>
      <c r="G187" s="252"/>
      <c r="H187" s="252" t="s">
        <v>295</v>
      </c>
      <c r="I187" s="252" t="s">
        <v>293</v>
      </c>
      <c r="J187" s="252"/>
      <c r="K187" s="300"/>
    </row>
    <row r="188" s="1" customFormat="1" ht="15" customHeight="1">
      <c r="B188" s="277"/>
      <c r="C188" s="252" t="s">
        <v>296</v>
      </c>
      <c r="D188" s="252"/>
      <c r="E188" s="252"/>
      <c r="F188" s="275" t="s">
        <v>218</v>
      </c>
      <c r="G188" s="252"/>
      <c r="H188" s="252" t="s">
        <v>297</v>
      </c>
      <c r="I188" s="252" t="s">
        <v>293</v>
      </c>
      <c r="J188" s="252"/>
      <c r="K188" s="300"/>
    </row>
    <row r="189" s="1" customFormat="1" ht="15" customHeight="1">
      <c r="B189" s="277"/>
      <c r="C189" s="313" t="s">
        <v>298</v>
      </c>
      <c r="D189" s="252"/>
      <c r="E189" s="252"/>
      <c r="F189" s="275" t="s">
        <v>218</v>
      </c>
      <c r="G189" s="252"/>
      <c r="H189" s="252" t="s">
        <v>299</v>
      </c>
      <c r="I189" s="252" t="s">
        <v>300</v>
      </c>
      <c r="J189" s="314" t="s">
        <v>301</v>
      </c>
      <c r="K189" s="300"/>
    </row>
    <row r="190" s="15" customFormat="1" ht="15" customHeight="1">
      <c r="B190" s="315"/>
      <c r="C190" s="316" t="s">
        <v>302</v>
      </c>
      <c r="D190" s="317"/>
      <c r="E190" s="317"/>
      <c r="F190" s="318" t="s">
        <v>218</v>
      </c>
      <c r="G190" s="317"/>
      <c r="H190" s="317" t="s">
        <v>303</v>
      </c>
      <c r="I190" s="317" t="s">
        <v>300</v>
      </c>
      <c r="J190" s="319" t="s">
        <v>301</v>
      </c>
      <c r="K190" s="320"/>
    </row>
    <row r="191" s="1" customFormat="1" ht="15" customHeight="1">
      <c r="B191" s="277"/>
      <c r="C191" s="313" t="s">
        <v>47</v>
      </c>
      <c r="D191" s="252"/>
      <c r="E191" s="252"/>
      <c r="F191" s="275" t="s">
        <v>212</v>
      </c>
      <c r="G191" s="252"/>
      <c r="H191" s="249" t="s">
        <v>304</v>
      </c>
      <c r="I191" s="252" t="s">
        <v>305</v>
      </c>
      <c r="J191" s="252"/>
      <c r="K191" s="300"/>
    </row>
    <row r="192" s="1" customFormat="1" ht="15" customHeight="1">
      <c r="B192" s="277"/>
      <c r="C192" s="313" t="s">
        <v>306</v>
      </c>
      <c r="D192" s="252"/>
      <c r="E192" s="252"/>
      <c r="F192" s="275" t="s">
        <v>212</v>
      </c>
      <c r="G192" s="252"/>
      <c r="H192" s="252" t="s">
        <v>307</v>
      </c>
      <c r="I192" s="252" t="s">
        <v>247</v>
      </c>
      <c r="J192" s="252"/>
      <c r="K192" s="300"/>
    </row>
    <row r="193" s="1" customFormat="1" ht="15" customHeight="1">
      <c r="B193" s="277"/>
      <c r="C193" s="313" t="s">
        <v>308</v>
      </c>
      <c r="D193" s="252"/>
      <c r="E193" s="252"/>
      <c r="F193" s="275" t="s">
        <v>212</v>
      </c>
      <c r="G193" s="252"/>
      <c r="H193" s="252" t="s">
        <v>309</v>
      </c>
      <c r="I193" s="252" t="s">
        <v>247</v>
      </c>
      <c r="J193" s="252"/>
      <c r="K193" s="300"/>
    </row>
    <row r="194" s="1" customFormat="1" ht="15" customHeight="1">
      <c r="B194" s="277"/>
      <c r="C194" s="313" t="s">
        <v>310</v>
      </c>
      <c r="D194" s="252"/>
      <c r="E194" s="252"/>
      <c r="F194" s="275" t="s">
        <v>218</v>
      </c>
      <c r="G194" s="252"/>
      <c r="H194" s="252" t="s">
        <v>311</v>
      </c>
      <c r="I194" s="252" t="s">
        <v>247</v>
      </c>
      <c r="J194" s="252"/>
      <c r="K194" s="300"/>
    </row>
    <row r="195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="1" customFormat="1" ht="18.75" customHeight="1"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</row>
    <row r="199" s="1" customFormat="1">
      <c r="B199" s="239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1">
      <c r="B200" s="242"/>
      <c r="C200" s="243" t="s">
        <v>312</v>
      </c>
      <c r="D200" s="243"/>
      <c r="E200" s="243"/>
      <c r="F200" s="243"/>
      <c r="G200" s="243"/>
      <c r="H200" s="243"/>
      <c r="I200" s="243"/>
      <c r="J200" s="243"/>
      <c r="K200" s="244"/>
    </row>
    <row r="201" s="1" customFormat="1" ht="25.5" customHeight="1">
      <c r="B201" s="242"/>
      <c r="C201" s="322" t="s">
        <v>313</v>
      </c>
      <c r="D201" s="322"/>
      <c r="E201" s="322"/>
      <c r="F201" s="322" t="s">
        <v>314</v>
      </c>
      <c r="G201" s="323"/>
      <c r="H201" s="322" t="s">
        <v>315</v>
      </c>
      <c r="I201" s="322"/>
      <c r="J201" s="322"/>
      <c r="K201" s="244"/>
    </row>
    <row r="202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="1" customFormat="1" ht="15" customHeight="1">
      <c r="B203" s="277"/>
      <c r="C203" s="252" t="s">
        <v>305</v>
      </c>
      <c r="D203" s="252"/>
      <c r="E203" s="252"/>
      <c r="F203" s="275" t="s">
        <v>48</v>
      </c>
      <c r="G203" s="252"/>
      <c r="H203" s="252" t="s">
        <v>316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49</v>
      </c>
      <c r="G204" s="252"/>
      <c r="H204" s="252" t="s">
        <v>317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52</v>
      </c>
      <c r="G205" s="252"/>
      <c r="H205" s="252" t="s">
        <v>318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50</v>
      </c>
      <c r="G206" s="252"/>
      <c r="H206" s="252" t="s">
        <v>319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 t="s">
        <v>51</v>
      </c>
      <c r="G207" s="252"/>
      <c r="H207" s="252" t="s">
        <v>320</v>
      </c>
      <c r="I207" s="252"/>
      <c r="J207" s="252"/>
      <c r="K207" s="300"/>
    </row>
    <row r="208" s="1" customFormat="1" ht="15" customHeight="1">
      <c r="B208" s="277"/>
      <c r="C208" s="252"/>
      <c r="D208" s="252"/>
      <c r="E208" s="252"/>
      <c r="F208" s="275"/>
      <c r="G208" s="252"/>
      <c r="H208" s="252"/>
      <c r="I208" s="252"/>
      <c r="J208" s="252"/>
      <c r="K208" s="300"/>
    </row>
    <row r="209" s="1" customFormat="1" ht="15" customHeight="1">
      <c r="B209" s="277"/>
      <c r="C209" s="252" t="s">
        <v>259</v>
      </c>
      <c r="D209" s="252"/>
      <c r="E209" s="252"/>
      <c r="F209" s="275" t="s">
        <v>86</v>
      </c>
      <c r="G209" s="252"/>
      <c r="H209" s="252" t="s">
        <v>321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154</v>
      </c>
      <c r="G210" s="252"/>
      <c r="H210" s="252" t="s">
        <v>155</v>
      </c>
      <c r="I210" s="252"/>
      <c r="J210" s="252"/>
      <c r="K210" s="300"/>
    </row>
    <row r="211" s="1" customFormat="1" ht="15" customHeight="1">
      <c r="B211" s="277"/>
      <c r="C211" s="252"/>
      <c r="D211" s="252"/>
      <c r="E211" s="252"/>
      <c r="F211" s="275" t="s">
        <v>152</v>
      </c>
      <c r="G211" s="252"/>
      <c r="H211" s="252" t="s">
        <v>322</v>
      </c>
      <c r="I211" s="252"/>
      <c r="J211" s="252"/>
      <c r="K211" s="300"/>
    </row>
    <row r="212" s="1" customFormat="1" ht="15" customHeight="1">
      <c r="B212" s="324"/>
      <c r="C212" s="252"/>
      <c r="D212" s="252"/>
      <c r="E212" s="252"/>
      <c r="F212" s="275" t="s">
        <v>156</v>
      </c>
      <c r="G212" s="313"/>
      <c r="H212" s="304" t="s">
        <v>157</v>
      </c>
      <c r="I212" s="304"/>
      <c r="J212" s="304"/>
      <c r="K212" s="325"/>
    </row>
    <row r="213" s="1" customFormat="1" ht="15" customHeight="1">
      <c r="B213" s="324"/>
      <c r="C213" s="252"/>
      <c r="D213" s="252"/>
      <c r="E213" s="252"/>
      <c r="F213" s="275" t="s">
        <v>158</v>
      </c>
      <c r="G213" s="313"/>
      <c r="H213" s="304" t="s">
        <v>323</v>
      </c>
      <c r="I213" s="304"/>
      <c r="J213" s="304"/>
      <c r="K213" s="325"/>
    </row>
    <row r="214" s="1" customFormat="1" ht="15" customHeight="1">
      <c r="B214" s="324"/>
      <c r="C214" s="252"/>
      <c r="D214" s="252"/>
      <c r="E214" s="252"/>
      <c r="F214" s="275"/>
      <c r="G214" s="313"/>
      <c r="H214" s="304"/>
      <c r="I214" s="304"/>
      <c r="J214" s="304"/>
      <c r="K214" s="325"/>
    </row>
    <row r="215" s="1" customFormat="1" ht="15" customHeight="1">
      <c r="B215" s="324"/>
      <c r="C215" s="252" t="s">
        <v>283</v>
      </c>
      <c r="D215" s="252"/>
      <c r="E215" s="252"/>
      <c r="F215" s="275">
        <v>1</v>
      </c>
      <c r="G215" s="313"/>
      <c r="H215" s="304" t="s">
        <v>324</v>
      </c>
      <c r="I215" s="304"/>
      <c r="J215" s="304"/>
      <c r="K215" s="325"/>
    </row>
    <row r="216" s="1" customFormat="1" ht="15" customHeight="1">
      <c r="B216" s="324"/>
      <c r="C216" s="252"/>
      <c r="D216" s="252"/>
      <c r="E216" s="252"/>
      <c r="F216" s="275">
        <v>2</v>
      </c>
      <c r="G216" s="313"/>
      <c r="H216" s="304" t="s">
        <v>325</v>
      </c>
      <c r="I216" s="304"/>
      <c r="J216" s="304"/>
      <c r="K216" s="325"/>
    </row>
    <row r="217" s="1" customFormat="1" ht="15" customHeight="1">
      <c r="B217" s="324"/>
      <c r="C217" s="252"/>
      <c r="D217" s="252"/>
      <c r="E217" s="252"/>
      <c r="F217" s="275">
        <v>3</v>
      </c>
      <c r="G217" s="313"/>
      <c r="H217" s="304" t="s">
        <v>326</v>
      </c>
      <c r="I217" s="304"/>
      <c r="J217" s="304"/>
      <c r="K217" s="325"/>
    </row>
    <row r="218" s="1" customFormat="1" ht="15" customHeight="1">
      <c r="B218" s="324"/>
      <c r="C218" s="252"/>
      <c r="D218" s="252"/>
      <c r="E218" s="252"/>
      <c r="F218" s="275">
        <v>4</v>
      </c>
      <c r="G218" s="313"/>
      <c r="H218" s="304" t="s">
        <v>327</v>
      </c>
      <c r="I218" s="304"/>
      <c r="J218" s="304"/>
      <c r="K218" s="325"/>
    </row>
    <row r="219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2024-02-12T07:42:41Z</dcterms:created>
  <dcterms:modified xsi:type="dcterms:W3CDTF">2024-02-12T07:42:44Z</dcterms:modified>
</cp:coreProperties>
</file>