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22932" yWindow="36" windowWidth="23256" windowHeight="14016" activeTab="0"/>
  </bookViews>
  <sheets>
    <sheet name="Ceník+Stanovení nabídkové ceny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<sst xmlns="http://schemas.openxmlformats.org/spreadsheetml/2006/main" count="172" uniqueCount="130">
  <si>
    <t>#</t>
  </si>
  <si>
    <t>Druh požadovaných služeb</t>
  </si>
  <si>
    <t>Jednotka</t>
  </si>
  <si>
    <t>Cena / jednotka</t>
  </si>
  <si>
    <t xml:space="preserve"> DPH</t>
  </si>
  <si>
    <t>(bez DPH)</t>
  </si>
  <si>
    <t>(v %)</t>
  </si>
  <si>
    <t>(s DPH)</t>
  </si>
  <si>
    <t>tarif s měsíční paušální platbou - SIM karty zadavatele</t>
  </si>
  <si>
    <t>Tarif bez volných minut a SMS v rámci EU</t>
  </si>
  <si>
    <t>1.</t>
  </si>
  <si>
    <t>- měsíční paušální platba</t>
  </si>
  <si>
    <t xml:space="preserve">1 SIM </t>
  </si>
  <si>
    <t>2.</t>
  </si>
  <si>
    <t>- do mobilní sítě poskytovatele</t>
  </si>
  <si>
    <t>1 minuta</t>
  </si>
  <si>
    <t>3.</t>
  </si>
  <si>
    <t>- do mobilní sítě ostatních operátorů</t>
  </si>
  <si>
    <t>4.</t>
  </si>
  <si>
    <t>- do pevných sítí</t>
  </si>
  <si>
    <t>5.</t>
  </si>
  <si>
    <t>- volání do hlasové schránky</t>
  </si>
  <si>
    <t>6.</t>
  </si>
  <si>
    <t>- odeslání 1 SMS</t>
  </si>
  <si>
    <t>1 SMS</t>
  </si>
  <si>
    <t>7.</t>
  </si>
  <si>
    <t>- odeslání 1 MMS</t>
  </si>
  <si>
    <t>1 MMS</t>
  </si>
  <si>
    <t>Tarif s neomezeným voláním a SMS v rámci EU</t>
  </si>
  <si>
    <t>8.</t>
  </si>
  <si>
    <t>- měsíční paušální platba - do mobilní sítě poskytovatele, do mobilní sítě ostatních operátorů, do pevných sítí, textové zprávy - SMS</t>
  </si>
  <si>
    <t>1 SIM</t>
  </si>
  <si>
    <t>Roaming</t>
  </si>
  <si>
    <t>9.</t>
  </si>
  <si>
    <t>- odchozí (svět mimo EU)</t>
  </si>
  <si>
    <t>10.</t>
  </si>
  <si>
    <t>- příchozí (svět mimo EU)</t>
  </si>
  <si>
    <t>11.</t>
  </si>
  <si>
    <t>- odeslání 1 SMS (zbytek světa)</t>
  </si>
  <si>
    <t>12.</t>
  </si>
  <si>
    <t>- odeslání 1 MMS (zbytek světa)</t>
  </si>
  <si>
    <t>Mezinárodní volání a SMS</t>
  </si>
  <si>
    <t>13.</t>
  </si>
  <si>
    <t>- mezinárodní volání EU</t>
  </si>
  <si>
    <t>14.</t>
  </si>
  <si>
    <t>- mezinárodní volání zbytek světa</t>
  </si>
  <si>
    <t>15.</t>
  </si>
  <si>
    <t>- SMS do zahraničí</t>
  </si>
  <si>
    <t>Datové měsíční tarify</t>
  </si>
  <si>
    <t>16.</t>
  </si>
  <si>
    <t>- vysokorychlostní od 384 kbps, FUP min. 1GB</t>
  </si>
  <si>
    <t>17.</t>
  </si>
  <si>
    <t>- vysokorychlostní od 384 kbps, FUP min. 3GB</t>
  </si>
  <si>
    <t>18.</t>
  </si>
  <si>
    <t>- vysokorychlostní od 384 kbps, FUP min. 10GB</t>
  </si>
  <si>
    <t>19.</t>
  </si>
  <si>
    <t>- vysokorychlostní od 384 kbps, FUP min. 50 GB</t>
  </si>
  <si>
    <t>20.</t>
  </si>
  <si>
    <t>- datový tarif do zahraničí (mimo EU)</t>
  </si>
  <si>
    <t>1 MB</t>
  </si>
  <si>
    <t>Tarif s měsíční paušální platbou - 2x ISDN 30 PRI (tel. 729 922 XXX)</t>
  </si>
  <si>
    <t>21.</t>
  </si>
  <si>
    <t xml:space="preserve">Měsíční paušální platba - 2x ISDN 30 PRI (tel. 729 922 XXX) </t>
  </si>
  <si>
    <t>1 služba</t>
  </si>
  <si>
    <t>odchozí hovory vnitrostátní a v rámci EU</t>
  </si>
  <si>
    <t>22.</t>
  </si>
  <si>
    <t>- v rámci vlastních SIM</t>
  </si>
  <si>
    <t>23.</t>
  </si>
  <si>
    <t>24.</t>
  </si>
  <si>
    <t>25.</t>
  </si>
  <si>
    <t>mezinárodní volání (zbytek světa)</t>
  </si>
  <si>
    <t>26.</t>
  </si>
  <si>
    <t>- odchozí volání</t>
  </si>
  <si>
    <t>Tarif prázdniny</t>
  </si>
  <si>
    <t>27.</t>
  </si>
  <si>
    <t>Ostatní služby - pro všechny SIM karty</t>
  </si>
  <si>
    <t>28.</t>
  </si>
  <si>
    <t>- změna fakturačních údajů (např. změna fakturační adresy)</t>
  </si>
  <si>
    <t>1 úkon</t>
  </si>
  <si>
    <t>29.</t>
  </si>
  <si>
    <t>- podrobný elektronický účet za všechna tel. čísla objednatele, hlas, data, možnosti filtrování, možnosti exportů (uživatelských nebo na vyžádání), poslední zařízení registrované v síti (model zařízení, případně i IMEI nebo i S/N zařízení) spotřebovaných dat, tarifů, provolané ceny</t>
  </si>
  <si>
    <t>30.</t>
  </si>
  <si>
    <t>- zobrazení PUK</t>
  </si>
  <si>
    <t>31.</t>
  </si>
  <si>
    <t>- odpojení nebo blokace z důvodu ztráty či krádeže</t>
  </si>
  <si>
    <t>32.</t>
  </si>
  <si>
    <t>- reaktivace po ztrátě či krádeži</t>
  </si>
  <si>
    <t>33.</t>
  </si>
  <si>
    <t>- reaktivace po odpojení - prázdniny</t>
  </si>
  <si>
    <t>34.</t>
  </si>
  <si>
    <t>- opis faktury</t>
  </si>
  <si>
    <t>35.</t>
  </si>
  <si>
    <t>- výměna SIM karty za mikro/nano SIM kartu/eSIM</t>
  </si>
  <si>
    <t>36.</t>
  </si>
  <si>
    <t>- výměna nefunkční SIM karty za novou</t>
  </si>
  <si>
    <t>1. úkon</t>
  </si>
  <si>
    <t>37.</t>
  </si>
  <si>
    <t>- změna tarifu datového i hlasového</t>
  </si>
  <si>
    <t>38.</t>
  </si>
  <si>
    <t>- blokování služeb třetích stran, např. zasílání prémiových SMS</t>
  </si>
  <si>
    <t>39.</t>
  </si>
  <si>
    <t>- blokace a reaktivace roamingu, MMS, mezinárodních hovorů, datových služeb apod.</t>
  </si>
  <si>
    <t>40.</t>
  </si>
  <si>
    <t>- převod účastnictví - převod SIM karty pod smlouvu objednatele (včetně přenesení tel. čísla)</t>
  </si>
  <si>
    <t>41.</t>
  </si>
  <si>
    <t>- převod účastnictví - převod SIM karty mimo smlouvu objednatele (včetně uvolnění tel. čísla) aktivační poplatek</t>
  </si>
  <si>
    <t>42.</t>
  </si>
  <si>
    <t>-možnost evidence tel. čísel, přiřazení jména zaměstnance, poznámky, e-mail</t>
  </si>
  <si>
    <t>zřízení a poskytování služby ECT</t>
  </si>
  <si>
    <t>43.</t>
  </si>
  <si>
    <t>Měsíční paušální platba - přepojování telefonních hovorů na jiný mobilní telefon SPÚ a ISDN tel. čísla. 729 922 XXX (1 jednotka = měsíční paušální platba za všechny sim a čísla 729 922 XXX)</t>
  </si>
  <si>
    <t>1 jednotka</t>
  </si>
  <si>
    <t>Zřízení a poskytování VPS - všechny SIM karty zadavatele a tel. 729 922 XXX</t>
  </si>
  <si>
    <t>44.</t>
  </si>
  <si>
    <t>Měsíční paušální platba za zřízení služby VPS (1 jednotka = měsíční paušální platba za všechny sim a čísla 729 922 XXX)</t>
  </si>
  <si>
    <t>Dodavatel vyplní či upraví pouze žlutě označené buňky, obsah a vzorce ostatních buňek nesmí upravovat.</t>
  </si>
  <si>
    <t>Předpokládaný počet jednotek za měsíc</t>
  </si>
  <si>
    <t>Předpokládaný počet kusů za měsíc</t>
  </si>
  <si>
    <t>Předpokládaný počet úkonů za měsíc</t>
  </si>
  <si>
    <t>Cena bez DPH</t>
  </si>
  <si>
    <t>Cena vč. DPH</t>
  </si>
  <si>
    <t>za 1 prům. měsíc</t>
  </si>
  <si>
    <t>Stanovení nabídkové ceny</t>
  </si>
  <si>
    <t>NABÍDKOVÁ CENA ZA JEDEN MĚSÍC V KČ BEZ DPH</t>
  </si>
  <si>
    <t>NABÍDKOVÁ CENA ZA JEDEN MĚSÍC V KČ VČETNĚ DPH</t>
  </si>
  <si>
    <t>Měsíční paušál za jednu SIM (0,1,- Kč - max. 1,- Kč)</t>
  </si>
  <si>
    <t xml:space="preserve">Příloha č. 2 Návrhu smlouvy - Ceník </t>
  </si>
  <si>
    <t>NABÍDKOVÁ CENA ZA DOBU PLNĚNÍ 29 MĚSÍCŮ V KČ BEZ DPH</t>
  </si>
  <si>
    <t>NABÍDKOVÁ CENA ZA DOBU PLNĚNÍ 29 MĚSÍCŮ V KČ VČETNĚ DPH</t>
  </si>
  <si>
    <t>Dodavatel veškeré poskytované slevy či bonusy započte do jednotkových cen uvedených ve sloupci D (žlutě označené buňky).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</si>
</sst>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49" fontId="4" fillId="0" borderId="1" xfId="0" applyNumberFormat="1" applyFont="1" applyBorder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4" fillId="0" borderId="3" xfId="0" applyNumberFormat="1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49" fontId="4" fillId="0" borderId="4" xfId="0" applyNumberFormat="1" applyFont="1" applyBorder="1" applyProtection="1"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49" fontId="4" fillId="0" borderId="4" xfId="0" applyNumberFormat="1" applyFont="1" applyBorder="1"/>
    <xf numFmtId="0" fontId="5" fillId="4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49" fontId="4" fillId="0" borderId="3" xfId="0" applyNumberFormat="1" applyFont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4" fillId="0" borderId="5" xfId="0" applyNumberFormat="1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vertical="center"/>
      <protection hidden="1"/>
    </xf>
    <xf numFmtId="164" fontId="4" fillId="5" borderId="1" xfId="0" applyNumberFormat="1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Protection="1">
      <protection hidden="1"/>
    </xf>
    <xf numFmtId="0" fontId="0" fillId="5" borderId="2" xfId="0" applyFill="1" applyBorder="1"/>
    <xf numFmtId="0" fontId="4" fillId="5" borderId="2" xfId="0" applyFont="1" applyFill="1" applyBorder="1" applyAlignment="1" applyProtection="1">
      <alignment horizontal="center" vertical="center"/>
      <protection hidden="1"/>
    </xf>
    <xf numFmtId="164" fontId="4" fillId="5" borderId="11" xfId="0" applyNumberFormat="1" applyFont="1" applyFill="1" applyBorder="1" applyAlignment="1" applyProtection="1">
      <alignment horizontal="center" vertical="center"/>
      <protection hidden="1"/>
    </xf>
    <xf numFmtId="44" fontId="4" fillId="6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164" fontId="4" fillId="6" borderId="1" xfId="0" applyNumberFormat="1" applyFont="1" applyFill="1" applyBorder="1" applyAlignment="1" applyProtection="1">
      <alignment vertical="center"/>
      <protection hidden="1"/>
    </xf>
    <xf numFmtId="49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44" fontId="4" fillId="6" borderId="3" xfId="0" applyNumberFormat="1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44" fontId="4" fillId="6" borderId="4" xfId="0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hidden="1"/>
    </xf>
    <xf numFmtId="44" fontId="4" fillId="2" borderId="2" xfId="0" applyNumberFormat="1" applyFont="1" applyFill="1" applyBorder="1" applyAlignment="1" applyProtection="1">
      <alignment vertical="center" wrapText="1"/>
      <protection locked="0"/>
    </xf>
    <xf numFmtId="44" fontId="4" fillId="6" borderId="5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164" fontId="4" fillId="6" borderId="3" xfId="0" applyNumberFormat="1" applyFont="1" applyFill="1" applyBorder="1" applyAlignment="1" applyProtection="1">
      <alignment vertical="center"/>
      <protection hidden="1"/>
    </xf>
    <xf numFmtId="0" fontId="0" fillId="5" borderId="2" xfId="0" applyFill="1" applyBorder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164" fontId="0" fillId="0" borderId="0" xfId="0" applyNumberFormat="1" applyFill="1" applyBorder="1" applyAlignment="1">
      <alignment vertical="center"/>
    </xf>
    <xf numFmtId="164" fontId="4" fillId="0" borderId="12" xfId="0" applyNumberFormat="1" applyFont="1" applyFill="1" applyBorder="1" applyAlignment="1" applyProtection="1">
      <alignment vertical="center"/>
      <protection hidden="1"/>
    </xf>
    <xf numFmtId="164" fontId="4" fillId="2" borderId="13" xfId="0" applyNumberFormat="1" applyFont="1" applyFill="1" applyBorder="1" applyAlignment="1" applyProtection="1">
      <alignment vertical="center"/>
      <protection hidden="1"/>
    </xf>
    <xf numFmtId="164" fontId="3" fillId="2" borderId="13" xfId="0" applyNumberFormat="1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49" fontId="4" fillId="0" borderId="14" xfId="0" applyNumberFormat="1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64" fontId="4" fillId="6" borderId="14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hidden="1"/>
    </xf>
    <xf numFmtId="49" fontId="4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3" fillId="8" borderId="15" xfId="0" applyFont="1" applyFill="1" applyBorder="1" applyAlignment="1" applyProtection="1">
      <alignment horizontal="center" vertical="center"/>
      <protection locked="0"/>
    </xf>
    <xf numFmtId="49" fontId="3" fillId="8" borderId="15" xfId="0" applyNumberFormat="1" applyFont="1" applyFill="1" applyBorder="1" applyAlignment="1" applyProtection="1">
      <alignment horizontal="center" vertical="center"/>
      <protection locked="0"/>
    </xf>
    <xf numFmtId="164" fontId="3" fillId="8" borderId="16" xfId="0" applyNumberFormat="1" applyFont="1" applyFill="1" applyBorder="1" applyAlignment="1" applyProtection="1">
      <alignment horizontal="center" vertical="center"/>
      <protection hidden="1"/>
    </xf>
    <xf numFmtId="164" fontId="9" fillId="9" borderId="17" xfId="0" applyNumberFormat="1" applyFont="1" applyFill="1" applyBorder="1" applyAlignment="1" applyProtection="1">
      <alignment horizontal="center" vertical="center"/>
      <protection hidden="1"/>
    </xf>
    <xf numFmtId="3" fontId="4" fillId="10" borderId="1" xfId="0" applyNumberFormat="1" applyFont="1" applyFill="1" applyBorder="1" applyAlignment="1" applyProtection="1">
      <alignment horizontal="center" vertical="center"/>
      <protection hidden="1"/>
    </xf>
    <xf numFmtId="164" fontId="4" fillId="10" borderId="1" xfId="0" applyNumberFormat="1" applyFont="1" applyFill="1" applyBorder="1" applyAlignment="1" applyProtection="1">
      <alignment horizontal="center" vertical="center"/>
      <protection hidden="1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49" fontId="4" fillId="10" borderId="1" xfId="0" applyNumberFormat="1" applyFont="1" applyFill="1" applyBorder="1" applyAlignment="1" applyProtection="1">
      <alignment horizontal="center" vertical="center"/>
      <protection hidden="1"/>
    </xf>
    <xf numFmtId="49" fontId="5" fillId="10" borderId="1" xfId="0" applyNumberFormat="1" applyFont="1" applyFill="1" applyBorder="1"/>
    <xf numFmtId="0" fontId="3" fillId="10" borderId="1" xfId="0" applyFont="1" applyFill="1" applyBorder="1" applyAlignment="1" applyProtection="1">
      <alignment horizontal="center" vertical="center"/>
      <protection hidden="1"/>
    </xf>
    <xf numFmtId="49" fontId="3" fillId="10" borderId="1" xfId="0" applyNumberFormat="1" applyFont="1" applyFill="1" applyBorder="1"/>
    <xf numFmtId="49" fontId="3" fillId="10" borderId="1" xfId="0" applyNumberFormat="1" applyFont="1" applyFill="1" applyBorder="1" applyProtection="1"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164" fontId="4" fillId="5" borderId="2" xfId="0" applyNumberFormat="1" applyFont="1" applyFill="1" applyBorder="1" applyAlignment="1" applyProtection="1">
      <alignment vertical="center"/>
      <protection hidden="1"/>
    </xf>
    <xf numFmtId="0" fontId="4" fillId="5" borderId="2" xfId="0" applyFont="1" applyFill="1" applyBorder="1" applyAlignment="1" applyProtection="1">
      <alignment vertical="center"/>
      <protection locked="0"/>
    </xf>
    <xf numFmtId="164" fontId="3" fillId="5" borderId="2" xfId="0" applyNumberFormat="1" applyFont="1" applyFill="1" applyBorder="1" applyAlignment="1" applyProtection="1">
      <alignment horizontal="center" vertical="center"/>
      <protection hidden="1"/>
    </xf>
    <xf numFmtId="8" fontId="3" fillId="5" borderId="18" xfId="0" applyNumberFormat="1" applyFont="1" applyFill="1" applyBorder="1" applyAlignment="1" applyProtection="1">
      <alignment horizontal="center" vertical="center"/>
      <protection hidden="1"/>
    </xf>
    <xf numFmtId="0" fontId="0" fillId="5" borderId="10" xfId="0" applyFill="1" applyBorder="1"/>
    <xf numFmtId="164" fontId="3" fillId="5" borderId="18" xfId="0" applyNumberFormat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Protection="1">
      <protection hidden="1"/>
    </xf>
    <xf numFmtId="0" fontId="0" fillId="5" borderId="0" xfId="0" applyFill="1" applyBorder="1"/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64" fontId="3" fillId="5" borderId="19" xfId="0" applyNumberFormat="1" applyFont="1" applyFill="1" applyBorder="1" applyAlignment="1" applyProtection="1">
      <alignment horizontal="center" vertical="center"/>
      <protection hidden="1"/>
    </xf>
    <xf numFmtId="0" fontId="0" fillId="5" borderId="20" xfId="0" applyFill="1" applyBorder="1"/>
    <xf numFmtId="0" fontId="3" fillId="5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horizontal="left" vertical="center"/>
      <protection hidden="1"/>
    </xf>
    <xf numFmtId="0" fontId="0" fillId="6" borderId="0" xfId="0" applyFill="1" applyBorder="1" applyAlignment="1">
      <alignment vertical="center"/>
    </xf>
    <xf numFmtId="49" fontId="3" fillId="8" borderId="5" xfId="0" applyNumberFormat="1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164" fontId="3" fillId="8" borderId="21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49" fontId="4" fillId="4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Protection="1"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49" fontId="4" fillId="4" borderId="11" xfId="0" applyNumberFormat="1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/>
      <protection locked="0"/>
    </xf>
    <xf numFmtId="164" fontId="4" fillId="0" borderId="22" xfId="0" applyNumberFormat="1" applyFont="1" applyFill="1" applyBorder="1" applyAlignment="1" applyProtection="1">
      <alignment vertical="center"/>
      <protection hidden="1"/>
    </xf>
    <xf numFmtId="164" fontId="4" fillId="0" borderId="23" xfId="0" applyNumberFormat="1" applyFont="1" applyFill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wrapText="1"/>
      <protection hidden="1"/>
    </xf>
    <xf numFmtId="164" fontId="4" fillId="0" borderId="21" xfId="0" applyNumberFormat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49" fontId="4" fillId="0" borderId="5" xfId="0" applyNumberFormat="1" applyFont="1" applyBorder="1"/>
    <xf numFmtId="164" fontId="4" fillId="6" borderId="4" xfId="0" applyNumberFormat="1" applyFont="1" applyFill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164" fontId="4" fillId="4" borderId="28" xfId="0" applyNumberFormat="1" applyFont="1" applyFill="1" applyBorder="1" applyAlignment="1" applyProtection="1">
      <alignment vertical="center"/>
      <protection hidden="1"/>
    </xf>
    <xf numFmtId="164" fontId="0" fillId="2" borderId="13" xfId="0" applyNumberFormat="1" applyFill="1" applyBorder="1" applyAlignment="1">
      <alignment vertical="center"/>
    </xf>
    <xf numFmtId="164" fontId="4" fillId="4" borderId="13" xfId="0" applyNumberFormat="1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49" fontId="5" fillId="2" borderId="2" xfId="0" applyNumberFormat="1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8" borderId="32" xfId="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3" fillId="8" borderId="33" xfId="0" applyFont="1" applyFill="1" applyBorder="1" applyAlignment="1" applyProtection="1">
      <alignment horizontal="center" vertical="center"/>
      <protection hidden="1"/>
    </xf>
    <xf numFmtId="0" fontId="3" fillId="8" borderId="4" xfId="0" applyFont="1" applyFill="1" applyBorder="1" applyAlignment="1" applyProtection="1">
      <alignment horizontal="center" vertical="center"/>
      <protection hidden="1"/>
    </xf>
    <xf numFmtId="0" fontId="3" fillId="8" borderId="34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zoomScale="85" zoomScaleNormal="85" workbookViewId="0" topLeftCell="A1">
      <selection activeCell="E66" sqref="E66"/>
    </sheetView>
  </sheetViews>
  <sheetFormatPr defaultColWidth="9.140625" defaultRowHeight="15"/>
  <cols>
    <col min="1" max="1" width="5.8515625" style="0" customWidth="1"/>
    <col min="2" max="2" width="49.421875" style="0" customWidth="1"/>
    <col min="3" max="3" width="15.421875" style="0" customWidth="1"/>
    <col min="4" max="4" width="13.00390625" style="62" customWidth="1"/>
    <col min="5" max="5" width="12.57421875" style="62" customWidth="1"/>
    <col min="6" max="6" width="17.7109375" style="62" customWidth="1"/>
    <col min="7" max="7" width="5.7109375" style="62" customWidth="1"/>
    <col min="8" max="8" width="15.00390625" style="0" customWidth="1"/>
    <col min="9" max="9" width="16.421875" style="0" customWidth="1"/>
    <col min="10" max="10" width="12.8515625" style="0" customWidth="1"/>
    <col min="11" max="11" width="19.421875" style="0" customWidth="1"/>
    <col min="12" max="12" width="11.57421875" style="0" customWidth="1"/>
    <col min="13" max="13" width="14.57421875" style="0" customWidth="1"/>
  </cols>
  <sheetData>
    <row r="1" spans="1:13" ht="18.6" thickBot="1">
      <c r="A1" s="155" t="s">
        <v>126</v>
      </c>
      <c r="B1" s="156"/>
      <c r="C1" s="156"/>
      <c r="D1" s="156"/>
      <c r="E1" s="156"/>
      <c r="F1" s="156"/>
      <c r="G1" s="81"/>
      <c r="H1" s="154" t="s">
        <v>122</v>
      </c>
      <c r="I1" s="154"/>
      <c r="J1" s="154"/>
      <c r="K1" s="154"/>
      <c r="L1" s="154"/>
      <c r="M1" s="154"/>
    </row>
    <row r="2" spans="1:13" ht="15">
      <c r="A2" s="157" t="s">
        <v>0</v>
      </c>
      <c r="B2" s="159" t="s">
        <v>1</v>
      </c>
      <c r="C2" s="161" t="s">
        <v>2</v>
      </c>
      <c r="D2" s="93" t="s">
        <v>3</v>
      </c>
      <c r="E2" s="92" t="s">
        <v>4</v>
      </c>
      <c r="F2" s="94" t="s">
        <v>3</v>
      </c>
      <c r="G2" s="82"/>
      <c r="H2" s="153" t="s">
        <v>116</v>
      </c>
      <c r="I2" s="153" t="s">
        <v>117</v>
      </c>
      <c r="J2" s="153" t="s">
        <v>118</v>
      </c>
      <c r="K2" s="86" t="s">
        <v>119</v>
      </c>
      <c r="L2" s="87" t="s">
        <v>4</v>
      </c>
      <c r="M2" s="86" t="s">
        <v>120</v>
      </c>
    </row>
    <row r="3" spans="1:13" ht="26.4" customHeight="1">
      <c r="A3" s="158"/>
      <c r="B3" s="160"/>
      <c r="C3" s="162"/>
      <c r="D3" s="122" t="s">
        <v>5</v>
      </c>
      <c r="E3" s="123" t="s">
        <v>6</v>
      </c>
      <c r="F3" s="124" t="s">
        <v>7</v>
      </c>
      <c r="G3" s="82"/>
      <c r="H3" s="153"/>
      <c r="I3" s="153"/>
      <c r="J3" s="153"/>
      <c r="K3" s="86" t="s">
        <v>121</v>
      </c>
      <c r="L3" s="87" t="s">
        <v>6</v>
      </c>
      <c r="M3" s="86" t="s">
        <v>121</v>
      </c>
    </row>
    <row r="4" spans="1:13" ht="15">
      <c r="A4" s="143"/>
      <c r="B4" s="128" t="s">
        <v>8</v>
      </c>
      <c r="C4" s="129"/>
      <c r="D4" s="130"/>
      <c r="E4" s="131"/>
      <c r="F4" s="144"/>
      <c r="G4" s="63"/>
      <c r="H4" s="88"/>
      <c r="I4" s="88"/>
      <c r="J4" s="88"/>
      <c r="K4" s="89"/>
      <c r="L4" s="90"/>
      <c r="M4" s="89"/>
    </row>
    <row r="5" spans="1:13" ht="15">
      <c r="A5" s="28"/>
      <c r="B5" s="12" t="s">
        <v>9</v>
      </c>
      <c r="C5" s="125"/>
      <c r="D5" s="126"/>
      <c r="E5" s="127"/>
      <c r="F5" s="145"/>
      <c r="G5" s="72"/>
      <c r="H5" s="88"/>
      <c r="I5" s="88"/>
      <c r="J5" s="88"/>
      <c r="K5" s="89"/>
      <c r="L5" s="90"/>
      <c r="M5" s="91"/>
    </row>
    <row r="6" spans="1:13" ht="15">
      <c r="A6" s="24" t="s">
        <v>10</v>
      </c>
      <c r="B6" s="5" t="s">
        <v>11</v>
      </c>
      <c r="C6" s="6" t="s">
        <v>12</v>
      </c>
      <c r="D6" s="51"/>
      <c r="E6" s="52">
        <v>21</v>
      </c>
      <c r="F6" s="132">
        <f aca="true" t="shared" si="0" ref="F6:F12">D6*1.21</f>
        <v>0</v>
      </c>
      <c r="G6" s="63"/>
      <c r="H6" s="35"/>
      <c r="I6" s="35">
        <v>1582</v>
      </c>
      <c r="J6" s="35"/>
      <c r="K6" s="36">
        <f>D6*I6</f>
        <v>0</v>
      </c>
      <c r="L6" s="37">
        <v>21</v>
      </c>
      <c r="M6" s="36">
        <f aca="true" t="shared" si="1" ref="M6:M12">K6*1.21</f>
        <v>0</v>
      </c>
    </row>
    <row r="7" spans="1:13" ht="15">
      <c r="A7" s="22" t="s">
        <v>13</v>
      </c>
      <c r="B7" s="1" t="s">
        <v>14</v>
      </c>
      <c r="C7" s="2" t="s">
        <v>15</v>
      </c>
      <c r="D7" s="46"/>
      <c r="E7" s="47">
        <v>21</v>
      </c>
      <c r="F7" s="73">
        <f t="shared" si="0"/>
        <v>0</v>
      </c>
      <c r="G7" s="63"/>
      <c r="H7" s="35">
        <v>250</v>
      </c>
      <c r="I7" s="35"/>
      <c r="J7" s="35"/>
      <c r="K7" s="36">
        <f>D7*H7</f>
        <v>0</v>
      </c>
      <c r="L7" s="37">
        <v>21</v>
      </c>
      <c r="M7" s="36">
        <f t="shared" si="1"/>
        <v>0</v>
      </c>
    </row>
    <row r="8" spans="1:13" ht="15">
      <c r="A8" s="22" t="s">
        <v>16</v>
      </c>
      <c r="B8" s="1" t="s">
        <v>17</v>
      </c>
      <c r="C8" s="2" t="s">
        <v>15</v>
      </c>
      <c r="D8" s="46"/>
      <c r="E8" s="47">
        <v>21</v>
      </c>
      <c r="F8" s="73">
        <f t="shared" si="0"/>
        <v>0</v>
      </c>
      <c r="G8" s="63"/>
      <c r="H8" s="35">
        <v>1000</v>
      </c>
      <c r="I8" s="35"/>
      <c r="J8" s="35"/>
      <c r="K8" s="36">
        <f>D8*H8</f>
        <v>0</v>
      </c>
      <c r="L8" s="37">
        <v>21</v>
      </c>
      <c r="M8" s="36">
        <f t="shared" si="1"/>
        <v>0</v>
      </c>
    </row>
    <row r="9" spans="1:13" ht="15">
      <c r="A9" s="22" t="s">
        <v>18</v>
      </c>
      <c r="B9" s="1" t="s">
        <v>19</v>
      </c>
      <c r="C9" s="2" t="s">
        <v>15</v>
      </c>
      <c r="D9" s="46"/>
      <c r="E9" s="47">
        <v>21</v>
      </c>
      <c r="F9" s="73">
        <f t="shared" si="0"/>
        <v>0</v>
      </c>
      <c r="G9" s="63"/>
      <c r="H9" s="35">
        <v>300</v>
      </c>
      <c r="I9" s="35"/>
      <c r="J9" s="35"/>
      <c r="K9" s="36">
        <f>D9*H9</f>
        <v>0</v>
      </c>
      <c r="L9" s="37">
        <v>21</v>
      </c>
      <c r="M9" s="36">
        <f t="shared" si="1"/>
        <v>0</v>
      </c>
    </row>
    <row r="10" spans="1:13" ht="15">
      <c r="A10" s="22" t="s">
        <v>20</v>
      </c>
      <c r="B10" s="1" t="s">
        <v>21</v>
      </c>
      <c r="C10" s="2" t="s">
        <v>15</v>
      </c>
      <c r="D10" s="48"/>
      <c r="E10" s="47">
        <v>21</v>
      </c>
      <c r="F10" s="73">
        <f t="shared" si="0"/>
        <v>0</v>
      </c>
      <c r="G10" s="63"/>
      <c r="H10" s="35">
        <v>2</v>
      </c>
      <c r="I10" s="35"/>
      <c r="J10" s="35"/>
      <c r="K10" s="36">
        <f>D10*H10</f>
        <v>0</v>
      </c>
      <c r="L10" s="37">
        <v>21</v>
      </c>
      <c r="M10" s="36">
        <f t="shared" si="1"/>
        <v>0</v>
      </c>
    </row>
    <row r="11" spans="1:13" ht="15">
      <c r="A11" s="22" t="s">
        <v>22</v>
      </c>
      <c r="B11" s="1" t="s">
        <v>23</v>
      </c>
      <c r="C11" s="2" t="s">
        <v>24</v>
      </c>
      <c r="D11" s="46"/>
      <c r="E11" s="47">
        <v>21</v>
      </c>
      <c r="F11" s="73">
        <f t="shared" si="0"/>
        <v>0</v>
      </c>
      <c r="G11" s="63"/>
      <c r="H11" s="35"/>
      <c r="I11" s="35">
        <v>11000</v>
      </c>
      <c r="J11" s="35"/>
      <c r="K11" s="36">
        <f>D11*I11</f>
        <v>0</v>
      </c>
      <c r="L11" s="37">
        <v>21</v>
      </c>
      <c r="M11" s="36">
        <f t="shared" si="1"/>
        <v>0</v>
      </c>
    </row>
    <row r="12" spans="1:13" ht="15">
      <c r="A12" s="25" t="s">
        <v>25</v>
      </c>
      <c r="B12" s="7" t="s">
        <v>26</v>
      </c>
      <c r="C12" s="8" t="s">
        <v>27</v>
      </c>
      <c r="D12" s="53"/>
      <c r="E12" s="54">
        <v>21</v>
      </c>
      <c r="F12" s="133">
        <f t="shared" si="0"/>
        <v>0</v>
      </c>
      <c r="G12" s="63"/>
      <c r="H12" s="35"/>
      <c r="I12" s="35">
        <v>25</v>
      </c>
      <c r="J12" s="35"/>
      <c r="K12" s="36">
        <f>D12*I12</f>
        <v>0</v>
      </c>
      <c r="L12" s="37">
        <v>21</v>
      </c>
      <c r="M12" s="36">
        <f t="shared" si="1"/>
        <v>0</v>
      </c>
    </row>
    <row r="13" spans="1:13" ht="15">
      <c r="A13" s="28"/>
      <c r="B13" s="12" t="s">
        <v>28</v>
      </c>
      <c r="C13" s="125"/>
      <c r="D13" s="126"/>
      <c r="E13" s="127"/>
      <c r="F13" s="146"/>
      <c r="G13" s="63"/>
      <c r="H13" s="96"/>
      <c r="I13" s="96"/>
      <c r="J13" s="96"/>
      <c r="K13" s="97"/>
      <c r="L13" s="98"/>
      <c r="M13" s="99"/>
    </row>
    <row r="14" spans="1:13" ht="40.5" customHeight="1">
      <c r="A14" s="134" t="s">
        <v>29</v>
      </c>
      <c r="B14" s="135" t="s">
        <v>30</v>
      </c>
      <c r="C14" s="15" t="s">
        <v>31</v>
      </c>
      <c r="D14" s="58"/>
      <c r="E14" s="59">
        <v>21</v>
      </c>
      <c r="F14" s="136">
        <f>D14*1.21</f>
        <v>0</v>
      </c>
      <c r="G14" s="63"/>
      <c r="H14" s="35"/>
      <c r="I14" s="35">
        <v>58</v>
      </c>
      <c r="J14" s="35"/>
      <c r="K14" s="36">
        <f>D14*I14</f>
        <v>0</v>
      </c>
      <c r="L14" s="37">
        <v>21</v>
      </c>
      <c r="M14" s="36">
        <f>K14*1.21</f>
        <v>0</v>
      </c>
    </row>
    <row r="15" spans="1:13" ht="15">
      <c r="A15" s="23"/>
      <c r="B15" s="3" t="s">
        <v>32</v>
      </c>
      <c r="C15" s="4"/>
      <c r="D15" s="49"/>
      <c r="E15" s="50"/>
      <c r="F15" s="74"/>
      <c r="G15" s="63"/>
      <c r="H15" s="96"/>
      <c r="I15" s="96"/>
      <c r="J15" s="96"/>
      <c r="K15" s="97"/>
      <c r="L15" s="98"/>
      <c r="M15" s="97"/>
    </row>
    <row r="16" spans="1:13" ht="15">
      <c r="A16" s="24" t="s">
        <v>33</v>
      </c>
      <c r="B16" s="5" t="s">
        <v>34</v>
      </c>
      <c r="C16" s="6" t="s">
        <v>15</v>
      </c>
      <c r="D16" s="51"/>
      <c r="E16" s="52">
        <v>21</v>
      </c>
      <c r="F16" s="132">
        <f aca="true" t="shared" si="2" ref="F16:F60">D16*1.21</f>
        <v>0</v>
      </c>
      <c r="G16" s="63"/>
      <c r="H16" s="35">
        <v>50</v>
      </c>
      <c r="I16" s="35"/>
      <c r="J16" s="35"/>
      <c r="K16" s="36">
        <f>D16*H16</f>
        <v>0</v>
      </c>
      <c r="L16" s="37">
        <v>21</v>
      </c>
      <c r="M16" s="36">
        <f>K16*1.21</f>
        <v>0</v>
      </c>
    </row>
    <row r="17" spans="1:13" ht="15">
      <c r="A17" s="22" t="s">
        <v>35</v>
      </c>
      <c r="B17" s="1" t="s">
        <v>36</v>
      </c>
      <c r="C17" s="2" t="s">
        <v>15</v>
      </c>
      <c r="D17" s="46"/>
      <c r="E17" s="47">
        <v>21</v>
      </c>
      <c r="F17" s="73">
        <f t="shared" si="2"/>
        <v>0</v>
      </c>
      <c r="G17" s="63"/>
      <c r="H17" s="35">
        <v>35</v>
      </c>
      <c r="I17" s="35"/>
      <c r="J17" s="35"/>
      <c r="K17" s="36">
        <f>D17*H17</f>
        <v>0</v>
      </c>
      <c r="L17" s="37">
        <v>21</v>
      </c>
      <c r="M17" s="36">
        <f>K17*1.21</f>
        <v>0</v>
      </c>
    </row>
    <row r="18" spans="1:13" ht="15">
      <c r="A18" s="22" t="s">
        <v>37</v>
      </c>
      <c r="B18" s="1" t="s">
        <v>38</v>
      </c>
      <c r="C18" s="2" t="s">
        <v>24</v>
      </c>
      <c r="D18" s="46"/>
      <c r="E18" s="47">
        <v>21</v>
      </c>
      <c r="F18" s="73">
        <f t="shared" si="2"/>
        <v>0</v>
      </c>
      <c r="G18" s="63"/>
      <c r="H18" s="35"/>
      <c r="I18" s="35">
        <v>10</v>
      </c>
      <c r="J18" s="35"/>
      <c r="K18" s="36">
        <f>D18*I18</f>
        <v>0</v>
      </c>
      <c r="L18" s="37">
        <v>21</v>
      </c>
      <c r="M18" s="36">
        <f>K18*1.21</f>
        <v>0</v>
      </c>
    </row>
    <row r="19" spans="1:13" ht="15">
      <c r="A19" s="25" t="s">
        <v>39</v>
      </c>
      <c r="B19" s="7" t="s">
        <v>40</v>
      </c>
      <c r="C19" s="8" t="s">
        <v>27</v>
      </c>
      <c r="D19" s="53"/>
      <c r="E19" s="54">
        <v>21</v>
      </c>
      <c r="F19" s="133">
        <f t="shared" si="2"/>
        <v>0</v>
      </c>
      <c r="G19" s="63"/>
      <c r="H19" s="35"/>
      <c r="I19" s="35">
        <v>1</v>
      </c>
      <c r="J19" s="35"/>
      <c r="K19" s="36">
        <f>D19*I19</f>
        <v>0</v>
      </c>
      <c r="L19" s="37">
        <v>21</v>
      </c>
      <c r="M19" s="36">
        <f>K19*1.21</f>
        <v>0</v>
      </c>
    </row>
    <row r="20" spans="1:13" ht="15">
      <c r="A20" s="23"/>
      <c r="B20" s="149" t="s">
        <v>41</v>
      </c>
      <c r="C20" s="149"/>
      <c r="D20" s="149"/>
      <c r="E20" s="149"/>
      <c r="F20" s="150"/>
      <c r="G20" s="83"/>
      <c r="H20" s="100"/>
      <c r="I20" s="100"/>
      <c r="J20" s="100"/>
      <c r="K20" s="97"/>
      <c r="L20" s="100"/>
      <c r="M20" s="100"/>
    </row>
    <row r="21" spans="1:13" ht="15">
      <c r="A21" s="26" t="s">
        <v>42</v>
      </c>
      <c r="B21" s="9" t="s">
        <v>43</v>
      </c>
      <c r="C21" s="6" t="s">
        <v>15</v>
      </c>
      <c r="D21" s="51"/>
      <c r="E21" s="52">
        <v>21</v>
      </c>
      <c r="F21" s="132">
        <f t="shared" si="2"/>
        <v>0</v>
      </c>
      <c r="G21" s="63"/>
      <c r="H21" s="163">
        <v>90</v>
      </c>
      <c r="I21" s="40"/>
      <c r="J21" s="40"/>
      <c r="K21" s="36">
        <f>D21*H21</f>
        <v>0</v>
      </c>
      <c r="L21" s="37">
        <v>21</v>
      </c>
      <c r="M21" s="36">
        <f>K21*1.21</f>
        <v>0</v>
      </c>
    </row>
    <row r="22" spans="1:13" ht="15">
      <c r="A22" s="27" t="s">
        <v>44</v>
      </c>
      <c r="B22" s="10" t="s">
        <v>45</v>
      </c>
      <c r="C22" s="2" t="s">
        <v>15</v>
      </c>
      <c r="D22" s="46"/>
      <c r="E22" s="47">
        <v>21</v>
      </c>
      <c r="F22" s="73">
        <f t="shared" si="2"/>
        <v>0</v>
      </c>
      <c r="G22" s="63"/>
      <c r="H22" s="163">
        <v>1</v>
      </c>
      <c r="I22" s="40"/>
      <c r="J22" s="40"/>
      <c r="K22" s="36">
        <f>D22*H22</f>
        <v>0</v>
      </c>
      <c r="L22" s="37">
        <v>21</v>
      </c>
      <c r="M22" s="36">
        <f>K22*1.21</f>
        <v>0</v>
      </c>
    </row>
    <row r="23" spans="1:13" ht="15">
      <c r="A23" s="25" t="s">
        <v>46</v>
      </c>
      <c r="B23" s="11" t="s">
        <v>47</v>
      </c>
      <c r="C23" s="8" t="s">
        <v>24</v>
      </c>
      <c r="D23" s="53"/>
      <c r="E23" s="54">
        <v>21</v>
      </c>
      <c r="F23" s="133">
        <f t="shared" si="2"/>
        <v>0</v>
      </c>
      <c r="G23" s="63"/>
      <c r="H23" s="35"/>
      <c r="I23" s="35">
        <v>10</v>
      </c>
      <c r="J23" s="35"/>
      <c r="K23" s="36">
        <f>D23*I23</f>
        <v>0</v>
      </c>
      <c r="L23" s="37">
        <v>21</v>
      </c>
      <c r="M23" s="36">
        <f>K23*1.21</f>
        <v>0</v>
      </c>
    </row>
    <row r="24" spans="1:13" ht="15">
      <c r="A24" s="28"/>
      <c r="B24" s="12" t="s">
        <v>48</v>
      </c>
      <c r="C24" s="13"/>
      <c r="D24" s="55"/>
      <c r="E24" s="56"/>
      <c r="F24" s="75"/>
      <c r="G24" s="82"/>
      <c r="H24" s="101"/>
      <c r="I24" s="101"/>
      <c r="J24" s="101"/>
      <c r="K24" s="97"/>
      <c r="L24" s="101"/>
      <c r="M24" s="101"/>
    </row>
    <row r="25" spans="1:13" ht="15">
      <c r="A25" s="29" t="s">
        <v>49</v>
      </c>
      <c r="B25" s="5" t="s">
        <v>50</v>
      </c>
      <c r="C25" s="6" t="s">
        <v>31</v>
      </c>
      <c r="D25" s="51"/>
      <c r="E25" s="52">
        <v>21</v>
      </c>
      <c r="F25" s="132">
        <f>D25*1.21</f>
        <v>0</v>
      </c>
      <c r="G25" s="63"/>
      <c r="H25" s="35"/>
      <c r="I25" s="35">
        <v>323</v>
      </c>
      <c r="J25" s="35"/>
      <c r="K25" s="36">
        <f>D25*I25</f>
        <v>0</v>
      </c>
      <c r="L25" s="37">
        <v>21</v>
      </c>
      <c r="M25" s="36">
        <f>K25*1.21</f>
        <v>0</v>
      </c>
    </row>
    <row r="26" spans="1:13" ht="15">
      <c r="A26" s="30" t="s">
        <v>51</v>
      </c>
      <c r="B26" s="1" t="s">
        <v>52</v>
      </c>
      <c r="C26" s="2" t="s">
        <v>31</v>
      </c>
      <c r="D26" s="46"/>
      <c r="E26" s="47">
        <v>21</v>
      </c>
      <c r="F26" s="73">
        <f t="shared" si="2"/>
        <v>0</v>
      </c>
      <c r="G26" s="63"/>
      <c r="H26" s="35"/>
      <c r="I26" s="35">
        <v>848</v>
      </c>
      <c r="J26" s="35"/>
      <c r="K26" s="36">
        <f>D26*I26</f>
        <v>0</v>
      </c>
      <c r="L26" s="37">
        <v>21</v>
      </c>
      <c r="M26" s="36">
        <f>K26*1.21</f>
        <v>0</v>
      </c>
    </row>
    <row r="27" spans="1:13" ht="15">
      <c r="A27" s="30" t="s">
        <v>53</v>
      </c>
      <c r="B27" s="1" t="s">
        <v>54</v>
      </c>
      <c r="C27" s="2" t="s">
        <v>31</v>
      </c>
      <c r="D27" s="46"/>
      <c r="E27" s="47">
        <v>21</v>
      </c>
      <c r="F27" s="73">
        <f t="shared" si="2"/>
        <v>0</v>
      </c>
      <c r="G27" s="63"/>
      <c r="H27" s="35"/>
      <c r="I27" s="35">
        <v>149</v>
      </c>
      <c r="J27" s="35"/>
      <c r="K27" s="36">
        <f>D27*I27</f>
        <v>0</v>
      </c>
      <c r="L27" s="37">
        <v>21</v>
      </c>
      <c r="M27" s="36">
        <f>K27*1.21</f>
        <v>0</v>
      </c>
    </row>
    <row r="28" spans="1:13" ht="15">
      <c r="A28" s="30" t="s">
        <v>55</v>
      </c>
      <c r="B28" s="1" t="s">
        <v>56</v>
      </c>
      <c r="C28" s="2" t="s">
        <v>31</v>
      </c>
      <c r="D28" s="46"/>
      <c r="E28" s="47">
        <v>21</v>
      </c>
      <c r="F28" s="73">
        <f t="shared" si="2"/>
        <v>0</v>
      </c>
      <c r="G28" s="63"/>
      <c r="H28" s="35"/>
      <c r="I28" s="35">
        <v>20</v>
      </c>
      <c r="J28" s="35"/>
      <c r="K28" s="36">
        <f>D28*I28</f>
        <v>0</v>
      </c>
      <c r="L28" s="37">
        <v>21</v>
      </c>
      <c r="M28" s="36">
        <f>K28*1.21</f>
        <v>0</v>
      </c>
    </row>
    <row r="29" spans="1:13" ht="15">
      <c r="A29" s="31" t="s">
        <v>57</v>
      </c>
      <c r="B29" s="7" t="s">
        <v>58</v>
      </c>
      <c r="C29" s="8" t="s">
        <v>59</v>
      </c>
      <c r="D29" s="53"/>
      <c r="E29" s="54">
        <v>21</v>
      </c>
      <c r="F29" s="133">
        <f t="shared" si="2"/>
        <v>0</v>
      </c>
      <c r="G29" s="63"/>
      <c r="H29" s="35">
        <v>200</v>
      </c>
      <c r="I29" s="35"/>
      <c r="J29" s="35"/>
      <c r="K29" s="36">
        <f>D29*H29</f>
        <v>0</v>
      </c>
      <c r="L29" s="37">
        <v>21</v>
      </c>
      <c r="M29" s="36">
        <f>K29*1.21</f>
        <v>0</v>
      </c>
    </row>
    <row r="30" spans="1:13" ht="15">
      <c r="A30" s="32"/>
      <c r="B30" s="3" t="s">
        <v>60</v>
      </c>
      <c r="C30" s="4"/>
      <c r="D30" s="57"/>
      <c r="E30" s="50"/>
      <c r="F30" s="74"/>
      <c r="G30" s="63"/>
      <c r="H30" s="96"/>
      <c r="I30" s="96"/>
      <c r="J30" s="96"/>
      <c r="K30" s="97"/>
      <c r="L30" s="98"/>
      <c r="M30" s="97"/>
    </row>
    <row r="31" spans="1:13" ht="15">
      <c r="A31" s="134" t="s">
        <v>61</v>
      </c>
      <c r="B31" s="14" t="s">
        <v>62</v>
      </c>
      <c r="C31" s="15" t="s">
        <v>63</v>
      </c>
      <c r="D31" s="58"/>
      <c r="E31" s="59">
        <v>21</v>
      </c>
      <c r="F31" s="136">
        <f t="shared" si="2"/>
        <v>0</v>
      </c>
      <c r="G31" s="63"/>
      <c r="H31" s="35"/>
      <c r="I31" s="35">
        <v>1</v>
      </c>
      <c r="J31" s="35"/>
      <c r="K31" s="36">
        <f>D31*I31</f>
        <v>0</v>
      </c>
      <c r="L31" s="37">
        <v>21</v>
      </c>
      <c r="M31" s="36">
        <f>K31*1.21</f>
        <v>0</v>
      </c>
    </row>
    <row r="32" spans="1:13" ht="15">
      <c r="A32" s="23"/>
      <c r="B32" s="137" t="s">
        <v>64</v>
      </c>
      <c r="C32" s="4"/>
      <c r="D32" s="49"/>
      <c r="E32" s="50"/>
      <c r="F32" s="74"/>
      <c r="G32" s="63"/>
      <c r="H32" s="96"/>
      <c r="I32" s="96"/>
      <c r="J32" s="96"/>
      <c r="K32" s="97"/>
      <c r="L32" s="98"/>
      <c r="M32" s="99"/>
    </row>
    <row r="33" spans="1:13" ht="15">
      <c r="A33" s="24" t="s">
        <v>65</v>
      </c>
      <c r="B33" s="5" t="s">
        <v>66</v>
      </c>
      <c r="C33" s="6" t="s">
        <v>15</v>
      </c>
      <c r="D33" s="60"/>
      <c r="E33" s="52">
        <v>21</v>
      </c>
      <c r="F33" s="132">
        <f t="shared" si="2"/>
        <v>0</v>
      </c>
      <c r="G33" s="63"/>
      <c r="H33" s="35">
        <v>5500</v>
      </c>
      <c r="I33" s="35"/>
      <c r="J33" s="35"/>
      <c r="K33" s="36">
        <f>D33*H33</f>
        <v>0</v>
      </c>
      <c r="L33" s="37">
        <v>21</v>
      </c>
      <c r="M33" s="36">
        <f>K33*1.21</f>
        <v>0</v>
      </c>
    </row>
    <row r="34" spans="1:13" ht="15">
      <c r="A34" s="22" t="s">
        <v>67</v>
      </c>
      <c r="B34" s="1" t="s">
        <v>14</v>
      </c>
      <c r="C34" s="2" t="s">
        <v>15</v>
      </c>
      <c r="D34" s="46"/>
      <c r="E34" s="47">
        <v>21</v>
      </c>
      <c r="F34" s="73">
        <f t="shared" si="2"/>
        <v>0</v>
      </c>
      <c r="G34" s="63"/>
      <c r="H34" s="35">
        <v>500</v>
      </c>
      <c r="I34" s="35"/>
      <c r="J34" s="35"/>
      <c r="K34" s="36">
        <f aca="true" t="shared" si="3" ref="K34">D34*H34</f>
        <v>0</v>
      </c>
      <c r="L34" s="37">
        <v>21</v>
      </c>
      <c r="M34" s="36">
        <f>K34*1.21</f>
        <v>0</v>
      </c>
    </row>
    <row r="35" spans="1:13" ht="15">
      <c r="A35" s="22" t="s">
        <v>68</v>
      </c>
      <c r="B35" s="1" t="s">
        <v>17</v>
      </c>
      <c r="C35" s="2" t="s">
        <v>15</v>
      </c>
      <c r="D35" s="46"/>
      <c r="E35" s="47">
        <v>21</v>
      </c>
      <c r="F35" s="73">
        <f t="shared" si="2"/>
        <v>0</v>
      </c>
      <c r="G35" s="63"/>
      <c r="H35" s="35">
        <v>1200</v>
      </c>
      <c r="I35" s="35"/>
      <c r="J35" s="35"/>
      <c r="K35" s="36">
        <f>D35*H35</f>
        <v>0</v>
      </c>
      <c r="L35" s="37">
        <v>21</v>
      </c>
      <c r="M35" s="36">
        <f>K35*1.21</f>
        <v>0</v>
      </c>
    </row>
    <row r="36" spans="1:13" ht="15">
      <c r="A36" s="25" t="s">
        <v>69</v>
      </c>
      <c r="B36" s="7" t="s">
        <v>19</v>
      </c>
      <c r="C36" s="8" t="s">
        <v>15</v>
      </c>
      <c r="D36" s="53"/>
      <c r="E36" s="54">
        <v>21</v>
      </c>
      <c r="F36" s="133">
        <f t="shared" si="2"/>
        <v>0</v>
      </c>
      <c r="G36" s="63"/>
      <c r="H36" s="35">
        <v>1050</v>
      </c>
      <c r="I36" s="35"/>
      <c r="J36" s="35"/>
      <c r="K36" s="36">
        <f>D36*H36</f>
        <v>0</v>
      </c>
      <c r="L36" s="37">
        <v>21</v>
      </c>
      <c r="M36" s="36">
        <f>K36*1.21</f>
        <v>0</v>
      </c>
    </row>
    <row r="37" spans="1:13" ht="15">
      <c r="A37" s="23"/>
      <c r="B37" s="151" t="s">
        <v>70</v>
      </c>
      <c r="C37" s="151"/>
      <c r="D37" s="151"/>
      <c r="E37" s="151"/>
      <c r="F37" s="152"/>
      <c r="G37" s="84"/>
      <c r="H37" s="102"/>
      <c r="I37" s="102"/>
      <c r="J37" s="102"/>
      <c r="K37" s="97"/>
      <c r="L37" s="102"/>
      <c r="M37" s="102"/>
    </row>
    <row r="38" spans="1:13" ht="15">
      <c r="A38" s="134" t="s">
        <v>71</v>
      </c>
      <c r="B38" s="138" t="s">
        <v>72</v>
      </c>
      <c r="C38" s="15" t="s">
        <v>15</v>
      </c>
      <c r="D38" s="58"/>
      <c r="E38" s="59">
        <v>21</v>
      </c>
      <c r="F38" s="136">
        <f t="shared" si="2"/>
        <v>0</v>
      </c>
      <c r="G38" s="63"/>
      <c r="H38" s="35">
        <v>5</v>
      </c>
      <c r="I38" s="35"/>
      <c r="J38" s="35"/>
      <c r="K38" s="36">
        <f>D38*H38</f>
        <v>0</v>
      </c>
      <c r="L38" s="37">
        <v>21</v>
      </c>
      <c r="M38" s="36">
        <f>K38*1.21</f>
        <v>0</v>
      </c>
    </row>
    <row r="39" spans="1:13" ht="15">
      <c r="A39" s="33"/>
      <c r="B39" s="3" t="s">
        <v>73</v>
      </c>
      <c r="C39" s="13"/>
      <c r="D39" s="56"/>
      <c r="E39" s="56"/>
      <c r="F39" s="76"/>
      <c r="G39" s="85"/>
      <c r="H39" s="96"/>
      <c r="I39" s="96"/>
      <c r="J39" s="96"/>
      <c r="K39" s="97"/>
      <c r="L39" s="98"/>
      <c r="M39" s="97"/>
    </row>
    <row r="40" spans="1:13" ht="15">
      <c r="A40" s="134" t="s">
        <v>74</v>
      </c>
      <c r="B40" s="14" t="s">
        <v>11</v>
      </c>
      <c r="C40" s="15" t="s">
        <v>12</v>
      </c>
      <c r="D40" s="58"/>
      <c r="E40" s="59">
        <v>21</v>
      </c>
      <c r="F40" s="136">
        <f aca="true" t="shared" si="4" ref="F40">D40*1.21</f>
        <v>0</v>
      </c>
      <c r="G40" s="63"/>
      <c r="H40" s="35">
        <v>100</v>
      </c>
      <c r="I40" s="35"/>
      <c r="J40" s="35"/>
      <c r="K40" s="36">
        <f>D40*H40</f>
        <v>0</v>
      </c>
      <c r="L40" s="37">
        <v>21</v>
      </c>
      <c r="M40" s="36">
        <f>K40*1.21</f>
        <v>0</v>
      </c>
    </row>
    <row r="41" spans="1:13" ht="15">
      <c r="A41" s="32"/>
      <c r="B41" s="3" t="s">
        <v>75</v>
      </c>
      <c r="C41" s="4"/>
      <c r="D41" s="57"/>
      <c r="E41" s="50"/>
      <c r="F41" s="74"/>
      <c r="G41" s="63"/>
      <c r="H41" s="96"/>
      <c r="I41" s="96"/>
      <c r="J41" s="96"/>
      <c r="K41" s="97"/>
      <c r="L41" s="98"/>
      <c r="M41" s="97"/>
    </row>
    <row r="42" spans="1:13" ht="15">
      <c r="A42" s="29" t="s">
        <v>76</v>
      </c>
      <c r="B42" s="16" t="s">
        <v>77</v>
      </c>
      <c r="C42" s="6" t="s">
        <v>78</v>
      </c>
      <c r="D42" s="60"/>
      <c r="E42" s="52">
        <v>21</v>
      </c>
      <c r="F42" s="132">
        <f t="shared" si="2"/>
        <v>0</v>
      </c>
      <c r="G42" s="63"/>
      <c r="H42" s="35"/>
      <c r="I42" s="35"/>
      <c r="J42" s="35">
        <v>1</v>
      </c>
      <c r="K42" s="36">
        <f>D42*J42</f>
        <v>0</v>
      </c>
      <c r="L42" s="37">
        <v>21</v>
      </c>
      <c r="M42" s="36">
        <f>K42*1.21</f>
        <v>0</v>
      </c>
    </row>
    <row r="43" spans="1:13" ht="60.6">
      <c r="A43" s="22" t="s">
        <v>79</v>
      </c>
      <c r="B43" s="20" t="s">
        <v>80</v>
      </c>
      <c r="C43" s="2" t="s">
        <v>78</v>
      </c>
      <c r="D43" s="48"/>
      <c r="E43" s="47">
        <v>21</v>
      </c>
      <c r="F43" s="73">
        <f t="shared" si="2"/>
        <v>0</v>
      </c>
      <c r="G43" s="63"/>
      <c r="H43" s="35"/>
      <c r="I43" s="35"/>
      <c r="J43" s="35">
        <v>1640</v>
      </c>
      <c r="K43" s="36">
        <f>D43*J43</f>
        <v>0</v>
      </c>
      <c r="L43" s="37">
        <v>21</v>
      </c>
      <c r="M43" s="36">
        <f aca="true" t="shared" si="5" ref="M43:M56">K43*1.21</f>
        <v>0</v>
      </c>
    </row>
    <row r="44" spans="1:13" ht="15">
      <c r="A44" s="30" t="s">
        <v>81</v>
      </c>
      <c r="B44" s="17" t="s">
        <v>82</v>
      </c>
      <c r="C44" s="2" t="s">
        <v>78</v>
      </c>
      <c r="D44" s="48"/>
      <c r="E44" s="47">
        <v>21</v>
      </c>
      <c r="F44" s="73">
        <f t="shared" si="2"/>
        <v>0</v>
      </c>
      <c r="G44" s="63"/>
      <c r="H44" s="35"/>
      <c r="I44" s="35"/>
      <c r="J44" s="35">
        <v>3</v>
      </c>
      <c r="K44" s="36">
        <f aca="true" t="shared" si="6" ref="K44:K56">D44*J44</f>
        <v>0</v>
      </c>
      <c r="L44" s="37">
        <v>21</v>
      </c>
      <c r="M44" s="36">
        <f t="shared" si="5"/>
        <v>0</v>
      </c>
    </row>
    <row r="45" spans="1:13" ht="15">
      <c r="A45" s="30" t="s">
        <v>83</v>
      </c>
      <c r="B45" s="17" t="s">
        <v>84</v>
      </c>
      <c r="C45" s="2" t="s">
        <v>78</v>
      </c>
      <c r="D45" s="48"/>
      <c r="E45" s="47">
        <v>21</v>
      </c>
      <c r="F45" s="73">
        <f t="shared" si="2"/>
        <v>0</v>
      </c>
      <c r="G45" s="63"/>
      <c r="H45" s="35"/>
      <c r="I45" s="35"/>
      <c r="J45" s="35">
        <v>1</v>
      </c>
      <c r="K45" s="36">
        <f>D45*J45</f>
        <v>0</v>
      </c>
      <c r="L45" s="37">
        <v>21</v>
      </c>
      <c r="M45" s="36">
        <f t="shared" si="5"/>
        <v>0</v>
      </c>
    </row>
    <row r="46" spans="1:13" ht="15">
      <c r="A46" s="30" t="s">
        <v>85</v>
      </c>
      <c r="B46" s="17" t="s">
        <v>86</v>
      </c>
      <c r="C46" s="2" t="s">
        <v>78</v>
      </c>
      <c r="D46" s="48"/>
      <c r="E46" s="47">
        <v>21</v>
      </c>
      <c r="F46" s="73">
        <f t="shared" si="2"/>
        <v>0</v>
      </c>
      <c r="G46" s="63"/>
      <c r="H46" s="35"/>
      <c r="I46" s="35"/>
      <c r="J46" s="35">
        <v>1</v>
      </c>
      <c r="K46" s="36">
        <f>D46*J46</f>
        <v>0</v>
      </c>
      <c r="L46" s="37">
        <v>21</v>
      </c>
      <c r="M46" s="36">
        <f t="shared" si="5"/>
        <v>0</v>
      </c>
    </row>
    <row r="47" spans="1:13" ht="15">
      <c r="A47" s="30" t="s">
        <v>87</v>
      </c>
      <c r="B47" s="17" t="s">
        <v>88</v>
      </c>
      <c r="C47" s="2" t="s">
        <v>78</v>
      </c>
      <c r="D47" s="48"/>
      <c r="E47" s="47">
        <v>21</v>
      </c>
      <c r="F47" s="73">
        <f t="shared" si="2"/>
        <v>0</v>
      </c>
      <c r="G47" s="63"/>
      <c r="H47" s="35"/>
      <c r="I47" s="35"/>
      <c r="J47" s="35">
        <v>1</v>
      </c>
      <c r="K47" s="36">
        <f t="shared" si="6"/>
        <v>0</v>
      </c>
      <c r="L47" s="37">
        <v>21</v>
      </c>
      <c r="M47" s="36">
        <f t="shared" si="5"/>
        <v>0</v>
      </c>
    </row>
    <row r="48" spans="1:13" ht="15">
      <c r="A48" s="30" t="s">
        <v>89</v>
      </c>
      <c r="B48" s="17" t="s">
        <v>90</v>
      </c>
      <c r="C48" s="2" t="s">
        <v>78</v>
      </c>
      <c r="D48" s="48"/>
      <c r="E48" s="47">
        <v>21</v>
      </c>
      <c r="F48" s="73">
        <f t="shared" si="2"/>
        <v>0</v>
      </c>
      <c r="G48" s="63"/>
      <c r="H48" s="35"/>
      <c r="I48" s="35"/>
      <c r="J48" s="35">
        <v>1</v>
      </c>
      <c r="K48" s="36">
        <f>D48*J48</f>
        <v>0</v>
      </c>
      <c r="L48" s="37">
        <v>21</v>
      </c>
      <c r="M48" s="36">
        <f t="shared" si="5"/>
        <v>0</v>
      </c>
    </row>
    <row r="49" spans="1:13" ht="14.25" customHeight="1">
      <c r="A49" s="30" t="s">
        <v>91</v>
      </c>
      <c r="B49" s="20" t="s">
        <v>92</v>
      </c>
      <c r="C49" s="2" t="s">
        <v>78</v>
      </c>
      <c r="D49" s="48"/>
      <c r="E49" s="47">
        <v>21</v>
      </c>
      <c r="F49" s="73">
        <f t="shared" si="2"/>
        <v>0</v>
      </c>
      <c r="G49" s="63"/>
      <c r="H49" s="35"/>
      <c r="I49" s="35"/>
      <c r="J49" s="35">
        <v>10</v>
      </c>
      <c r="K49" s="36">
        <f>D49*J49</f>
        <v>0</v>
      </c>
      <c r="L49" s="37">
        <v>21</v>
      </c>
      <c r="M49" s="36">
        <f t="shared" si="5"/>
        <v>0</v>
      </c>
    </row>
    <row r="50" spans="1:13" ht="14.25" customHeight="1">
      <c r="A50" s="30" t="s">
        <v>93</v>
      </c>
      <c r="B50" s="20" t="s">
        <v>94</v>
      </c>
      <c r="C50" s="2" t="s">
        <v>95</v>
      </c>
      <c r="D50" s="48"/>
      <c r="E50" s="47">
        <v>21</v>
      </c>
      <c r="F50" s="73">
        <f t="shared" si="2"/>
        <v>0</v>
      </c>
      <c r="G50" s="63"/>
      <c r="H50" s="35"/>
      <c r="I50" s="35"/>
      <c r="J50" s="35">
        <v>1</v>
      </c>
      <c r="K50" s="36">
        <f t="shared" si="6"/>
        <v>0</v>
      </c>
      <c r="L50" s="37">
        <v>21</v>
      </c>
      <c r="M50" s="36">
        <f t="shared" si="5"/>
        <v>0</v>
      </c>
    </row>
    <row r="51" spans="1:13" ht="14.25" customHeight="1">
      <c r="A51" s="30" t="s">
        <v>96</v>
      </c>
      <c r="B51" s="20" t="s">
        <v>97</v>
      </c>
      <c r="C51" s="2" t="s">
        <v>78</v>
      </c>
      <c r="D51" s="48"/>
      <c r="E51" s="47">
        <v>21</v>
      </c>
      <c r="F51" s="73">
        <f t="shared" si="2"/>
        <v>0</v>
      </c>
      <c r="G51" s="63"/>
      <c r="H51" s="35"/>
      <c r="I51" s="35"/>
      <c r="J51" s="35">
        <v>100</v>
      </c>
      <c r="K51" s="36">
        <f>D51*J51</f>
        <v>0</v>
      </c>
      <c r="L51" s="37">
        <v>21</v>
      </c>
      <c r="M51" s="36">
        <f t="shared" si="5"/>
        <v>0</v>
      </c>
    </row>
    <row r="52" spans="1:13" ht="15">
      <c r="A52" s="30" t="s">
        <v>98</v>
      </c>
      <c r="B52" s="17" t="s">
        <v>99</v>
      </c>
      <c r="C52" s="2" t="s">
        <v>78</v>
      </c>
      <c r="D52" s="48"/>
      <c r="E52" s="47">
        <v>21</v>
      </c>
      <c r="F52" s="73">
        <f t="shared" si="2"/>
        <v>0</v>
      </c>
      <c r="G52" s="63"/>
      <c r="H52" s="35"/>
      <c r="I52" s="35"/>
      <c r="J52" s="35">
        <v>10</v>
      </c>
      <c r="K52" s="36">
        <f>D52*J52</f>
        <v>0</v>
      </c>
      <c r="L52" s="37">
        <v>21</v>
      </c>
      <c r="M52" s="36">
        <f t="shared" si="5"/>
        <v>0</v>
      </c>
    </row>
    <row r="53" spans="1:13" ht="24">
      <c r="A53" s="30" t="s">
        <v>100</v>
      </c>
      <c r="B53" s="18" t="s">
        <v>101</v>
      </c>
      <c r="C53" s="2" t="s">
        <v>78</v>
      </c>
      <c r="D53" s="48"/>
      <c r="E53" s="47">
        <v>21</v>
      </c>
      <c r="F53" s="73">
        <f t="shared" si="2"/>
        <v>0</v>
      </c>
      <c r="G53" s="63"/>
      <c r="H53" s="35"/>
      <c r="I53" s="35"/>
      <c r="J53" s="35">
        <v>10</v>
      </c>
      <c r="K53" s="36">
        <f t="shared" si="6"/>
        <v>0</v>
      </c>
      <c r="L53" s="37">
        <v>21</v>
      </c>
      <c r="M53" s="36">
        <f t="shared" si="5"/>
        <v>0</v>
      </c>
    </row>
    <row r="54" spans="1:13" ht="23.25" customHeight="1">
      <c r="A54" s="22" t="s">
        <v>102</v>
      </c>
      <c r="B54" s="18" t="s">
        <v>103</v>
      </c>
      <c r="C54" s="2" t="s">
        <v>78</v>
      </c>
      <c r="D54" s="48"/>
      <c r="E54" s="47">
        <v>21</v>
      </c>
      <c r="F54" s="73">
        <f t="shared" si="2"/>
        <v>0</v>
      </c>
      <c r="G54" s="63"/>
      <c r="H54" s="35"/>
      <c r="I54" s="35"/>
      <c r="J54" s="35">
        <v>1</v>
      </c>
      <c r="K54" s="36">
        <f>D54*J54</f>
        <v>0</v>
      </c>
      <c r="L54" s="37">
        <v>21</v>
      </c>
      <c r="M54" s="36">
        <f t="shared" si="5"/>
        <v>0</v>
      </c>
    </row>
    <row r="55" spans="1:13" ht="27.75" customHeight="1">
      <c r="A55" s="22" t="s">
        <v>104</v>
      </c>
      <c r="B55" s="18" t="s">
        <v>105</v>
      </c>
      <c r="C55" s="2" t="s">
        <v>78</v>
      </c>
      <c r="D55" s="48"/>
      <c r="E55" s="47">
        <v>21</v>
      </c>
      <c r="F55" s="73">
        <f t="shared" si="2"/>
        <v>0</v>
      </c>
      <c r="G55" s="63"/>
      <c r="H55" s="35"/>
      <c r="I55" s="35"/>
      <c r="J55" s="35">
        <v>10</v>
      </c>
      <c r="K55" s="36">
        <f t="shared" si="6"/>
        <v>0</v>
      </c>
      <c r="L55" s="37">
        <v>21</v>
      </c>
      <c r="M55" s="36">
        <f t="shared" si="5"/>
        <v>0</v>
      </c>
    </row>
    <row r="56" spans="1:13" ht="27.75" customHeight="1">
      <c r="A56" s="25" t="s">
        <v>106</v>
      </c>
      <c r="B56" s="19" t="s">
        <v>107</v>
      </c>
      <c r="C56" s="8" t="s">
        <v>78</v>
      </c>
      <c r="D56" s="139"/>
      <c r="E56" s="54">
        <v>21</v>
      </c>
      <c r="F56" s="133">
        <f t="shared" si="2"/>
        <v>0</v>
      </c>
      <c r="G56" s="63"/>
      <c r="H56" s="35"/>
      <c r="I56" s="35"/>
      <c r="J56" s="35">
        <v>1</v>
      </c>
      <c r="K56" s="36">
        <f t="shared" si="6"/>
        <v>0</v>
      </c>
      <c r="L56" s="37">
        <v>21</v>
      </c>
      <c r="M56" s="36">
        <f t="shared" si="5"/>
        <v>0</v>
      </c>
    </row>
    <row r="57" spans="1:13" ht="15">
      <c r="A57" s="34"/>
      <c r="B57" s="3" t="s">
        <v>108</v>
      </c>
      <c r="C57" s="4"/>
      <c r="D57" s="57"/>
      <c r="E57" s="50"/>
      <c r="F57" s="74"/>
      <c r="G57" s="63"/>
      <c r="H57" s="96"/>
      <c r="I57" s="96"/>
      <c r="J57" s="96"/>
      <c r="K57" s="97"/>
      <c r="L57" s="98"/>
      <c r="M57" s="97"/>
    </row>
    <row r="58" spans="1:13" ht="36">
      <c r="A58" s="134" t="s">
        <v>109</v>
      </c>
      <c r="B58" s="21" t="s">
        <v>110</v>
      </c>
      <c r="C58" s="15" t="s">
        <v>111</v>
      </c>
      <c r="D58" s="58"/>
      <c r="E58" s="59">
        <v>21</v>
      </c>
      <c r="F58" s="136">
        <f t="shared" si="2"/>
        <v>0</v>
      </c>
      <c r="G58" s="63"/>
      <c r="H58" s="35"/>
      <c r="I58" s="35"/>
      <c r="J58" s="35">
        <v>1</v>
      </c>
      <c r="K58" s="36">
        <f>D58*J58</f>
        <v>0</v>
      </c>
      <c r="L58" s="37">
        <v>21</v>
      </c>
      <c r="M58" s="36">
        <f>K58*1.21</f>
        <v>0</v>
      </c>
    </row>
    <row r="59" spans="1:13" ht="15">
      <c r="A59" s="34"/>
      <c r="B59" s="3" t="s">
        <v>112</v>
      </c>
      <c r="C59" s="142"/>
      <c r="D59" s="50"/>
      <c r="E59" s="50"/>
      <c r="F59" s="147"/>
      <c r="G59" s="67"/>
      <c r="H59" s="103"/>
      <c r="I59" s="103"/>
      <c r="J59" s="103"/>
      <c r="K59" s="103"/>
      <c r="L59" s="103"/>
      <c r="M59" s="97"/>
    </row>
    <row r="60" spans="1:13" ht="24" customHeight="1" thickBot="1">
      <c r="A60" s="140" t="s">
        <v>113</v>
      </c>
      <c r="B60" s="77" t="s">
        <v>114</v>
      </c>
      <c r="C60" s="78" t="s">
        <v>111</v>
      </c>
      <c r="D60" s="79"/>
      <c r="E60" s="80">
        <v>21</v>
      </c>
      <c r="F60" s="141">
        <f t="shared" si="2"/>
        <v>0</v>
      </c>
      <c r="G60" s="63"/>
      <c r="H60" s="35">
        <v>1</v>
      </c>
      <c r="I60" s="35"/>
      <c r="J60" s="35"/>
      <c r="K60" s="36">
        <f>D60*H60</f>
        <v>0</v>
      </c>
      <c r="L60" s="37">
        <v>21</v>
      </c>
      <c r="M60" s="36">
        <f>K60*1.21</f>
        <v>0</v>
      </c>
    </row>
    <row r="61" spans="1:13" s="71" customFormat="1" ht="24" customHeight="1">
      <c r="A61" s="64"/>
      <c r="B61" s="65"/>
      <c r="C61" s="66"/>
      <c r="D61" s="63"/>
      <c r="E61" s="67"/>
      <c r="F61" s="63"/>
      <c r="G61" s="63"/>
      <c r="H61" s="68"/>
      <c r="I61" s="69"/>
      <c r="J61" s="69"/>
      <c r="K61" s="70"/>
      <c r="L61" s="64"/>
      <c r="M61" s="70"/>
    </row>
    <row r="62" spans="1:13" ht="13.5" customHeight="1">
      <c r="A62" s="41"/>
      <c r="B62" s="42" t="s">
        <v>123</v>
      </c>
      <c r="C62" s="104"/>
      <c r="D62" s="105"/>
      <c r="E62" s="106"/>
      <c r="F62" s="105"/>
      <c r="G62" s="105"/>
      <c r="H62" s="44"/>
      <c r="I62" s="44"/>
      <c r="J62" s="44"/>
      <c r="K62" s="107">
        <f>SUM(K6:K60)</f>
        <v>0</v>
      </c>
      <c r="L62" s="39"/>
      <c r="M62" s="108"/>
    </row>
    <row r="63" spans="1:13" ht="15">
      <c r="A63" s="109"/>
      <c r="B63" s="42" t="s">
        <v>124</v>
      </c>
      <c r="C63" s="43"/>
      <c r="D63" s="61"/>
      <c r="E63" s="61"/>
      <c r="F63" s="61"/>
      <c r="G63" s="61"/>
      <c r="H63" s="44"/>
      <c r="I63" s="44"/>
      <c r="J63" s="44"/>
      <c r="K63" s="38"/>
      <c r="L63" s="39"/>
      <c r="M63" s="110">
        <f>K62*1.21</f>
        <v>0</v>
      </c>
    </row>
    <row r="64" spans="1:13" ht="15" thickBot="1">
      <c r="A64" s="109"/>
      <c r="B64" s="42"/>
      <c r="C64" s="43"/>
      <c r="D64" s="61"/>
      <c r="E64" s="61"/>
      <c r="F64" s="61"/>
      <c r="G64" s="61"/>
      <c r="H64" s="44"/>
      <c r="I64" s="44"/>
      <c r="J64" s="44"/>
      <c r="K64" s="45"/>
      <c r="L64" s="39"/>
      <c r="M64" s="110"/>
    </row>
    <row r="65" spans="1:13" ht="16.2" thickBot="1">
      <c r="A65" s="117"/>
      <c r="B65" s="111" t="s">
        <v>127</v>
      </c>
      <c r="C65" s="112"/>
      <c r="D65" s="113"/>
      <c r="E65" s="113"/>
      <c r="F65" s="113"/>
      <c r="G65" s="113"/>
      <c r="H65" s="114"/>
      <c r="I65" s="114"/>
      <c r="J65" s="114"/>
      <c r="K65" s="95">
        <f>K62*29</f>
        <v>0</v>
      </c>
      <c r="L65" s="115"/>
      <c r="M65" s="116"/>
    </row>
    <row r="66" spans="1:13" ht="15">
      <c r="A66" s="109"/>
      <c r="B66" s="42" t="s">
        <v>128</v>
      </c>
      <c r="C66" s="43"/>
      <c r="D66" s="61"/>
      <c r="E66" s="61"/>
      <c r="F66" s="61"/>
      <c r="G66" s="61"/>
      <c r="H66" s="44"/>
      <c r="I66" s="44"/>
      <c r="J66" s="44"/>
      <c r="K66" s="148"/>
      <c r="L66" s="118"/>
      <c r="M66" s="110">
        <f>M63*29</f>
        <v>0</v>
      </c>
    </row>
    <row r="67" spans="1:13" ht="30.6" customHeight="1">
      <c r="A67" s="119" t="s">
        <v>125</v>
      </c>
      <c r="B67" s="119"/>
      <c r="C67" s="119"/>
      <c r="D67" s="119"/>
      <c r="E67" s="119"/>
      <c r="F67" s="119"/>
      <c r="G67" s="120"/>
      <c r="H67" s="121"/>
      <c r="I67" s="121"/>
      <c r="J67" s="121"/>
      <c r="K67" s="121"/>
      <c r="L67" s="121"/>
      <c r="M67" s="121"/>
    </row>
    <row r="68" spans="1:13" ht="34.2" customHeight="1">
      <c r="A68" s="119" t="s">
        <v>115</v>
      </c>
      <c r="B68" s="119"/>
      <c r="C68" s="119"/>
      <c r="D68" s="119"/>
      <c r="E68" s="119"/>
      <c r="F68" s="119"/>
      <c r="G68" s="120"/>
      <c r="H68" s="121"/>
      <c r="I68" s="121"/>
      <c r="J68" s="121"/>
      <c r="K68" s="121"/>
      <c r="L68" s="121"/>
      <c r="M68" s="121"/>
    </row>
    <row r="69" spans="1:13" ht="33.6" customHeight="1">
      <c r="A69" s="119" t="s">
        <v>129</v>
      </c>
      <c r="B69" s="119"/>
      <c r="C69" s="119"/>
      <c r="D69" s="119"/>
      <c r="E69" s="119"/>
      <c r="F69" s="119"/>
      <c r="G69" s="120"/>
      <c r="H69" s="121"/>
      <c r="I69" s="121"/>
      <c r="J69" s="121"/>
      <c r="K69" s="121"/>
      <c r="L69" s="121"/>
      <c r="M69" s="121"/>
    </row>
  </sheetData>
  <mergeCells count="10">
    <mergeCell ref="H1:M1"/>
    <mergeCell ref="A1:F1"/>
    <mergeCell ref="A2:A3"/>
    <mergeCell ref="B2:B3"/>
    <mergeCell ref="C2:C3"/>
    <mergeCell ref="B20:F20"/>
    <mergeCell ref="B37:F37"/>
    <mergeCell ref="H2:H3"/>
    <mergeCell ref="I2:I3"/>
    <mergeCell ref="J2:J3"/>
  </mergeCells>
  <printOptions/>
  <pageMargins left="0.7" right="0.7" top="0.787401575" bottom="0.787401575" header="0.3" footer="0.3"/>
  <pageSetup fitToHeight="1" fitToWidth="1" horizontalDpi="600" verticalDpi="600" orientation="portrait" paperSize="8" scale="6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C03D83BEBC3B4E9C9708D10C0C0E39" ma:contentTypeVersion="17" ma:contentTypeDescription="Vytvoří nový dokument" ma:contentTypeScope="" ma:versionID="97687aa455d794a2bb5ac589716c599c">
  <xsd:schema xmlns:xsd="http://www.w3.org/2001/XMLSchema" xmlns:xs="http://www.w3.org/2001/XMLSchema" xmlns:p="http://schemas.microsoft.com/office/2006/metadata/properties" xmlns:ns2="85f4b5cc-4033-44c7-b405-f5eed34c8154" xmlns:ns3="7eb26110-0dd0-4252-9002-ac65bacc9837" targetNamespace="http://schemas.microsoft.com/office/2006/metadata/properties" ma:root="true" ma:fieldsID="9473a0fca0158e8e5530a63e12b9bca7" ns2:_="" ns3:_="">
    <xsd:import namespace="85f4b5cc-4033-44c7-b405-f5eed34c8154"/>
    <xsd:import namespace="7eb26110-0dd0-4252-9002-ac65bacc983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dexed="tru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Sloupec zachycení celé taxonomie" ma:hidden="true" ma:list="{e4cccd9f-f884-47b7-abb1-1a9ed09e593a}" ma:internalName="TaxCatchAll" ma:showField="CatchAllData" ma:web="85f4b5cc-4033-44c7-b405-f5eed34c81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26110-0dd0-4252-9002-ac65bacc9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a1b35cf3-621e-4030-aa18-d80b31dfc2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5f4b5cc-4033-44c7-b405-f5eed34c8154">HCUZCRXN6NH5-1585515923-4097</_dlc_DocId>
    <_dlc_DocIdUrl xmlns="85f4b5cc-4033-44c7-b405-f5eed34c8154">
      <Url>https://spucr.sharepoint.com/sites/Portal/601002/_layouts/15/DocIdRedir.aspx?ID=HCUZCRXN6NH5-1585515923-4097</Url>
      <Description>HCUZCRXN6NH5-1585515923-4097</Description>
    </_dlc_DocIdUrl>
    <TaxCatchAll xmlns="85f4b5cc-4033-44c7-b405-f5eed34c8154" xsi:nil="true"/>
    <lcf76f155ced4ddcb4097134ff3c332f xmlns="7eb26110-0dd0-4252-9002-ac65bacc983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63D0E5-599F-4B29-9620-B9B9D5425A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3C5BA-DA17-40F1-8529-EEC81DFB17B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C245C1-6D81-4C1D-8E42-B38D505C7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4b5cc-4033-44c7-b405-f5eed34c8154"/>
    <ds:schemaRef ds:uri="7eb26110-0dd0-4252-9002-ac65bacc9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A15DC3F-E90E-45A8-A29C-B223C7100580}">
  <ds:schemaRefs>
    <ds:schemaRef ds:uri="http://schemas.microsoft.com/office/2006/metadata/properties"/>
    <ds:schemaRef ds:uri="http://schemas.microsoft.com/office/infopath/2007/PartnerControls"/>
    <ds:schemaRef ds:uri="85f4b5cc-4033-44c7-b405-f5eed34c8154"/>
    <ds:schemaRef ds:uri="7eb26110-0dd0-4252-9002-ac65bacc98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Nezbedová Jana Bc.</dc:creator>
  <cp:keywords/>
  <dc:description/>
  <cp:lastModifiedBy>Víšková Katarína Ing.</cp:lastModifiedBy>
  <cp:lastPrinted>2024-02-06T12:08:02Z</cp:lastPrinted>
  <dcterms:created xsi:type="dcterms:W3CDTF">2018-10-19T09:22:40Z</dcterms:created>
  <dcterms:modified xsi:type="dcterms:W3CDTF">2024-02-06T12:08:04Z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0x010100C6C03D83BEBC3B4E9C9708D10C0C0E39</vt:lpwstr>
  </property>
  <property fmtid="{D5CDD505-2E9C-101B-9397-08002B2CF9AE}" pid="3" name="_dlc_DocIdItemGuid">
    <vt:lpwstr>9c2e04fa-a24e-46d4-9331-4c20ccf0a3fe</vt:lpwstr>
  </property>
  <property fmtid="{D5CDD505-2E9C-101B-9397-08002B2CF9AE}" pid="4" name="MediaServiceImageTags">
    <vt:lpwstr/>
  </property>
</Properties>
</file>