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6-2023 - Údržba HOZ Boři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'106-2023 - Údržba HOZ Bořice'!$C$80:$K$191</definedName>
    <definedName name="_xlnm.Print_Area" localSheetId="1">'106-2023 - Údržba HOZ Bořice'!$C$4:$J$37,'106-2023 - Údržba HOZ Bořice'!$C$43:$J$64,'106-2023 - Údržba HOZ Bořice'!$C$70:$K$191</definedName>
    <definedName name="_xlnm.Print_Titles" localSheetId="1">'106-2023 - Údržba HOZ Bořice'!$80:$80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T171"/>
  <c r="R172"/>
  <c r="R171"/>
  <c r="P172"/>
  <c r="P171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F75"/>
  <c r="E73"/>
  <c r="F48"/>
  <c r="E46"/>
  <c r="J22"/>
  <c r="E22"/>
  <c r="J51"/>
  <c r="J21"/>
  <c r="J19"/>
  <c r="E19"/>
  <c r="J77"/>
  <c r="J18"/>
  <c r="J16"/>
  <c r="E16"/>
  <c r="F78"/>
  <c r="J15"/>
  <c r="J13"/>
  <c r="E13"/>
  <c r="F77"/>
  <c r="J12"/>
  <c r="J10"/>
  <c r="J75"/>
  <c i="1" r="L50"/>
  <c r="AM50"/>
  <c r="AM49"/>
  <c r="L49"/>
  <c r="AM47"/>
  <c r="L47"/>
  <c r="L45"/>
  <c r="L44"/>
  <c i="2" r="BK180"/>
  <c r="J143"/>
  <c r="BK157"/>
  <c r="BK122"/>
  <c r="J108"/>
  <c r="J94"/>
  <c r="BK164"/>
  <c r="J172"/>
  <c r="J122"/>
  <c r="J90"/>
  <c r="BK143"/>
  <c r="BK154"/>
  <c r="J97"/>
  <c r="J157"/>
  <c r="BK159"/>
  <c r="J159"/>
  <c r="J105"/>
  <c r="BK97"/>
  <c r="J162"/>
  <c r="BK162"/>
  <c r="BK177"/>
  <c r="J180"/>
  <c r="BK189"/>
  <c r="BK186"/>
  <c r="J134"/>
  <c r="BK90"/>
  <c r="J87"/>
  <c r="J149"/>
  <c r="J177"/>
  <c r="BK111"/>
  <c r="BK137"/>
  <c r="J137"/>
  <c r="J126"/>
  <c r="J115"/>
  <c r="BK105"/>
  <c r="BK183"/>
  <c r="J119"/>
  <c r="BK115"/>
  <c r="J111"/>
  <c r="J84"/>
  <c r="J183"/>
  <c r="BK119"/>
  <c r="J101"/>
  <c r="BK108"/>
  <c i="1" r="AS54"/>
  <c i="2" r="BK84"/>
  <c r="J189"/>
  <c r="BK134"/>
  <c r="BK87"/>
  <c r="J152"/>
  <c r="BK149"/>
  <c r="J140"/>
  <c r="BK146"/>
  <c r="J146"/>
  <c r="J168"/>
  <c r="BK94"/>
  <c r="BK131"/>
  <c r="J186"/>
  <c r="J154"/>
  <c r="BK126"/>
  <c r="J131"/>
  <c r="BK152"/>
  <c r="BK140"/>
  <c r="J164"/>
  <c r="BK101"/>
  <c r="BK172"/>
  <c r="BK168"/>
  <c l="1" r="T83"/>
  <c r="P130"/>
  <c r="BK130"/>
  <c r="J130"/>
  <c r="J59"/>
  <c r="R83"/>
  <c r="R82"/>
  <c r="R130"/>
  <c r="P176"/>
  <c r="P175"/>
  <c r="BK83"/>
  <c r="J83"/>
  <c r="J57"/>
  <c r="T130"/>
  <c r="BK176"/>
  <c r="BK175"/>
  <c r="J175"/>
  <c r="J62"/>
  <c r="R176"/>
  <c r="R175"/>
  <c r="P83"/>
  <c r="P82"/>
  <c r="T176"/>
  <c r="T175"/>
  <c r="BK125"/>
  <c r="J125"/>
  <c r="J58"/>
  <c r="BK167"/>
  <c r="J167"/>
  <c r="J60"/>
  <c r="BK171"/>
  <c r="J171"/>
  <c r="J61"/>
  <c r="J78"/>
  <c r="BE140"/>
  <c r="J50"/>
  <c r="BE111"/>
  <c r="BE115"/>
  <c r="F50"/>
  <c r="BE154"/>
  <c r="BE157"/>
  <c r="F51"/>
  <c r="BE94"/>
  <c r="BE134"/>
  <c r="BE146"/>
  <c r="BE162"/>
  <c r="BE172"/>
  <c r="BE183"/>
  <c r="BE189"/>
  <c r="BE119"/>
  <c r="BE137"/>
  <c r="BE159"/>
  <c r="BE84"/>
  <c r="BE90"/>
  <c r="BE168"/>
  <c r="BE105"/>
  <c r="BE126"/>
  <c r="BE131"/>
  <c r="J48"/>
  <c r="BE122"/>
  <c r="BE143"/>
  <c r="BE152"/>
  <c r="BE164"/>
  <c r="BE177"/>
  <c r="BE101"/>
  <c r="BE149"/>
  <c r="BE180"/>
  <c r="BE186"/>
  <c r="BE87"/>
  <c r="BE97"/>
  <c r="BE108"/>
  <c r="F33"/>
  <c i="1" r="BB55"/>
  <c r="BB54"/>
  <c r="W31"/>
  <c i="2" r="F32"/>
  <c i="1" r="BA55"/>
  <c r="BA54"/>
  <c r="W30"/>
  <c i="2" r="F35"/>
  <c i="1" r="BD55"/>
  <c r="BD54"/>
  <c r="W33"/>
  <c i="2" r="J32"/>
  <c i="1" r="AW55"/>
  <c i="2" r="F34"/>
  <c i="1" r="BC55"/>
  <c r="BC54"/>
  <c r="W32"/>
  <c i="2" l="1" r="P81"/>
  <c i="1" r="AU55"/>
  <c i="2" r="R81"/>
  <c r="T82"/>
  <c r="T81"/>
  <c r="BK82"/>
  <c r="J82"/>
  <c r="J56"/>
  <c r="J176"/>
  <c r="J63"/>
  <c i="1" r="AY54"/>
  <c r="AU54"/>
  <c r="AW54"/>
  <c r="AK30"/>
  <c i="2" r="F31"/>
  <c i="1" r="AZ55"/>
  <c r="AZ54"/>
  <c r="AV54"/>
  <c r="AK29"/>
  <c i="2" r="J31"/>
  <c i="1" r="AV55"/>
  <c r="AT55"/>
  <c r="AX54"/>
  <c i="2" l="1" r="BK81"/>
  <c r="J81"/>
  <c r="J55"/>
  <c i="1" r="W29"/>
  <c r="AT54"/>
  <c i="2" l="1" r="J28"/>
  <c i="1" r="AG55"/>
  <c r="AG54"/>
  <c r="AK26"/>
  <c r="AK35"/>
  <c i="2" l="1" r="J37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<sst xmlns="http://schemas.openxmlformats.org/spreadsheetml/2006/main">
  <si>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</si>
  <si>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</si>
  <si>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</si>
  <si>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</si>
  <si>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</si>
  <si>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{96500378-615d-4ee4-8e7a-e6ef7668a89a}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</si>
  <si>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</si>
  <si>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</si>
  <si>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</si>
  <si>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</si>
  <si>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</si>
  <si>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</si>
  <si>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</si>
  <si>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</si>
  <si>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106-2023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</si>
  <si>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</si>
  <si>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</si>
  <si>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Bořice</t>
  </si>
  <si>
    <t>KSO:</t>
  </si>
  <si>
    <t/>
  </si>
  <si>
    <t>CC-CZ:</t>
  </si>
  <si>
    <t>Místo:</t>
  </si>
  <si>
    <t xml:space="preserve"> </t>
  </si>
  <si>
    <t>Datum:</t>
  </si>
  <si>
    <t>11. 9. 2023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</si>
  <si>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</si>
  <si>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</si>
  <si>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</si>
  <si>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</si>
  <si>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</si>
  <si>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</si>
  <si>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</si>
  <si>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</si>
  <si>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</si>
  <si>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</si>
  <si>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</si>
  <si>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</si>
  <si>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</si>
  <si>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</si>
  <si>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</si>
  <si>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</si>
  <si>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</si>
  <si>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</si>
  <si>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</si>
  <si>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</si>
  <si>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</si>
  <si>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</si>
  <si>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</si>
  <si>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</si>
  <si>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</si>
  <si>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</si>
  <si>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</si>
  <si>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</si>
  <si>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</si>
  <si>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</si>
  <si>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</si>
  <si>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</si>
  <si>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</si>
  <si>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</si>
  <si>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</si>
  <si>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</si>
  <si>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</si>
  <si>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</si>
  <si>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</si>
  <si>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</si>
  <si>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</si>
  <si>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</si>
  <si>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</si>
  <si>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</si>
  <si>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</si>
  <si>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</si>
  <si>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</si>
  <si>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</si>
  <si>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</si>
  <si>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</si>
  <si>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</si>
  <si>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</si>
  <si>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</si>
  <si>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</si>
  <si>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</si>
  <si>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</si>
  <si>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</si>
  <si>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</si>
  <si>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</si>
  <si>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</si>
  <si>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</si>
  <si>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</si>
  <si>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</si>
  <si>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</si>
  <si>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</si>
  <si>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</si>
  <si>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</si>
  <si>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</si>
  <si>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</si>
  <si>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</si>
  <si>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</si>
  <si>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</si>
  <si>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</si>
  <si>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</si>
  <si>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</si>
  <si>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</si>
  <si>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</si>
  <si>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</si>
  <si>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</si>
  <si>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</si>
  <si>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</si>
  <si>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</si>
  <si>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</si>
  <si>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115001101</t>
  </si>
  <si>
    <t>Převedení vody potrubím DN do 100</t>
  </si>
  <si>
    <t>m</t>
  </si>
  <si>
    <t>CS ÚRS 2023 02</t>
  </si>
  <si>
    <t>4</t>
  </si>
  <si>
    <t>765375494</t>
  </si>
  <si>
    <t>PP</t>
  </si>
  <si>
    <t>Převedení vody potrubím průměru DN do 100</t>
  </si>
  <si>
    <t>Online PSC</t>
  </si>
  <si>
    <t>https://podminky.urs.cz/item/CS_URS_2023_02/115001101</t>
  </si>
  <si>
    <t>115101201</t>
  </si>
  <si>
    <t>Čerpání vody na dopravní výšku do 10 m průměrný přítok do 500 l/min</t>
  </si>
  <si>
    <t>hod</t>
  </si>
  <si>
    <t>555649187</t>
  </si>
  <si>
    <t>Čerpání vody na dopravní výšku do 10 m s uvažovaným průměrným přítokem do 500 l/min</t>
  </si>
  <si>
    <t>https://podminky.urs.cz/item/CS_URS_2023_02/115101201</t>
  </si>
  <si>
    <t>6</t>
  </si>
  <si>
    <t>121151103</t>
  </si>
  <si>
    <t>Sejmutí ornice plochy do 100 m2 tl vrstvy do 200 mm strojně</t>
  </si>
  <si>
    <t>m2</t>
  </si>
  <si>
    <t>2068873388</t>
  </si>
  <si>
    <t>Sejmutí ornice strojně při souvislé ploše do 100 m2, tl. vrstvy do 200 mm</t>
  </si>
  <si>
    <t>https://podminky.urs.cz/item/CS_URS_2023_02/121151103</t>
  </si>
  <si>
    <t>VV</t>
  </si>
  <si>
    <t>(156+2)*1,3</t>
  </si>
  <si>
    <t>5</t>
  </si>
  <si>
    <t>122151101</t>
  </si>
  <si>
    <t>Odkopávky a prokopávky nezapažené v hornině třídy těžitelnosti I skupiny 1 a 2 objem do 20 m3 strojně</t>
  </si>
  <si>
    <t>m3</t>
  </si>
  <si>
    <t>707614808</t>
  </si>
  <si>
    <t>Odkopávky a prokopávky nezapažené strojně v hornině třídy těžitelnosti I skupiny 1 a 2 do 20 m3</t>
  </si>
  <si>
    <t>https://podminky.urs.cz/item/CS_URS_2023_02/122151101</t>
  </si>
  <si>
    <t>35</t>
  </si>
  <si>
    <t>125703301</t>
  </si>
  <si>
    <t>Čištění melioračních kanálů od naplavenin tl do 250 mm dno nezpevněné</t>
  </si>
  <si>
    <t>-738852927</t>
  </si>
  <si>
    <t>Čištění melioračních kanálů s úpravou svahu do výšky naplavené vrstvy tloušťky naplavené vrstvy do 250 mm, se dnem nezpevněným</t>
  </si>
  <si>
    <t>https://podminky.urs.cz/item/CS_URS_2023_02/125703301</t>
  </si>
  <si>
    <t>0,1*20</t>
  </si>
  <si>
    <t>7</t>
  </si>
  <si>
    <t>132112332</t>
  </si>
  <si>
    <t>Hloubení nezapažených rýh šířky do 2000 mm v nesoudržných horninách třídy těžitelnosti I skupiny 1 a 2 ručně</t>
  </si>
  <si>
    <t>-397487353</t>
  </si>
  <si>
    <t>Hloubení nezapažených rýh šířky přes 800 do 2 000 mm ručně s urovnáním dna do předepsaného profilu a spádu v hornině třídy těžitelnosti I skupiny 1 a 2 nesoudržných</t>
  </si>
  <si>
    <t>https://podminky.urs.cz/item/CS_URS_2023_02/132112332</t>
  </si>
  <si>
    <t>(156+2)*1*0,9+4</t>
  </si>
  <si>
    <t>162251101</t>
  </si>
  <si>
    <t>Vodorovné přemístění do 20 m výkopku/sypaniny z horniny třídy těžitelnosti I skupiny 1 až 3</t>
  </si>
  <si>
    <t>-237881130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</si>
  <si>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</si>
  <si>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https://podminky.urs.cz/item/CS_URS_2023_02/162251101</t>
  </si>
  <si>
    <t>3</t>
  </si>
  <si>
    <t>171153101</t>
  </si>
  <si>
    <t>Zemní hrázky melioračních kanálů z horniny třídy těžitelnosti I a II skupiny 1 až 4</t>
  </si>
  <si>
    <t>1462941928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</si>
  <si>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</si>
  <si>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https://podminky.urs.cz/item/CS_URS_2023_02/171153101</t>
  </si>
  <si>
    <t>16</t>
  </si>
  <si>
    <t>174151101</t>
  </si>
  <si>
    <t>Zásyp jam, šachet rýh nebo kolem objektů sypaninou se zhutněním</t>
  </si>
  <si>
    <t>-1785450288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</si>
  <si>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</si>
  <si>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</si>
  <si>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146,2-63,2</t>
  </si>
  <si>
    <t>14</t>
  </si>
  <si>
    <t>175111101</t>
  </si>
  <si>
    <t>Obsypání potrubí ručně sypaninou bez prohození, uloženou do 3 m</t>
  </si>
  <si>
    <t>2105656156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</si>
  <si>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</si>
  <si>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</si>
  <si>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(156+2)*1*0,4</t>
  </si>
  <si>
    <t>175111109</t>
  </si>
  <si>
    <t>Příplatek k obsypání potrubí za ruční prohození sypaniny, uložené do 3 m</t>
  </si>
  <si>
    <t>116455796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</si>
  <si>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</si>
  <si>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https://podminky.urs.cz/item/CS_URS_2023_02/175111109</t>
  </si>
  <si>
    <t>18</t>
  </si>
  <si>
    <t>181351003</t>
  </si>
  <si>
    <t>Rozprostření ornice tl vrstvy do 200 mm pl do 100 m2 v rovině nebo ve svahu do 1:5 strojně</t>
  </si>
  <si>
    <t>1418392913</t>
  </si>
  <si>
    <t>Rozprostření a urovnání ornice v rovině nebo ve svahu sklonu do 1:5 strojně při souvislé ploše do 100 m2, tl. vrstvy do 200 mm</t>
  </si>
  <si>
    <t>https://podminky.urs.cz/item/CS_URS_2023_02/181351003</t>
  </si>
  <si>
    <t>Vodorovné konstrukce</t>
  </si>
  <si>
    <t>11</t>
  </si>
  <si>
    <t>451573111</t>
  </si>
  <si>
    <t>Lože pod potrubí otevřený výkop ze štěrkopísku</t>
  </si>
  <si>
    <t>1305416536</t>
  </si>
  <si>
    <t>Lože pod potrubí, stoky a drobné objekty v otevřeném výkopu z písku a štěrkopísku do 63 mm</t>
  </si>
  <si>
    <t>https://podminky.urs.cz/item/CS_URS_2023_02/451573111</t>
  </si>
  <si>
    <t>156*1*0,1+0,4</t>
  </si>
  <si>
    <t>8</t>
  </si>
  <si>
    <t>Trubní vedení</t>
  </si>
  <si>
    <t>9</t>
  </si>
  <si>
    <t>810391111</t>
  </si>
  <si>
    <t>Přeseknutí betonové trouby DN přes 250 do 400 mm</t>
  </si>
  <si>
    <t>kus</t>
  </si>
  <si>
    <t>-1846090126</t>
  </si>
  <si>
    <t>Přeseknutí betonové trouby v rovině kolmé nebo skloněné k ose trouby, se začištěním DN přes 250 do 400 mm</t>
  </si>
  <si>
    <t>https://podminky.urs.cz/item/CS_URS_2023_02/810391111</t>
  </si>
  <si>
    <t>820391811</t>
  </si>
  <si>
    <t>Bourání stávajícího potrubí ze ŽB DN přes 200 do 400</t>
  </si>
  <si>
    <t>-654360682</t>
  </si>
  <si>
    <t>Bourání stávajícího potrubí ze železobetonu v otevřeném výkopu DN přes 200 do 400</t>
  </si>
  <si>
    <t>https://podminky.urs.cz/item/CS_URS_2023_02/820391811</t>
  </si>
  <si>
    <t>28</t>
  </si>
  <si>
    <t>871218113</t>
  </si>
  <si>
    <t>Kladení drenážního potrubí z flexibilního PVC průměru do 65 mm</t>
  </si>
  <si>
    <t>1651139926</t>
  </si>
  <si>
    <t>Kladení drenážního potrubí z plastických hmot do připravené rýhy z flexibilního PVC, průměru do 65 mm</t>
  </si>
  <si>
    <t>https://podminky.urs.cz/item/CS_URS_2023_02/871218113</t>
  </si>
  <si>
    <t>29</t>
  </si>
  <si>
    <t>M</t>
  </si>
  <si>
    <t>28611221</t>
  </si>
  <si>
    <t>trubka drenážní flexibilní celoperforovaná PVC-U SN 4 DN 65 pro meliorace, dočasné nebo odlehčovací drenáže</t>
  </si>
  <si>
    <t>426318209</t>
  </si>
  <si>
    <t>170*1,01 'Přepočtené koeficientem množství</t>
  </si>
  <si>
    <t>12</t>
  </si>
  <si>
    <t>871370430</t>
  </si>
  <si>
    <t>Montáž kanalizačního potrubí korugovaného SN 16 z polypropylenu DN 300</t>
  </si>
  <si>
    <t>-1845256732</t>
  </si>
  <si>
    <t>Montáž kanalizačního potrubí z plastů z polypropylenu PP korugovaného nebo žebrovaného SN 16 DN 300</t>
  </si>
  <si>
    <t>https://podminky.urs.cz/item/CS_URS_2023_02/871370430</t>
  </si>
  <si>
    <t>13</t>
  </si>
  <si>
    <t>28617278</t>
  </si>
  <si>
    <t>trubka kanalizační PP korugovaná DN 300x6000mm SN16</t>
  </si>
  <si>
    <t>-2099952495</t>
  </si>
  <si>
    <t>156*1,015 'Přepočtené koeficientem množství</t>
  </si>
  <si>
    <t>22</t>
  </si>
  <si>
    <t>894411311</t>
  </si>
  <si>
    <t>Osazení betonových nebo železobetonových dílců pro šachty skruží rovných</t>
  </si>
  <si>
    <t>1900338214</t>
  </si>
  <si>
    <t>https://podminky.urs.cz/item/CS_URS_2023_02/894411311</t>
  </si>
  <si>
    <t>23</t>
  </si>
  <si>
    <t>59224417</t>
  </si>
  <si>
    <t>skruž betonové šachty DN 1000 kanalizační 100x50x10cm, bez stupadel</t>
  </si>
  <si>
    <t>-1778281435</t>
  </si>
  <si>
    <t>20</t>
  </si>
  <si>
    <t>894414111</t>
  </si>
  <si>
    <t>Osazení betonových nebo železobetonových dílců pro šachty skruží základových (dno)</t>
  </si>
  <si>
    <t>-530544131</t>
  </si>
  <si>
    <t>https://podminky.urs.cz/item/CS_URS_2023_02/894414111</t>
  </si>
  <si>
    <t>59224350</t>
  </si>
  <si>
    <t>dno betonové šachty kanalizační jednolité 100x53x15cm</t>
  </si>
  <si>
    <t>2073796392</t>
  </si>
  <si>
    <t>24</t>
  </si>
  <si>
    <t>894414211</t>
  </si>
  <si>
    <t>Osazení betonových nebo železobetonových dílců pro šachty desek zákrytových</t>
  </si>
  <si>
    <t>1211522013</t>
  </si>
  <si>
    <t>https://podminky.urs.cz/item/CS_URS_2023_02/894414211</t>
  </si>
  <si>
    <t>25</t>
  </si>
  <si>
    <t>59225780</t>
  </si>
  <si>
    <t>deska betonová zákrytová na skruž půlená 118x7,5cm</t>
  </si>
  <si>
    <t>1660513535</t>
  </si>
  <si>
    <t>10</t>
  </si>
  <si>
    <t>899623141</t>
  </si>
  <si>
    <t>Obetonování potrubí nebo zdiva stok betonem prostým tř. C 12/15 v otevřeném výkopu</t>
  </si>
  <si>
    <t>-1214296485</t>
  </si>
  <si>
    <t>Obetonování potrubí nebo zdiva stok betonem prostým v otevřeném výkopu, betonem tř. C 12/15</t>
  </si>
  <si>
    <t>https://podminky.urs.cz/item/CS_URS_2023_02/899623141</t>
  </si>
  <si>
    <t>Ostatní konstrukce a práce, bourání</t>
  </si>
  <si>
    <t>19</t>
  </si>
  <si>
    <t>960111221</t>
  </si>
  <si>
    <t>Bourání vodních staveb z dílců prefabrikovaných betonových a železobetonových, z vodní hladiny</t>
  </si>
  <si>
    <t>-1206590812</t>
  </si>
  <si>
    <t>Bourání konstrukcí vodních staveb z hladiny, s naložením vybouraných hmot a suti na dopravní prostředek nebo s odklizením na hromady do vzdálenosti 20 m z dílců prefabrikovaných betonových a železobetonových</t>
  </si>
  <si>
    <t>https://podminky.urs.cz/item/CS_URS_2023_02/960111221</t>
  </si>
  <si>
    <t>998</t>
  </si>
  <si>
    <t>Přesun hmot</t>
  </si>
  <si>
    <t>36</t>
  </si>
  <si>
    <t>998318011</t>
  </si>
  <si>
    <t>Přesun hmot pro meliorační kanály</t>
  </si>
  <si>
    <t>t</t>
  </si>
  <si>
    <t>81834095</t>
  </si>
  <si>
    <t>Přesun hmot pro meliorační kanály dopravní vzdálenost do 1 000 m</t>
  </si>
  <si>
    <t>https://podminky.urs.cz/item/CS_URS_2023_02/998318011</t>
  </si>
  <si>
    <t>N00</t>
  </si>
  <si>
    <t>Nepojmenované práce</t>
  </si>
  <si>
    <t>N01</t>
  </si>
  <si>
    <t>Nepojmenovaný díl</t>
  </si>
  <si>
    <t>27</t>
  </si>
  <si>
    <t>R-039</t>
  </si>
  <si>
    <t>Čištění potrubí strojově tlakovou vodou do D500mm při tl. nánosu do 25%DN</t>
  </si>
  <si>
    <t>512</t>
  </si>
  <si>
    <t>1039818605</t>
  </si>
  <si>
    <t xml:space="preserve">Čištění potrubí strojně tlakovou vodou do D 500 mm při tl. nánosu do 25% DN, včetně zajištění potřebné technologické vody potřebné k rozplavení
</t>
  </si>
  <si>
    <t>P</t>
  </si>
  <si>
    <t xml:space="preserve">Poznámka k položce:_x000d_
rozplavení sedimentů tlakovou vodou pro následné odsátí kombinovaným vozem_x000d_
</t>
  </si>
  <si>
    <t>32</t>
  </si>
  <si>
    <t>R-042</t>
  </si>
  <si>
    <t>Čištění potrubí strojově tlakovou vodou do D500mm při tl. nánosu do 25%-50%</t>
  </si>
  <si>
    <t>-258136337</t>
  </si>
  <si>
    <t xml:space="preserve">Čištění potrubí strojně tlakovou vodou do D 500 mm při tl. nánosu přes 25% do 50% DN, včetně zajištění potřebné technologické vody potřebné k rozplavení 
</t>
  </si>
  <si>
    <t>33</t>
  </si>
  <si>
    <t>R-045</t>
  </si>
  <si>
    <t>Čištění potrubí strojově tlakovou vodou do D500mm při tl. nánosu do 50%-75%</t>
  </si>
  <si>
    <t>1697941530</t>
  </si>
  <si>
    <t xml:space="preserve">Čištění potrubí strojně tlakovou vodou do D 500 mm při tl. nánosu přes 50% do 75% DN, včetně zajištění potřebné technologické vody potřebné k rozplavení
</t>
  </si>
  <si>
    <t>34</t>
  </si>
  <si>
    <t>R-051</t>
  </si>
  <si>
    <t xml:space="preserve">Odsátí rozplavených sedimentů včetně jeho ekologické likvidace - v souladu se zákonem o odpadech č. 541/2020 Sb., v platném znění;  včetně zajištění potřebné techniky a její dopravy  </t>
  </si>
  <si>
    <t>1610542877</t>
  </si>
  <si>
    <t xml:space="preserve">Odsátí rozplavených sedimentů včetně jeho ekologické likvidace - v souladu se zákonem o odpadech č. 541/2020 Sb., v platném znění; včetně zajištění potřebné techniky a její dopravy 
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</si>
  <si>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vůz)_x000d_
</t>
  </si>
  <si>
    <t>31</t>
  </si>
  <si>
    <t>R-060</t>
  </si>
  <si>
    <t xml:space="preserve">Eklologická likvidace suti, vybouraných hmot a inertního materiálu v souladu se zákonem o odpadech č. 541/2020 Sb., v platném znění  </t>
  </si>
  <si>
    <t>463854663</t>
  </si>
  <si>
    <t xml:space="preserve">Eklologická likvidace suti, vybouraných hmot a inertního materiálu v souladu se zákonem o odpadech č. 541/2020 Sb., v platném znění 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</si>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</sst>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001101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21151103" TargetMode="External" /><Relationship Id="rId4" Type="http://schemas.openxmlformats.org/officeDocument/2006/relationships/hyperlink" Target="https://podminky.urs.cz/item/CS_URS_2023_02/122151101" TargetMode="External" /><Relationship Id="rId5" Type="http://schemas.openxmlformats.org/officeDocument/2006/relationships/hyperlink" Target="https://podminky.urs.cz/item/CS_URS_2023_02/125703301" TargetMode="External" /><Relationship Id="rId6" Type="http://schemas.openxmlformats.org/officeDocument/2006/relationships/hyperlink" Target="https://podminky.urs.cz/item/CS_URS_2023_02/132112332" TargetMode="External" /><Relationship Id="rId7" Type="http://schemas.openxmlformats.org/officeDocument/2006/relationships/hyperlink" Target="https://podminky.urs.cz/item/CS_URS_2023_02/162251101" TargetMode="External" /><Relationship Id="rId8" Type="http://schemas.openxmlformats.org/officeDocument/2006/relationships/hyperlink" Target="https://podminky.urs.cz/item/CS_URS_2023_02/171153101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3_02/175111101" TargetMode="External" /><Relationship Id="rId11" Type="http://schemas.openxmlformats.org/officeDocument/2006/relationships/hyperlink" Target="https://podminky.urs.cz/item/CS_URS_2023_02/175111109" TargetMode="External" /><Relationship Id="rId12" Type="http://schemas.openxmlformats.org/officeDocument/2006/relationships/hyperlink" Target="https://podminky.urs.cz/item/CS_URS_2023_02/181351003" TargetMode="External" /><Relationship Id="rId13" Type="http://schemas.openxmlformats.org/officeDocument/2006/relationships/hyperlink" Target="https://podminky.urs.cz/item/CS_URS_2023_02/451573111" TargetMode="External" /><Relationship Id="rId14" Type="http://schemas.openxmlformats.org/officeDocument/2006/relationships/hyperlink" Target="https://podminky.urs.cz/item/CS_URS_2023_02/810391111" TargetMode="External" /><Relationship Id="rId15" Type="http://schemas.openxmlformats.org/officeDocument/2006/relationships/hyperlink" Target="https://podminky.urs.cz/item/CS_URS_2023_02/820391811" TargetMode="External" /><Relationship Id="rId16" Type="http://schemas.openxmlformats.org/officeDocument/2006/relationships/hyperlink" Target="https://podminky.urs.cz/item/CS_URS_2023_02/871218113" TargetMode="External" /><Relationship Id="rId17" Type="http://schemas.openxmlformats.org/officeDocument/2006/relationships/hyperlink" Target="https://podminky.urs.cz/item/CS_URS_2023_02/871370430" TargetMode="External" /><Relationship Id="rId18" Type="http://schemas.openxmlformats.org/officeDocument/2006/relationships/hyperlink" Target="https://podminky.urs.cz/item/CS_URS_2023_02/894411311" TargetMode="External" /><Relationship Id="rId19" Type="http://schemas.openxmlformats.org/officeDocument/2006/relationships/hyperlink" Target="https://podminky.urs.cz/item/CS_URS_2023_02/894414111" TargetMode="External" /><Relationship Id="rId20" Type="http://schemas.openxmlformats.org/officeDocument/2006/relationships/hyperlink" Target="https://podminky.urs.cz/item/CS_URS_2023_02/894414211" TargetMode="External" /><Relationship Id="rId21" Type="http://schemas.openxmlformats.org/officeDocument/2006/relationships/hyperlink" Target="https://podminky.urs.cz/item/CS_URS_2023_02/899623141" TargetMode="External" /><Relationship Id="rId22" Type="http://schemas.openxmlformats.org/officeDocument/2006/relationships/hyperlink" Target="https://podminky.urs.cz/item/CS_URS_2023_02/960111221" TargetMode="External" /><Relationship Id="rId23" Type="http://schemas.openxmlformats.org/officeDocument/2006/relationships/hyperlink" Target="https://podminky.urs.cz/item/CS_URS_2023_02/998318011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106-2023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Bořice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11. 9. 2023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68</v>
      </c>
      <c r="BT54" s="108" t="s">
        <v>69</v>
      </c>
      <c r="BV54" s="108" t="s">
        <v>70</v>
      </c>
      <c r="BW54" s="108" t="s">
        <v>5</v>
      </c>
      <c r="BX54" s="108" t="s">
        <v>71</v>
      </c>
      <c r="CL54" s="108" t="s">
        <v>19</v>
      </c>
    </row>
    <row r="55" s="7" customFormat="1" ht="24.6" customHeight="1">
      <c r="A55" s="109" t="s">
        <v>72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'106-2023 - Údržba HOZ Bořice'!J28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73</v>
      </c>
      <c r="AR55" s="116"/>
      <c r="AS55" s="117">
        <v>0</v>
      </c>
      <c r="AT55" s="118">
        <f>ROUND(SUM(AV55:AW55),2)</f>
        <v>0</v>
      </c>
      <c r="AU55" s="119">
        <f>'106-2023 - Údržba HOZ Bořice'!P81</f>
        <v>0</v>
      </c>
      <c r="AV55" s="118">
        <f>'106-2023 - Údržba HOZ Bořice'!J31</f>
        <v>0</v>
      </c>
      <c r="AW55" s="118">
        <f>'106-2023 - Údržba HOZ Bořice'!J32</f>
        <v>0</v>
      </c>
      <c r="AX55" s="118">
        <f>'106-2023 - Údržba HOZ Bořice'!J33</f>
        <v>0</v>
      </c>
      <c r="AY55" s="118">
        <f>'106-2023 - Údržba HOZ Bořice'!J34</f>
        <v>0</v>
      </c>
      <c r="AZ55" s="118">
        <f>'106-2023 - Údržba HOZ Bořice'!F31</f>
        <v>0</v>
      </c>
      <c r="BA55" s="118">
        <f>'106-2023 - Údržba HOZ Bořice'!F32</f>
        <v>0</v>
      </c>
      <c r="BB55" s="118">
        <f>'106-2023 - Údržba HOZ Bořice'!F33</f>
        <v>0</v>
      </c>
      <c r="BC55" s="118">
        <f>'106-2023 - Údržba HOZ Bořice'!F34</f>
        <v>0</v>
      </c>
      <c r="BD55" s="120">
        <f>'106-2023 - Údržba HOZ Bořice'!F35</f>
        <v>0</v>
      </c>
      <c r="BE55" s="7"/>
      <c r="BT55" s="121" t="s">
        <v>74</v>
      </c>
      <c r="BU55" s="121" t="s">
        <v>75</v>
      </c>
      <c r="BV55" s="121" t="s">
        <v>70</v>
      </c>
      <c r="BW55" s="121" t="s">
        <v>5</v>
      </c>
      <c r="BX55" s="121" t="s">
        <v>71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J/m8o+0grt7/+n913iWdPTeuaTtkrmxpoG2pm7aqbc43aUTowj109m55/MWORIRrck1nuS//F/r42CIQ5i4nZg==" hashValue="KGeoa0DYUFy/byhrPk74qxv/6CG9fRBbQZIpBOFtrBQhvbaybUFj7FcIx6Y889YnVTVB54HdaVOhaV/WryE0zg==" algorithmName="SHA-512" password="EB82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6-2023 - Údržba HOZ Boři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76</v>
      </c>
    </row>
    <row r="4" s="1" customFormat="1" ht="24.96" customHeight="1">
      <c r="B4" s="19"/>
      <c r="D4" s="124" t="s">
        <v>77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11. 9. 2023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27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28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27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30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27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32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27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33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34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35</v>
      </c>
      <c r="E28" s="37"/>
      <c r="F28" s="37"/>
      <c r="G28" s="37"/>
      <c r="H28" s="37"/>
      <c r="I28" s="37"/>
      <c r="J28" s="137">
        <f>ROUND(J81,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37</v>
      </c>
      <c r="G30" s="37"/>
      <c r="H30" s="37"/>
      <c r="I30" s="138" t="s">
        <v>36</v>
      </c>
      <c r="J30" s="138" t="s">
        <v>38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39</v>
      </c>
      <c r="E31" s="126" t="s">
        <v>40</v>
      </c>
      <c r="F31" s="140">
        <f>ROUND((SUM(BE81:BE191)),  2)</f>
        <v>0</v>
      </c>
      <c r="G31" s="37"/>
      <c r="H31" s="37"/>
      <c r="I31" s="141">
        <v>0.20999999999999999</v>
      </c>
      <c r="J31" s="140">
        <f>ROUND(((SUM(BE81:BE191))*I31),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41</v>
      </c>
      <c r="F32" s="140">
        <f>ROUND((SUM(BF81:BF191)),  2)</f>
        <v>0</v>
      </c>
      <c r="G32" s="37"/>
      <c r="H32" s="37"/>
      <c r="I32" s="141">
        <v>0.14999999999999999</v>
      </c>
      <c r="J32" s="140">
        <f>ROUND(((SUM(BF81:BF191))*I32),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42</v>
      </c>
      <c r="F33" s="140">
        <f>ROUND((SUM(BG81:BG191)),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43</v>
      </c>
      <c r="F34" s="140">
        <f>ROUND((SUM(BH81:BH191)),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44</v>
      </c>
      <c r="F35" s="140">
        <f>ROUND((SUM(BI81:BI191)),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45</v>
      </c>
      <c r="E37" s="144"/>
      <c r="F37" s="144"/>
      <c r="G37" s="145" t="s">
        <v>46</v>
      </c>
      <c r="H37" s="146" t="s">
        <v>47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78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Bořice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 xml:space="preserve"> </v>
      </c>
      <c r="G48" s="39"/>
      <c r="H48" s="39"/>
      <c r="I48" s="31" t="s">
        <v>23</v>
      </c>
      <c r="J48" s="71" t="str">
        <f>IF(J10="","",J10)</f>
        <v>11. 9. 2023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 xml:space="preserve"> </v>
      </c>
      <c r="G50" s="39"/>
      <c r="H50" s="39"/>
      <c r="I50" s="31" t="s">
        <v>30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28</v>
      </c>
      <c r="D51" s="39"/>
      <c r="E51" s="39"/>
      <c r="F51" s="26" t="str">
        <f>IF(E16="","",E16)</f>
        <v>Vyplň údaj</v>
      </c>
      <c r="G51" s="39"/>
      <c r="H51" s="39"/>
      <c r="I51" s="31" t="s">
        <v>32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79</v>
      </c>
      <c r="D53" s="154"/>
      <c r="E53" s="154"/>
      <c r="F53" s="154"/>
      <c r="G53" s="154"/>
      <c r="H53" s="154"/>
      <c r="I53" s="154"/>
      <c r="J53" s="155" t="s">
        <v>80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67</v>
      </c>
      <c r="D55" s="39"/>
      <c r="E55" s="39"/>
      <c r="F55" s="39"/>
      <c r="G55" s="39"/>
      <c r="H55" s="39"/>
      <c r="I55" s="39"/>
      <c r="J55" s="101">
        <f>J81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81</v>
      </c>
    </row>
    <row r="56" s="9" customFormat="1" ht="24.96" customHeight="1">
      <c r="A56" s="9"/>
      <c r="B56" s="157"/>
      <c r="C56" s="158"/>
      <c r="D56" s="159" t="s">
        <v>82</v>
      </c>
      <c r="E56" s="160"/>
      <c r="F56" s="160"/>
      <c r="G56" s="160"/>
      <c r="H56" s="160"/>
      <c r="I56" s="160"/>
      <c r="J56" s="161">
        <f>J82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83</v>
      </c>
      <c r="E57" s="166"/>
      <c r="F57" s="166"/>
      <c r="G57" s="166"/>
      <c r="H57" s="166"/>
      <c r="I57" s="166"/>
      <c r="J57" s="167">
        <f>J83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3"/>
      <c r="C58" s="164"/>
      <c r="D58" s="165" t="s">
        <v>84</v>
      </c>
      <c r="E58" s="166"/>
      <c r="F58" s="166"/>
      <c r="G58" s="166"/>
      <c r="H58" s="166"/>
      <c r="I58" s="166"/>
      <c r="J58" s="167">
        <f>J125</f>
        <v>0</v>
      </c>
      <c r="K58" s="164"/>
      <c r="L58" s="168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3"/>
      <c r="C59" s="164"/>
      <c r="D59" s="165" t="s">
        <v>85</v>
      </c>
      <c r="E59" s="166"/>
      <c r="F59" s="166"/>
      <c r="G59" s="166"/>
      <c r="H59" s="166"/>
      <c r="I59" s="166"/>
      <c r="J59" s="167">
        <f>J130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3"/>
      <c r="C60" s="164"/>
      <c r="D60" s="165" t="s">
        <v>86</v>
      </c>
      <c r="E60" s="166"/>
      <c r="F60" s="166"/>
      <c r="G60" s="166"/>
      <c r="H60" s="166"/>
      <c r="I60" s="166"/>
      <c r="J60" s="167">
        <f>J167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3"/>
      <c r="C61" s="164"/>
      <c r="D61" s="165" t="s">
        <v>87</v>
      </c>
      <c r="E61" s="166"/>
      <c r="F61" s="166"/>
      <c r="G61" s="166"/>
      <c r="H61" s="166"/>
      <c r="I61" s="166"/>
      <c r="J61" s="167">
        <f>J171</f>
        <v>0</v>
      </c>
      <c r="K61" s="164"/>
      <c r="L61" s="16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7"/>
      <c r="C62" s="158"/>
      <c r="D62" s="159" t="s">
        <v>88</v>
      </c>
      <c r="E62" s="160"/>
      <c r="F62" s="160"/>
      <c r="G62" s="160"/>
      <c r="H62" s="160"/>
      <c r="I62" s="160"/>
      <c r="J62" s="161">
        <f>J175</f>
        <v>0</v>
      </c>
      <c r="K62" s="158"/>
      <c r="L62" s="16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3"/>
      <c r="C63" s="164"/>
      <c r="D63" s="165" t="s">
        <v>89</v>
      </c>
      <c r="E63" s="166"/>
      <c r="F63" s="166"/>
      <c r="G63" s="166"/>
      <c r="H63" s="166"/>
      <c r="I63" s="166"/>
      <c r="J63" s="167">
        <f>J176</f>
        <v>0</v>
      </c>
      <c r="K63" s="164"/>
      <c r="L63" s="16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90</v>
      </c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E7</f>
        <v>Údržba HOZ Bořice</v>
      </c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F10</f>
        <v xml:space="preserve"> </v>
      </c>
      <c r="G75" s="39"/>
      <c r="H75" s="39"/>
      <c r="I75" s="31" t="s">
        <v>23</v>
      </c>
      <c r="J75" s="71" t="str">
        <f>IF(J10="","",J10)</f>
        <v>11. 9. 2023</v>
      </c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E13</f>
        <v xml:space="preserve"> </v>
      </c>
      <c r="G77" s="39"/>
      <c r="H77" s="39"/>
      <c r="I77" s="31" t="s">
        <v>30</v>
      </c>
      <c r="J77" s="35" t="str">
        <f>E19</f>
        <v xml:space="preserve"> </v>
      </c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28</v>
      </c>
      <c r="D78" s="39"/>
      <c r="E78" s="39"/>
      <c r="F78" s="26" t="str">
        <f>IF(E16="","",E16)</f>
        <v>Vyplň údaj</v>
      </c>
      <c r="G78" s="39"/>
      <c r="H78" s="39"/>
      <c r="I78" s="31" t="s">
        <v>32</v>
      </c>
      <c r="J78" s="35" t="str">
        <f>E22</f>
        <v xml:space="preserve"> </v>
      </c>
      <c r="K78" s="39"/>
      <c r="L78" s="12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2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69"/>
      <c r="B80" s="170"/>
      <c r="C80" s="171" t="s">
        <v>91</v>
      </c>
      <c r="D80" s="172" t="s">
        <v>54</v>
      </c>
      <c r="E80" s="172" t="s">
        <v>50</v>
      </c>
      <c r="F80" s="172" t="s">
        <v>51</v>
      </c>
      <c r="G80" s="172" t="s">
        <v>92</v>
      </c>
      <c r="H80" s="172" t="s">
        <v>93</v>
      </c>
      <c r="I80" s="172" t="s">
        <v>94</v>
      </c>
      <c r="J80" s="172" t="s">
        <v>80</v>
      </c>
      <c r="K80" s="173" t="s">
        <v>95</v>
      </c>
      <c r="L80" s="174"/>
      <c r="M80" s="91" t="s">
        <v>19</v>
      </c>
      <c r="N80" s="92" t="s">
        <v>39</v>
      </c>
      <c r="O80" s="92" t="s">
        <v>96</v>
      </c>
      <c r="P80" s="92" t="s">
        <v>97</v>
      </c>
      <c r="Q80" s="92" t="s">
        <v>98</v>
      </c>
      <c r="R80" s="92" t="s">
        <v>99</v>
      </c>
      <c r="S80" s="92" t="s">
        <v>100</v>
      </c>
      <c r="T80" s="93" t="s">
        <v>101</v>
      </c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</row>
    <row r="81" s="2" customFormat="1" ht="22.8" customHeight="1">
      <c r="A81" s="37"/>
      <c r="B81" s="38"/>
      <c r="C81" s="98" t="s">
        <v>102</v>
      </c>
      <c r="D81" s="39"/>
      <c r="E81" s="39"/>
      <c r="F81" s="39"/>
      <c r="G81" s="39"/>
      <c r="H81" s="39"/>
      <c r="I81" s="39"/>
      <c r="J81" s="175">
        <f>BK81</f>
        <v>0</v>
      </c>
      <c r="K81" s="39"/>
      <c r="L81" s="43"/>
      <c r="M81" s="94"/>
      <c r="N81" s="176"/>
      <c r="O81" s="95"/>
      <c r="P81" s="177">
        <f>P82+P175</f>
        <v>0</v>
      </c>
      <c r="Q81" s="95"/>
      <c r="R81" s="177">
        <f>R82+R175</f>
        <v>4.2173204000000002</v>
      </c>
      <c r="S81" s="95"/>
      <c r="T81" s="178">
        <f>T82+T175</f>
        <v>56.943039999999996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68</v>
      </c>
      <c r="AU81" s="16" t="s">
        <v>81</v>
      </c>
      <c r="BK81" s="179">
        <f>BK82+BK175</f>
        <v>0</v>
      </c>
    </row>
    <row r="82" s="12" customFormat="1" ht="25.92" customHeight="1">
      <c r="A82" s="12"/>
      <c r="B82" s="180"/>
      <c r="C82" s="181"/>
      <c r="D82" s="182" t="s">
        <v>68</v>
      </c>
      <c r="E82" s="183" t="s">
        <v>103</v>
      </c>
      <c r="F82" s="183" t="s">
        <v>104</v>
      </c>
      <c r="G82" s="181"/>
      <c r="H82" s="181"/>
      <c r="I82" s="184"/>
      <c r="J82" s="185">
        <f>BK82</f>
        <v>0</v>
      </c>
      <c r="K82" s="181"/>
      <c r="L82" s="186"/>
      <c r="M82" s="187"/>
      <c r="N82" s="188"/>
      <c r="O82" s="188"/>
      <c r="P82" s="189">
        <f>P83+P125+P130+P167+P171</f>
        <v>0</v>
      </c>
      <c r="Q82" s="188"/>
      <c r="R82" s="189">
        <f>R83+R125+R130+R167+R171</f>
        <v>4.2173204000000002</v>
      </c>
      <c r="S82" s="188"/>
      <c r="T82" s="190">
        <f>T83+T125+T130+T167+T171</f>
        <v>56.943039999999996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1" t="s">
        <v>74</v>
      </c>
      <c r="AT82" s="192" t="s">
        <v>68</v>
      </c>
      <c r="AU82" s="192" t="s">
        <v>69</v>
      </c>
      <c r="AY82" s="191" t="s">
        <v>105</v>
      </c>
      <c r="BK82" s="193">
        <f>BK83+BK125+BK130+BK167+BK171</f>
        <v>0</v>
      </c>
    </row>
    <row r="83" s="12" customFormat="1" ht="22.8" customHeight="1">
      <c r="A83" s="12"/>
      <c r="B83" s="180"/>
      <c r="C83" s="181"/>
      <c r="D83" s="182" t="s">
        <v>68</v>
      </c>
      <c r="E83" s="194" t="s">
        <v>74</v>
      </c>
      <c r="F83" s="194" t="s">
        <v>106</v>
      </c>
      <c r="G83" s="181"/>
      <c r="H83" s="181"/>
      <c r="I83" s="184"/>
      <c r="J83" s="195">
        <f>BK83</f>
        <v>0</v>
      </c>
      <c r="K83" s="181"/>
      <c r="L83" s="186"/>
      <c r="M83" s="187"/>
      <c r="N83" s="188"/>
      <c r="O83" s="188"/>
      <c r="P83" s="189">
        <f>SUM(P84:P124)</f>
        <v>0</v>
      </c>
      <c r="Q83" s="188"/>
      <c r="R83" s="189">
        <f>SUM(R84:R124)</f>
        <v>0.21810000000000002</v>
      </c>
      <c r="S83" s="188"/>
      <c r="T83" s="190">
        <f>SUM(T84:T124)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1" t="s">
        <v>74</v>
      </c>
      <c r="AT83" s="192" t="s">
        <v>68</v>
      </c>
      <c r="AU83" s="192" t="s">
        <v>74</v>
      </c>
      <c r="AY83" s="191" t="s">
        <v>105</v>
      </c>
      <c r="BK83" s="193">
        <f>SUM(BK84:BK124)</f>
        <v>0</v>
      </c>
    </row>
    <row r="84" s="2" customFormat="1" ht="14.4" customHeight="1">
      <c r="A84" s="37"/>
      <c r="B84" s="38"/>
      <c r="C84" s="196" t="s">
        <v>74</v>
      </c>
      <c r="D84" s="196" t="s">
        <v>107</v>
      </c>
      <c r="E84" s="197" t="s">
        <v>108</v>
      </c>
      <c r="F84" s="198" t="s">
        <v>109</v>
      </c>
      <c r="G84" s="199" t="s">
        <v>110</v>
      </c>
      <c r="H84" s="200">
        <v>30</v>
      </c>
      <c r="I84" s="201"/>
      <c r="J84" s="202">
        <f>ROUND(I84*H84,2)</f>
        <v>0</v>
      </c>
      <c r="K84" s="198" t="s">
        <v>111</v>
      </c>
      <c r="L84" s="43"/>
      <c r="M84" s="203" t="s">
        <v>19</v>
      </c>
      <c r="N84" s="204" t="s">
        <v>40</v>
      </c>
      <c r="O84" s="83"/>
      <c r="P84" s="205">
        <f>O84*H84</f>
        <v>0</v>
      </c>
      <c r="Q84" s="205">
        <v>0.0071900000000000002</v>
      </c>
      <c r="R84" s="205">
        <f>Q84*H84</f>
        <v>0.2157</v>
      </c>
      <c r="S84" s="205">
        <v>0</v>
      </c>
      <c r="T84" s="20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07" t="s">
        <v>112</v>
      </c>
      <c r="AT84" s="207" t="s">
        <v>107</v>
      </c>
      <c r="AU84" s="207" t="s">
        <v>76</v>
      </c>
      <c r="AY84" s="16" t="s">
        <v>105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6" t="s">
        <v>74</v>
      </c>
      <c r="BK84" s="208">
        <f>ROUND(I84*H84,2)</f>
        <v>0</v>
      </c>
      <c r="BL84" s="16" t="s">
        <v>112</v>
      </c>
      <c r="BM84" s="207" t="s">
        <v>113</v>
      </c>
    </row>
    <row r="85" s="2" customFormat="1">
      <c r="A85" s="37"/>
      <c r="B85" s="38"/>
      <c r="C85" s="39"/>
      <c r="D85" s="209" t="s">
        <v>114</v>
      </c>
      <c r="E85" s="39"/>
      <c r="F85" s="210" t="s">
        <v>115</v>
      </c>
      <c r="G85" s="39"/>
      <c r="H85" s="39"/>
      <c r="I85" s="211"/>
      <c r="J85" s="39"/>
      <c r="K85" s="39"/>
      <c r="L85" s="43"/>
      <c r="M85" s="212"/>
      <c r="N85" s="213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114</v>
      </c>
      <c r="AU85" s="16" t="s">
        <v>76</v>
      </c>
    </row>
    <row r="86" s="2" customFormat="1">
      <c r="A86" s="37"/>
      <c r="B86" s="38"/>
      <c r="C86" s="39"/>
      <c r="D86" s="214" t="s">
        <v>116</v>
      </c>
      <c r="E86" s="39"/>
      <c r="F86" s="215" t="s">
        <v>117</v>
      </c>
      <c r="G86" s="39"/>
      <c r="H86" s="39"/>
      <c r="I86" s="211"/>
      <c r="J86" s="39"/>
      <c r="K86" s="39"/>
      <c r="L86" s="43"/>
      <c r="M86" s="212"/>
      <c r="N86" s="213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116</v>
      </c>
      <c r="AU86" s="16" t="s">
        <v>76</v>
      </c>
    </row>
    <row r="87" s="2" customFormat="1" ht="14.4" customHeight="1">
      <c r="A87" s="37"/>
      <c r="B87" s="38"/>
      <c r="C87" s="196" t="s">
        <v>76</v>
      </c>
      <c r="D87" s="196" t="s">
        <v>107</v>
      </c>
      <c r="E87" s="197" t="s">
        <v>118</v>
      </c>
      <c r="F87" s="198" t="s">
        <v>119</v>
      </c>
      <c r="G87" s="199" t="s">
        <v>120</v>
      </c>
      <c r="H87" s="200">
        <v>80</v>
      </c>
      <c r="I87" s="201"/>
      <c r="J87" s="202">
        <f>ROUND(I87*H87,2)</f>
        <v>0</v>
      </c>
      <c r="K87" s="198" t="s">
        <v>111</v>
      </c>
      <c r="L87" s="43"/>
      <c r="M87" s="203" t="s">
        <v>19</v>
      </c>
      <c r="N87" s="204" t="s">
        <v>40</v>
      </c>
      <c r="O87" s="83"/>
      <c r="P87" s="205">
        <f>O87*H87</f>
        <v>0</v>
      </c>
      <c r="Q87" s="205">
        <v>3.0000000000000001E-05</v>
      </c>
      <c r="R87" s="205">
        <f>Q87*H87</f>
        <v>0.0024000000000000002</v>
      </c>
      <c r="S87" s="205">
        <v>0</v>
      </c>
      <c r="T87" s="20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07" t="s">
        <v>112</v>
      </c>
      <c r="AT87" s="207" t="s">
        <v>107</v>
      </c>
      <c r="AU87" s="207" t="s">
        <v>76</v>
      </c>
      <c r="AY87" s="16" t="s">
        <v>105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6" t="s">
        <v>74</v>
      </c>
      <c r="BK87" s="208">
        <f>ROUND(I87*H87,2)</f>
        <v>0</v>
      </c>
      <c r="BL87" s="16" t="s">
        <v>112</v>
      </c>
      <c r="BM87" s="207" t="s">
        <v>121</v>
      </c>
    </row>
    <row r="88" s="2" customFormat="1">
      <c r="A88" s="37"/>
      <c r="B88" s="38"/>
      <c r="C88" s="39"/>
      <c r="D88" s="209" t="s">
        <v>114</v>
      </c>
      <c r="E88" s="39"/>
      <c r="F88" s="210" t="s">
        <v>122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114</v>
      </c>
      <c r="AU88" s="16" t="s">
        <v>76</v>
      </c>
    </row>
    <row r="89" s="2" customFormat="1">
      <c r="A89" s="37"/>
      <c r="B89" s="38"/>
      <c r="C89" s="39"/>
      <c r="D89" s="214" t="s">
        <v>116</v>
      </c>
      <c r="E89" s="39"/>
      <c r="F89" s="215" t="s">
        <v>123</v>
      </c>
      <c r="G89" s="39"/>
      <c r="H89" s="39"/>
      <c r="I89" s="211"/>
      <c r="J89" s="39"/>
      <c r="K89" s="39"/>
      <c r="L89" s="43"/>
      <c r="M89" s="212"/>
      <c r="N89" s="213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116</v>
      </c>
      <c r="AU89" s="16" t="s">
        <v>76</v>
      </c>
    </row>
    <row r="90" s="2" customFormat="1" ht="14.4" customHeight="1">
      <c r="A90" s="37"/>
      <c r="B90" s="38"/>
      <c r="C90" s="196" t="s">
        <v>124</v>
      </c>
      <c r="D90" s="196" t="s">
        <v>107</v>
      </c>
      <c r="E90" s="197" t="s">
        <v>125</v>
      </c>
      <c r="F90" s="198" t="s">
        <v>126</v>
      </c>
      <c r="G90" s="199" t="s">
        <v>127</v>
      </c>
      <c r="H90" s="200">
        <v>205.40000000000001</v>
      </c>
      <c r="I90" s="201"/>
      <c r="J90" s="202">
        <f>ROUND(I90*H90,2)</f>
        <v>0</v>
      </c>
      <c r="K90" s="198" t="s">
        <v>111</v>
      </c>
      <c r="L90" s="43"/>
      <c r="M90" s="203" t="s">
        <v>19</v>
      </c>
      <c r="N90" s="204" t="s">
        <v>40</v>
      </c>
      <c r="O90" s="83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7" t="s">
        <v>112</v>
      </c>
      <c r="AT90" s="207" t="s">
        <v>107</v>
      </c>
      <c r="AU90" s="207" t="s">
        <v>76</v>
      </c>
      <c r="AY90" s="16" t="s">
        <v>105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74</v>
      </c>
      <c r="BK90" s="208">
        <f>ROUND(I90*H90,2)</f>
        <v>0</v>
      </c>
      <c r="BL90" s="16" t="s">
        <v>112</v>
      </c>
      <c r="BM90" s="207" t="s">
        <v>128</v>
      </c>
    </row>
    <row r="91" s="2" customFormat="1">
      <c r="A91" s="37"/>
      <c r="B91" s="38"/>
      <c r="C91" s="39"/>
      <c r="D91" s="209" t="s">
        <v>114</v>
      </c>
      <c r="E91" s="39"/>
      <c r="F91" s="210" t="s">
        <v>129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114</v>
      </c>
      <c r="AU91" s="16" t="s">
        <v>76</v>
      </c>
    </row>
    <row r="92" s="2" customFormat="1">
      <c r="A92" s="37"/>
      <c r="B92" s="38"/>
      <c r="C92" s="39"/>
      <c r="D92" s="214" t="s">
        <v>116</v>
      </c>
      <c r="E92" s="39"/>
      <c r="F92" s="215" t="s">
        <v>130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116</v>
      </c>
      <c r="AU92" s="16" t="s">
        <v>76</v>
      </c>
    </row>
    <row r="93" s="13" customFormat="1">
      <c r="A93" s="13"/>
      <c r="B93" s="216"/>
      <c r="C93" s="217"/>
      <c r="D93" s="209" t="s">
        <v>131</v>
      </c>
      <c r="E93" s="218" t="s">
        <v>19</v>
      </c>
      <c r="F93" s="219" t="s">
        <v>132</v>
      </c>
      <c r="G93" s="217"/>
      <c r="H93" s="220">
        <v>205.40000000000001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6" t="s">
        <v>131</v>
      </c>
      <c r="AU93" s="226" t="s">
        <v>76</v>
      </c>
      <c r="AV93" s="13" t="s">
        <v>76</v>
      </c>
      <c r="AW93" s="13" t="s">
        <v>31</v>
      </c>
      <c r="AX93" s="13" t="s">
        <v>74</v>
      </c>
      <c r="AY93" s="226" t="s">
        <v>105</v>
      </c>
    </row>
    <row r="94" s="2" customFormat="1" ht="19.8" customHeight="1">
      <c r="A94" s="37"/>
      <c r="B94" s="38"/>
      <c r="C94" s="196" t="s">
        <v>133</v>
      </c>
      <c r="D94" s="196" t="s">
        <v>107</v>
      </c>
      <c r="E94" s="197" t="s">
        <v>134</v>
      </c>
      <c r="F94" s="198" t="s">
        <v>135</v>
      </c>
      <c r="G94" s="199" t="s">
        <v>136</v>
      </c>
      <c r="H94" s="200">
        <v>2</v>
      </c>
      <c r="I94" s="201"/>
      <c r="J94" s="202">
        <f>ROUND(I94*H94,2)</f>
        <v>0</v>
      </c>
      <c r="K94" s="198" t="s">
        <v>111</v>
      </c>
      <c r="L94" s="43"/>
      <c r="M94" s="203" t="s">
        <v>19</v>
      </c>
      <c r="N94" s="204" t="s">
        <v>40</v>
      </c>
      <c r="O94" s="83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7" t="s">
        <v>112</v>
      </c>
      <c r="AT94" s="207" t="s">
        <v>107</v>
      </c>
      <c r="AU94" s="207" t="s">
        <v>76</v>
      </c>
      <c r="AY94" s="16" t="s">
        <v>105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74</v>
      </c>
      <c r="BK94" s="208">
        <f>ROUND(I94*H94,2)</f>
        <v>0</v>
      </c>
      <c r="BL94" s="16" t="s">
        <v>112</v>
      </c>
      <c r="BM94" s="207" t="s">
        <v>137</v>
      </c>
    </row>
    <row r="95" s="2" customFormat="1">
      <c r="A95" s="37"/>
      <c r="B95" s="38"/>
      <c r="C95" s="39"/>
      <c r="D95" s="209" t="s">
        <v>114</v>
      </c>
      <c r="E95" s="39"/>
      <c r="F95" s="210" t="s">
        <v>138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114</v>
      </c>
      <c r="AU95" s="16" t="s">
        <v>76</v>
      </c>
    </row>
    <row r="96" s="2" customFormat="1">
      <c r="A96" s="37"/>
      <c r="B96" s="38"/>
      <c r="C96" s="39"/>
      <c r="D96" s="214" t="s">
        <v>116</v>
      </c>
      <c r="E96" s="39"/>
      <c r="F96" s="215" t="s">
        <v>139</v>
      </c>
      <c r="G96" s="39"/>
      <c r="H96" s="39"/>
      <c r="I96" s="211"/>
      <c r="J96" s="39"/>
      <c r="K96" s="39"/>
      <c r="L96" s="43"/>
      <c r="M96" s="212"/>
      <c r="N96" s="21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116</v>
      </c>
      <c r="AU96" s="16" t="s">
        <v>76</v>
      </c>
    </row>
    <row r="97" s="2" customFormat="1" ht="14.4" customHeight="1">
      <c r="A97" s="37"/>
      <c r="B97" s="38"/>
      <c r="C97" s="196" t="s">
        <v>140</v>
      </c>
      <c r="D97" s="196" t="s">
        <v>107</v>
      </c>
      <c r="E97" s="197" t="s">
        <v>141</v>
      </c>
      <c r="F97" s="198" t="s">
        <v>142</v>
      </c>
      <c r="G97" s="199" t="s">
        <v>136</v>
      </c>
      <c r="H97" s="200">
        <v>2</v>
      </c>
      <c r="I97" s="201"/>
      <c r="J97" s="202">
        <f>ROUND(I97*H97,2)</f>
        <v>0</v>
      </c>
      <c r="K97" s="198" t="s">
        <v>111</v>
      </c>
      <c r="L97" s="43"/>
      <c r="M97" s="203" t="s">
        <v>19</v>
      </c>
      <c r="N97" s="204" t="s">
        <v>40</v>
      </c>
      <c r="O97" s="83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7" t="s">
        <v>112</v>
      </c>
      <c r="AT97" s="207" t="s">
        <v>107</v>
      </c>
      <c r="AU97" s="207" t="s">
        <v>76</v>
      </c>
      <c r="AY97" s="16" t="s">
        <v>105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6" t="s">
        <v>74</v>
      </c>
      <c r="BK97" s="208">
        <f>ROUND(I97*H97,2)</f>
        <v>0</v>
      </c>
      <c r="BL97" s="16" t="s">
        <v>112</v>
      </c>
      <c r="BM97" s="207" t="s">
        <v>143</v>
      </c>
    </row>
    <row r="98" s="2" customFormat="1">
      <c r="A98" s="37"/>
      <c r="B98" s="38"/>
      <c r="C98" s="39"/>
      <c r="D98" s="209" t="s">
        <v>114</v>
      </c>
      <c r="E98" s="39"/>
      <c r="F98" s="210" t="s">
        <v>144</v>
      </c>
      <c r="G98" s="39"/>
      <c r="H98" s="39"/>
      <c r="I98" s="211"/>
      <c r="J98" s="39"/>
      <c r="K98" s="39"/>
      <c r="L98" s="43"/>
      <c r="M98" s="212"/>
      <c r="N98" s="21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114</v>
      </c>
      <c r="AU98" s="16" t="s">
        <v>76</v>
      </c>
    </row>
    <row r="99" s="2" customFormat="1">
      <c r="A99" s="37"/>
      <c r="B99" s="38"/>
      <c r="C99" s="39"/>
      <c r="D99" s="214" t="s">
        <v>116</v>
      </c>
      <c r="E99" s="39"/>
      <c r="F99" s="215" t="s">
        <v>145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116</v>
      </c>
      <c r="AU99" s="16" t="s">
        <v>76</v>
      </c>
    </row>
    <row r="100" s="13" customFormat="1">
      <c r="A100" s="13"/>
      <c r="B100" s="216"/>
      <c r="C100" s="217"/>
      <c r="D100" s="209" t="s">
        <v>131</v>
      </c>
      <c r="E100" s="218" t="s">
        <v>19</v>
      </c>
      <c r="F100" s="219" t="s">
        <v>146</v>
      </c>
      <c r="G100" s="217"/>
      <c r="H100" s="220">
        <v>2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131</v>
      </c>
      <c r="AU100" s="226" t="s">
        <v>76</v>
      </c>
      <c r="AV100" s="13" t="s">
        <v>76</v>
      </c>
      <c r="AW100" s="13" t="s">
        <v>31</v>
      </c>
      <c r="AX100" s="13" t="s">
        <v>74</v>
      </c>
      <c r="AY100" s="226" t="s">
        <v>105</v>
      </c>
    </row>
    <row r="101" s="2" customFormat="1" ht="19.8" customHeight="1">
      <c r="A101" s="37"/>
      <c r="B101" s="38"/>
      <c r="C101" s="196" t="s">
        <v>147</v>
      </c>
      <c r="D101" s="196" t="s">
        <v>107</v>
      </c>
      <c r="E101" s="197" t="s">
        <v>148</v>
      </c>
      <c r="F101" s="198" t="s">
        <v>149</v>
      </c>
      <c r="G101" s="199" t="s">
        <v>136</v>
      </c>
      <c r="H101" s="200">
        <v>146.19999999999999</v>
      </c>
      <c r="I101" s="201"/>
      <c r="J101" s="202">
        <f>ROUND(I101*H101,2)</f>
        <v>0</v>
      </c>
      <c r="K101" s="198" t="s">
        <v>111</v>
      </c>
      <c r="L101" s="43"/>
      <c r="M101" s="203" t="s">
        <v>19</v>
      </c>
      <c r="N101" s="204" t="s">
        <v>40</v>
      </c>
      <c r="O101" s="83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7" t="s">
        <v>112</v>
      </c>
      <c r="AT101" s="207" t="s">
        <v>107</v>
      </c>
      <c r="AU101" s="207" t="s">
        <v>76</v>
      </c>
      <c r="AY101" s="16" t="s">
        <v>105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6" t="s">
        <v>74</v>
      </c>
      <c r="BK101" s="208">
        <f>ROUND(I101*H101,2)</f>
        <v>0</v>
      </c>
      <c r="BL101" s="16" t="s">
        <v>112</v>
      </c>
      <c r="BM101" s="207" t="s">
        <v>150</v>
      </c>
    </row>
    <row r="102" s="2" customFormat="1">
      <c r="A102" s="37"/>
      <c r="B102" s="38"/>
      <c r="C102" s="39"/>
      <c r="D102" s="209" t="s">
        <v>114</v>
      </c>
      <c r="E102" s="39"/>
      <c r="F102" s="210" t="s">
        <v>151</v>
      </c>
      <c r="G102" s="39"/>
      <c r="H102" s="39"/>
      <c r="I102" s="211"/>
      <c r="J102" s="39"/>
      <c r="K102" s="39"/>
      <c r="L102" s="43"/>
      <c r="M102" s="212"/>
      <c r="N102" s="213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114</v>
      </c>
      <c r="AU102" s="16" t="s">
        <v>76</v>
      </c>
    </row>
    <row r="103" s="2" customFormat="1">
      <c r="A103" s="37"/>
      <c r="B103" s="38"/>
      <c r="C103" s="39"/>
      <c r="D103" s="214" t="s">
        <v>116</v>
      </c>
      <c r="E103" s="39"/>
      <c r="F103" s="215" t="s">
        <v>152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116</v>
      </c>
      <c r="AU103" s="16" t="s">
        <v>76</v>
      </c>
    </row>
    <row r="104" s="13" customFormat="1">
      <c r="A104" s="13"/>
      <c r="B104" s="216"/>
      <c r="C104" s="217"/>
      <c r="D104" s="209" t="s">
        <v>131</v>
      </c>
      <c r="E104" s="218" t="s">
        <v>19</v>
      </c>
      <c r="F104" s="219" t="s">
        <v>153</v>
      </c>
      <c r="G104" s="217"/>
      <c r="H104" s="220">
        <v>146.19999999999999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6" t="s">
        <v>131</v>
      </c>
      <c r="AU104" s="226" t="s">
        <v>76</v>
      </c>
      <c r="AV104" s="13" t="s">
        <v>76</v>
      </c>
      <c r="AW104" s="13" t="s">
        <v>31</v>
      </c>
      <c r="AX104" s="13" t="s">
        <v>74</v>
      </c>
      <c r="AY104" s="226" t="s">
        <v>105</v>
      </c>
    </row>
    <row r="105" s="2" customFormat="1" ht="14.4" customHeight="1">
      <c r="A105" s="37"/>
      <c r="B105" s="38"/>
      <c r="C105" s="196" t="s">
        <v>112</v>
      </c>
      <c r="D105" s="196" t="s">
        <v>107</v>
      </c>
      <c r="E105" s="197" t="s">
        <v>154</v>
      </c>
      <c r="F105" s="198" t="s">
        <v>155</v>
      </c>
      <c r="G105" s="199" t="s">
        <v>136</v>
      </c>
      <c r="H105" s="200">
        <v>4</v>
      </c>
      <c r="I105" s="201"/>
      <c r="J105" s="202">
        <f>ROUND(I105*H105,2)</f>
        <v>0</v>
      </c>
      <c r="K105" s="198" t="s">
        <v>111</v>
      </c>
      <c r="L105" s="43"/>
      <c r="M105" s="203" t="s">
        <v>19</v>
      </c>
      <c r="N105" s="204" t="s">
        <v>40</v>
      </c>
      <c r="O105" s="83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7" t="s">
        <v>112</v>
      </c>
      <c r="AT105" s="207" t="s">
        <v>107</v>
      </c>
      <c r="AU105" s="207" t="s">
        <v>76</v>
      </c>
      <c r="AY105" s="16" t="s">
        <v>105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6" t="s">
        <v>74</v>
      </c>
      <c r="BK105" s="208">
        <f>ROUND(I105*H105,2)</f>
        <v>0</v>
      </c>
      <c r="BL105" s="16" t="s">
        <v>112</v>
      </c>
      <c r="BM105" s="207" t="s">
        <v>156</v>
      </c>
    </row>
    <row r="106" s="2" customFormat="1">
      <c r="A106" s="37"/>
      <c r="B106" s="38"/>
      <c r="C106" s="39"/>
      <c r="D106" s="209" t="s">
        <v>114</v>
      </c>
      <c r="E106" s="39"/>
      <c r="F106" s="210" t="s">
        <v>157</v>
      </c>
      <c r="G106" s="39"/>
      <c r="H106" s="39"/>
      <c r="I106" s="211"/>
      <c r="J106" s="39"/>
      <c r="K106" s="39"/>
      <c r="L106" s="43"/>
      <c r="M106" s="212"/>
      <c r="N106" s="21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114</v>
      </c>
      <c r="AU106" s="16" t="s">
        <v>76</v>
      </c>
    </row>
    <row r="107" s="2" customFormat="1">
      <c r="A107" s="37"/>
      <c r="B107" s="38"/>
      <c r="C107" s="39"/>
      <c r="D107" s="214" t="s">
        <v>116</v>
      </c>
      <c r="E107" s="39"/>
      <c r="F107" s="215" t="s">
        <v>158</v>
      </c>
      <c r="G107" s="39"/>
      <c r="H107" s="39"/>
      <c r="I107" s="211"/>
      <c r="J107" s="39"/>
      <c r="K107" s="39"/>
      <c r="L107" s="43"/>
      <c r="M107" s="212"/>
      <c r="N107" s="213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116</v>
      </c>
      <c r="AU107" s="16" t="s">
        <v>76</v>
      </c>
    </row>
    <row r="108" s="2" customFormat="1" ht="14.4" customHeight="1">
      <c r="A108" s="37"/>
      <c r="B108" s="38"/>
      <c r="C108" s="196" t="s">
        <v>159</v>
      </c>
      <c r="D108" s="196" t="s">
        <v>107</v>
      </c>
      <c r="E108" s="197" t="s">
        <v>160</v>
      </c>
      <c r="F108" s="198" t="s">
        <v>161</v>
      </c>
      <c r="G108" s="199" t="s">
        <v>136</v>
      </c>
      <c r="H108" s="200">
        <v>2</v>
      </c>
      <c r="I108" s="201"/>
      <c r="J108" s="202">
        <f>ROUND(I108*H108,2)</f>
        <v>0</v>
      </c>
      <c r="K108" s="198" t="s">
        <v>111</v>
      </c>
      <c r="L108" s="43"/>
      <c r="M108" s="203" t="s">
        <v>19</v>
      </c>
      <c r="N108" s="204" t="s">
        <v>40</v>
      </c>
      <c r="O108" s="83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7" t="s">
        <v>112</v>
      </c>
      <c r="AT108" s="207" t="s">
        <v>107</v>
      </c>
      <c r="AU108" s="207" t="s">
        <v>76</v>
      </c>
      <c r="AY108" s="16" t="s">
        <v>105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6" t="s">
        <v>74</v>
      </c>
      <c r="BK108" s="208">
        <f>ROUND(I108*H108,2)</f>
        <v>0</v>
      </c>
      <c r="BL108" s="16" t="s">
        <v>112</v>
      </c>
      <c r="BM108" s="207" t="s">
        <v>162</v>
      </c>
    </row>
    <row r="109" s="2" customFormat="1">
      <c r="A109" s="37"/>
      <c r="B109" s="38"/>
      <c r="C109" s="39"/>
      <c r="D109" s="209" t="s">
        <v>114</v>
      </c>
      <c r="E109" s="39"/>
      <c r="F109" s="210" t="s">
        <v>163</v>
      </c>
      <c r="G109" s="39"/>
      <c r="H109" s="39"/>
      <c r="I109" s="211"/>
      <c r="J109" s="39"/>
      <c r="K109" s="39"/>
      <c r="L109" s="43"/>
      <c r="M109" s="212"/>
      <c r="N109" s="213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114</v>
      </c>
      <c r="AU109" s="16" t="s">
        <v>76</v>
      </c>
    </row>
    <row r="110" s="2" customFormat="1">
      <c r="A110" s="37"/>
      <c r="B110" s="38"/>
      <c r="C110" s="39"/>
      <c r="D110" s="214" t="s">
        <v>116</v>
      </c>
      <c r="E110" s="39"/>
      <c r="F110" s="215" t="s">
        <v>164</v>
      </c>
      <c r="G110" s="39"/>
      <c r="H110" s="39"/>
      <c r="I110" s="211"/>
      <c r="J110" s="39"/>
      <c r="K110" s="39"/>
      <c r="L110" s="43"/>
      <c r="M110" s="212"/>
      <c r="N110" s="213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116</v>
      </c>
      <c r="AU110" s="16" t="s">
        <v>76</v>
      </c>
    </row>
    <row r="111" s="2" customFormat="1" ht="14.4" customHeight="1">
      <c r="A111" s="37"/>
      <c r="B111" s="38"/>
      <c r="C111" s="196" t="s">
        <v>165</v>
      </c>
      <c r="D111" s="196" t="s">
        <v>107</v>
      </c>
      <c r="E111" s="197" t="s">
        <v>166</v>
      </c>
      <c r="F111" s="198" t="s">
        <v>167</v>
      </c>
      <c r="G111" s="199" t="s">
        <v>136</v>
      </c>
      <c r="H111" s="200">
        <v>83</v>
      </c>
      <c r="I111" s="201"/>
      <c r="J111" s="202">
        <f>ROUND(I111*H111,2)</f>
        <v>0</v>
      </c>
      <c r="K111" s="198" t="s">
        <v>111</v>
      </c>
      <c r="L111" s="43"/>
      <c r="M111" s="203" t="s">
        <v>19</v>
      </c>
      <c r="N111" s="204" t="s">
        <v>40</v>
      </c>
      <c r="O111" s="83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7" t="s">
        <v>112</v>
      </c>
      <c r="AT111" s="207" t="s">
        <v>107</v>
      </c>
      <c r="AU111" s="207" t="s">
        <v>76</v>
      </c>
      <c r="AY111" s="16" t="s">
        <v>105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6" t="s">
        <v>74</v>
      </c>
      <c r="BK111" s="208">
        <f>ROUND(I111*H111,2)</f>
        <v>0</v>
      </c>
      <c r="BL111" s="16" t="s">
        <v>112</v>
      </c>
      <c r="BM111" s="207" t="s">
        <v>168</v>
      </c>
    </row>
    <row r="112" s="2" customFormat="1">
      <c r="A112" s="37"/>
      <c r="B112" s="38"/>
      <c r="C112" s="39"/>
      <c r="D112" s="209" t="s">
        <v>114</v>
      </c>
      <c r="E112" s="39"/>
      <c r="F112" s="210" t="s">
        <v>169</v>
      </c>
      <c r="G112" s="39"/>
      <c r="H112" s="39"/>
      <c r="I112" s="211"/>
      <c r="J112" s="39"/>
      <c r="K112" s="39"/>
      <c r="L112" s="43"/>
      <c r="M112" s="212"/>
      <c r="N112" s="213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114</v>
      </c>
      <c r="AU112" s="16" t="s">
        <v>76</v>
      </c>
    </row>
    <row r="113" s="2" customFormat="1">
      <c r="A113" s="37"/>
      <c r="B113" s="38"/>
      <c r="C113" s="39"/>
      <c r="D113" s="214" t="s">
        <v>116</v>
      </c>
      <c r="E113" s="39"/>
      <c r="F113" s="215" t="s">
        <v>170</v>
      </c>
      <c r="G113" s="39"/>
      <c r="H113" s="39"/>
      <c r="I113" s="211"/>
      <c r="J113" s="39"/>
      <c r="K113" s="39"/>
      <c r="L113" s="43"/>
      <c r="M113" s="212"/>
      <c r="N113" s="213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116</v>
      </c>
      <c r="AU113" s="16" t="s">
        <v>76</v>
      </c>
    </row>
    <row r="114" s="13" customFormat="1">
      <c r="A114" s="13"/>
      <c r="B114" s="216"/>
      <c r="C114" s="217"/>
      <c r="D114" s="209" t="s">
        <v>131</v>
      </c>
      <c r="E114" s="218" t="s">
        <v>19</v>
      </c>
      <c r="F114" s="219" t="s">
        <v>171</v>
      </c>
      <c r="G114" s="217"/>
      <c r="H114" s="220">
        <v>83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131</v>
      </c>
      <c r="AU114" s="226" t="s">
        <v>76</v>
      </c>
      <c r="AV114" s="13" t="s">
        <v>76</v>
      </c>
      <c r="AW114" s="13" t="s">
        <v>31</v>
      </c>
      <c r="AX114" s="13" t="s">
        <v>74</v>
      </c>
      <c r="AY114" s="226" t="s">
        <v>105</v>
      </c>
    </row>
    <row r="115" s="2" customFormat="1" ht="14.4" customHeight="1">
      <c r="A115" s="37"/>
      <c r="B115" s="38"/>
      <c r="C115" s="196" t="s">
        <v>172</v>
      </c>
      <c r="D115" s="196" t="s">
        <v>107</v>
      </c>
      <c r="E115" s="197" t="s">
        <v>173</v>
      </c>
      <c r="F115" s="198" t="s">
        <v>174</v>
      </c>
      <c r="G115" s="199" t="s">
        <v>136</v>
      </c>
      <c r="H115" s="200">
        <v>63.200000000000003</v>
      </c>
      <c r="I115" s="201"/>
      <c r="J115" s="202">
        <f>ROUND(I115*H115,2)</f>
        <v>0</v>
      </c>
      <c r="K115" s="198" t="s">
        <v>111</v>
      </c>
      <c r="L115" s="43"/>
      <c r="M115" s="203" t="s">
        <v>19</v>
      </c>
      <c r="N115" s="204" t="s">
        <v>40</v>
      </c>
      <c r="O115" s="83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7" t="s">
        <v>112</v>
      </c>
      <c r="AT115" s="207" t="s">
        <v>107</v>
      </c>
      <c r="AU115" s="207" t="s">
        <v>76</v>
      </c>
      <c r="AY115" s="16" t="s">
        <v>105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6" t="s">
        <v>74</v>
      </c>
      <c r="BK115" s="208">
        <f>ROUND(I115*H115,2)</f>
        <v>0</v>
      </c>
      <c r="BL115" s="16" t="s">
        <v>112</v>
      </c>
      <c r="BM115" s="207" t="s">
        <v>175</v>
      </c>
    </row>
    <row r="116" s="2" customFormat="1">
      <c r="A116" s="37"/>
      <c r="B116" s="38"/>
      <c r="C116" s="39"/>
      <c r="D116" s="209" t="s">
        <v>114</v>
      </c>
      <c r="E116" s="39"/>
      <c r="F116" s="210" t="s">
        <v>176</v>
      </c>
      <c r="G116" s="39"/>
      <c r="H116" s="39"/>
      <c r="I116" s="211"/>
      <c r="J116" s="39"/>
      <c r="K116" s="39"/>
      <c r="L116" s="43"/>
      <c r="M116" s="212"/>
      <c r="N116" s="213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114</v>
      </c>
      <c r="AU116" s="16" t="s">
        <v>76</v>
      </c>
    </row>
    <row r="117" s="2" customFormat="1">
      <c r="A117" s="37"/>
      <c r="B117" s="38"/>
      <c r="C117" s="39"/>
      <c r="D117" s="214" t="s">
        <v>116</v>
      </c>
      <c r="E117" s="39"/>
      <c r="F117" s="215" t="s">
        <v>177</v>
      </c>
      <c r="G117" s="39"/>
      <c r="H117" s="39"/>
      <c r="I117" s="211"/>
      <c r="J117" s="39"/>
      <c r="K117" s="39"/>
      <c r="L117" s="43"/>
      <c r="M117" s="212"/>
      <c r="N117" s="213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116</v>
      </c>
      <c r="AU117" s="16" t="s">
        <v>76</v>
      </c>
    </row>
    <row r="118" s="13" customFormat="1">
      <c r="A118" s="13"/>
      <c r="B118" s="216"/>
      <c r="C118" s="217"/>
      <c r="D118" s="209" t="s">
        <v>131</v>
      </c>
      <c r="E118" s="218" t="s">
        <v>19</v>
      </c>
      <c r="F118" s="219" t="s">
        <v>178</v>
      </c>
      <c r="G118" s="217"/>
      <c r="H118" s="220">
        <v>63.200000000000003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131</v>
      </c>
      <c r="AU118" s="226" t="s">
        <v>76</v>
      </c>
      <c r="AV118" s="13" t="s">
        <v>76</v>
      </c>
      <c r="AW118" s="13" t="s">
        <v>31</v>
      </c>
      <c r="AX118" s="13" t="s">
        <v>74</v>
      </c>
      <c r="AY118" s="226" t="s">
        <v>105</v>
      </c>
    </row>
    <row r="119" s="2" customFormat="1" ht="14.4" customHeight="1">
      <c r="A119" s="37"/>
      <c r="B119" s="38"/>
      <c r="C119" s="196" t="s">
        <v>8</v>
      </c>
      <c r="D119" s="196" t="s">
        <v>107</v>
      </c>
      <c r="E119" s="197" t="s">
        <v>179</v>
      </c>
      <c r="F119" s="198" t="s">
        <v>180</v>
      </c>
      <c r="G119" s="199" t="s">
        <v>136</v>
      </c>
      <c r="H119" s="200">
        <v>63.200000000000003</v>
      </c>
      <c r="I119" s="201"/>
      <c r="J119" s="202">
        <f>ROUND(I119*H119,2)</f>
        <v>0</v>
      </c>
      <c r="K119" s="198" t="s">
        <v>111</v>
      </c>
      <c r="L119" s="43"/>
      <c r="M119" s="203" t="s">
        <v>19</v>
      </c>
      <c r="N119" s="204" t="s">
        <v>40</v>
      </c>
      <c r="O119" s="83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7" t="s">
        <v>112</v>
      </c>
      <c r="AT119" s="207" t="s">
        <v>107</v>
      </c>
      <c r="AU119" s="207" t="s">
        <v>76</v>
      </c>
      <c r="AY119" s="16" t="s">
        <v>105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6" t="s">
        <v>74</v>
      </c>
      <c r="BK119" s="208">
        <f>ROUND(I119*H119,2)</f>
        <v>0</v>
      </c>
      <c r="BL119" s="16" t="s">
        <v>112</v>
      </c>
      <c r="BM119" s="207" t="s">
        <v>181</v>
      </c>
    </row>
    <row r="120" s="2" customFormat="1">
      <c r="A120" s="37"/>
      <c r="B120" s="38"/>
      <c r="C120" s="39"/>
      <c r="D120" s="209" t="s">
        <v>114</v>
      </c>
      <c r="E120" s="39"/>
      <c r="F120" s="210" t="s">
        <v>182</v>
      </c>
      <c r="G120" s="39"/>
      <c r="H120" s="39"/>
      <c r="I120" s="211"/>
      <c r="J120" s="39"/>
      <c r="K120" s="39"/>
      <c r="L120" s="43"/>
      <c r="M120" s="212"/>
      <c r="N120" s="213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114</v>
      </c>
      <c r="AU120" s="16" t="s">
        <v>76</v>
      </c>
    </row>
    <row r="121" s="2" customFormat="1">
      <c r="A121" s="37"/>
      <c r="B121" s="38"/>
      <c r="C121" s="39"/>
      <c r="D121" s="214" t="s">
        <v>116</v>
      </c>
      <c r="E121" s="39"/>
      <c r="F121" s="215" t="s">
        <v>183</v>
      </c>
      <c r="G121" s="39"/>
      <c r="H121" s="39"/>
      <c r="I121" s="211"/>
      <c r="J121" s="39"/>
      <c r="K121" s="39"/>
      <c r="L121" s="43"/>
      <c r="M121" s="212"/>
      <c r="N121" s="213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116</v>
      </c>
      <c r="AU121" s="16" t="s">
        <v>76</v>
      </c>
    </row>
    <row r="122" s="2" customFormat="1" ht="14.4" customHeight="1">
      <c r="A122" s="37"/>
      <c r="B122" s="38"/>
      <c r="C122" s="196" t="s">
        <v>184</v>
      </c>
      <c r="D122" s="196" t="s">
        <v>107</v>
      </c>
      <c r="E122" s="197" t="s">
        <v>185</v>
      </c>
      <c r="F122" s="198" t="s">
        <v>186</v>
      </c>
      <c r="G122" s="199" t="s">
        <v>127</v>
      </c>
      <c r="H122" s="200">
        <v>205.40000000000001</v>
      </c>
      <c r="I122" s="201"/>
      <c r="J122" s="202">
        <f>ROUND(I122*H122,2)</f>
        <v>0</v>
      </c>
      <c r="K122" s="198" t="s">
        <v>111</v>
      </c>
      <c r="L122" s="43"/>
      <c r="M122" s="203" t="s">
        <v>19</v>
      </c>
      <c r="N122" s="204" t="s">
        <v>40</v>
      </c>
      <c r="O122" s="83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7" t="s">
        <v>112</v>
      </c>
      <c r="AT122" s="207" t="s">
        <v>107</v>
      </c>
      <c r="AU122" s="207" t="s">
        <v>76</v>
      </c>
      <c r="AY122" s="16" t="s">
        <v>105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6" t="s">
        <v>74</v>
      </c>
      <c r="BK122" s="208">
        <f>ROUND(I122*H122,2)</f>
        <v>0</v>
      </c>
      <c r="BL122" s="16" t="s">
        <v>112</v>
      </c>
      <c r="BM122" s="207" t="s">
        <v>187</v>
      </c>
    </row>
    <row r="123" s="2" customFormat="1">
      <c r="A123" s="37"/>
      <c r="B123" s="38"/>
      <c r="C123" s="39"/>
      <c r="D123" s="209" t="s">
        <v>114</v>
      </c>
      <c r="E123" s="39"/>
      <c r="F123" s="210" t="s">
        <v>188</v>
      </c>
      <c r="G123" s="39"/>
      <c r="H123" s="39"/>
      <c r="I123" s="211"/>
      <c r="J123" s="39"/>
      <c r="K123" s="39"/>
      <c r="L123" s="43"/>
      <c r="M123" s="212"/>
      <c r="N123" s="213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114</v>
      </c>
      <c r="AU123" s="16" t="s">
        <v>76</v>
      </c>
    </row>
    <row r="124" s="2" customFormat="1">
      <c r="A124" s="37"/>
      <c r="B124" s="38"/>
      <c r="C124" s="39"/>
      <c r="D124" s="214" t="s">
        <v>116</v>
      </c>
      <c r="E124" s="39"/>
      <c r="F124" s="215" t="s">
        <v>189</v>
      </c>
      <c r="G124" s="39"/>
      <c r="H124" s="39"/>
      <c r="I124" s="211"/>
      <c r="J124" s="39"/>
      <c r="K124" s="39"/>
      <c r="L124" s="43"/>
      <c r="M124" s="212"/>
      <c r="N124" s="213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116</v>
      </c>
      <c r="AU124" s="16" t="s">
        <v>76</v>
      </c>
    </row>
    <row r="125" s="12" customFormat="1" ht="22.8" customHeight="1">
      <c r="A125" s="12"/>
      <c r="B125" s="180"/>
      <c r="C125" s="181"/>
      <c r="D125" s="182" t="s">
        <v>68</v>
      </c>
      <c r="E125" s="194" t="s">
        <v>112</v>
      </c>
      <c r="F125" s="194" t="s">
        <v>190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SUM(P126:P129)</f>
        <v>0</v>
      </c>
      <c r="Q125" s="188"/>
      <c r="R125" s="189">
        <f>SUM(R126:R129)</f>
        <v>0</v>
      </c>
      <c r="S125" s="188"/>
      <c r="T125" s="19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1" t="s">
        <v>74</v>
      </c>
      <c r="AT125" s="192" t="s">
        <v>68</v>
      </c>
      <c r="AU125" s="192" t="s">
        <v>74</v>
      </c>
      <c r="AY125" s="191" t="s">
        <v>105</v>
      </c>
      <c r="BK125" s="193">
        <f>SUM(BK126:BK129)</f>
        <v>0</v>
      </c>
    </row>
    <row r="126" s="2" customFormat="1" ht="14.4" customHeight="1">
      <c r="A126" s="37"/>
      <c r="B126" s="38"/>
      <c r="C126" s="196" t="s">
        <v>191</v>
      </c>
      <c r="D126" s="196" t="s">
        <v>107</v>
      </c>
      <c r="E126" s="197" t="s">
        <v>192</v>
      </c>
      <c r="F126" s="198" t="s">
        <v>193</v>
      </c>
      <c r="G126" s="199" t="s">
        <v>136</v>
      </c>
      <c r="H126" s="200">
        <v>16</v>
      </c>
      <c r="I126" s="201"/>
      <c r="J126" s="202">
        <f>ROUND(I126*H126,2)</f>
        <v>0</v>
      </c>
      <c r="K126" s="198" t="s">
        <v>111</v>
      </c>
      <c r="L126" s="43"/>
      <c r="M126" s="203" t="s">
        <v>19</v>
      </c>
      <c r="N126" s="204" t="s">
        <v>40</v>
      </c>
      <c r="O126" s="83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7" t="s">
        <v>112</v>
      </c>
      <c r="AT126" s="207" t="s">
        <v>107</v>
      </c>
      <c r="AU126" s="207" t="s">
        <v>76</v>
      </c>
      <c r="AY126" s="16" t="s">
        <v>105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6" t="s">
        <v>74</v>
      </c>
      <c r="BK126" s="208">
        <f>ROUND(I126*H126,2)</f>
        <v>0</v>
      </c>
      <c r="BL126" s="16" t="s">
        <v>112</v>
      </c>
      <c r="BM126" s="207" t="s">
        <v>194</v>
      </c>
    </row>
    <row r="127" s="2" customFormat="1">
      <c r="A127" s="37"/>
      <c r="B127" s="38"/>
      <c r="C127" s="39"/>
      <c r="D127" s="209" t="s">
        <v>114</v>
      </c>
      <c r="E127" s="39"/>
      <c r="F127" s="210" t="s">
        <v>195</v>
      </c>
      <c r="G127" s="39"/>
      <c r="H127" s="39"/>
      <c r="I127" s="211"/>
      <c r="J127" s="39"/>
      <c r="K127" s="39"/>
      <c r="L127" s="43"/>
      <c r="M127" s="212"/>
      <c r="N127" s="213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114</v>
      </c>
      <c r="AU127" s="16" t="s">
        <v>76</v>
      </c>
    </row>
    <row r="128" s="2" customFormat="1">
      <c r="A128" s="37"/>
      <c r="B128" s="38"/>
      <c r="C128" s="39"/>
      <c r="D128" s="214" t="s">
        <v>116</v>
      </c>
      <c r="E128" s="39"/>
      <c r="F128" s="215" t="s">
        <v>196</v>
      </c>
      <c r="G128" s="39"/>
      <c r="H128" s="39"/>
      <c r="I128" s="211"/>
      <c r="J128" s="39"/>
      <c r="K128" s="39"/>
      <c r="L128" s="43"/>
      <c r="M128" s="212"/>
      <c r="N128" s="213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116</v>
      </c>
      <c r="AU128" s="16" t="s">
        <v>76</v>
      </c>
    </row>
    <row r="129" s="13" customFormat="1">
      <c r="A129" s="13"/>
      <c r="B129" s="216"/>
      <c r="C129" s="217"/>
      <c r="D129" s="209" t="s">
        <v>131</v>
      </c>
      <c r="E129" s="218" t="s">
        <v>19</v>
      </c>
      <c r="F129" s="219" t="s">
        <v>197</v>
      </c>
      <c r="G129" s="217"/>
      <c r="H129" s="220">
        <v>16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6" t="s">
        <v>131</v>
      </c>
      <c r="AU129" s="226" t="s">
        <v>76</v>
      </c>
      <c r="AV129" s="13" t="s">
        <v>76</v>
      </c>
      <c r="AW129" s="13" t="s">
        <v>31</v>
      </c>
      <c r="AX129" s="13" t="s">
        <v>74</v>
      </c>
      <c r="AY129" s="226" t="s">
        <v>105</v>
      </c>
    </row>
    <row r="130" s="12" customFormat="1" ht="22.8" customHeight="1">
      <c r="A130" s="12"/>
      <c r="B130" s="180"/>
      <c r="C130" s="181"/>
      <c r="D130" s="182" t="s">
        <v>68</v>
      </c>
      <c r="E130" s="194" t="s">
        <v>198</v>
      </c>
      <c r="F130" s="194" t="s">
        <v>199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SUM(P131:P166)</f>
        <v>0</v>
      </c>
      <c r="Q130" s="188"/>
      <c r="R130" s="189">
        <f>SUM(R131:R166)</f>
        <v>3.9987500000000002</v>
      </c>
      <c r="S130" s="188"/>
      <c r="T130" s="190">
        <f>SUM(T131:T166)</f>
        <v>56.159999999999997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1" t="s">
        <v>74</v>
      </c>
      <c r="AT130" s="192" t="s">
        <v>68</v>
      </c>
      <c r="AU130" s="192" t="s">
        <v>74</v>
      </c>
      <c r="AY130" s="191" t="s">
        <v>105</v>
      </c>
      <c r="BK130" s="193">
        <f>SUM(BK131:BK166)</f>
        <v>0</v>
      </c>
    </row>
    <row r="131" s="2" customFormat="1" ht="14.4" customHeight="1">
      <c r="A131" s="37"/>
      <c r="B131" s="38"/>
      <c r="C131" s="196" t="s">
        <v>200</v>
      </c>
      <c r="D131" s="196" t="s">
        <v>107</v>
      </c>
      <c r="E131" s="197" t="s">
        <v>201</v>
      </c>
      <c r="F131" s="198" t="s">
        <v>202</v>
      </c>
      <c r="G131" s="199" t="s">
        <v>203</v>
      </c>
      <c r="H131" s="200">
        <v>4</v>
      </c>
      <c r="I131" s="201"/>
      <c r="J131" s="202">
        <f>ROUND(I131*H131,2)</f>
        <v>0</v>
      </c>
      <c r="K131" s="198" t="s">
        <v>111</v>
      </c>
      <c r="L131" s="43"/>
      <c r="M131" s="203" t="s">
        <v>19</v>
      </c>
      <c r="N131" s="204" t="s">
        <v>40</v>
      </c>
      <c r="O131" s="83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7" t="s">
        <v>112</v>
      </c>
      <c r="AT131" s="207" t="s">
        <v>107</v>
      </c>
      <c r="AU131" s="207" t="s">
        <v>76</v>
      </c>
      <c r="AY131" s="16" t="s">
        <v>105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6" t="s">
        <v>74</v>
      </c>
      <c r="BK131" s="208">
        <f>ROUND(I131*H131,2)</f>
        <v>0</v>
      </c>
      <c r="BL131" s="16" t="s">
        <v>112</v>
      </c>
      <c r="BM131" s="207" t="s">
        <v>204</v>
      </c>
    </row>
    <row r="132" s="2" customFormat="1">
      <c r="A132" s="37"/>
      <c r="B132" s="38"/>
      <c r="C132" s="39"/>
      <c r="D132" s="209" t="s">
        <v>114</v>
      </c>
      <c r="E132" s="39"/>
      <c r="F132" s="210" t="s">
        <v>205</v>
      </c>
      <c r="G132" s="39"/>
      <c r="H132" s="39"/>
      <c r="I132" s="211"/>
      <c r="J132" s="39"/>
      <c r="K132" s="39"/>
      <c r="L132" s="43"/>
      <c r="M132" s="212"/>
      <c r="N132" s="213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114</v>
      </c>
      <c r="AU132" s="16" t="s">
        <v>76</v>
      </c>
    </row>
    <row r="133" s="2" customFormat="1">
      <c r="A133" s="37"/>
      <c r="B133" s="38"/>
      <c r="C133" s="39"/>
      <c r="D133" s="214" t="s">
        <v>116</v>
      </c>
      <c r="E133" s="39"/>
      <c r="F133" s="215" t="s">
        <v>206</v>
      </c>
      <c r="G133" s="39"/>
      <c r="H133" s="39"/>
      <c r="I133" s="211"/>
      <c r="J133" s="39"/>
      <c r="K133" s="39"/>
      <c r="L133" s="43"/>
      <c r="M133" s="212"/>
      <c r="N133" s="213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116</v>
      </c>
      <c r="AU133" s="16" t="s">
        <v>76</v>
      </c>
    </row>
    <row r="134" s="2" customFormat="1" ht="14.4" customHeight="1">
      <c r="A134" s="37"/>
      <c r="B134" s="38"/>
      <c r="C134" s="196" t="s">
        <v>198</v>
      </c>
      <c r="D134" s="196" t="s">
        <v>107</v>
      </c>
      <c r="E134" s="197" t="s">
        <v>207</v>
      </c>
      <c r="F134" s="198" t="s">
        <v>208</v>
      </c>
      <c r="G134" s="199" t="s">
        <v>110</v>
      </c>
      <c r="H134" s="200">
        <v>156</v>
      </c>
      <c r="I134" s="201"/>
      <c r="J134" s="202">
        <f>ROUND(I134*H134,2)</f>
        <v>0</v>
      </c>
      <c r="K134" s="198" t="s">
        <v>111</v>
      </c>
      <c r="L134" s="43"/>
      <c r="M134" s="203" t="s">
        <v>19</v>
      </c>
      <c r="N134" s="204" t="s">
        <v>40</v>
      </c>
      <c r="O134" s="83"/>
      <c r="P134" s="205">
        <f>O134*H134</f>
        <v>0</v>
      </c>
      <c r="Q134" s="205">
        <v>0</v>
      </c>
      <c r="R134" s="205">
        <f>Q134*H134</f>
        <v>0</v>
      </c>
      <c r="S134" s="205">
        <v>0.35999999999999999</v>
      </c>
      <c r="T134" s="206">
        <f>S134*H134</f>
        <v>56.159999999999997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7" t="s">
        <v>112</v>
      </c>
      <c r="AT134" s="207" t="s">
        <v>107</v>
      </c>
      <c r="AU134" s="207" t="s">
        <v>76</v>
      </c>
      <c r="AY134" s="16" t="s">
        <v>105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6" t="s">
        <v>74</v>
      </c>
      <c r="BK134" s="208">
        <f>ROUND(I134*H134,2)</f>
        <v>0</v>
      </c>
      <c r="BL134" s="16" t="s">
        <v>112</v>
      </c>
      <c r="BM134" s="207" t="s">
        <v>209</v>
      </c>
    </row>
    <row r="135" s="2" customFormat="1">
      <c r="A135" s="37"/>
      <c r="B135" s="38"/>
      <c r="C135" s="39"/>
      <c r="D135" s="209" t="s">
        <v>114</v>
      </c>
      <c r="E135" s="39"/>
      <c r="F135" s="210" t="s">
        <v>210</v>
      </c>
      <c r="G135" s="39"/>
      <c r="H135" s="39"/>
      <c r="I135" s="211"/>
      <c r="J135" s="39"/>
      <c r="K135" s="39"/>
      <c r="L135" s="43"/>
      <c r="M135" s="212"/>
      <c r="N135" s="213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114</v>
      </c>
      <c r="AU135" s="16" t="s">
        <v>76</v>
      </c>
    </row>
    <row r="136" s="2" customFormat="1">
      <c r="A136" s="37"/>
      <c r="B136" s="38"/>
      <c r="C136" s="39"/>
      <c r="D136" s="214" t="s">
        <v>116</v>
      </c>
      <c r="E136" s="39"/>
      <c r="F136" s="215" t="s">
        <v>211</v>
      </c>
      <c r="G136" s="39"/>
      <c r="H136" s="39"/>
      <c r="I136" s="211"/>
      <c r="J136" s="39"/>
      <c r="K136" s="39"/>
      <c r="L136" s="43"/>
      <c r="M136" s="212"/>
      <c r="N136" s="213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116</v>
      </c>
      <c r="AU136" s="16" t="s">
        <v>76</v>
      </c>
    </row>
    <row r="137" s="2" customFormat="1" ht="14.4" customHeight="1">
      <c r="A137" s="37"/>
      <c r="B137" s="38"/>
      <c r="C137" s="196" t="s">
        <v>212</v>
      </c>
      <c r="D137" s="196" t="s">
        <v>107</v>
      </c>
      <c r="E137" s="197" t="s">
        <v>213</v>
      </c>
      <c r="F137" s="198" t="s">
        <v>214</v>
      </c>
      <c r="G137" s="199" t="s">
        <v>110</v>
      </c>
      <c r="H137" s="200">
        <v>170</v>
      </c>
      <c r="I137" s="201"/>
      <c r="J137" s="202">
        <f>ROUND(I137*H137,2)</f>
        <v>0</v>
      </c>
      <c r="K137" s="198" t="s">
        <v>111</v>
      </c>
      <c r="L137" s="43"/>
      <c r="M137" s="203" t="s">
        <v>19</v>
      </c>
      <c r="N137" s="204" t="s">
        <v>40</v>
      </c>
      <c r="O137" s="83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7" t="s">
        <v>112</v>
      </c>
      <c r="AT137" s="207" t="s">
        <v>107</v>
      </c>
      <c r="AU137" s="207" t="s">
        <v>76</v>
      </c>
      <c r="AY137" s="16" t="s">
        <v>105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6" t="s">
        <v>74</v>
      </c>
      <c r="BK137" s="208">
        <f>ROUND(I137*H137,2)</f>
        <v>0</v>
      </c>
      <c r="BL137" s="16" t="s">
        <v>112</v>
      </c>
      <c r="BM137" s="207" t="s">
        <v>215</v>
      </c>
    </row>
    <row r="138" s="2" customFormat="1">
      <c r="A138" s="37"/>
      <c r="B138" s="38"/>
      <c r="C138" s="39"/>
      <c r="D138" s="209" t="s">
        <v>114</v>
      </c>
      <c r="E138" s="39"/>
      <c r="F138" s="210" t="s">
        <v>216</v>
      </c>
      <c r="G138" s="39"/>
      <c r="H138" s="39"/>
      <c r="I138" s="211"/>
      <c r="J138" s="39"/>
      <c r="K138" s="39"/>
      <c r="L138" s="43"/>
      <c r="M138" s="212"/>
      <c r="N138" s="213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114</v>
      </c>
      <c r="AU138" s="16" t="s">
        <v>76</v>
      </c>
    </row>
    <row r="139" s="2" customFormat="1">
      <c r="A139" s="37"/>
      <c r="B139" s="38"/>
      <c r="C139" s="39"/>
      <c r="D139" s="214" t="s">
        <v>116</v>
      </c>
      <c r="E139" s="39"/>
      <c r="F139" s="215" t="s">
        <v>217</v>
      </c>
      <c r="G139" s="39"/>
      <c r="H139" s="39"/>
      <c r="I139" s="211"/>
      <c r="J139" s="39"/>
      <c r="K139" s="39"/>
      <c r="L139" s="43"/>
      <c r="M139" s="212"/>
      <c r="N139" s="213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116</v>
      </c>
      <c r="AU139" s="16" t="s">
        <v>76</v>
      </c>
    </row>
    <row r="140" s="2" customFormat="1" ht="19.8" customHeight="1">
      <c r="A140" s="37"/>
      <c r="B140" s="38"/>
      <c r="C140" s="227" t="s">
        <v>218</v>
      </c>
      <c r="D140" s="227" t="s">
        <v>219</v>
      </c>
      <c r="E140" s="228" t="s">
        <v>220</v>
      </c>
      <c r="F140" s="229" t="s">
        <v>221</v>
      </c>
      <c r="G140" s="230" t="s">
        <v>110</v>
      </c>
      <c r="H140" s="231">
        <v>171.69999999999999</v>
      </c>
      <c r="I140" s="232"/>
      <c r="J140" s="233">
        <f>ROUND(I140*H140,2)</f>
        <v>0</v>
      </c>
      <c r="K140" s="229" t="s">
        <v>111</v>
      </c>
      <c r="L140" s="234"/>
      <c r="M140" s="235" t="s">
        <v>19</v>
      </c>
      <c r="N140" s="236" t="s">
        <v>40</v>
      </c>
      <c r="O140" s="83"/>
      <c r="P140" s="205">
        <f>O140*H140</f>
        <v>0</v>
      </c>
      <c r="Q140" s="205">
        <v>0.00022000000000000001</v>
      </c>
      <c r="R140" s="205">
        <f>Q140*H140</f>
        <v>0.037774000000000002</v>
      </c>
      <c r="S140" s="205">
        <v>0</v>
      </c>
      <c r="T140" s="20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7" t="s">
        <v>198</v>
      </c>
      <c r="AT140" s="207" t="s">
        <v>219</v>
      </c>
      <c r="AU140" s="207" t="s">
        <v>76</v>
      </c>
      <c r="AY140" s="16" t="s">
        <v>105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6" t="s">
        <v>74</v>
      </c>
      <c r="BK140" s="208">
        <f>ROUND(I140*H140,2)</f>
        <v>0</v>
      </c>
      <c r="BL140" s="16" t="s">
        <v>112</v>
      </c>
      <c r="BM140" s="207" t="s">
        <v>222</v>
      </c>
    </row>
    <row r="141" s="2" customFormat="1">
      <c r="A141" s="37"/>
      <c r="B141" s="38"/>
      <c r="C141" s="39"/>
      <c r="D141" s="209" t="s">
        <v>114</v>
      </c>
      <c r="E141" s="39"/>
      <c r="F141" s="210" t="s">
        <v>221</v>
      </c>
      <c r="G141" s="39"/>
      <c r="H141" s="39"/>
      <c r="I141" s="211"/>
      <c r="J141" s="39"/>
      <c r="K141" s="39"/>
      <c r="L141" s="43"/>
      <c r="M141" s="212"/>
      <c r="N141" s="213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114</v>
      </c>
      <c r="AU141" s="16" t="s">
        <v>76</v>
      </c>
    </row>
    <row r="142" s="13" customFormat="1">
      <c r="A142" s="13"/>
      <c r="B142" s="216"/>
      <c r="C142" s="217"/>
      <c r="D142" s="209" t="s">
        <v>131</v>
      </c>
      <c r="E142" s="217"/>
      <c r="F142" s="219" t="s">
        <v>223</v>
      </c>
      <c r="G142" s="217"/>
      <c r="H142" s="220">
        <v>171.69999999999999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6" t="s">
        <v>131</v>
      </c>
      <c r="AU142" s="226" t="s">
        <v>76</v>
      </c>
      <c r="AV142" s="13" t="s">
        <v>76</v>
      </c>
      <c r="AW142" s="13" t="s">
        <v>4</v>
      </c>
      <c r="AX142" s="13" t="s">
        <v>74</v>
      </c>
      <c r="AY142" s="226" t="s">
        <v>105</v>
      </c>
    </row>
    <row r="143" s="2" customFormat="1" ht="14.4" customHeight="1">
      <c r="A143" s="37"/>
      <c r="B143" s="38"/>
      <c r="C143" s="196" t="s">
        <v>224</v>
      </c>
      <c r="D143" s="196" t="s">
        <v>107</v>
      </c>
      <c r="E143" s="197" t="s">
        <v>225</v>
      </c>
      <c r="F143" s="198" t="s">
        <v>226</v>
      </c>
      <c r="G143" s="199" t="s">
        <v>110</v>
      </c>
      <c r="H143" s="200">
        <v>156</v>
      </c>
      <c r="I143" s="201"/>
      <c r="J143" s="202">
        <f>ROUND(I143*H143,2)</f>
        <v>0</v>
      </c>
      <c r="K143" s="198" t="s">
        <v>111</v>
      </c>
      <c r="L143" s="43"/>
      <c r="M143" s="203" t="s">
        <v>19</v>
      </c>
      <c r="N143" s="204" t="s">
        <v>40</v>
      </c>
      <c r="O143" s="83"/>
      <c r="P143" s="205">
        <f>O143*H143</f>
        <v>0</v>
      </c>
      <c r="Q143" s="205">
        <v>2.0000000000000002E-05</v>
      </c>
      <c r="R143" s="205">
        <f>Q143*H143</f>
        <v>0.0031200000000000004</v>
      </c>
      <c r="S143" s="205">
        <v>0</v>
      </c>
      <c r="T143" s="20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7" t="s">
        <v>112</v>
      </c>
      <c r="AT143" s="207" t="s">
        <v>107</v>
      </c>
      <c r="AU143" s="207" t="s">
        <v>76</v>
      </c>
      <c r="AY143" s="16" t="s">
        <v>105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6" t="s">
        <v>74</v>
      </c>
      <c r="BK143" s="208">
        <f>ROUND(I143*H143,2)</f>
        <v>0</v>
      </c>
      <c r="BL143" s="16" t="s">
        <v>112</v>
      </c>
      <c r="BM143" s="207" t="s">
        <v>227</v>
      </c>
    </row>
    <row r="144" s="2" customFormat="1">
      <c r="A144" s="37"/>
      <c r="B144" s="38"/>
      <c r="C144" s="39"/>
      <c r="D144" s="209" t="s">
        <v>114</v>
      </c>
      <c r="E144" s="39"/>
      <c r="F144" s="210" t="s">
        <v>228</v>
      </c>
      <c r="G144" s="39"/>
      <c r="H144" s="39"/>
      <c r="I144" s="211"/>
      <c r="J144" s="39"/>
      <c r="K144" s="39"/>
      <c r="L144" s="43"/>
      <c r="M144" s="212"/>
      <c r="N144" s="213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114</v>
      </c>
      <c r="AU144" s="16" t="s">
        <v>76</v>
      </c>
    </row>
    <row r="145" s="2" customFormat="1">
      <c r="A145" s="37"/>
      <c r="B145" s="38"/>
      <c r="C145" s="39"/>
      <c r="D145" s="214" t="s">
        <v>116</v>
      </c>
      <c r="E145" s="39"/>
      <c r="F145" s="215" t="s">
        <v>229</v>
      </c>
      <c r="G145" s="39"/>
      <c r="H145" s="39"/>
      <c r="I145" s="211"/>
      <c r="J145" s="39"/>
      <c r="K145" s="39"/>
      <c r="L145" s="43"/>
      <c r="M145" s="212"/>
      <c r="N145" s="213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116</v>
      </c>
      <c r="AU145" s="16" t="s">
        <v>76</v>
      </c>
    </row>
    <row r="146" s="2" customFormat="1" ht="14.4" customHeight="1">
      <c r="A146" s="37"/>
      <c r="B146" s="38"/>
      <c r="C146" s="227" t="s">
        <v>230</v>
      </c>
      <c r="D146" s="227" t="s">
        <v>219</v>
      </c>
      <c r="E146" s="228" t="s">
        <v>231</v>
      </c>
      <c r="F146" s="229" t="s">
        <v>232</v>
      </c>
      <c r="G146" s="230" t="s">
        <v>110</v>
      </c>
      <c r="H146" s="231">
        <v>158.34</v>
      </c>
      <c r="I146" s="232"/>
      <c r="J146" s="233">
        <f>ROUND(I146*H146,2)</f>
        <v>0</v>
      </c>
      <c r="K146" s="229" t="s">
        <v>111</v>
      </c>
      <c r="L146" s="234"/>
      <c r="M146" s="235" t="s">
        <v>19</v>
      </c>
      <c r="N146" s="236" t="s">
        <v>40</v>
      </c>
      <c r="O146" s="83"/>
      <c r="P146" s="205">
        <f>O146*H146</f>
        <v>0</v>
      </c>
      <c r="Q146" s="205">
        <v>0.0058999999999999999</v>
      </c>
      <c r="R146" s="205">
        <f>Q146*H146</f>
        <v>0.93420599999999998</v>
      </c>
      <c r="S146" s="205">
        <v>0</v>
      </c>
      <c r="T146" s="20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7" t="s">
        <v>198</v>
      </c>
      <c r="AT146" s="207" t="s">
        <v>219</v>
      </c>
      <c r="AU146" s="207" t="s">
        <v>76</v>
      </c>
      <c r="AY146" s="16" t="s">
        <v>105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6" t="s">
        <v>74</v>
      </c>
      <c r="BK146" s="208">
        <f>ROUND(I146*H146,2)</f>
        <v>0</v>
      </c>
      <c r="BL146" s="16" t="s">
        <v>112</v>
      </c>
      <c r="BM146" s="207" t="s">
        <v>233</v>
      </c>
    </row>
    <row r="147" s="2" customFormat="1">
      <c r="A147" s="37"/>
      <c r="B147" s="38"/>
      <c r="C147" s="39"/>
      <c r="D147" s="209" t="s">
        <v>114</v>
      </c>
      <c r="E147" s="39"/>
      <c r="F147" s="210" t="s">
        <v>232</v>
      </c>
      <c r="G147" s="39"/>
      <c r="H147" s="39"/>
      <c r="I147" s="211"/>
      <c r="J147" s="39"/>
      <c r="K147" s="39"/>
      <c r="L147" s="43"/>
      <c r="M147" s="212"/>
      <c r="N147" s="213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114</v>
      </c>
      <c r="AU147" s="16" t="s">
        <v>76</v>
      </c>
    </row>
    <row r="148" s="13" customFormat="1">
      <c r="A148" s="13"/>
      <c r="B148" s="216"/>
      <c r="C148" s="217"/>
      <c r="D148" s="209" t="s">
        <v>131</v>
      </c>
      <c r="E148" s="217"/>
      <c r="F148" s="219" t="s">
        <v>234</v>
      </c>
      <c r="G148" s="217"/>
      <c r="H148" s="220">
        <v>158.34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6" t="s">
        <v>131</v>
      </c>
      <c r="AU148" s="226" t="s">
        <v>76</v>
      </c>
      <c r="AV148" s="13" t="s">
        <v>76</v>
      </c>
      <c r="AW148" s="13" t="s">
        <v>4</v>
      </c>
      <c r="AX148" s="13" t="s">
        <v>74</v>
      </c>
      <c r="AY148" s="226" t="s">
        <v>105</v>
      </c>
    </row>
    <row r="149" s="2" customFormat="1" ht="14.4" customHeight="1">
      <c r="A149" s="37"/>
      <c r="B149" s="38"/>
      <c r="C149" s="196" t="s">
        <v>235</v>
      </c>
      <c r="D149" s="196" t="s">
        <v>107</v>
      </c>
      <c r="E149" s="197" t="s">
        <v>236</v>
      </c>
      <c r="F149" s="198" t="s">
        <v>237</v>
      </c>
      <c r="G149" s="199" t="s">
        <v>203</v>
      </c>
      <c r="H149" s="200">
        <v>3</v>
      </c>
      <c r="I149" s="201"/>
      <c r="J149" s="202">
        <f>ROUND(I149*H149,2)</f>
        <v>0</v>
      </c>
      <c r="K149" s="198" t="s">
        <v>111</v>
      </c>
      <c r="L149" s="43"/>
      <c r="M149" s="203" t="s">
        <v>19</v>
      </c>
      <c r="N149" s="204" t="s">
        <v>40</v>
      </c>
      <c r="O149" s="83"/>
      <c r="P149" s="205">
        <f>O149*H149</f>
        <v>0</v>
      </c>
      <c r="Q149" s="205">
        <v>0.010189999999999999</v>
      </c>
      <c r="R149" s="205">
        <f>Q149*H149</f>
        <v>0.03057</v>
      </c>
      <c r="S149" s="205">
        <v>0</v>
      </c>
      <c r="T149" s="20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7" t="s">
        <v>112</v>
      </c>
      <c r="AT149" s="207" t="s">
        <v>107</v>
      </c>
      <c r="AU149" s="207" t="s">
        <v>76</v>
      </c>
      <c r="AY149" s="16" t="s">
        <v>105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6" t="s">
        <v>74</v>
      </c>
      <c r="BK149" s="208">
        <f>ROUND(I149*H149,2)</f>
        <v>0</v>
      </c>
      <c r="BL149" s="16" t="s">
        <v>112</v>
      </c>
      <c r="BM149" s="207" t="s">
        <v>238</v>
      </c>
    </row>
    <row r="150" s="2" customFormat="1">
      <c r="A150" s="37"/>
      <c r="B150" s="38"/>
      <c r="C150" s="39"/>
      <c r="D150" s="209" t="s">
        <v>114</v>
      </c>
      <c r="E150" s="39"/>
      <c r="F150" s="210" t="s">
        <v>237</v>
      </c>
      <c r="G150" s="39"/>
      <c r="H150" s="39"/>
      <c r="I150" s="211"/>
      <c r="J150" s="39"/>
      <c r="K150" s="39"/>
      <c r="L150" s="43"/>
      <c r="M150" s="212"/>
      <c r="N150" s="213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114</v>
      </c>
      <c r="AU150" s="16" t="s">
        <v>76</v>
      </c>
    </row>
    <row r="151" s="2" customFormat="1">
      <c r="A151" s="37"/>
      <c r="B151" s="38"/>
      <c r="C151" s="39"/>
      <c r="D151" s="214" t="s">
        <v>116</v>
      </c>
      <c r="E151" s="39"/>
      <c r="F151" s="215" t="s">
        <v>239</v>
      </c>
      <c r="G151" s="39"/>
      <c r="H151" s="39"/>
      <c r="I151" s="211"/>
      <c r="J151" s="39"/>
      <c r="K151" s="39"/>
      <c r="L151" s="43"/>
      <c r="M151" s="212"/>
      <c r="N151" s="213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116</v>
      </c>
      <c r="AU151" s="16" t="s">
        <v>76</v>
      </c>
    </row>
    <row r="152" s="2" customFormat="1" ht="14.4" customHeight="1">
      <c r="A152" s="37"/>
      <c r="B152" s="38"/>
      <c r="C152" s="227" t="s">
        <v>240</v>
      </c>
      <c r="D152" s="227" t="s">
        <v>219</v>
      </c>
      <c r="E152" s="228" t="s">
        <v>241</v>
      </c>
      <c r="F152" s="229" t="s">
        <v>242</v>
      </c>
      <c r="G152" s="230" t="s">
        <v>203</v>
      </c>
      <c r="H152" s="231">
        <v>3</v>
      </c>
      <c r="I152" s="232"/>
      <c r="J152" s="233">
        <f>ROUND(I152*H152,2)</f>
        <v>0</v>
      </c>
      <c r="K152" s="229" t="s">
        <v>111</v>
      </c>
      <c r="L152" s="234"/>
      <c r="M152" s="235" t="s">
        <v>19</v>
      </c>
      <c r="N152" s="236" t="s">
        <v>40</v>
      </c>
      <c r="O152" s="83"/>
      <c r="P152" s="205">
        <f>O152*H152</f>
        <v>0</v>
      </c>
      <c r="Q152" s="205">
        <v>0.42999999999999999</v>
      </c>
      <c r="R152" s="205">
        <f>Q152*H152</f>
        <v>1.29</v>
      </c>
      <c r="S152" s="205">
        <v>0</v>
      </c>
      <c r="T152" s="20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7" t="s">
        <v>198</v>
      </c>
      <c r="AT152" s="207" t="s">
        <v>219</v>
      </c>
      <c r="AU152" s="207" t="s">
        <v>76</v>
      </c>
      <c r="AY152" s="16" t="s">
        <v>105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6" t="s">
        <v>74</v>
      </c>
      <c r="BK152" s="208">
        <f>ROUND(I152*H152,2)</f>
        <v>0</v>
      </c>
      <c r="BL152" s="16" t="s">
        <v>112</v>
      </c>
      <c r="BM152" s="207" t="s">
        <v>243</v>
      </c>
    </row>
    <row r="153" s="2" customFormat="1">
      <c r="A153" s="37"/>
      <c r="B153" s="38"/>
      <c r="C153" s="39"/>
      <c r="D153" s="209" t="s">
        <v>114</v>
      </c>
      <c r="E153" s="39"/>
      <c r="F153" s="210" t="s">
        <v>242</v>
      </c>
      <c r="G153" s="39"/>
      <c r="H153" s="39"/>
      <c r="I153" s="211"/>
      <c r="J153" s="39"/>
      <c r="K153" s="39"/>
      <c r="L153" s="43"/>
      <c r="M153" s="212"/>
      <c r="N153" s="213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114</v>
      </c>
      <c r="AU153" s="16" t="s">
        <v>76</v>
      </c>
    </row>
    <row r="154" s="2" customFormat="1" ht="14.4" customHeight="1">
      <c r="A154" s="37"/>
      <c r="B154" s="38"/>
      <c r="C154" s="196" t="s">
        <v>244</v>
      </c>
      <c r="D154" s="196" t="s">
        <v>107</v>
      </c>
      <c r="E154" s="197" t="s">
        <v>245</v>
      </c>
      <c r="F154" s="198" t="s">
        <v>246</v>
      </c>
      <c r="G154" s="199" t="s">
        <v>203</v>
      </c>
      <c r="H154" s="200">
        <v>1</v>
      </c>
      <c r="I154" s="201"/>
      <c r="J154" s="202">
        <f>ROUND(I154*H154,2)</f>
        <v>0</v>
      </c>
      <c r="K154" s="198" t="s">
        <v>111</v>
      </c>
      <c r="L154" s="43"/>
      <c r="M154" s="203" t="s">
        <v>19</v>
      </c>
      <c r="N154" s="204" t="s">
        <v>40</v>
      </c>
      <c r="O154" s="83"/>
      <c r="P154" s="205">
        <f>O154*H154</f>
        <v>0</v>
      </c>
      <c r="Q154" s="205">
        <v>0.028539999999999999</v>
      </c>
      <c r="R154" s="205">
        <f>Q154*H154</f>
        <v>0.028539999999999999</v>
      </c>
      <c r="S154" s="205">
        <v>0</v>
      </c>
      <c r="T154" s="20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7" t="s">
        <v>112</v>
      </c>
      <c r="AT154" s="207" t="s">
        <v>107</v>
      </c>
      <c r="AU154" s="207" t="s">
        <v>76</v>
      </c>
      <c r="AY154" s="16" t="s">
        <v>105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6" t="s">
        <v>74</v>
      </c>
      <c r="BK154" s="208">
        <f>ROUND(I154*H154,2)</f>
        <v>0</v>
      </c>
      <c r="BL154" s="16" t="s">
        <v>112</v>
      </c>
      <c r="BM154" s="207" t="s">
        <v>247</v>
      </c>
    </row>
    <row r="155" s="2" customFormat="1">
      <c r="A155" s="37"/>
      <c r="B155" s="38"/>
      <c r="C155" s="39"/>
      <c r="D155" s="209" t="s">
        <v>114</v>
      </c>
      <c r="E155" s="39"/>
      <c r="F155" s="210" t="s">
        <v>246</v>
      </c>
      <c r="G155" s="39"/>
      <c r="H155" s="39"/>
      <c r="I155" s="211"/>
      <c r="J155" s="39"/>
      <c r="K155" s="39"/>
      <c r="L155" s="43"/>
      <c r="M155" s="212"/>
      <c r="N155" s="213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114</v>
      </c>
      <c r="AU155" s="16" t="s">
        <v>76</v>
      </c>
    </row>
    <row r="156" s="2" customFormat="1">
      <c r="A156" s="37"/>
      <c r="B156" s="38"/>
      <c r="C156" s="39"/>
      <c r="D156" s="214" t="s">
        <v>116</v>
      </c>
      <c r="E156" s="39"/>
      <c r="F156" s="215" t="s">
        <v>248</v>
      </c>
      <c r="G156" s="39"/>
      <c r="H156" s="39"/>
      <c r="I156" s="211"/>
      <c r="J156" s="39"/>
      <c r="K156" s="39"/>
      <c r="L156" s="43"/>
      <c r="M156" s="212"/>
      <c r="N156" s="213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116</v>
      </c>
      <c r="AU156" s="16" t="s">
        <v>76</v>
      </c>
    </row>
    <row r="157" s="2" customFormat="1" ht="14.4" customHeight="1">
      <c r="A157" s="37"/>
      <c r="B157" s="38"/>
      <c r="C157" s="227" t="s">
        <v>7</v>
      </c>
      <c r="D157" s="227" t="s">
        <v>219</v>
      </c>
      <c r="E157" s="228" t="s">
        <v>249</v>
      </c>
      <c r="F157" s="229" t="s">
        <v>250</v>
      </c>
      <c r="G157" s="230" t="s">
        <v>203</v>
      </c>
      <c r="H157" s="231">
        <v>1</v>
      </c>
      <c r="I157" s="232"/>
      <c r="J157" s="233">
        <f>ROUND(I157*H157,2)</f>
        <v>0</v>
      </c>
      <c r="K157" s="229" t="s">
        <v>111</v>
      </c>
      <c r="L157" s="234"/>
      <c r="M157" s="235" t="s">
        <v>19</v>
      </c>
      <c r="N157" s="236" t="s">
        <v>40</v>
      </c>
      <c r="O157" s="83"/>
      <c r="P157" s="205">
        <f>O157*H157</f>
        <v>0</v>
      </c>
      <c r="Q157" s="205">
        <v>1.1599999999999999</v>
      </c>
      <c r="R157" s="205">
        <f>Q157*H157</f>
        <v>1.1599999999999999</v>
      </c>
      <c r="S157" s="205">
        <v>0</v>
      </c>
      <c r="T157" s="20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7" t="s">
        <v>198</v>
      </c>
      <c r="AT157" s="207" t="s">
        <v>219</v>
      </c>
      <c r="AU157" s="207" t="s">
        <v>76</v>
      </c>
      <c r="AY157" s="16" t="s">
        <v>105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6" t="s">
        <v>74</v>
      </c>
      <c r="BK157" s="208">
        <f>ROUND(I157*H157,2)</f>
        <v>0</v>
      </c>
      <c r="BL157" s="16" t="s">
        <v>112</v>
      </c>
      <c r="BM157" s="207" t="s">
        <v>251</v>
      </c>
    </row>
    <row r="158" s="2" customFormat="1">
      <c r="A158" s="37"/>
      <c r="B158" s="38"/>
      <c r="C158" s="39"/>
      <c r="D158" s="209" t="s">
        <v>114</v>
      </c>
      <c r="E158" s="39"/>
      <c r="F158" s="210" t="s">
        <v>250</v>
      </c>
      <c r="G158" s="39"/>
      <c r="H158" s="39"/>
      <c r="I158" s="211"/>
      <c r="J158" s="39"/>
      <c r="K158" s="39"/>
      <c r="L158" s="43"/>
      <c r="M158" s="212"/>
      <c r="N158" s="213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114</v>
      </c>
      <c r="AU158" s="16" t="s">
        <v>76</v>
      </c>
    </row>
    <row r="159" s="2" customFormat="1" ht="14.4" customHeight="1">
      <c r="A159" s="37"/>
      <c r="B159" s="38"/>
      <c r="C159" s="196" t="s">
        <v>252</v>
      </c>
      <c r="D159" s="196" t="s">
        <v>107</v>
      </c>
      <c r="E159" s="197" t="s">
        <v>253</v>
      </c>
      <c r="F159" s="198" t="s">
        <v>254</v>
      </c>
      <c r="G159" s="199" t="s">
        <v>203</v>
      </c>
      <c r="H159" s="200">
        <v>2</v>
      </c>
      <c r="I159" s="201"/>
      <c r="J159" s="202">
        <f>ROUND(I159*H159,2)</f>
        <v>0</v>
      </c>
      <c r="K159" s="198" t="s">
        <v>111</v>
      </c>
      <c r="L159" s="43"/>
      <c r="M159" s="203" t="s">
        <v>19</v>
      </c>
      <c r="N159" s="204" t="s">
        <v>40</v>
      </c>
      <c r="O159" s="83"/>
      <c r="P159" s="205">
        <f>O159*H159</f>
        <v>0</v>
      </c>
      <c r="Q159" s="205">
        <v>0.039269999999999999</v>
      </c>
      <c r="R159" s="205">
        <f>Q159*H159</f>
        <v>0.078539999999999999</v>
      </c>
      <c r="S159" s="205">
        <v>0</v>
      </c>
      <c r="T159" s="20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7" t="s">
        <v>112</v>
      </c>
      <c r="AT159" s="207" t="s">
        <v>107</v>
      </c>
      <c r="AU159" s="207" t="s">
        <v>76</v>
      </c>
      <c r="AY159" s="16" t="s">
        <v>105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6" t="s">
        <v>74</v>
      </c>
      <c r="BK159" s="208">
        <f>ROUND(I159*H159,2)</f>
        <v>0</v>
      </c>
      <c r="BL159" s="16" t="s">
        <v>112</v>
      </c>
      <c r="BM159" s="207" t="s">
        <v>255</v>
      </c>
    </row>
    <row r="160" s="2" customFormat="1">
      <c r="A160" s="37"/>
      <c r="B160" s="38"/>
      <c r="C160" s="39"/>
      <c r="D160" s="209" t="s">
        <v>114</v>
      </c>
      <c r="E160" s="39"/>
      <c r="F160" s="210" t="s">
        <v>254</v>
      </c>
      <c r="G160" s="39"/>
      <c r="H160" s="39"/>
      <c r="I160" s="211"/>
      <c r="J160" s="39"/>
      <c r="K160" s="39"/>
      <c r="L160" s="43"/>
      <c r="M160" s="212"/>
      <c r="N160" s="213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114</v>
      </c>
      <c r="AU160" s="16" t="s">
        <v>76</v>
      </c>
    </row>
    <row r="161" s="2" customFormat="1">
      <c r="A161" s="37"/>
      <c r="B161" s="38"/>
      <c r="C161" s="39"/>
      <c r="D161" s="214" t="s">
        <v>116</v>
      </c>
      <c r="E161" s="39"/>
      <c r="F161" s="215" t="s">
        <v>256</v>
      </c>
      <c r="G161" s="39"/>
      <c r="H161" s="39"/>
      <c r="I161" s="211"/>
      <c r="J161" s="39"/>
      <c r="K161" s="39"/>
      <c r="L161" s="43"/>
      <c r="M161" s="212"/>
      <c r="N161" s="213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116</v>
      </c>
      <c r="AU161" s="16" t="s">
        <v>76</v>
      </c>
    </row>
    <row r="162" s="2" customFormat="1" ht="14.4" customHeight="1">
      <c r="A162" s="37"/>
      <c r="B162" s="38"/>
      <c r="C162" s="227" t="s">
        <v>257</v>
      </c>
      <c r="D162" s="227" t="s">
        <v>219</v>
      </c>
      <c r="E162" s="228" t="s">
        <v>258</v>
      </c>
      <c r="F162" s="229" t="s">
        <v>259</v>
      </c>
      <c r="G162" s="230" t="s">
        <v>203</v>
      </c>
      <c r="H162" s="231">
        <v>2</v>
      </c>
      <c r="I162" s="232"/>
      <c r="J162" s="233">
        <f>ROUND(I162*H162,2)</f>
        <v>0</v>
      </c>
      <c r="K162" s="229" t="s">
        <v>111</v>
      </c>
      <c r="L162" s="234"/>
      <c r="M162" s="235" t="s">
        <v>19</v>
      </c>
      <c r="N162" s="236" t="s">
        <v>40</v>
      </c>
      <c r="O162" s="83"/>
      <c r="P162" s="205">
        <f>O162*H162</f>
        <v>0</v>
      </c>
      <c r="Q162" s="205">
        <v>0.218</v>
      </c>
      <c r="R162" s="205">
        <f>Q162*H162</f>
        <v>0.436</v>
      </c>
      <c r="S162" s="205">
        <v>0</v>
      </c>
      <c r="T162" s="20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7" t="s">
        <v>198</v>
      </c>
      <c r="AT162" s="207" t="s">
        <v>219</v>
      </c>
      <c r="AU162" s="207" t="s">
        <v>76</v>
      </c>
      <c r="AY162" s="16" t="s">
        <v>105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6" t="s">
        <v>74</v>
      </c>
      <c r="BK162" s="208">
        <f>ROUND(I162*H162,2)</f>
        <v>0</v>
      </c>
      <c r="BL162" s="16" t="s">
        <v>112</v>
      </c>
      <c r="BM162" s="207" t="s">
        <v>260</v>
      </c>
    </row>
    <row r="163" s="2" customFormat="1">
      <c r="A163" s="37"/>
      <c r="B163" s="38"/>
      <c r="C163" s="39"/>
      <c r="D163" s="209" t="s">
        <v>114</v>
      </c>
      <c r="E163" s="39"/>
      <c r="F163" s="210" t="s">
        <v>259</v>
      </c>
      <c r="G163" s="39"/>
      <c r="H163" s="39"/>
      <c r="I163" s="211"/>
      <c r="J163" s="39"/>
      <c r="K163" s="39"/>
      <c r="L163" s="43"/>
      <c r="M163" s="212"/>
      <c r="N163" s="213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114</v>
      </c>
      <c r="AU163" s="16" t="s">
        <v>76</v>
      </c>
    </row>
    <row r="164" s="2" customFormat="1" ht="14.4" customHeight="1">
      <c r="A164" s="37"/>
      <c r="B164" s="38"/>
      <c r="C164" s="196" t="s">
        <v>261</v>
      </c>
      <c r="D164" s="196" t="s">
        <v>107</v>
      </c>
      <c r="E164" s="197" t="s">
        <v>262</v>
      </c>
      <c r="F164" s="198" t="s">
        <v>263</v>
      </c>
      <c r="G164" s="199" t="s">
        <v>136</v>
      </c>
      <c r="H164" s="200">
        <v>1</v>
      </c>
      <c r="I164" s="201"/>
      <c r="J164" s="202">
        <f>ROUND(I164*H164,2)</f>
        <v>0</v>
      </c>
      <c r="K164" s="198" t="s">
        <v>111</v>
      </c>
      <c r="L164" s="43"/>
      <c r="M164" s="203" t="s">
        <v>19</v>
      </c>
      <c r="N164" s="204" t="s">
        <v>40</v>
      </c>
      <c r="O164" s="83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7" t="s">
        <v>112</v>
      </c>
      <c r="AT164" s="207" t="s">
        <v>107</v>
      </c>
      <c r="AU164" s="207" t="s">
        <v>76</v>
      </c>
      <c r="AY164" s="16" t="s">
        <v>105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6" t="s">
        <v>74</v>
      </c>
      <c r="BK164" s="208">
        <f>ROUND(I164*H164,2)</f>
        <v>0</v>
      </c>
      <c r="BL164" s="16" t="s">
        <v>112</v>
      </c>
      <c r="BM164" s="207" t="s">
        <v>264</v>
      </c>
    </row>
    <row r="165" s="2" customFormat="1">
      <c r="A165" s="37"/>
      <c r="B165" s="38"/>
      <c r="C165" s="39"/>
      <c r="D165" s="209" t="s">
        <v>114</v>
      </c>
      <c r="E165" s="39"/>
      <c r="F165" s="210" t="s">
        <v>265</v>
      </c>
      <c r="G165" s="39"/>
      <c r="H165" s="39"/>
      <c r="I165" s="211"/>
      <c r="J165" s="39"/>
      <c r="K165" s="39"/>
      <c r="L165" s="43"/>
      <c r="M165" s="212"/>
      <c r="N165" s="213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114</v>
      </c>
      <c r="AU165" s="16" t="s">
        <v>76</v>
      </c>
    </row>
    <row r="166" s="2" customFormat="1">
      <c r="A166" s="37"/>
      <c r="B166" s="38"/>
      <c r="C166" s="39"/>
      <c r="D166" s="214" t="s">
        <v>116</v>
      </c>
      <c r="E166" s="39"/>
      <c r="F166" s="215" t="s">
        <v>266</v>
      </c>
      <c r="G166" s="39"/>
      <c r="H166" s="39"/>
      <c r="I166" s="211"/>
      <c r="J166" s="39"/>
      <c r="K166" s="39"/>
      <c r="L166" s="43"/>
      <c r="M166" s="212"/>
      <c r="N166" s="213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116</v>
      </c>
      <c r="AU166" s="16" t="s">
        <v>76</v>
      </c>
    </row>
    <row r="167" s="12" customFormat="1" ht="22.8" customHeight="1">
      <c r="A167" s="12"/>
      <c r="B167" s="180"/>
      <c r="C167" s="181"/>
      <c r="D167" s="182" t="s">
        <v>68</v>
      </c>
      <c r="E167" s="194" t="s">
        <v>200</v>
      </c>
      <c r="F167" s="194" t="s">
        <v>267</v>
      </c>
      <c r="G167" s="181"/>
      <c r="H167" s="181"/>
      <c r="I167" s="184"/>
      <c r="J167" s="195">
        <f>BK167</f>
        <v>0</v>
      </c>
      <c r="K167" s="181"/>
      <c r="L167" s="186"/>
      <c r="M167" s="187"/>
      <c r="N167" s="188"/>
      <c r="O167" s="188"/>
      <c r="P167" s="189">
        <f>SUM(P168:P170)</f>
        <v>0</v>
      </c>
      <c r="Q167" s="188"/>
      <c r="R167" s="189">
        <f>SUM(R168:R170)</f>
        <v>0.0004704</v>
      </c>
      <c r="S167" s="188"/>
      <c r="T167" s="190">
        <f>SUM(T168:T170)</f>
        <v>0.78304000000000007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1" t="s">
        <v>74</v>
      </c>
      <c r="AT167" s="192" t="s">
        <v>68</v>
      </c>
      <c r="AU167" s="192" t="s">
        <v>74</v>
      </c>
      <c r="AY167" s="191" t="s">
        <v>105</v>
      </c>
      <c r="BK167" s="193">
        <f>SUM(BK168:BK170)</f>
        <v>0</v>
      </c>
    </row>
    <row r="168" s="2" customFormat="1" ht="14.4" customHeight="1">
      <c r="A168" s="37"/>
      <c r="B168" s="38"/>
      <c r="C168" s="196" t="s">
        <v>268</v>
      </c>
      <c r="D168" s="196" t="s">
        <v>107</v>
      </c>
      <c r="E168" s="197" t="s">
        <v>269</v>
      </c>
      <c r="F168" s="198" t="s">
        <v>270</v>
      </c>
      <c r="G168" s="199" t="s">
        <v>136</v>
      </c>
      <c r="H168" s="200">
        <v>0.32000000000000001</v>
      </c>
      <c r="I168" s="201"/>
      <c r="J168" s="202">
        <f>ROUND(I168*H168,2)</f>
        <v>0</v>
      </c>
      <c r="K168" s="198" t="s">
        <v>111</v>
      </c>
      <c r="L168" s="43"/>
      <c r="M168" s="203" t="s">
        <v>19</v>
      </c>
      <c r="N168" s="204" t="s">
        <v>40</v>
      </c>
      <c r="O168" s="83"/>
      <c r="P168" s="205">
        <f>O168*H168</f>
        <v>0</v>
      </c>
      <c r="Q168" s="205">
        <v>0.00147</v>
      </c>
      <c r="R168" s="205">
        <f>Q168*H168</f>
        <v>0.0004704</v>
      </c>
      <c r="S168" s="205">
        <v>2.4470000000000001</v>
      </c>
      <c r="T168" s="206">
        <f>S168*H168</f>
        <v>0.78304000000000007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7" t="s">
        <v>112</v>
      </c>
      <c r="AT168" s="207" t="s">
        <v>107</v>
      </c>
      <c r="AU168" s="207" t="s">
        <v>76</v>
      </c>
      <c r="AY168" s="16" t="s">
        <v>105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6" t="s">
        <v>74</v>
      </c>
      <c r="BK168" s="208">
        <f>ROUND(I168*H168,2)</f>
        <v>0</v>
      </c>
      <c r="BL168" s="16" t="s">
        <v>112</v>
      </c>
      <c r="BM168" s="207" t="s">
        <v>271</v>
      </c>
    </row>
    <row r="169" s="2" customFormat="1">
      <c r="A169" s="37"/>
      <c r="B169" s="38"/>
      <c r="C169" s="39"/>
      <c r="D169" s="209" t="s">
        <v>114</v>
      </c>
      <c r="E169" s="39"/>
      <c r="F169" s="210" t="s">
        <v>272</v>
      </c>
      <c r="G169" s="39"/>
      <c r="H169" s="39"/>
      <c r="I169" s="211"/>
      <c r="J169" s="39"/>
      <c r="K169" s="39"/>
      <c r="L169" s="43"/>
      <c r="M169" s="212"/>
      <c r="N169" s="213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114</v>
      </c>
      <c r="AU169" s="16" t="s">
        <v>76</v>
      </c>
    </row>
    <row r="170" s="2" customFormat="1">
      <c r="A170" s="37"/>
      <c r="B170" s="38"/>
      <c r="C170" s="39"/>
      <c r="D170" s="214" t="s">
        <v>116</v>
      </c>
      <c r="E170" s="39"/>
      <c r="F170" s="215" t="s">
        <v>273</v>
      </c>
      <c r="G170" s="39"/>
      <c r="H170" s="39"/>
      <c r="I170" s="211"/>
      <c r="J170" s="39"/>
      <c r="K170" s="39"/>
      <c r="L170" s="43"/>
      <c r="M170" s="212"/>
      <c r="N170" s="213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116</v>
      </c>
      <c r="AU170" s="16" t="s">
        <v>76</v>
      </c>
    </row>
    <row r="171" s="12" customFormat="1" ht="22.8" customHeight="1">
      <c r="A171" s="12"/>
      <c r="B171" s="180"/>
      <c r="C171" s="181"/>
      <c r="D171" s="182" t="s">
        <v>68</v>
      </c>
      <c r="E171" s="194" t="s">
        <v>274</v>
      </c>
      <c r="F171" s="194" t="s">
        <v>275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SUM(P172:P174)</f>
        <v>0</v>
      </c>
      <c r="Q171" s="188"/>
      <c r="R171" s="189">
        <f>SUM(R172:R174)</f>
        <v>0</v>
      </c>
      <c r="S171" s="188"/>
      <c r="T171" s="19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1" t="s">
        <v>74</v>
      </c>
      <c r="AT171" s="192" t="s">
        <v>68</v>
      </c>
      <c r="AU171" s="192" t="s">
        <v>74</v>
      </c>
      <c r="AY171" s="191" t="s">
        <v>105</v>
      </c>
      <c r="BK171" s="193">
        <f>SUM(BK172:BK174)</f>
        <v>0</v>
      </c>
    </row>
    <row r="172" s="2" customFormat="1" ht="14.4" customHeight="1">
      <c r="A172" s="37"/>
      <c r="B172" s="38"/>
      <c r="C172" s="196" t="s">
        <v>276</v>
      </c>
      <c r="D172" s="196" t="s">
        <v>107</v>
      </c>
      <c r="E172" s="197" t="s">
        <v>277</v>
      </c>
      <c r="F172" s="198" t="s">
        <v>278</v>
      </c>
      <c r="G172" s="199" t="s">
        <v>279</v>
      </c>
      <c r="H172" s="200">
        <v>4.2169999999999996</v>
      </c>
      <c r="I172" s="201"/>
      <c r="J172" s="202">
        <f>ROUND(I172*H172,2)</f>
        <v>0</v>
      </c>
      <c r="K172" s="198" t="s">
        <v>111</v>
      </c>
      <c r="L172" s="43"/>
      <c r="M172" s="203" t="s">
        <v>19</v>
      </c>
      <c r="N172" s="204" t="s">
        <v>40</v>
      </c>
      <c r="O172" s="83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07" t="s">
        <v>112</v>
      </c>
      <c r="AT172" s="207" t="s">
        <v>107</v>
      </c>
      <c r="AU172" s="207" t="s">
        <v>76</v>
      </c>
      <c r="AY172" s="16" t="s">
        <v>105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6" t="s">
        <v>74</v>
      </c>
      <c r="BK172" s="208">
        <f>ROUND(I172*H172,2)</f>
        <v>0</v>
      </c>
      <c r="BL172" s="16" t="s">
        <v>112</v>
      </c>
      <c r="BM172" s="207" t="s">
        <v>280</v>
      </c>
    </row>
    <row r="173" s="2" customFormat="1">
      <c r="A173" s="37"/>
      <c r="B173" s="38"/>
      <c r="C173" s="39"/>
      <c r="D173" s="209" t="s">
        <v>114</v>
      </c>
      <c r="E173" s="39"/>
      <c r="F173" s="210" t="s">
        <v>281</v>
      </c>
      <c r="G173" s="39"/>
      <c r="H173" s="39"/>
      <c r="I173" s="211"/>
      <c r="J173" s="39"/>
      <c r="K173" s="39"/>
      <c r="L173" s="43"/>
      <c r="M173" s="212"/>
      <c r="N173" s="213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114</v>
      </c>
      <c r="AU173" s="16" t="s">
        <v>76</v>
      </c>
    </row>
    <row r="174" s="2" customFormat="1">
      <c r="A174" s="37"/>
      <c r="B174" s="38"/>
      <c r="C174" s="39"/>
      <c r="D174" s="214" t="s">
        <v>116</v>
      </c>
      <c r="E174" s="39"/>
      <c r="F174" s="215" t="s">
        <v>282</v>
      </c>
      <c r="G174" s="39"/>
      <c r="H174" s="39"/>
      <c r="I174" s="211"/>
      <c r="J174" s="39"/>
      <c r="K174" s="39"/>
      <c r="L174" s="43"/>
      <c r="M174" s="212"/>
      <c r="N174" s="213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116</v>
      </c>
      <c r="AU174" s="16" t="s">
        <v>76</v>
      </c>
    </row>
    <row r="175" s="12" customFormat="1" ht="25.92" customHeight="1">
      <c r="A175" s="12"/>
      <c r="B175" s="180"/>
      <c r="C175" s="181"/>
      <c r="D175" s="182" t="s">
        <v>68</v>
      </c>
      <c r="E175" s="183" t="s">
        <v>283</v>
      </c>
      <c r="F175" s="183" t="s">
        <v>284</v>
      </c>
      <c r="G175" s="181"/>
      <c r="H175" s="181"/>
      <c r="I175" s="184"/>
      <c r="J175" s="185">
        <f>BK175</f>
        <v>0</v>
      </c>
      <c r="K175" s="181"/>
      <c r="L175" s="186"/>
      <c r="M175" s="187"/>
      <c r="N175" s="188"/>
      <c r="O175" s="188"/>
      <c r="P175" s="189">
        <f>P176</f>
        <v>0</v>
      </c>
      <c r="Q175" s="188"/>
      <c r="R175" s="189">
        <f>R176</f>
        <v>0</v>
      </c>
      <c r="S175" s="188"/>
      <c r="T175" s="19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1" t="s">
        <v>112</v>
      </c>
      <c r="AT175" s="192" t="s">
        <v>68</v>
      </c>
      <c r="AU175" s="192" t="s">
        <v>69</v>
      </c>
      <c r="AY175" s="191" t="s">
        <v>105</v>
      </c>
      <c r="BK175" s="193">
        <f>BK176</f>
        <v>0</v>
      </c>
    </row>
    <row r="176" s="12" customFormat="1" ht="22.8" customHeight="1">
      <c r="A176" s="12"/>
      <c r="B176" s="180"/>
      <c r="C176" s="181"/>
      <c r="D176" s="182" t="s">
        <v>68</v>
      </c>
      <c r="E176" s="194" t="s">
        <v>285</v>
      </c>
      <c r="F176" s="194" t="s">
        <v>286</v>
      </c>
      <c r="G176" s="181"/>
      <c r="H176" s="181"/>
      <c r="I176" s="184"/>
      <c r="J176" s="195">
        <f>BK176</f>
        <v>0</v>
      </c>
      <c r="K176" s="181"/>
      <c r="L176" s="186"/>
      <c r="M176" s="187"/>
      <c r="N176" s="188"/>
      <c r="O176" s="188"/>
      <c r="P176" s="189">
        <f>SUM(P177:P191)</f>
        <v>0</v>
      </c>
      <c r="Q176" s="188"/>
      <c r="R176" s="189">
        <f>SUM(R177:R191)</f>
        <v>0</v>
      </c>
      <c r="S176" s="188"/>
      <c r="T176" s="190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1" t="s">
        <v>112</v>
      </c>
      <c r="AT176" s="192" t="s">
        <v>68</v>
      </c>
      <c r="AU176" s="192" t="s">
        <v>74</v>
      </c>
      <c r="AY176" s="191" t="s">
        <v>105</v>
      </c>
      <c r="BK176" s="193">
        <f>SUM(BK177:BK191)</f>
        <v>0</v>
      </c>
    </row>
    <row r="177" s="2" customFormat="1" ht="14.4" customHeight="1">
      <c r="A177" s="37"/>
      <c r="B177" s="38"/>
      <c r="C177" s="196" t="s">
        <v>287</v>
      </c>
      <c r="D177" s="196" t="s">
        <v>107</v>
      </c>
      <c r="E177" s="197" t="s">
        <v>288</v>
      </c>
      <c r="F177" s="198" t="s">
        <v>289</v>
      </c>
      <c r="G177" s="199" t="s">
        <v>110</v>
      </c>
      <c r="H177" s="200">
        <v>81</v>
      </c>
      <c r="I177" s="201"/>
      <c r="J177" s="202">
        <f>ROUND(I177*H177,2)</f>
        <v>0</v>
      </c>
      <c r="K177" s="198" t="s">
        <v>19</v>
      </c>
      <c r="L177" s="43"/>
      <c r="M177" s="203" t="s">
        <v>19</v>
      </c>
      <c r="N177" s="204" t="s">
        <v>40</v>
      </c>
      <c r="O177" s="83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7" t="s">
        <v>290</v>
      </c>
      <c r="AT177" s="207" t="s">
        <v>107</v>
      </c>
      <c r="AU177" s="207" t="s">
        <v>76</v>
      </c>
      <c r="AY177" s="16" t="s">
        <v>105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6" t="s">
        <v>74</v>
      </c>
      <c r="BK177" s="208">
        <f>ROUND(I177*H177,2)</f>
        <v>0</v>
      </c>
      <c r="BL177" s="16" t="s">
        <v>290</v>
      </c>
      <c r="BM177" s="207" t="s">
        <v>291</v>
      </c>
    </row>
    <row r="178" s="2" customFormat="1">
      <c r="A178" s="37"/>
      <c r="B178" s="38"/>
      <c r="C178" s="39"/>
      <c r="D178" s="209" t="s">
        <v>114</v>
      </c>
      <c r="E178" s="39"/>
      <c r="F178" s="210" t="s">
        <v>292</v>
      </c>
      <c r="G178" s="39"/>
      <c r="H178" s="39"/>
      <c r="I178" s="211"/>
      <c r="J178" s="39"/>
      <c r="K178" s="39"/>
      <c r="L178" s="43"/>
      <c r="M178" s="212"/>
      <c r="N178" s="213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114</v>
      </c>
      <c r="AU178" s="16" t="s">
        <v>76</v>
      </c>
    </row>
    <row r="179" s="2" customFormat="1">
      <c r="A179" s="37"/>
      <c r="B179" s="38"/>
      <c r="C179" s="39"/>
      <c r="D179" s="209" t="s">
        <v>293</v>
      </c>
      <c r="E179" s="39"/>
      <c r="F179" s="237" t="s">
        <v>294</v>
      </c>
      <c r="G179" s="39"/>
      <c r="H179" s="39"/>
      <c r="I179" s="211"/>
      <c r="J179" s="39"/>
      <c r="K179" s="39"/>
      <c r="L179" s="43"/>
      <c r="M179" s="212"/>
      <c r="N179" s="213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293</v>
      </c>
      <c r="AU179" s="16" t="s">
        <v>76</v>
      </c>
    </row>
    <row r="180" s="2" customFormat="1" ht="14.4" customHeight="1">
      <c r="A180" s="37"/>
      <c r="B180" s="38"/>
      <c r="C180" s="196" t="s">
        <v>295</v>
      </c>
      <c r="D180" s="196" t="s">
        <v>107</v>
      </c>
      <c r="E180" s="197" t="s">
        <v>296</v>
      </c>
      <c r="F180" s="198" t="s">
        <v>297</v>
      </c>
      <c r="G180" s="199" t="s">
        <v>110</v>
      </c>
      <c r="H180" s="200">
        <v>81</v>
      </c>
      <c r="I180" s="201"/>
      <c r="J180" s="202">
        <f>ROUND(I180*H180,2)</f>
        <v>0</v>
      </c>
      <c r="K180" s="198" t="s">
        <v>19</v>
      </c>
      <c r="L180" s="43"/>
      <c r="M180" s="203" t="s">
        <v>19</v>
      </c>
      <c r="N180" s="204" t="s">
        <v>40</v>
      </c>
      <c r="O180" s="83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7" t="s">
        <v>290</v>
      </c>
      <c r="AT180" s="207" t="s">
        <v>107</v>
      </c>
      <c r="AU180" s="207" t="s">
        <v>76</v>
      </c>
      <c r="AY180" s="16" t="s">
        <v>105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6" t="s">
        <v>74</v>
      </c>
      <c r="BK180" s="208">
        <f>ROUND(I180*H180,2)</f>
        <v>0</v>
      </c>
      <c r="BL180" s="16" t="s">
        <v>290</v>
      </c>
      <c r="BM180" s="207" t="s">
        <v>298</v>
      </c>
    </row>
    <row r="181" s="2" customFormat="1">
      <c r="A181" s="37"/>
      <c r="B181" s="38"/>
      <c r="C181" s="39"/>
      <c r="D181" s="209" t="s">
        <v>114</v>
      </c>
      <c r="E181" s="39"/>
      <c r="F181" s="210" t="s">
        <v>299</v>
      </c>
      <c r="G181" s="39"/>
      <c r="H181" s="39"/>
      <c r="I181" s="211"/>
      <c r="J181" s="39"/>
      <c r="K181" s="39"/>
      <c r="L181" s="43"/>
      <c r="M181" s="212"/>
      <c r="N181" s="213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114</v>
      </c>
      <c r="AU181" s="16" t="s">
        <v>76</v>
      </c>
    </row>
    <row r="182" s="2" customFormat="1">
      <c r="A182" s="37"/>
      <c r="B182" s="38"/>
      <c r="C182" s="39"/>
      <c r="D182" s="209" t="s">
        <v>293</v>
      </c>
      <c r="E182" s="39"/>
      <c r="F182" s="237" t="s">
        <v>294</v>
      </c>
      <c r="G182" s="39"/>
      <c r="H182" s="39"/>
      <c r="I182" s="211"/>
      <c r="J182" s="39"/>
      <c r="K182" s="39"/>
      <c r="L182" s="43"/>
      <c r="M182" s="212"/>
      <c r="N182" s="213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293</v>
      </c>
      <c r="AU182" s="16" t="s">
        <v>76</v>
      </c>
    </row>
    <row r="183" s="2" customFormat="1" ht="14.4" customHeight="1">
      <c r="A183" s="37"/>
      <c r="B183" s="38"/>
      <c r="C183" s="196" t="s">
        <v>300</v>
      </c>
      <c r="D183" s="196" t="s">
        <v>107</v>
      </c>
      <c r="E183" s="197" t="s">
        <v>301</v>
      </c>
      <c r="F183" s="198" t="s">
        <v>302</v>
      </c>
      <c r="G183" s="199" t="s">
        <v>110</v>
      </c>
      <c r="H183" s="200">
        <v>81</v>
      </c>
      <c r="I183" s="201"/>
      <c r="J183" s="202">
        <f>ROUND(I183*H183,2)</f>
        <v>0</v>
      </c>
      <c r="K183" s="198" t="s">
        <v>19</v>
      </c>
      <c r="L183" s="43"/>
      <c r="M183" s="203" t="s">
        <v>19</v>
      </c>
      <c r="N183" s="204" t="s">
        <v>40</v>
      </c>
      <c r="O183" s="83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7" t="s">
        <v>290</v>
      </c>
      <c r="AT183" s="207" t="s">
        <v>107</v>
      </c>
      <c r="AU183" s="207" t="s">
        <v>76</v>
      </c>
      <c r="AY183" s="16" t="s">
        <v>105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6" t="s">
        <v>74</v>
      </c>
      <c r="BK183" s="208">
        <f>ROUND(I183*H183,2)</f>
        <v>0</v>
      </c>
      <c r="BL183" s="16" t="s">
        <v>290</v>
      </c>
      <c r="BM183" s="207" t="s">
        <v>303</v>
      </c>
    </row>
    <row r="184" s="2" customFormat="1">
      <c r="A184" s="37"/>
      <c r="B184" s="38"/>
      <c r="C184" s="39"/>
      <c r="D184" s="209" t="s">
        <v>114</v>
      </c>
      <c r="E184" s="39"/>
      <c r="F184" s="210" t="s">
        <v>304</v>
      </c>
      <c r="G184" s="39"/>
      <c r="H184" s="39"/>
      <c r="I184" s="211"/>
      <c r="J184" s="39"/>
      <c r="K184" s="39"/>
      <c r="L184" s="43"/>
      <c r="M184" s="212"/>
      <c r="N184" s="213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114</v>
      </c>
      <c r="AU184" s="16" t="s">
        <v>76</v>
      </c>
    </row>
    <row r="185" s="2" customFormat="1">
      <c r="A185" s="37"/>
      <c r="B185" s="38"/>
      <c r="C185" s="39"/>
      <c r="D185" s="209" t="s">
        <v>293</v>
      </c>
      <c r="E185" s="39"/>
      <c r="F185" s="237" t="s">
        <v>294</v>
      </c>
      <c r="G185" s="39"/>
      <c r="H185" s="39"/>
      <c r="I185" s="211"/>
      <c r="J185" s="39"/>
      <c r="K185" s="39"/>
      <c r="L185" s="43"/>
      <c r="M185" s="212"/>
      <c r="N185" s="213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293</v>
      </c>
      <c r="AU185" s="16" t="s">
        <v>76</v>
      </c>
    </row>
    <row r="186" s="2" customFormat="1" ht="22.2" customHeight="1">
      <c r="A186" s="37"/>
      <c r="B186" s="38"/>
      <c r="C186" s="196" t="s">
        <v>305</v>
      </c>
      <c r="D186" s="196" t="s">
        <v>107</v>
      </c>
      <c r="E186" s="197" t="s">
        <v>306</v>
      </c>
      <c r="F186" s="198" t="s">
        <v>307</v>
      </c>
      <c r="G186" s="199" t="s">
        <v>110</v>
      </c>
      <c r="H186" s="200">
        <v>243</v>
      </c>
      <c r="I186" s="201"/>
      <c r="J186" s="202">
        <f>ROUND(I186*H186,2)</f>
        <v>0</v>
      </c>
      <c r="K186" s="198" t="s">
        <v>19</v>
      </c>
      <c r="L186" s="43"/>
      <c r="M186" s="203" t="s">
        <v>19</v>
      </c>
      <c r="N186" s="204" t="s">
        <v>40</v>
      </c>
      <c r="O186" s="83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7" t="s">
        <v>290</v>
      </c>
      <c r="AT186" s="207" t="s">
        <v>107</v>
      </c>
      <c r="AU186" s="207" t="s">
        <v>76</v>
      </c>
      <c r="AY186" s="16" t="s">
        <v>105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6" t="s">
        <v>74</v>
      </c>
      <c r="BK186" s="208">
        <f>ROUND(I186*H186,2)</f>
        <v>0</v>
      </c>
      <c r="BL186" s="16" t="s">
        <v>290</v>
      </c>
      <c r="BM186" s="207" t="s">
        <v>308</v>
      </c>
    </row>
    <row r="187" s="2" customFormat="1">
      <c r="A187" s="37"/>
      <c r="B187" s="38"/>
      <c r="C187" s="39"/>
      <c r="D187" s="209" t="s">
        <v>114</v>
      </c>
      <c r="E187" s="39"/>
      <c r="F187" s="210" t="s">
        <v>309</v>
      </c>
      <c r="G187" s="39"/>
      <c r="H187" s="39"/>
      <c r="I187" s="211"/>
      <c r="J187" s="39"/>
      <c r="K187" s="39"/>
      <c r="L187" s="43"/>
      <c r="M187" s="212"/>
      <c r="N187" s="213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114</v>
      </c>
      <c r="AU187" s="16" t="s">
        <v>76</v>
      </c>
    </row>
    <row r="188" s="2" customFormat="1">
      <c r="A188" s="37"/>
      <c r="B188" s="38"/>
      <c r="C188" s="39"/>
      <c r="D188" s="209" t="s">
        <v>293</v>
      </c>
      <c r="E188" s="39"/>
      <c r="F188" s="237" t="s">
        <v>310</v>
      </c>
      <c r="G188" s="39"/>
      <c r="H188" s="39"/>
      <c r="I188" s="211"/>
      <c r="J188" s="39"/>
      <c r="K188" s="39"/>
      <c r="L188" s="43"/>
      <c r="M188" s="212"/>
      <c r="N188" s="213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293</v>
      </c>
      <c r="AU188" s="16" t="s">
        <v>76</v>
      </c>
    </row>
    <row r="189" s="2" customFormat="1" ht="22.2" customHeight="1">
      <c r="A189" s="37"/>
      <c r="B189" s="38"/>
      <c r="C189" s="196" t="s">
        <v>311</v>
      </c>
      <c r="D189" s="196" t="s">
        <v>107</v>
      </c>
      <c r="E189" s="197" t="s">
        <v>312</v>
      </c>
      <c r="F189" s="198" t="s">
        <v>313</v>
      </c>
      <c r="G189" s="199" t="s">
        <v>279</v>
      </c>
      <c r="H189" s="200">
        <v>56.942999999999998</v>
      </c>
      <c r="I189" s="201"/>
      <c r="J189" s="202">
        <f>ROUND(I189*H189,2)</f>
        <v>0</v>
      </c>
      <c r="K189" s="198" t="s">
        <v>19</v>
      </c>
      <c r="L189" s="43"/>
      <c r="M189" s="203" t="s">
        <v>19</v>
      </c>
      <c r="N189" s="204" t="s">
        <v>40</v>
      </c>
      <c r="O189" s="83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7" t="s">
        <v>290</v>
      </c>
      <c r="AT189" s="207" t="s">
        <v>107</v>
      </c>
      <c r="AU189" s="207" t="s">
        <v>76</v>
      </c>
      <c r="AY189" s="16" t="s">
        <v>105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6" t="s">
        <v>74</v>
      </c>
      <c r="BK189" s="208">
        <f>ROUND(I189*H189,2)</f>
        <v>0</v>
      </c>
      <c r="BL189" s="16" t="s">
        <v>290</v>
      </c>
      <c r="BM189" s="207" t="s">
        <v>314</v>
      </c>
    </row>
    <row r="190" s="2" customFormat="1">
      <c r="A190" s="37"/>
      <c r="B190" s="38"/>
      <c r="C190" s="39"/>
      <c r="D190" s="209" t="s">
        <v>114</v>
      </c>
      <c r="E190" s="39"/>
      <c r="F190" s="210" t="s">
        <v>315</v>
      </c>
      <c r="G190" s="39"/>
      <c r="H190" s="39"/>
      <c r="I190" s="211"/>
      <c r="J190" s="39"/>
      <c r="K190" s="39"/>
      <c r="L190" s="43"/>
      <c r="M190" s="212"/>
      <c r="N190" s="213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114</v>
      </c>
      <c r="AU190" s="16" t="s">
        <v>76</v>
      </c>
    </row>
    <row r="191" s="2" customFormat="1">
      <c r="A191" s="37"/>
      <c r="B191" s="38"/>
      <c r="C191" s="39"/>
      <c r="D191" s="209" t="s">
        <v>293</v>
      </c>
      <c r="E191" s="39"/>
      <c r="F191" s="237" t="s">
        <v>316</v>
      </c>
      <c r="G191" s="39"/>
      <c r="H191" s="39"/>
      <c r="I191" s="211"/>
      <c r="J191" s="39"/>
      <c r="K191" s="39"/>
      <c r="L191" s="43"/>
      <c r="M191" s="238"/>
      <c r="N191" s="239"/>
      <c r="O191" s="240"/>
      <c r="P191" s="240"/>
      <c r="Q191" s="240"/>
      <c r="R191" s="240"/>
      <c r="S191" s="240"/>
      <c r="T191" s="24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293</v>
      </c>
      <c r="AU191" s="16" t="s">
        <v>76</v>
      </c>
    </row>
    <row r="192" s="2" customFormat="1" ht="6.96" customHeight="1">
      <c r="A192" s="37"/>
      <c r="B192" s="58"/>
      <c r="C192" s="59"/>
      <c r="D192" s="59"/>
      <c r="E192" s="59"/>
      <c r="F192" s="59"/>
      <c r="G192" s="59"/>
      <c r="H192" s="59"/>
      <c r="I192" s="59"/>
      <c r="J192" s="59"/>
      <c r="K192" s="59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V5zbv0/mhKCalMsGUKx73ZE5EnoPsS2g94swNNUYRvg+DsdHEFoVuiWvcTSSkgbBPbfRqEwxSK48F450eHjecA==" hashValue="bDw2q22+ewAB04qcEOeIYQZ2it9PH/oBr24HZW4jUVTww9rALoMx6Ou09mpU9Vpowlw31iAAbPJNOukKkjNHSQ==" algorithmName="SHA-512" password="EB82"/>
  <autoFilter ref="C80:K191"/>
  <mergeCells count="6">
    <mergeCell ref="E7:H7"/>
    <mergeCell ref="E16:H16"/>
    <mergeCell ref="E25:H25"/>
    <mergeCell ref="E46:H46"/>
    <mergeCell ref="E73:H73"/>
    <mergeCell ref="L2:V2"/>
  </mergeCells>
  <hyperlinks>
    <hyperlink ref="F86" r:id="rId1" display="https://podminky.urs.cz/item/CS_URS_2023_02/115001101"/>
    <hyperlink ref="F89" r:id="rId2" display="https://podminky.urs.cz/item/CS_URS_2023_02/115101201"/>
    <hyperlink ref="F92" r:id="rId3" display="https://podminky.urs.cz/item/CS_URS_2023_02/121151103"/>
    <hyperlink ref="F96" r:id="rId4" display="https://podminky.urs.cz/item/CS_URS_2023_02/122151101"/>
    <hyperlink ref="F99" r:id="rId5" display="https://podminky.urs.cz/item/CS_URS_2023_02/125703301"/>
    <hyperlink ref="F103" r:id="rId6" display="https://podminky.urs.cz/item/CS_URS_2023_02/132112332"/>
    <hyperlink ref="F107" r:id="rId7" display="https://podminky.urs.cz/item/CS_URS_2023_02/162251101"/>
    <hyperlink ref="F110" r:id="rId8" display="https://podminky.urs.cz/item/CS_URS_2023_02/171153101"/>
    <hyperlink ref="F113" r:id="rId9" display="https://podminky.urs.cz/item/CS_URS_2023_02/174151101"/>
    <hyperlink ref="F117" r:id="rId10" display="https://podminky.urs.cz/item/CS_URS_2023_02/175111101"/>
    <hyperlink ref="F121" r:id="rId11" display="https://podminky.urs.cz/item/CS_URS_2023_02/175111109"/>
    <hyperlink ref="F124" r:id="rId12" display="https://podminky.urs.cz/item/CS_URS_2023_02/181351003"/>
    <hyperlink ref="F128" r:id="rId13" display="https://podminky.urs.cz/item/CS_URS_2023_02/451573111"/>
    <hyperlink ref="F133" r:id="rId14" display="https://podminky.urs.cz/item/CS_URS_2023_02/810391111"/>
    <hyperlink ref="F136" r:id="rId15" display="https://podminky.urs.cz/item/CS_URS_2023_02/820391811"/>
    <hyperlink ref="F139" r:id="rId16" display="https://podminky.urs.cz/item/CS_URS_2023_02/871218113"/>
    <hyperlink ref="F145" r:id="rId17" display="https://podminky.urs.cz/item/CS_URS_2023_02/871370430"/>
    <hyperlink ref="F151" r:id="rId18" display="https://podminky.urs.cz/item/CS_URS_2023_02/894411311"/>
    <hyperlink ref="F156" r:id="rId19" display="https://podminky.urs.cz/item/CS_URS_2023_02/894414111"/>
    <hyperlink ref="F161" r:id="rId20" display="https://podminky.urs.cz/item/CS_URS_2023_02/894414211"/>
    <hyperlink ref="F166" r:id="rId21" display="https://podminky.urs.cz/item/CS_URS_2023_02/899623141"/>
    <hyperlink ref="F170" r:id="rId22" display="https://podminky.urs.cz/item/CS_URS_2023_02/960111221"/>
    <hyperlink ref="F174" r:id="rId23" display="https://podminky.urs.cz/item/CS_URS_2023_02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2" customWidth="1"/>
    <col min="2" max="2" width="1.710938" style="242" customWidth="1"/>
    <col min="3" max="4" width="5.003906" style="242" customWidth="1"/>
    <col min="5" max="5" width="11.71094" style="242" customWidth="1"/>
    <col min="6" max="6" width="9.140625" style="242" customWidth="1"/>
    <col min="7" max="7" width="5.003906" style="242" customWidth="1"/>
    <col min="8" max="8" width="77.85156" style="242" customWidth="1"/>
    <col min="9" max="10" width="20.00391" style="242" customWidth="1"/>
    <col min="11" max="11" width="1.710938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4" customFormat="1" ht="45" customHeight="1">
      <c r="B3" s="246"/>
      <c r="C3" s="247" t="s">
        <v>317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318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319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320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321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322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323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324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325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326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327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73</v>
      </c>
      <c r="F18" s="253" t="s">
        <v>328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329</v>
      </c>
      <c r="F19" s="253" t="s">
        <v>330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331</v>
      </c>
      <c r="F20" s="253" t="s">
        <v>332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333</v>
      </c>
      <c r="F21" s="253" t="s">
        <v>334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335</v>
      </c>
      <c r="F22" s="253" t="s">
        <v>336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337</v>
      </c>
      <c r="F23" s="253" t="s">
        <v>338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339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340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341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342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343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344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345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346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347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91</v>
      </c>
      <c r="F36" s="253"/>
      <c r="G36" s="253" t="s">
        <v>348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349</v>
      </c>
      <c r="F37" s="253"/>
      <c r="G37" s="253" t="s">
        <v>350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50</v>
      </c>
      <c r="F38" s="253"/>
      <c r="G38" s="253" t="s">
        <v>351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51</v>
      </c>
      <c r="F39" s="253"/>
      <c r="G39" s="253" t="s">
        <v>352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92</v>
      </c>
      <c r="F40" s="253"/>
      <c r="G40" s="253" t="s">
        <v>353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93</v>
      </c>
      <c r="F41" s="253"/>
      <c r="G41" s="253" t="s">
        <v>354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355</v>
      </c>
      <c r="F42" s="253"/>
      <c r="G42" s="253" t="s">
        <v>356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357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358</v>
      </c>
      <c r="F44" s="253"/>
      <c r="G44" s="253" t="s">
        <v>359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95</v>
      </c>
      <c r="F45" s="253"/>
      <c r="G45" s="253" t="s">
        <v>360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361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362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363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364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365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366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367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368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369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370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371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372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373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374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375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376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377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378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379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380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381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382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383</v>
      </c>
      <c r="D76" s="271"/>
      <c r="E76" s="271"/>
      <c r="F76" s="271" t="s">
        <v>384</v>
      </c>
      <c r="G76" s="272"/>
      <c r="H76" s="271" t="s">
        <v>51</v>
      </c>
      <c r="I76" s="271" t="s">
        <v>54</v>
      </c>
      <c r="J76" s="271" t="s">
        <v>385</v>
      </c>
      <c r="K76" s="270"/>
    </row>
    <row r="77" s="1" customFormat="1" ht="17.25" customHeight="1">
      <c r="B77" s="268"/>
      <c r="C77" s="273" t="s">
        <v>386</v>
      </c>
      <c r="D77" s="273"/>
      <c r="E77" s="273"/>
      <c r="F77" s="274" t="s">
        <v>387</v>
      </c>
      <c r="G77" s="275"/>
      <c r="H77" s="273"/>
      <c r="I77" s="273"/>
      <c r="J77" s="273" t="s">
        <v>388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50</v>
      </c>
      <c r="D79" s="278"/>
      <c r="E79" s="278"/>
      <c r="F79" s="279" t="s">
        <v>389</v>
      </c>
      <c r="G79" s="280"/>
      <c r="H79" s="256" t="s">
        <v>390</v>
      </c>
      <c r="I79" s="256" t="s">
        <v>391</v>
      </c>
      <c r="J79" s="256">
        <v>20</v>
      </c>
      <c r="K79" s="270"/>
    </row>
    <row r="80" s="1" customFormat="1" ht="15" customHeight="1">
      <c r="B80" s="268"/>
      <c r="C80" s="256" t="s">
        <v>392</v>
      </c>
      <c r="D80" s="256"/>
      <c r="E80" s="256"/>
      <c r="F80" s="279" t="s">
        <v>389</v>
      </c>
      <c r="G80" s="280"/>
      <c r="H80" s="256" t="s">
        <v>393</v>
      </c>
      <c r="I80" s="256" t="s">
        <v>391</v>
      </c>
      <c r="J80" s="256">
        <v>120</v>
      </c>
      <c r="K80" s="270"/>
    </row>
    <row r="81" s="1" customFormat="1" ht="15" customHeight="1">
      <c r="B81" s="281"/>
      <c r="C81" s="256" t="s">
        <v>394</v>
      </c>
      <c r="D81" s="256"/>
      <c r="E81" s="256"/>
      <c r="F81" s="279" t="s">
        <v>395</v>
      </c>
      <c r="G81" s="280"/>
      <c r="H81" s="256" t="s">
        <v>396</v>
      </c>
      <c r="I81" s="256" t="s">
        <v>391</v>
      </c>
      <c r="J81" s="256">
        <v>50</v>
      </c>
      <c r="K81" s="270"/>
    </row>
    <row r="82" s="1" customFormat="1" ht="15" customHeight="1">
      <c r="B82" s="281"/>
      <c r="C82" s="256" t="s">
        <v>397</v>
      </c>
      <c r="D82" s="256"/>
      <c r="E82" s="256"/>
      <c r="F82" s="279" t="s">
        <v>389</v>
      </c>
      <c r="G82" s="280"/>
      <c r="H82" s="256" t="s">
        <v>398</v>
      </c>
      <c r="I82" s="256" t="s">
        <v>399</v>
      </c>
      <c r="J82" s="256"/>
      <c r="K82" s="270"/>
    </row>
    <row r="83" s="1" customFormat="1" ht="15" customHeight="1">
      <c r="B83" s="281"/>
      <c r="C83" s="282" t="s">
        <v>400</v>
      </c>
      <c r="D83" s="282"/>
      <c r="E83" s="282"/>
      <c r="F83" s="283" t="s">
        <v>395</v>
      </c>
      <c r="G83" s="282"/>
      <c r="H83" s="282" t="s">
        <v>401</v>
      </c>
      <c r="I83" s="282" t="s">
        <v>391</v>
      </c>
      <c r="J83" s="282">
        <v>15</v>
      </c>
      <c r="K83" s="270"/>
    </row>
    <row r="84" s="1" customFormat="1" ht="15" customHeight="1">
      <c r="B84" s="281"/>
      <c r="C84" s="282" t="s">
        <v>402</v>
      </c>
      <c r="D84" s="282"/>
      <c r="E84" s="282"/>
      <c r="F84" s="283" t="s">
        <v>395</v>
      </c>
      <c r="G84" s="282"/>
      <c r="H84" s="282" t="s">
        <v>403</v>
      </c>
      <c r="I84" s="282" t="s">
        <v>391</v>
      </c>
      <c r="J84" s="282">
        <v>15</v>
      </c>
      <c r="K84" s="270"/>
    </row>
    <row r="85" s="1" customFormat="1" ht="15" customHeight="1">
      <c r="B85" s="281"/>
      <c r="C85" s="282" t="s">
        <v>404</v>
      </c>
      <c r="D85" s="282"/>
      <c r="E85" s="282"/>
      <c r="F85" s="283" t="s">
        <v>395</v>
      </c>
      <c r="G85" s="282"/>
      <c r="H85" s="282" t="s">
        <v>405</v>
      </c>
      <c r="I85" s="282" t="s">
        <v>391</v>
      </c>
      <c r="J85" s="282">
        <v>20</v>
      </c>
      <c r="K85" s="270"/>
    </row>
    <row r="86" s="1" customFormat="1" ht="15" customHeight="1">
      <c r="B86" s="281"/>
      <c r="C86" s="282" t="s">
        <v>406</v>
      </c>
      <c r="D86" s="282"/>
      <c r="E86" s="282"/>
      <c r="F86" s="283" t="s">
        <v>395</v>
      </c>
      <c r="G86" s="282"/>
      <c r="H86" s="282" t="s">
        <v>407</v>
      </c>
      <c r="I86" s="282" t="s">
        <v>391</v>
      </c>
      <c r="J86" s="282">
        <v>20</v>
      </c>
      <c r="K86" s="270"/>
    </row>
    <row r="87" s="1" customFormat="1" ht="15" customHeight="1">
      <c r="B87" s="281"/>
      <c r="C87" s="256" t="s">
        <v>408</v>
      </c>
      <c r="D87" s="256"/>
      <c r="E87" s="256"/>
      <c r="F87" s="279" t="s">
        <v>395</v>
      </c>
      <c r="G87" s="280"/>
      <c r="H87" s="256" t="s">
        <v>409</v>
      </c>
      <c r="I87" s="256" t="s">
        <v>391</v>
      </c>
      <c r="J87" s="256">
        <v>50</v>
      </c>
      <c r="K87" s="270"/>
    </row>
    <row r="88" s="1" customFormat="1" ht="15" customHeight="1">
      <c r="B88" s="281"/>
      <c r="C88" s="256" t="s">
        <v>410</v>
      </c>
      <c r="D88" s="256"/>
      <c r="E88" s="256"/>
      <c r="F88" s="279" t="s">
        <v>395</v>
      </c>
      <c r="G88" s="280"/>
      <c r="H88" s="256" t="s">
        <v>411</v>
      </c>
      <c r="I88" s="256" t="s">
        <v>391</v>
      </c>
      <c r="J88" s="256">
        <v>20</v>
      </c>
      <c r="K88" s="270"/>
    </row>
    <row r="89" s="1" customFormat="1" ht="15" customHeight="1">
      <c r="B89" s="281"/>
      <c r="C89" s="256" t="s">
        <v>412</v>
      </c>
      <c r="D89" s="256"/>
      <c r="E89" s="256"/>
      <c r="F89" s="279" t="s">
        <v>395</v>
      </c>
      <c r="G89" s="280"/>
      <c r="H89" s="256" t="s">
        <v>413</v>
      </c>
      <c r="I89" s="256" t="s">
        <v>391</v>
      </c>
      <c r="J89" s="256">
        <v>20</v>
      </c>
      <c r="K89" s="270"/>
    </row>
    <row r="90" s="1" customFormat="1" ht="15" customHeight="1">
      <c r="B90" s="281"/>
      <c r="C90" s="256" t="s">
        <v>414</v>
      </c>
      <c r="D90" s="256"/>
      <c r="E90" s="256"/>
      <c r="F90" s="279" t="s">
        <v>395</v>
      </c>
      <c r="G90" s="280"/>
      <c r="H90" s="256" t="s">
        <v>415</v>
      </c>
      <c r="I90" s="256" t="s">
        <v>391</v>
      </c>
      <c r="J90" s="256">
        <v>50</v>
      </c>
      <c r="K90" s="270"/>
    </row>
    <row r="91" s="1" customFormat="1" ht="15" customHeight="1">
      <c r="B91" s="281"/>
      <c r="C91" s="256" t="s">
        <v>416</v>
      </c>
      <c r="D91" s="256"/>
      <c r="E91" s="256"/>
      <c r="F91" s="279" t="s">
        <v>395</v>
      </c>
      <c r="G91" s="280"/>
      <c r="H91" s="256" t="s">
        <v>416</v>
      </c>
      <c r="I91" s="256" t="s">
        <v>391</v>
      </c>
      <c r="J91" s="256">
        <v>50</v>
      </c>
      <c r="K91" s="270"/>
    </row>
    <row r="92" s="1" customFormat="1" ht="15" customHeight="1">
      <c r="B92" s="281"/>
      <c r="C92" s="256" t="s">
        <v>417</v>
      </c>
      <c r="D92" s="256"/>
      <c r="E92" s="256"/>
      <c r="F92" s="279" t="s">
        <v>395</v>
      </c>
      <c r="G92" s="280"/>
      <c r="H92" s="256" t="s">
        <v>418</v>
      </c>
      <c r="I92" s="256" t="s">
        <v>391</v>
      </c>
      <c r="J92" s="256">
        <v>255</v>
      </c>
      <c r="K92" s="270"/>
    </row>
    <row r="93" s="1" customFormat="1" ht="15" customHeight="1">
      <c r="B93" s="281"/>
      <c r="C93" s="256" t="s">
        <v>419</v>
      </c>
      <c r="D93" s="256"/>
      <c r="E93" s="256"/>
      <c r="F93" s="279" t="s">
        <v>389</v>
      </c>
      <c r="G93" s="280"/>
      <c r="H93" s="256" t="s">
        <v>420</v>
      </c>
      <c r="I93" s="256" t="s">
        <v>421</v>
      </c>
      <c r="J93" s="256"/>
      <c r="K93" s="270"/>
    </row>
    <row r="94" s="1" customFormat="1" ht="15" customHeight="1">
      <c r="B94" s="281"/>
      <c r="C94" s="256" t="s">
        <v>422</v>
      </c>
      <c r="D94" s="256"/>
      <c r="E94" s="256"/>
      <c r="F94" s="279" t="s">
        <v>389</v>
      </c>
      <c r="G94" s="280"/>
      <c r="H94" s="256" t="s">
        <v>423</v>
      </c>
      <c r="I94" s="256" t="s">
        <v>424</v>
      </c>
      <c r="J94" s="256"/>
      <c r="K94" s="270"/>
    </row>
    <row r="95" s="1" customFormat="1" ht="15" customHeight="1">
      <c r="B95" s="281"/>
      <c r="C95" s="256" t="s">
        <v>425</v>
      </c>
      <c r="D95" s="256"/>
      <c r="E95" s="256"/>
      <c r="F95" s="279" t="s">
        <v>389</v>
      </c>
      <c r="G95" s="280"/>
      <c r="H95" s="256" t="s">
        <v>425</v>
      </c>
      <c r="I95" s="256" t="s">
        <v>424</v>
      </c>
      <c r="J95" s="256"/>
      <c r="K95" s="270"/>
    </row>
    <row r="96" s="1" customFormat="1" ht="15" customHeight="1">
      <c r="B96" s="281"/>
      <c r="C96" s="256" t="s">
        <v>35</v>
      </c>
      <c r="D96" s="256"/>
      <c r="E96" s="256"/>
      <c r="F96" s="279" t="s">
        <v>389</v>
      </c>
      <c r="G96" s="280"/>
      <c r="H96" s="256" t="s">
        <v>426</v>
      </c>
      <c r="I96" s="256" t="s">
        <v>424</v>
      </c>
      <c r="J96" s="256"/>
      <c r="K96" s="270"/>
    </row>
    <row r="97" s="1" customFormat="1" ht="15" customHeight="1">
      <c r="B97" s="281"/>
      <c r="C97" s="256" t="s">
        <v>45</v>
      </c>
      <c r="D97" s="256"/>
      <c r="E97" s="256"/>
      <c r="F97" s="279" t="s">
        <v>389</v>
      </c>
      <c r="G97" s="280"/>
      <c r="H97" s="256" t="s">
        <v>427</v>
      </c>
      <c r="I97" s="256" t="s">
        <v>424</v>
      </c>
      <c r="J97" s="256"/>
      <c r="K97" s="270"/>
    </row>
    <row r="98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428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383</v>
      </c>
      <c r="D103" s="271"/>
      <c r="E103" s="271"/>
      <c r="F103" s="271" t="s">
        <v>384</v>
      </c>
      <c r="G103" s="272"/>
      <c r="H103" s="271" t="s">
        <v>51</v>
      </c>
      <c r="I103" s="271" t="s">
        <v>54</v>
      </c>
      <c r="J103" s="271" t="s">
        <v>385</v>
      </c>
      <c r="K103" s="270"/>
    </row>
    <row r="104" s="1" customFormat="1" ht="17.25" customHeight="1">
      <c r="B104" s="268"/>
      <c r="C104" s="273" t="s">
        <v>386</v>
      </c>
      <c r="D104" s="273"/>
      <c r="E104" s="273"/>
      <c r="F104" s="274" t="s">
        <v>387</v>
      </c>
      <c r="G104" s="275"/>
      <c r="H104" s="273"/>
      <c r="I104" s="273"/>
      <c r="J104" s="273" t="s">
        <v>388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="1" customFormat="1" ht="15" customHeight="1">
      <c r="B106" s="268"/>
      <c r="C106" s="256" t="s">
        <v>50</v>
      </c>
      <c r="D106" s="278"/>
      <c r="E106" s="278"/>
      <c r="F106" s="279" t="s">
        <v>389</v>
      </c>
      <c r="G106" s="256"/>
      <c r="H106" s="256" t="s">
        <v>429</v>
      </c>
      <c r="I106" s="256" t="s">
        <v>391</v>
      </c>
      <c r="J106" s="256">
        <v>20</v>
      </c>
      <c r="K106" s="270"/>
    </row>
    <row r="107" s="1" customFormat="1" ht="15" customHeight="1">
      <c r="B107" s="268"/>
      <c r="C107" s="256" t="s">
        <v>392</v>
      </c>
      <c r="D107" s="256"/>
      <c r="E107" s="256"/>
      <c r="F107" s="279" t="s">
        <v>389</v>
      </c>
      <c r="G107" s="256"/>
      <c r="H107" s="256" t="s">
        <v>429</v>
      </c>
      <c r="I107" s="256" t="s">
        <v>391</v>
      </c>
      <c r="J107" s="256">
        <v>120</v>
      </c>
      <c r="K107" s="270"/>
    </row>
    <row r="108" s="1" customFormat="1" ht="15" customHeight="1">
      <c r="B108" s="281"/>
      <c r="C108" s="256" t="s">
        <v>394</v>
      </c>
      <c r="D108" s="256"/>
      <c r="E108" s="256"/>
      <c r="F108" s="279" t="s">
        <v>395</v>
      </c>
      <c r="G108" s="256"/>
      <c r="H108" s="256" t="s">
        <v>429</v>
      </c>
      <c r="I108" s="256" t="s">
        <v>391</v>
      </c>
      <c r="J108" s="256">
        <v>50</v>
      </c>
      <c r="K108" s="270"/>
    </row>
    <row r="109" s="1" customFormat="1" ht="15" customHeight="1">
      <c r="B109" s="281"/>
      <c r="C109" s="256" t="s">
        <v>397</v>
      </c>
      <c r="D109" s="256"/>
      <c r="E109" s="256"/>
      <c r="F109" s="279" t="s">
        <v>389</v>
      </c>
      <c r="G109" s="256"/>
      <c r="H109" s="256" t="s">
        <v>429</v>
      </c>
      <c r="I109" s="256" t="s">
        <v>399</v>
      </c>
      <c r="J109" s="256"/>
      <c r="K109" s="270"/>
    </row>
    <row r="110" s="1" customFormat="1" ht="15" customHeight="1">
      <c r="B110" s="281"/>
      <c r="C110" s="256" t="s">
        <v>408</v>
      </c>
      <c r="D110" s="256"/>
      <c r="E110" s="256"/>
      <c r="F110" s="279" t="s">
        <v>395</v>
      </c>
      <c r="G110" s="256"/>
      <c r="H110" s="256" t="s">
        <v>429</v>
      </c>
      <c r="I110" s="256" t="s">
        <v>391</v>
      </c>
      <c r="J110" s="256">
        <v>50</v>
      </c>
      <c r="K110" s="270"/>
    </row>
    <row r="111" s="1" customFormat="1" ht="15" customHeight="1">
      <c r="B111" s="281"/>
      <c r="C111" s="256" t="s">
        <v>416</v>
      </c>
      <c r="D111" s="256"/>
      <c r="E111" s="256"/>
      <c r="F111" s="279" t="s">
        <v>395</v>
      </c>
      <c r="G111" s="256"/>
      <c r="H111" s="256" t="s">
        <v>429</v>
      </c>
      <c r="I111" s="256" t="s">
        <v>391</v>
      </c>
      <c r="J111" s="256">
        <v>50</v>
      </c>
      <c r="K111" s="270"/>
    </row>
    <row r="112" s="1" customFormat="1" ht="15" customHeight="1">
      <c r="B112" s="281"/>
      <c r="C112" s="256" t="s">
        <v>414</v>
      </c>
      <c r="D112" s="256"/>
      <c r="E112" s="256"/>
      <c r="F112" s="279" t="s">
        <v>395</v>
      </c>
      <c r="G112" s="256"/>
      <c r="H112" s="256" t="s">
        <v>429</v>
      </c>
      <c r="I112" s="256" t="s">
        <v>391</v>
      </c>
      <c r="J112" s="256">
        <v>50</v>
      </c>
      <c r="K112" s="270"/>
    </row>
    <row r="113" s="1" customFormat="1" ht="15" customHeight="1">
      <c r="B113" s="281"/>
      <c r="C113" s="256" t="s">
        <v>50</v>
      </c>
      <c r="D113" s="256"/>
      <c r="E113" s="256"/>
      <c r="F113" s="279" t="s">
        <v>389</v>
      </c>
      <c r="G113" s="256"/>
      <c r="H113" s="256" t="s">
        <v>430</v>
      </c>
      <c r="I113" s="256" t="s">
        <v>391</v>
      </c>
      <c r="J113" s="256">
        <v>20</v>
      </c>
      <c r="K113" s="270"/>
    </row>
    <row r="114" s="1" customFormat="1" ht="15" customHeight="1">
      <c r="B114" s="281"/>
      <c r="C114" s="256" t="s">
        <v>431</v>
      </c>
      <c r="D114" s="256"/>
      <c r="E114" s="256"/>
      <c r="F114" s="279" t="s">
        <v>389</v>
      </c>
      <c r="G114" s="256"/>
      <c r="H114" s="256" t="s">
        <v>432</v>
      </c>
      <c r="I114" s="256" t="s">
        <v>391</v>
      </c>
      <c r="J114" s="256">
        <v>120</v>
      </c>
      <c r="K114" s="270"/>
    </row>
    <row r="115" s="1" customFormat="1" ht="15" customHeight="1">
      <c r="B115" s="281"/>
      <c r="C115" s="256" t="s">
        <v>35</v>
      </c>
      <c r="D115" s="256"/>
      <c r="E115" s="256"/>
      <c r="F115" s="279" t="s">
        <v>389</v>
      </c>
      <c r="G115" s="256"/>
      <c r="H115" s="256" t="s">
        <v>433</v>
      </c>
      <c r="I115" s="256" t="s">
        <v>424</v>
      </c>
      <c r="J115" s="256"/>
      <c r="K115" s="270"/>
    </row>
    <row r="116" s="1" customFormat="1" ht="15" customHeight="1">
      <c r="B116" s="281"/>
      <c r="C116" s="256" t="s">
        <v>45</v>
      </c>
      <c r="D116" s="256"/>
      <c r="E116" s="256"/>
      <c r="F116" s="279" t="s">
        <v>389</v>
      </c>
      <c r="G116" s="256"/>
      <c r="H116" s="256" t="s">
        <v>434</v>
      </c>
      <c r="I116" s="256" t="s">
        <v>424</v>
      </c>
      <c r="J116" s="256"/>
      <c r="K116" s="270"/>
    </row>
    <row r="117" s="1" customFormat="1" ht="15" customHeight="1">
      <c r="B117" s="281"/>
      <c r="C117" s="256" t="s">
        <v>54</v>
      </c>
      <c r="D117" s="256"/>
      <c r="E117" s="256"/>
      <c r="F117" s="279" t="s">
        <v>389</v>
      </c>
      <c r="G117" s="256"/>
      <c r="H117" s="256" t="s">
        <v>435</v>
      </c>
      <c r="I117" s="256" t="s">
        <v>436</v>
      </c>
      <c r="J117" s="256"/>
      <c r="K117" s="270"/>
    </row>
    <row r="118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="1" customFormat="1" ht="45" customHeight="1">
      <c r="B122" s="297"/>
      <c r="C122" s="247" t="s">
        <v>437</v>
      </c>
      <c r="D122" s="247"/>
      <c r="E122" s="247"/>
      <c r="F122" s="247"/>
      <c r="G122" s="247"/>
      <c r="H122" s="247"/>
      <c r="I122" s="247"/>
      <c r="J122" s="247"/>
      <c r="K122" s="298"/>
    </row>
    <row r="123" s="1" customFormat="1" ht="17.25" customHeight="1">
      <c r="B123" s="299"/>
      <c r="C123" s="271" t="s">
        <v>383</v>
      </c>
      <c r="D123" s="271"/>
      <c r="E123" s="271"/>
      <c r="F123" s="271" t="s">
        <v>384</v>
      </c>
      <c r="G123" s="272"/>
      <c r="H123" s="271" t="s">
        <v>51</v>
      </c>
      <c r="I123" s="271" t="s">
        <v>54</v>
      </c>
      <c r="J123" s="271" t="s">
        <v>385</v>
      </c>
      <c r="K123" s="300"/>
    </row>
    <row r="124" s="1" customFormat="1" ht="17.25" customHeight="1">
      <c r="B124" s="299"/>
      <c r="C124" s="273" t="s">
        <v>386</v>
      </c>
      <c r="D124" s="273"/>
      <c r="E124" s="273"/>
      <c r="F124" s="274" t="s">
        <v>387</v>
      </c>
      <c r="G124" s="275"/>
      <c r="H124" s="273"/>
      <c r="I124" s="273"/>
      <c r="J124" s="273" t="s">
        <v>388</v>
      </c>
      <c r="K124" s="300"/>
    </row>
    <row r="125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="1" customFormat="1" ht="15" customHeight="1">
      <c r="B126" s="301"/>
      <c r="C126" s="256" t="s">
        <v>392</v>
      </c>
      <c r="D126" s="278"/>
      <c r="E126" s="278"/>
      <c r="F126" s="279" t="s">
        <v>389</v>
      </c>
      <c r="G126" s="256"/>
      <c r="H126" s="256" t="s">
        <v>429</v>
      </c>
      <c r="I126" s="256" t="s">
        <v>391</v>
      </c>
      <c r="J126" s="256">
        <v>120</v>
      </c>
      <c r="K126" s="304"/>
    </row>
    <row r="127" s="1" customFormat="1" ht="15" customHeight="1">
      <c r="B127" s="301"/>
      <c r="C127" s="256" t="s">
        <v>438</v>
      </c>
      <c r="D127" s="256"/>
      <c r="E127" s="256"/>
      <c r="F127" s="279" t="s">
        <v>389</v>
      </c>
      <c r="G127" s="256"/>
      <c r="H127" s="256" t="s">
        <v>439</v>
      </c>
      <c r="I127" s="256" t="s">
        <v>391</v>
      </c>
      <c r="J127" s="256" t="s">
        <v>440</v>
      </c>
      <c r="K127" s="304"/>
    </row>
    <row r="128" s="1" customFormat="1" ht="15" customHeight="1">
      <c r="B128" s="301"/>
      <c r="C128" s="256" t="s">
        <v>337</v>
      </c>
      <c r="D128" s="256"/>
      <c r="E128" s="256"/>
      <c r="F128" s="279" t="s">
        <v>389</v>
      </c>
      <c r="G128" s="256"/>
      <c r="H128" s="256" t="s">
        <v>441</v>
      </c>
      <c r="I128" s="256" t="s">
        <v>391</v>
      </c>
      <c r="J128" s="256" t="s">
        <v>440</v>
      </c>
      <c r="K128" s="304"/>
    </row>
    <row r="129" s="1" customFormat="1" ht="15" customHeight="1">
      <c r="B129" s="301"/>
      <c r="C129" s="256" t="s">
        <v>400</v>
      </c>
      <c r="D129" s="256"/>
      <c r="E129" s="256"/>
      <c r="F129" s="279" t="s">
        <v>395</v>
      </c>
      <c r="G129" s="256"/>
      <c r="H129" s="256" t="s">
        <v>401</v>
      </c>
      <c r="I129" s="256" t="s">
        <v>391</v>
      </c>
      <c r="J129" s="256">
        <v>15</v>
      </c>
      <c r="K129" s="304"/>
    </row>
    <row r="130" s="1" customFormat="1" ht="15" customHeight="1">
      <c r="B130" s="301"/>
      <c r="C130" s="282" t="s">
        <v>402</v>
      </c>
      <c r="D130" s="282"/>
      <c r="E130" s="282"/>
      <c r="F130" s="283" t="s">
        <v>395</v>
      </c>
      <c r="G130" s="282"/>
      <c r="H130" s="282" t="s">
        <v>403</v>
      </c>
      <c r="I130" s="282" t="s">
        <v>391</v>
      </c>
      <c r="J130" s="282">
        <v>15</v>
      </c>
      <c r="K130" s="304"/>
    </row>
    <row r="131" s="1" customFormat="1" ht="15" customHeight="1">
      <c r="B131" s="301"/>
      <c r="C131" s="282" t="s">
        <v>404</v>
      </c>
      <c r="D131" s="282"/>
      <c r="E131" s="282"/>
      <c r="F131" s="283" t="s">
        <v>395</v>
      </c>
      <c r="G131" s="282"/>
      <c r="H131" s="282" t="s">
        <v>405</v>
      </c>
      <c r="I131" s="282" t="s">
        <v>391</v>
      </c>
      <c r="J131" s="282">
        <v>20</v>
      </c>
      <c r="K131" s="304"/>
    </row>
    <row r="132" s="1" customFormat="1" ht="15" customHeight="1">
      <c r="B132" s="301"/>
      <c r="C132" s="282" t="s">
        <v>406</v>
      </c>
      <c r="D132" s="282"/>
      <c r="E132" s="282"/>
      <c r="F132" s="283" t="s">
        <v>395</v>
      </c>
      <c r="G132" s="282"/>
      <c r="H132" s="282" t="s">
        <v>407</v>
      </c>
      <c r="I132" s="282" t="s">
        <v>391</v>
      </c>
      <c r="J132" s="282">
        <v>20</v>
      </c>
      <c r="K132" s="304"/>
    </row>
    <row r="133" s="1" customFormat="1" ht="15" customHeight="1">
      <c r="B133" s="301"/>
      <c r="C133" s="256" t="s">
        <v>394</v>
      </c>
      <c r="D133" s="256"/>
      <c r="E133" s="256"/>
      <c r="F133" s="279" t="s">
        <v>395</v>
      </c>
      <c r="G133" s="256"/>
      <c r="H133" s="256" t="s">
        <v>429</v>
      </c>
      <c r="I133" s="256" t="s">
        <v>391</v>
      </c>
      <c r="J133" s="256">
        <v>50</v>
      </c>
      <c r="K133" s="304"/>
    </row>
    <row r="134" s="1" customFormat="1" ht="15" customHeight="1">
      <c r="B134" s="301"/>
      <c r="C134" s="256" t="s">
        <v>408</v>
      </c>
      <c r="D134" s="256"/>
      <c r="E134" s="256"/>
      <c r="F134" s="279" t="s">
        <v>395</v>
      </c>
      <c r="G134" s="256"/>
      <c r="H134" s="256" t="s">
        <v>429</v>
      </c>
      <c r="I134" s="256" t="s">
        <v>391</v>
      </c>
      <c r="J134" s="256">
        <v>50</v>
      </c>
      <c r="K134" s="304"/>
    </row>
    <row r="135" s="1" customFormat="1" ht="15" customHeight="1">
      <c r="B135" s="301"/>
      <c r="C135" s="256" t="s">
        <v>414</v>
      </c>
      <c r="D135" s="256"/>
      <c r="E135" s="256"/>
      <c r="F135" s="279" t="s">
        <v>395</v>
      </c>
      <c r="G135" s="256"/>
      <c r="H135" s="256" t="s">
        <v>429</v>
      </c>
      <c r="I135" s="256" t="s">
        <v>391</v>
      </c>
      <c r="J135" s="256">
        <v>50</v>
      </c>
      <c r="K135" s="304"/>
    </row>
    <row r="136" s="1" customFormat="1" ht="15" customHeight="1">
      <c r="B136" s="301"/>
      <c r="C136" s="256" t="s">
        <v>416</v>
      </c>
      <c r="D136" s="256"/>
      <c r="E136" s="256"/>
      <c r="F136" s="279" t="s">
        <v>395</v>
      </c>
      <c r="G136" s="256"/>
      <c r="H136" s="256" t="s">
        <v>429</v>
      </c>
      <c r="I136" s="256" t="s">
        <v>391</v>
      </c>
      <c r="J136" s="256">
        <v>50</v>
      </c>
      <c r="K136" s="304"/>
    </row>
    <row r="137" s="1" customFormat="1" ht="15" customHeight="1">
      <c r="B137" s="301"/>
      <c r="C137" s="256" t="s">
        <v>417</v>
      </c>
      <c r="D137" s="256"/>
      <c r="E137" s="256"/>
      <c r="F137" s="279" t="s">
        <v>395</v>
      </c>
      <c r="G137" s="256"/>
      <c r="H137" s="256" t="s">
        <v>442</v>
      </c>
      <c r="I137" s="256" t="s">
        <v>391</v>
      </c>
      <c r="J137" s="256">
        <v>255</v>
      </c>
      <c r="K137" s="304"/>
    </row>
    <row r="138" s="1" customFormat="1" ht="15" customHeight="1">
      <c r="B138" s="301"/>
      <c r="C138" s="256" t="s">
        <v>419</v>
      </c>
      <c r="D138" s="256"/>
      <c r="E138" s="256"/>
      <c r="F138" s="279" t="s">
        <v>389</v>
      </c>
      <c r="G138" s="256"/>
      <c r="H138" s="256" t="s">
        <v>443</v>
      </c>
      <c r="I138" s="256" t="s">
        <v>421</v>
      </c>
      <c r="J138" s="256"/>
      <c r="K138" s="304"/>
    </row>
    <row r="139" s="1" customFormat="1" ht="15" customHeight="1">
      <c r="B139" s="301"/>
      <c r="C139" s="256" t="s">
        <v>422</v>
      </c>
      <c r="D139" s="256"/>
      <c r="E139" s="256"/>
      <c r="F139" s="279" t="s">
        <v>389</v>
      </c>
      <c r="G139" s="256"/>
      <c r="H139" s="256" t="s">
        <v>444</v>
      </c>
      <c r="I139" s="256" t="s">
        <v>424</v>
      </c>
      <c r="J139" s="256"/>
      <c r="K139" s="304"/>
    </row>
    <row r="140" s="1" customFormat="1" ht="15" customHeight="1">
      <c r="B140" s="301"/>
      <c r="C140" s="256" t="s">
        <v>425</v>
      </c>
      <c r="D140" s="256"/>
      <c r="E140" s="256"/>
      <c r="F140" s="279" t="s">
        <v>389</v>
      </c>
      <c r="G140" s="256"/>
      <c r="H140" s="256" t="s">
        <v>425</v>
      </c>
      <c r="I140" s="256" t="s">
        <v>424</v>
      </c>
      <c r="J140" s="256"/>
      <c r="K140" s="304"/>
    </row>
    <row r="141" s="1" customFormat="1" ht="15" customHeight="1">
      <c r="B141" s="301"/>
      <c r="C141" s="256" t="s">
        <v>35</v>
      </c>
      <c r="D141" s="256"/>
      <c r="E141" s="256"/>
      <c r="F141" s="279" t="s">
        <v>389</v>
      </c>
      <c r="G141" s="256"/>
      <c r="H141" s="256" t="s">
        <v>445</v>
      </c>
      <c r="I141" s="256" t="s">
        <v>424</v>
      </c>
      <c r="J141" s="256"/>
      <c r="K141" s="304"/>
    </row>
    <row r="142" s="1" customFormat="1" ht="15" customHeight="1">
      <c r="B142" s="301"/>
      <c r="C142" s="256" t="s">
        <v>446</v>
      </c>
      <c r="D142" s="256"/>
      <c r="E142" s="256"/>
      <c r="F142" s="279" t="s">
        <v>389</v>
      </c>
      <c r="G142" s="256"/>
      <c r="H142" s="256" t="s">
        <v>447</v>
      </c>
      <c r="I142" s="256" t="s">
        <v>424</v>
      </c>
      <c r="J142" s="256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448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383</v>
      </c>
      <c r="D148" s="271"/>
      <c r="E148" s="271"/>
      <c r="F148" s="271" t="s">
        <v>384</v>
      </c>
      <c r="G148" s="272"/>
      <c r="H148" s="271" t="s">
        <v>51</v>
      </c>
      <c r="I148" s="271" t="s">
        <v>54</v>
      </c>
      <c r="J148" s="271" t="s">
        <v>385</v>
      </c>
      <c r="K148" s="270"/>
    </row>
    <row r="149" s="1" customFormat="1" ht="17.25" customHeight="1">
      <c r="B149" s="268"/>
      <c r="C149" s="273" t="s">
        <v>386</v>
      </c>
      <c r="D149" s="273"/>
      <c r="E149" s="273"/>
      <c r="F149" s="274" t="s">
        <v>387</v>
      </c>
      <c r="G149" s="275"/>
      <c r="H149" s="273"/>
      <c r="I149" s="273"/>
      <c r="J149" s="273" t="s">
        <v>388</v>
      </c>
      <c r="K149" s="270"/>
    </row>
    <row r="150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="1" customFormat="1" ht="15" customHeight="1">
      <c r="B151" s="281"/>
      <c r="C151" s="308" t="s">
        <v>392</v>
      </c>
      <c r="D151" s="256"/>
      <c r="E151" s="256"/>
      <c r="F151" s="309" t="s">
        <v>389</v>
      </c>
      <c r="G151" s="256"/>
      <c r="H151" s="308" t="s">
        <v>429</v>
      </c>
      <c r="I151" s="308" t="s">
        <v>391</v>
      </c>
      <c r="J151" s="308">
        <v>120</v>
      </c>
      <c r="K151" s="304"/>
    </row>
    <row r="152" s="1" customFormat="1" ht="15" customHeight="1">
      <c r="B152" s="281"/>
      <c r="C152" s="308" t="s">
        <v>438</v>
      </c>
      <c r="D152" s="256"/>
      <c r="E152" s="256"/>
      <c r="F152" s="309" t="s">
        <v>389</v>
      </c>
      <c r="G152" s="256"/>
      <c r="H152" s="308" t="s">
        <v>449</v>
      </c>
      <c r="I152" s="308" t="s">
        <v>391</v>
      </c>
      <c r="J152" s="308" t="s">
        <v>440</v>
      </c>
      <c r="K152" s="304"/>
    </row>
    <row r="153" s="1" customFormat="1" ht="15" customHeight="1">
      <c r="B153" s="281"/>
      <c r="C153" s="308" t="s">
        <v>337</v>
      </c>
      <c r="D153" s="256"/>
      <c r="E153" s="256"/>
      <c r="F153" s="309" t="s">
        <v>389</v>
      </c>
      <c r="G153" s="256"/>
      <c r="H153" s="308" t="s">
        <v>450</v>
      </c>
      <c r="I153" s="308" t="s">
        <v>391</v>
      </c>
      <c r="J153" s="308" t="s">
        <v>440</v>
      </c>
      <c r="K153" s="304"/>
    </row>
    <row r="154" s="1" customFormat="1" ht="15" customHeight="1">
      <c r="B154" s="281"/>
      <c r="C154" s="308" t="s">
        <v>394</v>
      </c>
      <c r="D154" s="256"/>
      <c r="E154" s="256"/>
      <c r="F154" s="309" t="s">
        <v>395</v>
      </c>
      <c r="G154" s="256"/>
      <c r="H154" s="308" t="s">
        <v>429</v>
      </c>
      <c r="I154" s="308" t="s">
        <v>391</v>
      </c>
      <c r="J154" s="308">
        <v>50</v>
      </c>
      <c r="K154" s="304"/>
    </row>
    <row r="155" s="1" customFormat="1" ht="15" customHeight="1">
      <c r="B155" s="281"/>
      <c r="C155" s="308" t="s">
        <v>397</v>
      </c>
      <c r="D155" s="256"/>
      <c r="E155" s="256"/>
      <c r="F155" s="309" t="s">
        <v>389</v>
      </c>
      <c r="G155" s="256"/>
      <c r="H155" s="308" t="s">
        <v>429</v>
      </c>
      <c r="I155" s="308" t="s">
        <v>399</v>
      </c>
      <c r="J155" s="308"/>
      <c r="K155" s="304"/>
    </row>
    <row r="156" s="1" customFormat="1" ht="15" customHeight="1">
      <c r="B156" s="281"/>
      <c r="C156" s="308" t="s">
        <v>408</v>
      </c>
      <c r="D156" s="256"/>
      <c r="E156" s="256"/>
      <c r="F156" s="309" t="s">
        <v>395</v>
      </c>
      <c r="G156" s="256"/>
      <c r="H156" s="308" t="s">
        <v>429</v>
      </c>
      <c r="I156" s="308" t="s">
        <v>391</v>
      </c>
      <c r="J156" s="308">
        <v>50</v>
      </c>
      <c r="K156" s="304"/>
    </row>
    <row r="157" s="1" customFormat="1" ht="15" customHeight="1">
      <c r="B157" s="281"/>
      <c r="C157" s="308" t="s">
        <v>416</v>
      </c>
      <c r="D157" s="256"/>
      <c r="E157" s="256"/>
      <c r="F157" s="309" t="s">
        <v>395</v>
      </c>
      <c r="G157" s="256"/>
      <c r="H157" s="308" t="s">
        <v>429</v>
      </c>
      <c r="I157" s="308" t="s">
        <v>391</v>
      </c>
      <c r="J157" s="308">
        <v>50</v>
      </c>
      <c r="K157" s="304"/>
    </row>
    <row r="158" s="1" customFormat="1" ht="15" customHeight="1">
      <c r="B158" s="281"/>
      <c r="C158" s="308" t="s">
        <v>414</v>
      </c>
      <c r="D158" s="256"/>
      <c r="E158" s="256"/>
      <c r="F158" s="309" t="s">
        <v>395</v>
      </c>
      <c r="G158" s="256"/>
      <c r="H158" s="308" t="s">
        <v>429</v>
      </c>
      <c r="I158" s="308" t="s">
        <v>391</v>
      </c>
      <c r="J158" s="308">
        <v>50</v>
      </c>
      <c r="K158" s="304"/>
    </row>
    <row r="159" s="1" customFormat="1" ht="15" customHeight="1">
      <c r="B159" s="281"/>
      <c r="C159" s="308" t="s">
        <v>79</v>
      </c>
      <c r="D159" s="256"/>
      <c r="E159" s="256"/>
      <c r="F159" s="309" t="s">
        <v>389</v>
      </c>
      <c r="G159" s="256"/>
      <c r="H159" s="308" t="s">
        <v>451</v>
      </c>
      <c r="I159" s="308" t="s">
        <v>391</v>
      </c>
      <c r="J159" s="308" t="s">
        <v>452</v>
      </c>
      <c r="K159" s="304"/>
    </row>
    <row r="160" s="1" customFormat="1" ht="15" customHeight="1">
      <c r="B160" s="281"/>
      <c r="C160" s="308" t="s">
        <v>453</v>
      </c>
      <c r="D160" s="256"/>
      <c r="E160" s="256"/>
      <c r="F160" s="309" t="s">
        <v>389</v>
      </c>
      <c r="G160" s="256"/>
      <c r="H160" s="308" t="s">
        <v>454</v>
      </c>
      <c r="I160" s="308" t="s">
        <v>424</v>
      </c>
      <c r="J160" s="308"/>
      <c r="K160" s="304"/>
    </row>
    <row r="16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455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383</v>
      </c>
      <c r="D166" s="271"/>
      <c r="E166" s="271"/>
      <c r="F166" s="271" t="s">
        <v>384</v>
      </c>
      <c r="G166" s="313"/>
      <c r="H166" s="314" t="s">
        <v>51</v>
      </c>
      <c r="I166" s="314" t="s">
        <v>54</v>
      </c>
      <c r="J166" s="271" t="s">
        <v>385</v>
      </c>
      <c r="K166" s="248"/>
    </row>
    <row r="167" s="1" customFormat="1" ht="17.25" customHeight="1">
      <c r="B167" s="249"/>
      <c r="C167" s="273" t="s">
        <v>386</v>
      </c>
      <c r="D167" s="273"/>
      <c r="E167" s="273"/>
      <c r="F167" s="274" t="s">
        <v>387</v>
      </c>
      <c r="G167" s="315"/>
      <c r="H167" s="316"/>
      <c r="I167" s="316"/>
      <c r="J167" s="273" t="s">
        <v>388</v>
      </c>
      <c r="K167" s="251"/>
    </row>
    <row r="168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="1" customFormat="1" ht="15" customHeight="1">
      <c r="B169" s="281"/>
      <c r="C169" s="256" t="s">
        <v>392</v>
      </c>
      <c r="D169" s="256"/>
      <c r="E169" s="256"/>
      <c r="F169" s="279" t="s">
        <v>389</v>
      </c>
      <c r="G169" s="256"/>
      <c r="H169" s="256" t="s">
        <v>429</v>
      </c>
      <c r="I169" s="256" t="s">
        <v>391</v>
      </c>
      <c r="J169" s="256">
        <v>120</v>
      </c>
      <c r="K169" s="304"/>
    </row>
    <row r="170" s="1" customFormat="1" ht="15" customHeight="1">
      <c r="B170" s="281"/>
      <c r="C170" s="256" t="s">
        <v>438</v>
      </c>
      <c r="D170" s="256"/>
      <c r="E170" s="256"/>
      <c r="F170" s="279" t="s">
        <v>389</v>
      </c>
      <c r="G170" s="256"/>
      <c r="H170" s="256" t="s">
        <v>439</v>
      </c>
      <c r="I170" s="256" t="s">
        <v>391</v>
      </c>
      <c r="J170" s="256" t="s">
        <v>440</v>
      </c>
      <c r="K170" s="304"/>
    </row>
    <row r="171" s="1" customFormat="1" ht="15" customHeight="1">
      <c r="B171" s="281"/>
      <c r="C171" s="256" t="s">
        <v>337</v>
      </c>
      <c r="D171" s="256"/>
      <c r="E171" s="256"/>
      <c r="F171" s="279" t="s">
        <v>389</v>
      </c>
      <c r="G171" s="256"/>
      <c r="H171" s="256" t="s">
        <v>456</v>
      </c>
      <c r="I171" s="256" t="s">
        <v>391</v>
      </c>
      <c r="J171" s="256" t="s">
        <v>440</v>
      </c>
      <c r="K171" s="304"/>
    </row>
    <row r="172" s="1" customFormat="1" ht="15" customHeight="1">
      <c r="B172" s="281"/>
      <c r="C172" s="256" t="s">
        <v>394</v>
      </c>
      <c r="D172" s="256"/>
      <c r="E172" s="256"/>
      <c r="F172" s="279" t="s">
        <v>395</v>
      </c>
      <c r="G172" s="256"/>
      <c r="H172" s="256" t="s">
        <v>456</v>
      </c>
      <c r="I172" s="256" t="s">
        <v>391</v>
      </c>
      <c r="J172" s="256">
        <v>50</v>
      </c>
      <c r="K172" s="304"/>
    </row>
    <row r="173" s="1" customFormat="1" ht="15" customHeight="1">
      <c r="B173" s="281"/>
      <c r="C173" s="256" t="s">
        <v>397</v>
      </c>
      <c r="D173" s="256"/>
      <c r="E173" s="256"/>
      <c r="F173" s="279" t="s">
        <v>389</v>
      </c>
      <c r="G173" s="256"/>
      <c r="H173" s="256" t="s">
        <v>456</v>
      </c>
      <c r="I173" s="256" t="s">
        <v>399</v>
      </c>
      <c r="J173" s="256"/>
      <c r="K173" s="304"/>
    </row>
    <row r="174" s="1" customFormat="1" ht="15" customHeight="1">
      <c r="B174" s="281"/>
      <c r="C174" s="256" t="s">
        <v>408</v>
      </c>
      <c r="D174" s="256"/>
      <c r="E174" s="256"/>
      <c r="F174" s="279" t="s">
        <v>395</v>
      </c>
      <c r="G174" s="256"/>
      <c r="H174" s="256" t="s">
        <v>456</v>
      </c>
      <c r="I174" s="256" t="s">
        <v>391</v>
      </c>
      <c r="J174" s="256">
        <v>50</v>
      </c>
      <c r="K174" s="304"/>
    </row>
    <row r="175" s="1" customFormat="1" ht="15" customHeight="1">
      <c r="B175" s="281"/>
      <c r="C175" s="256" t="s">
        <v>416</v>
      </c>
      <c r="D175" s="256"/>
      <c r="E175" s="256"/>
      <c r="F175" s="279" t="s">
        <v>395</v>
      </c>
      <c r="G175" s="256"/>
      <c r="H175" s="256" t="s">
        <v>456</v>
      </c>
      <c r="I175" s="256" t="s">
        <v>391</v>
      </c>
      <c r="J175" s="256">
        <v>50</v>
      </c>
      <c r="K175" s="304"/>
    </row>
    <row r="176" s="1" customFormat="1" ht="15" customHeight="1">
      <c r="B176" s="281"/>
      <c r="C176" s="256" t="s">
        <v>414</v>
      </c>
      <c r="D176" s="256"/>
      <c r="E176" s="256"/>
      <c r="F176" s="279" t="s">
        <v>395</v>
      </c>
      <c r="G176" s="256"/>
      <c r="H176" s="256" t="s">
        <v>456</v>
      </c>
      <c r="I176" s="256" t="s">
        <v>391</v>
      </c>
      <c r="J176" s="256">
        <v>50</v>
      </c>
      <c r="K176" s="304"/>
    </row>
    <row r="177" s="1" customFormat="1" ht="15" customHeight="1">
      <c r="B177" s="281"/>
      <c r="C177" s="256" t="s">
        <v>91</v>
      </c>
      <c r="D177" s="256"/>
      <c r="E177" s="256"/>
      <c r="F177" s="279" t="s">
        <v>389</v>
      </c>
      <c r="G177" s="256"/>
      <c r="H177" s="256" t="s">
        <v>457</v>
      </c>
      <c r="I177" s="256" t="s">
        <v>458</v>
      </c>
      <c r="J177" s="256"/>
      <c r="K177" s="304"/>
    </row>
    <row r="178" s="1" customFormat="1" ht="15" customHeight="1">
      <c r="B178" s="281"/>
      <c r="C178" s="256" t="s">
        <v>54</v>
      </c>
      <c r="D178" s="256"/>
      <c r="E178" s="256"/>
      <c r="F178" s="279" t="s">
        <v>389</v>
      </c>
      <c r="G178" s="256"/>
      <c r="H178" s="256" t="s">
        <v>459</v>
      </c>
      <c r="I178" s="256" t="s">
        <v>460</v>
      </c>
      <c r="J178" s="256">
        <v>1</v>
      </c>
      <c r="K178" s="304"/>
    </row>
    <row r="179" s="1" customFormat="1" ht="15" customHeight="1">
      <c r="B179" s="281"/>
      <c r="C179" s="256" t="s">
        <v>50</v>
      </c>
      <c r="D179" s="256"/>
      <c r="E179" s="256"/>
      <c r="F179" s="279" t="s">
        <v>389</v>
      </c>
      <c r="G179" s="256"/>
      <c r="H179" s="256" t="s">
        <v>461</v>
      </c>
      <c r="I179" s="256" t="s">
        <v>391</v>
      </c>
      <c r="J179" s="256">
        <v>20</v>
      </c>
      <c r="K179" s="304"/>
    </row>
    <row r="180" s="1" customFormat="1" ht="15" customHeight="1">
      <c r="B180" s="281"/>
      <c r="C180" s="256" t="s">
        <v>51</v>
      </c>
      <c r="D180" s="256"/>
      <c r="E180" s="256"/>
      <c r="F180" s="279" t="s">
        <v>389</v>
      </c>
      <c r="G180" s="256"/>
      <c r="H180" s="256" t="s">
        <v>462</v>
      </c>
      <c r="I180" s="256" t="s">
        <v>391</v>
      </c>
      <c r="J180" s="256">
        <v>255</v>
      </c>
      <c r="K180" s="304"/>
    </row>
    <row r="181" s="1" customFormat="1" ht="15" customHeight="1">
      <c r="B181" s="281"/>
      <c r="C181" s="256" t="s">
        <v>92</v>
      </c>
      <c r="D181" s="256"/>
      <c r="E181" s="256"/>
      <c r="F181" s="279" t="s">
        <v>389</v>
      </c>
      <c r="G181" s="256"/>
      <c r="H181" s="256" t="s">
        <v>353</v>
      </c>
      <c r="I181" s="256" t="s">
        <v>391</v>
      </c>
      <c r="J181" s="256">
        <v>10</v>
      </c>
      <c r="K181" s="304"/>
    </row>
    <row r="182" s="1" customFormat="1" ht="15" customHeight="1">
      <c r="B182" s="281"/>
      <c r="C182" s="256" t="s">
        <v>93</v>
      </c>
      <c r="D182" s="256"/>
      <c r="E182" s="256"/>
      <c r="F182" s="279" t="s">
        <v>389</v>
      </c>
      <c r="G182" s="256"/>
      <c r="H182" s="256" t="s">
        <v>463</v>
      </c>
      <c r="I182" s="256" t="s">
        <v>424</v>
      </c>
      <c r="J182" s="256"/>
      <c r="K182" s="304"/>
    </row>
    <row r="183" s="1" customFormat="1" ht="15" customHeight="1">
      <c r="B183" s="281"/>
      <c r="C183" s="256" t="s">
        <v>464</v>
      </c>
      <c r="D183" s="256"/>
      <c r="E183" s="256"/>
      <c r="F183" s="279" t="s">
        <v>389</v>
      </c>
      <c r="G183" s="256"/>
      <c r="H183" s="256" t="s">
        <v>465</v>
      </c>
      <c r="I183" s="256" t="s">
        <v>424</v>
      </c>
      <c r="J183" s="256"/>
      <c r="K183" s="304"/>
    </row>
    <row r="184" s="1" customFormat="1" ht="15" customHeight="1">
      <c r="B184" s="281"/>
      <c r="C184" s="256" t="s">
        <v>453</v>
      </c>
      <c r="D184" s="256"/>
      <c r="E184" s="256"/>
      <c r="F184" s="279" t="s">
        <v>389</v>
      </c>
      <c r="G184" s="256"/>
      <c r="H184" s="256" t="s">
        <v>466</v>
      </c>
      <c r="I184" s="256" t="s">
        <v>424</v>
      </c>
      <c r="J184" s="256"/>
      <c r="K184" s="304"/>
    </row>
    <row r="185" s="1" customFormat="1" ht="15" customHeight="1">
      <c r="B185" s="281"/>
      <c r="C185" s="256" t="s">
        <v>95</v>
      </c>
      <c r="D185" s="256"/>
      <c r="E185" s="256"/>
      <c r="F185" s="279" t="s">
        <v>395</v>
      </c>
      <c r="G185" s="256"/>
      <c r="H185" s="256" t="s">
        <v>467</v>
      </c>
      <c r="I185" s="256" t="s">
        <v>391</v>
      </c>
      <c r="J185" s="256">
        <v>50</v>
      </c>
      <c r="K185" s="304"/>
    </row>
    <row r="186" s="1" customFormat="1" ht="15" customHeight="1">
      <c r="B186" s="281"/>
      <c r="C186" s="256" t="s">
        <v>468</v>
      </c>
      <c r="D186" s="256"/>
      <c r="E186" s="256"/>
      <c r="F186" s="279" t="s">
        <v>395</v>
      </c>
      <c r="G186" s="256"/>
      <c r="H186" s="256" t="s">
        <v>469</v>
      </c>
      <c r="I186" s="256" t="s">
        <v>470</v>
      </c>
      <c r="J186" s="256"/>
      <c r="K186" s="304"/>
    </row>
    <row r="187" s="1" customFormat="1" ht="15" customHeight="1">
      <c r="B187" s="281"/>
      <c r="C187" s="256" t="s">
        <v>471</v>
      </c>
      <c r="D187" s="256"/>
      <c r="E187" s="256"/>
      <c r="F187" s="279" t="s">
        <v>395</v>
      </c>
      <c r="G187" s="256"/>
      <c r="H187" s="256" t="s">
        <v>472</v>
      </c>
      <c r="I187" s="256" t="s">
        <v>470</v>
      </c>
      <c r="J187" s="256"/>
      <c r="K187" s="304"/>
    </row>
    <row r="188" s="1" customFormat="1" ht="15" customHeight="1">
      <c r="B188" s="281"/>
      <c r="C188" s="256" t="s">
        <v>473</v>
      </c>
      <c r="D188" s="256"/>
      <c r="E188" s="256"/>
      <c r="F188" s="279" t="s">
        <v>395</v>
      </c>
      <c r="G188" s="256"/>
      <c r="H188" s="256" t="s">
        <v>474</v>
      </c>
      <c r="I188" s="256" t="s">
        <v>470</v>
      </c>
      <c r="J188" s="256"/>
      <c r="K188" s="304"/>
    </row>
    <row r="189" s="1" customFormat="1" ht="15" customHeight="1">
      <c r="B189" s="281"/>
      <c r="C189" s="317" t="s">
        <v>475</v>
      </c>
      <c r="D189" s="256"/>
      <c r="E189" s="256"/>
      <c r="F189" s="279" t="s">
        <v>395</v>
      </c>
      <c r="G189" s="256"/>
      <c r="H189" s="256" t="s">
        <v>476</v>
      </c>
      <c r="I189" s="256" t="s">
        <v>477</v>
      </c>
      <c r="J189" s="318" t="s">
        <v>478</v>
      </c>
      <c r="K189" s="304"/>
    </row>
    <row r="190" s="1" customFormat="1" ht="15" customHeight="1">
      <c r="B190" s="281"/>
      <c r="C190" s="317" t="s">
        <v>39</v>
      </c>
      <c r="D190" s="256"/>
      <c r="E190" s="256"/>
      <c r="F190" s="279" t="s">
        <v>389</v>
      </c>
      <c r="G190" s="256"/>
      <c r="H190" s="253" t="s">
        <v>479</v>
      </c>
      <c r="I190" s="256" t="s">
        <v>480</v>
      </c>
      <c r="J190" s="256"/>
      <c r="K190" s="304"/>
    </row>
    <row r="191" s="1" customFormat="1" ht="15" customHeight="1">
      <c r="B191" s="281"/>
      <c r="C191" s="317" t="s">
        <v>481</v>
      </c>
      <c r="D191" s="256"/>
      <c r="E191" s="256"/>
      <c r="F191" s="279" t="s">
        <v>389</v>
      </c>
      <c r="G191" s="256"/>
      <c r="H191" s="256" t="s">
        <v>482</v>
      </c>
      <c r="I191" s="256" t="s">
        <v>424</v>
      </c>
      <c r="J191" s="256"/>
      <c r="K191" s="304"/>
    </row>
    <row r="192" s="1" customFormat="1" ht="15" customHeight="1">
      <c r="B192" s="281"/>
      <c r="C192" s="317" t="s">
        <v>483</v>
      </c>
      <c r="D192" s="256"/>
      <c r="E192" s="256"/>
      <c r="F192" s="279" t="s">
        <v>389</v>
      </c>
      <c r="G192" s="256"/>
      <c r="H192" s="256" t="s">
        <v>484</v>
      </c>
      <c r="I192" s="256" t="s">
        <v>424</v>
      </c>
      <c r="J192" s="256"/>
      <c r="K192" s="304"/>
    </row>
    <row r="193" s="1" customFormat="1" ht="15" customHeight="1">
      <c r="B193" s="281"/>
      <c r="C193" s="317" t="s">
        <v>485</v>
      </c>
      <c r="D193" s="256"/>
      <c r="E193" s="256"/>
      <c r="F193" s="279" t="s">
        <v>395</v>
      </c>
      <c r="G193" s="256"/>
      <c r="H193" s="256" t="s">
        <v>486</v>
      </c>
      <c r="I193" s="256" t="s">
        <v>424</v>
      </c>
      <c r="J193" s="256"/>
      <c r="K193" s="304"/>
    </row>
    <row r="194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487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20" t="s">
        <v>488</v>
      </c>
      <c r="D200" s="320"/>
      <c r="E200" s="320"/>
      <c r="F200" s="320" t="s">
        <v>489</v>
      </c>
      <c r="G200" s="321"/>
      <c r="H200" s="320" t="s">
        <v>490</v>
      </c>
      <c r="I200" s="320"/>
      <c r="J200" s="320"/>
      <c r="K200" s="248"/>
    </row>
    <row r="20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="1" customFormat="1" ht="15" customHeight="1">
      <c r="B202" s="281"/>
      <c r="C202" s="256" t="s">
        <v>480</v>
      </c>
      <c r="D202" s="256"/>
      <c r="E202" s="256"/>
      <c r="F202" s="279" t="s">
        <v>40</v>
      </c>
      <c r="G202" s="256"/>
      <c r="H202" s="256" t="s">
        <v>491</v>
      </c>
      <c r="I202" s="256"/>
      <c r="J202" s="256"/>
      <c r="K202" s="304"/>
    </row>
    <row r="203" s="1" customFormat="1" ht="15" customHeight="1">
      <c r="B203" s="281"/>
      <c r="C203" s="256"/>
      <c r="D203" s="256"/>
      <c r="E203" s="256"/>
      <c r="F203" s="279" t="s">
        <v>41</v>
      </c>
      <c r="G203" s="256"/>
      <c r="H203" s="256" t="s">
        <v>492</v>
      </c>
      <c r="I203" s="256"/>
      <c r="J203" s="256"/>
      <c r="K203" s="304"/>
    </row>
    <row r="204" s="1" customFormat="1" ht="15" customHeight="1">
      <c r="B204" s="281"/>
      <c r="C204" s="256"/>
      <c r="D204" s="256"/>
      <c r="E204" s="256"/>
      <c r="F204" s="279" t="s">
        <v>44</v>
      </c>
      <c r="G204" s="256"/>
      <c r="H204" s="256" t="s">
        <v>493</v>
      </c>
      <c r="I204" s="256"/>
      <c r="J204" s="256"/>
      <c r="K204" s="304"/>
    </row>
    <row r="205" s="1" customFormat="1" ht="15" customHeight="1">
      <c r="B205" s="281"/>
      <c r="C205" s="256"/>
      <c r="D205" s="256"/>
      <c r="E205" s="256"/>
      <c r="F205" s="279" t="s">
        <v>42</v>
      </c>
      <c r="G205" s="256"/>
      <c r="H205" s="256" t="s">
        <v>494</v>
      </c>
      <c r="I205" s="256"/>
      <c r="J205" s="256"/>
      <c r="K205" s="304"/>
    </row>
    <row r="206" s="1" customFormat="1" ht="15" customHeight="1">
      <c r="B206" s="281"/>
      <c r="C206" s="256"/>
      <c r="D206" s="256"/>
      <c r="E206" s="256"/>
      <c r="F206" s="279" t="s">
        <v>43</v>
      </c>
      <c r="G206" s="256"/>
      <c r="H206" s="256" t="s">
        <v>495</v>
      </c>
      <c r="I206" s="256"/>
      <c r="J206" s="256"/>
      <c r="K206" s="304"/>
    </row>
    <row r="207" s="1" customFormat="1" ht="15" customHeight="1">
      <c r="B207" s="281"/>
      <c r="C207" s="256"/>
      <c r="D207" s="256"/>
      <c r="E207" s="256"/>
      <c r="F207" s="279"/>
      <c r="G207" s="256"/>
      <c r="H207" s="256"/>
      <c r="I207" s="256"/>
      <c r="J207" s="256"/>
      <c r="K207" s="304"/>
    </row>
    <row r="208" s="1" customFormat="1" ht="15" customHeight="1">
      <c r="B208" s="281"/>
      <c r="C208" s="256" t="s">
        <v>436</v>
      </c>
      <c r="D208" s="256"/>
      <c r="E208" s="256"/>
      <c r="F208" s="279" t="s">
        <v>73</v>
      </c>
      <c r="G208" s="256"/>
      <c r="H208" s="256" t="s">
        <v>496</v>
      </c>
      <c r="I208" s="256"/>
      <c r="J208" s="256"/>
      <c r="K208" s="304"/>
    </row>
    <row r="209" s="1" customFormat="1" ht="15" customHeight="1">
      <c r="B209" s="281"/>
      <c r="C209" s="256"/>
      <c r="D209" s="256"/>
      <c r="E209" s="256"/>
      <c r="F209" s="279" t="s">
        <v>331</v>
      </c>
      <c r="G209" s="256"/>
      <c r="H209" s="256" t="s">
        <v>332</v>
      </c>
      <c r="I209" s="256"/>
      <c r="J209" s="256"/>
      <c r="K209" s="304"/>
    </row>
    <row r="210" s="1" customFormat="1" ht="15" customHeight="1">
      <c r="B210" s="281"/>
      <c r="C210" s="256"/>
      <c r="D210" s="256"/>
      <c r="E210" s="256"/>
      <c r="F210" s="279" t="s">
        <v>329</v>
      </c>
      <c r="G210" s="256"/>
      <c r="H210" s="256" t="s">
        <v>497</v>
      </c>
      <c r="I210" s="256"/>
      <c r="J210" s="256"/>
      <c r="K210" s="304"/>
    </row>
    <row r="211" s="1" customFormat="1" ht="15" customHeight="1">
      <c r="B211" s="322"/>
      <c r="C211" s="256"/>
      <c r="D211" s="256"/>
      <c r="E211" s="256"/>
      <c r="F211" s="279" t="s">
        <v>333</v>
      </c>
      <c r="G211" s="317"/>
      <c r="H211" s="308" t="s">
        <v>334</v>
      </c>
      <c r="I211" s="308"/>
      <c r="J211" s="308"/>
      <c r="K211" s="323"/>
    </row>
    <row r="212" s="1" customFormat="1" ht="15" customHeight="1">
      <c r="B212" s="322"/>
      <c r="C212" s="256"/>
      <c r="D212" s="256"/>
      <c r="E212" s="256"/>
      <c r="F212" s="279" t="s">
        <v>335</v>
      </c>
      <c r="G212" s="317"/>
      <c r="H212" s="308" t="s">
        <v>498</v>
      </c>
      <c r="I212" s="308"/>
      <c r="J212" s="308"/>
      <c r="K212" s="323"/>
    </row>
    <row r="213" s="1" customFormat="1" ht="15" customHeight="1">
      <c r="B213" s="322"/>
      <c r="C213" s="256"/>
      <c r="D213" s="256"/>
      <c r="E213" s="256"/>
      <c r="F213" s="279"/>
      <c r="G213" s="317"/>
      <c r="H213" s="308"/>
      <c r="I213" s="308"/>
      <c r="J213" s="308"/>
      <c r="K213" s="323"/>
    </row>
    <row r="214" s="1" customFormat="1" ht="15" customHeight="1">
      <c r="B214" s="322"/>
      <c r="C214" s="256" t="s">
        <v>460</v>
      </c>
      <c r="D214" s="256"/>
      <c r="E214" s="256"/>
      <c r="F214" s="279">
        <v>1</v>
      </c>
      <c r="G214" s="317"/>
      <c r="H214" s="308" t="s">
        <v>499</v>
      </c>
      <c r="I214" s="308"/>
      <c r="J214" s="308"/>
      <c r="K214" s="323"/>
    </row>
    <row r="215" s="1" customFormat="1" ht="15" customHeight="1">
      <c r="B215" s="322"/>
      <c r="C215" s="256"/>
      <c r="D215" s="256"/>
      <c r="E215" s="256"/>
      <c r="F215" s="279">
        <v>2</v>
      </c>
      <c r="G215" s="317"/>
      <c r="H215" s="308" t="s">
        <v>500</v>
      </c>
      <c r="I215" s="308"/>
      <c r="J215" s="308"/>
      <c r="K215" s="323"/>
    </row>
    <row r="216" s="1" customFormat="1" ht="15" customHeight="1">
      <c r="B216" s="322"/>
      <c r="C216" s="256"/>
      <c r="D216" s="256"/>
      <c r="E216" s="256"/>
      <c r="F216" s="279">
        <v>3</v>
      </c>
      <c r="G216" s="317"/>
      <c r="H216" s="308" t="s">
        <v>501</v>
      </c>
      <c r="I216" s="308"/>
      <c r="J216" s="308"/>
      <c r="K216" s="323"/>
    </row>
    <row r="217" s="1" customFormat="1" ht="15" customHeight="1">
      <c r="B217" s="322"/>
      <c r="C217" s="256"/>
      <c r="D217" s="256"/>
      <c r="E217" s="256"/>
      <c r="F217" s="279">
        <v>4</v>
      </c>
      <c r="G217" s="317"/>
      <c r="H217" s="308" t="s">
        <v>502</v>
      </c>
      <c r="I217" s="308"/>
      <c r="J217" s="308"/>
      <c r="K217" s="323"/>
    </row>
    <row r="218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2023-11-23T11:28:40Z</dcterms:created>
  <dcterms:modified xsi:type="dcterms:W3CDTF">2023-11-23T11:28:43Z</dcterms:modified>
</cp:coreProperties>
</file>