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 - ÚDRBA HOZ DOLNÍ B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'2023 - ÚDRBA HOZ DOLNÍ BO...'!$C$74:$K$124</definedName>
    <definedName name="_xlnm.Print_Area" localSheetId="1">'2023 - ÚDRBA HOZ DOLNÍ BO...'!$C$4:$J$37,'2023 - ÚDRBA HOZ DOLNÍ BO...'!$C$43:$J$58,'2023 - ÚDRBA HOZ DOLNÍ BO...'!$C$64:$K$124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'2023 - ÚDRBA HOZ DOLNÍ BO...'!$74:$74</definedName>
  </definedNames>
  <calcPr fullCalcOnLoad="1"/>
</workbook>
</file>

<file path=xl/sharedStrings.xml><?xml version="1.0" encoding="utf-8"?>
<sst xmlns="http://schemas.openxmlformats.org/spreadsheetml/2006/main" count="1096" uniqueCount="388">
  <si>
    <t>Export Komplet</t>
  </si>
  <si>
    <t>VZ</t>
  </si>
  <si>
    <t>2.0</t>
  </si>
  <si>
    <t>ZAMOK</t>
  </si>
  <si>
    <t>False</t>
  </si>
  <si>
    <t>{b0f53562-1b04-44c1-b31c-20550c581973}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</si>
  <si>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</si>
  <si>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</si>
  <si>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</si>
  <si>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</si>
  <si>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</si>
  <si>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</si>
  <si>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</si>
  <si>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</si>
  <si>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</si>
  <si>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</si>
  <si>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</si>
  <si>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ÚDRBA HOZ DOLNÍ BOUSOV</t>
  </si>
  <si>
    <t>KSO:</t>
  </si>
  <si>
    <t/>
  </si>
  <si>
    <t>CC-CZ:</t>
  </si>
  <si>
    <t>Místo:</t>
  </si>
  <si>
    <t>Dolní Bousov</t>
  </si>
  <si>
    <t>Datum:</t>
  </si>
  <si>
    <t>14. 9. 2023</t>
  </si>
  <si>
    <t>Zadavatel:</t>
  </si>
  <si>
    <t>IČ:</t>
  </si>
  <si>
    <t>SPÚ, OVHS Hradec Králové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</si>
  <si>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</si>
  <si>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</si>
  <si>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</si>
  <si>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</si>
  <si>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</si>
  <si>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</si>
  <si>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</si>
  <si>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</si>
  <si>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</si>
  <si>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</si>
  <si>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</si>
  <si>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</si>
  <si>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</si>
  <si>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</si>
  <si>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</si>
  <si>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</si>
  <si>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</si>
  <si>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</si>
  <si>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</si>
  <si>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</si>
  <si>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</si>
  <si>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</si>
  <si>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</si>
  <si>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</si>
  <si>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</si>
  <si>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</si>
  <si>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</si>
  <si>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</si>
  <si>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</si>
  <si>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</si>
  <si>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</si>
  <si>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</si>
  <si>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</si>
  <si>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</si>
  <si>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</si>
  <si>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</si>
  <si>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</si>
  <si>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</si>
  <si>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</si>
  <si>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</si>
  <si>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</si>
  <si>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</si>
  <si>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</si>
  <si>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</si>
  <si>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</si>
  <si>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</si>
  <si>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</si>
  <si>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</si>
  <si>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</si>
  <si>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</si>
  <si>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</si>
  <si>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</si>
  <si>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</si>
  <si>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</si>
  <si>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</si>
  <si>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</si>
  <si>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</si>
  <si>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</si>
  <si>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</si>
  <si>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</si>
  <si>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</si>
  <si>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</si>
  <si>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</si>
  <si>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</si>
  <si>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</si>
  <si>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</si>
  <si>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</si>
  <si>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</si>
  <si>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</si>
  <si>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</si>
  <si>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</si>
  <si>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</si>
  <si>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</si>
  <si>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</si>
  <si>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</si>
  <si>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</si>
  <si>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</si>
  <si>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</si>
  <si>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</si>
  <si>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</si>
  <si>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</si>
  <si>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</si>
  <si>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-401653566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</si>
  <si>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</si>
  <si>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</si>
  <si>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</si>
  <si>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</si>
  <si>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111103323</t>
  </si>
  <si>
    <t>Kosení po vegetačním období vodního rostlinstva na břehu hustého</t>
  </si>
  <si>
    <t>-98941593</t>
  </si>
  <si>
    <t>Kosení travin a vodních rostlin po vegetačním období vodního rostlinstva na břehu hustého</t>
  </si>
  <si>
    <t>https://podminky.urs.cz/item/CS_URS_2023_02/111103323</t>
  </si>
  <si>
    <t>3</t>
  </si>
  <si>
    <t>111203201</t>
  </si>
  <si>
    <t>Odstranění křovin a stromů s ponecháním kořenů z plochy do 1000 m2</t>
  </si>
  <si>
    <t>m2</t>
  </si>
  <si>
    <t>-1528814133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</si>
  <si>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</si>
  <si>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</si>
  <si>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112101101</t>
  </si>
  <si>
    <t>Odstranění stromů listnatých průměru kmene přes 100 do 300 mm</t>
  </si>
  <si>
    <t>kus</t>
  </si>
  <si>
    <t>1617233829</t>
  </si>
  <si>
    <t>Odstranění stromů s odřezáním kmene a s odvětvením listnatých, průměru kmene přes 100 do 300 mm</t>
  </si>
  <si>
    <t>https://podminky.urs.cz/item/CS_URS_2023_02/112101101</t>
  </si>
  <si>
    <t>5</t>
  </si>
  <si>
    <t>125703312</t>
  </si>
  <si>
    <t>Čištění melioračních kanálů od naplavenin tl přes 250 do 500 mm dno zpevněné kamenem</t>
  </si>
  <si>
    <t>m3</t>
  </si>
  <si>
    <t>-434226925</t>
  </si>
  <si>
    <t>Čištění melioračních kanálů s úpravou svahu do výšky naplavené vrstvy tloušťky naplavené vrstvy přes 250 do 500 mm, se dnem zpevněným lomovým kamenem</t>
  </si>
  <si>
    <t>https://podminky.urs.cz/item/CS_URS_2023_02/125703312</t>
  </si>
  <si>
    <t>VV</t>
  </si>
  <si>
    <t>(1,155+1,155)/2*(140-0)</t>
  </si>
  <si>
    <t>(1,155+0,480)/2*(210-140)</t>
  </si>
  <si>
    <t>(0,480+0,675)/2*(320-210)</t>
  </si>
  <si>
    <t>(0,675+0,315)/2*(360-320)</t>
  </si>
  <si>
    <t>(0,315+0,180)/2*(500-370)</t>
  </si>
  <si>
    <t>Součet</t>
  </si>
  <si>
    <t>6</t>
  </si>
  <si>
    <t>162406111</t>
  </si>
  <si>
    <t>Vodorovné přemístění do 2000 m bez naložení výkopku ze zemin schopných zúrodnění</t>
  </si>
  <si>
    <t>-1458947177</t>
  </si>
  <si>
    <t>Vodorovné přemístění výkopku bez naložení, avšak se složením zemin schopných zúrodnění, na vzdálenost přes 1000 do 2000 m</t>
  </si>
  <si>
    <t>https://podminky.urs.cz/item/CS_URS_2023_02/162406111</t>
  </si>
  <si>
    <t>7</t>
  </si>
  <si>
    <t>167151111</t>
  </si>
  <si>
    <t>Nakládání výkopku z hornin třídy těžitelnosti I skupiny 1 až 3 přes 100 m3</t>
  </si>
  <si>
    <t>-1721563223</t>
  </si>
  <si>
    <t>Nakládání, skládání a překládání neulehlého výkopku nebo sypaniny strojně nakládání, množství přes 100 m3, z hornin třídy těžitelnosti I, skupiny 1 až 3</t>
  </si>
  <si>
    <t>https://podminky.urs.cz/item/CS_URS_2023_02/167151111</t>
  </si>
  <si>
    <t>8</t>
  </si>
  <si>
    <t>181006111</t>
  </si>
  <si>
    <t>Rozprostření zemin tl vrstvy do 0,1 m schopných zúrodnění v rovině a sklonu do 1:5</t>
  </si>
  <si>
    <t>442121330</t>
  </si>
  <si>
    <t>Rozprostření zemin schopných zúrodnění v rovině a ve sklonu do 1:5, tloušťka vrstvy do 0,10 m</t>
  </si>
  <si>
    <t>https://podminky.urs.cz/item/CS_URS_2023_02/181006111</t>
  </si>
  <si>
    <t>334,425/0,1</t>
  </si>
  <si>
    <t>9</t>
  </si>
  <si>
    <t>185803106</t>
  </si>
  <si>
    <t>Shrabání pokoseného divokého porostu s odvozem do 20 km</t>
  </si>
  <si>
    <t>-698337152</t>
  </si>
  <si>
    <t>Shrabání pokoseného porostu a organických naplavenin s odvozem do 20 km divokého porostu</t>
  </si>
  <si>
    <t>https://podminky.urs.cz/item/CS_URS_2023_02/185803106</t>
  </si>
  <si>
    <t>10</t>
  </si>
  <si>
    <t>185803107</t>
  </si>
  <si>
    <t>Shrabání pokoseného vodního rostlinstva z břehu i z vody s odvozem do 20 km</t>
  </si>
  <si>
    <t>739298380</t>
  </si>
  <si>
    <t>Shrabání pokoseného porostu a organických naplavenin s odvozem do 20 km vodního rostlinstva z břehu i z vody</t>
  </si>
  <si>
    <t>https://podminky.urs.cz/item/CS_URS_2023_02/185803107</t>
  </si>
  <si>
    <t>11</t>
  </si>
  <si>
    <t>R-001</t>
  </si>
  <si>
    <t xml:space="preserve">Ekologická likvidace veškeré neupotřeb. dřev. hmoty - z křovin a stromů D kmene do 100 mm - v souladu se zákonem o odpadech č.541/2020  Sb.v platném znění   </t>
  </si>
  <si>
    <t>491194654</t>
  </si>
  <si>
    <t xml:space="preserve">Ekologická likvidace veškeré neupotřeb. dřev. hmoty - z křovin a stromů D kmene do 100 mm - v souladu se zákonem o odpadech č.541/2020 Sb.v platném znění </t>
  </si>
  <si>
    <t>12</t>
  </si>
  <si>
    <t>R-002</t>
  </si>
  <si>
    <t xml:space="preserve">Ekologická likvidace veškeré neupotřeb. dřev. hmoty - větví stromu, včetně kmenu - D kmene do 300 mm - v souladu se zákonem o odpadech č.541/2020  Sb.v platném znění   </t>
  </si>
  <si>
    <t>ks</t>
  </si>
  <si>
    <t>1819744035</t>
  </si>
  <si>
    <t xml:space="preserve">Ekologická likvidace veškeré neupotřeb. dřev. hmoty - větví stromu, včetně kmenu - D kmene do 300 mm - v souladu se zákonem o odpadech č.541/2020 Sb.v platném znění </t>
  </si>
  <si>
    <t>13</t>
  </si>
  <si>
    <t>R-032</t>
  </si>
  <si>
    <t xml:space="preserve">Ekologická likvidace divokého porostu - v souladu se zákonem  o odpadech č. 541/2020 Sb. v platném znění </t>
  </si>
  <si>
    <t>-1874406586</t>
  </si>
  <si>
    <t xml:space="preserve">Ekologická likvidace divokého porostu - v souladu se zákonem o odpadech č. 541/2020 Sb. 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</si>
  <si>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</si>
  <si>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</si>
  <si>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14</t>
  </si>
  <si>
    <t>R-033</t>
  </si>
  <si>
    <t xml:space="preserve">Ekologická likvidace vodního porostu - v souladu se zákonem  o odpadech č. 541/2020 Sb. v platném znění </t>
  </si>
  <si>
    <t>320410184</t>
  </si>
  <si>
    <t xml:space="preserve">Ekologická likvidace vodního porostu - v souladu se zákonem o odpadech č. 541/2020 Sb. v platném znění 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</si>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</sst>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hyperlink" Target="https://podminky.urs.cz/item/CS_URS_2023_02/112101101" TargetMode="External" /><Relationship Id="rId5" Type="http://schemas.openxmlformats.org/officeDocument/2006/relationships/hyperlink" Target="https://podminky.urs.cz/item/CS_URS_2023_02/125703312" TargetMode="External" /><Relationship Id="rId6" Type="http://schemas.openxmlformats.org/officeDocument/2006/relationships/hyperlink" Target="https://podminky.urs.cz/item/CS_URS_2023_02/162406111" TargetMode="External" /><Relationship Id="rId7" Type="http://schemas.openxmlformats.org/officeDocument/2006/relationships/hyperlink" Target="https://podminky.urs.cz/item/CS_URS_2023_02/167151111" TargetMode="External" /><Relationship Id="rId8" Type="http://schemas.openxmlformats.org/officeDocument/2006/relationships/hyperlink" Target="https://podminky.urs.cz/item/CS_URS_2023_02/181006111" TargetMode="External" /><Relationship Id="rId9" Type="http://schemas.openxmlformats.org/officeDocument/2006/relationships/hyperlink" Target="https://podminky.urs.cz/item/CS_URS_2023_02/185803106" TargetMode="External" /><Relationship Id="rId10" Type="http://schemas.openxmlformats.org/officeDocument/2006/relationships/hyperlink" Target="https://podminky.urs.cz/item/CS_URS_2023_02/185803107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ÚDRBA HOZ DOLNÍ BOUSOV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Dolní Bousov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14. 9. 2023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 Hradec Králové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jana Křivská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0" s="7" customFormat="1" ht="16.5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'2023 - ÚDRBA HOZ DOLNÍ BO...'!J28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'2023 - ÚDRBA HOZ DOLNÍ BO...'!P75</f>
        <v>0</v>
      </c>
      <c r="AV55" s="119">
        <f>'2023 - ÚDRBA HOZ DOLNÍ BO...'!J31</f>
        <v>0</v>
      </c>
      <c r="AW55" s="119">
        <f>'2023 - ÚDRBA HOZ DOLNÍ BO...'!J32</f>
        <v>0</v>
      </c>
      <c r="AX55" s="119">
        <f>'2023 - ÚDRBA HOZ DOLNÍ BO...'!J33</f>
        <v>0</v>
      </c>
      <c r="AY55" s="119">
        <f>'2023 - ÚDRBA HOZ DOLNÍ BO...'!J34</f>
        <v>0</v>
      </c>
      <c r="AZ55" s="119">
        <f>'2023 - ÚDRBA HOZ DOLNÍ BO...'!F31</f>
        <v>0</v>
      </c>
      <c r="BA55" s="119">
        <f>'2023 - ÚDRBA HOZ DOLNÍ BO...'!F32</f>
        <v>0</v>
      </c>
      <c r="BB55" s="119">
        <f>'2023 - ÚDRBA HOZ DOLNÍ BO...'!F33</f>
        <v>0</v>
      </c>
      <c r="BC55" s="119">
        <f>'2023 - ÚDRBA HOZ DOLNÍ BO...'!F34</f>
        <v>0</v>
      </c>
      <c r="BD55" s="121">
        <f>'2023 - ÚDRBA HOZ DOLNÍ BO...'!F35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 - ÚDRBA HOZ DOLNÍ B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14. 9. 2023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ROUND((SUM(BE75:BE124)),2)</f>
        <v>0</v>
      </c>
      <c r="G31" s="38"/>
      <c r="H31" s="38"/>
      <c r="I31" s="142">
        <v>0.21</v>
      </c>
      <c r="J31" s="141">
        <f>ROUND(((SUM(BE75:BE124))*I31),2)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44</v>
      </c>
      <c r="F32" s="141">
        <f>ROUND((SUM(BF75:BF124)),2)</f>
        <v>0</v>
      </c>
      <c r="G32" s="38"/>
      <c r="H32" s="38"/>
      <c r="I32" s="142">
        <v>0.15</v>
      </c>
      <c r="J32" s="141">
        <f>ROUND(((SUM(BF75:BF124))*I32),2)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45</v>
      </c>
      <c r="F33" s="141">
        <f>ROUND((SUM(BG75:BG124)),2)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46</v>
      </c>
      <c r="F34" s="141">
        <f>ROUND((SUM(BH75:BH124)),2)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47</v>
      </c>
      <c r="F35" s="141">
        <f>ROUND((SUM(BI75:BI124)),2)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ÚDRBA HOZ DOLNÍ BOUSOV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Dolní Bousov</v>
      </c>
      <c r="G48" s="40"/>
      <c r="H48" s="40"/>
      <c r="I48" s="32" t="s">
        <v>23</v>
      </c>
      <c r="J48" s="72" t="str">
        <f>IF(J10="","",J10)</f>
        <v>14. 9. 2023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SPÚ, OVHS Hradec Králové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Ing. jana Křivská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87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>ÚDRBA HOZ DOLNÍ BOUSOV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Dolní Bousov</v>
      </c>
      <c r="G69" s="40"/>
      <c r="H69" s="40"/>
      <c r="I69" s="32" t="s">
        <v>23</v>
      </c>
      <c r="J69" s="72" t="str">
        <f>IF(J10="","",J10)</f>
        <v>14. 9. 2023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25</v>
      </c>
      <c r="D71" s="40"/>
      <c r="E71" s="40"/>
      <c r="F71" s="27" t="str">
        <f>E13</f>
        <v>SPÚ, OVHS Hradec Králové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34</v>
      </c>
      <c r="J72" s="36" t="str">
        <f>E22</f>
        <v>Ing. jana Křivská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88</v>
      </c>
      <c r="D74" s="173" t="s">
        <v>57</v>
      </c>
      <c r="E74" s="173" t="s">
        <v>53</v>
      </c>
      <c r="F74" s="173" t="s">
        <v>54</v>
      </c>
      <c r="G74" s="173" t="s">
        <v>89</v>
      </c>
      <c r="H74" s="173" t="s">
        <v>90</v>
      </c>
      <c r="I74" s="173" t="s">
        <v>91</v>
      </c>
      <c r="J74" s="173" t="s">
        <v>83</v>
      </c>
      <c r="K74" s="174" t="s">
        <v>92</v>
      </c>
      <c r="L74" s="175"/>
      <c r="M74" s="92" t="s">
        <v>19</v>
      </c>
      <c r="N74" s="93" t="s">
        <v>42</v>
      </c>
      <c r="O74" s="93" t="s">
        <v>93</v>
      </c>
      <c r="P74" s="93" t="s">
        <v>94</v>
      </c>
      <c r="Q74" s="93" t="s">
        <v>95</v>
      </c>
      <c r="R74" s="93" t="s">
        <v>96</v>
      </c>
      <c r="S74" s="93" t="s">
        <v>97</v>
      </c>
      <c r="T74" s="94" t="s">
        <v>98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99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71</v>
      </c>
      <c r="AU75" s="17" t="s">
        <v>84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71</v>
      </c>
      <c r="E76" s="184" t="s">
        <v>100</v>
      </c>
      <c r="F76" s="184" t="s">
        <v>101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77</v>
      </c>
      <c r="AT76" s="193" t="s">
        <v>71</v>
      </c>
      <c r="AU76" s="193" t="s">
        <v>72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71</v>
      </c>
      <c r="E77" s="195" t="s">
        <v>77</v>
      </c>
      <c r="F77" s="195" t="s">
        <v>103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SUM(P78:P124)</f>
        <v>0</v>
      </c>
      <c r="Q77" s="189"/>
      <c r="R77" s="190">
        <f>SUM(R78:R124)</f>
        <v>0</v>
      </c>
      <c r="S77" s="189"/>
      <c r="T77" s="191">
        <f>SUM(T78:T124)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77</v>
      </c>
      <c r="AT77" s="193" t="s">
        <v>71</v>
      </c>
      <c r="AU77" s="193" t="s">
        <v>77</v>
      </c>
      <c r="AY77" s="192" t="s">
        <v>102</v>
      </c>
      <c r="BK77" s="194">
        <f>SUM(BK78:BK124)</f>
        <v>0</v>
      </c>
    </row>
    <row r="78" spans="1:65" s="2" customFormat="1" ht="16.5" customHeight="1">
      <c r="A78" s="38"/>
      <c r="B78" s="39"/>
      <c r="C78" s="197" t="s">
        <v>77</v>
      </c>
      <c r="D78" s="197" t="s">
        <v>104</v>
      </c>
      <c r="E78" s="198" t="s">
        <v>105</v>
      </c>
      <c r="F78" s="199" t="s">
        <v>106</v>
      </c>
      <c r="G78" s="200" t="s">
        <v>107</v>
      </c>
      <c r="H78" s="201">
        <v>0.116</v>
      </c>
      <c r="I78" s="202"/>
      <c r="J78" s="203">
        <f>ROUND(I78*H78,2)</f>
        <v>0</v>
      </c>
      <c r="K78" s="199" t="s">
        <v>108</v>
      </c>
      <c r="L78" s="44"/>
      <c r="M78" s="204" t="s">
        <v>19</v>
      </c>
      <c r="N78" s="205" t="s">
        <v>43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109</v>
      </c>
      <c r="AT78" s="208" t="s">
        <v>104</v>
      </c>
      <c r="AU78" s="208" t="s">
        <v>79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77</v>
      </c>
      <c r="BK78" s="209">
        <f>ROUND(I78*H78,2)</f>
        <v>0</v>
      </c>
      <c r="BL78" s="17" t="s">
        <v>109</v>
      </c>
      <c r="BM78" s="208" t="s">
        <v>110</v>
      </c>
    </row>
    <row r="79" spans="1:47" s="2" customFormat="1" ht="12">
      <c r="A79" s="38"/>
      <c r="B79" s="39"/>
      <c r="C79" s="40"/>
      <c r="D79" s="210" t="s">
        <v>111</v>
      </c>
      <c r="E79" s="40"/>
      <c r="F79" s="211" t="s">
        <v>112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111</v>
      </c>
      <c r="AU79" s="17" t="s">
        <v>79</v>
      </c>
    </row>
    <row r="80" spans="1:47" s="2" customFormat="1" ht="12">
      <c r="A80" s="38"/>
      <c r="B80" s="39"/>
      <c r="C80" s="40"/>
      <c r="D80" s="215" t="s">
        <v>113</v>
      </c>
      <c r="E80" s="40"/>
      <c r="F80" s="216" t="s">
        <v>114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113</v>
      </c>
      <c r="AU80" s="17" t="s">
        <v>79</v>
      </c>
    </row>
    <row r="81" spans="1:65" s="2" customFormat="1" ht="16.5" customHeight="1">
      <c r="A81" s="38"/>
      <c r="B81" s="39"/>
      <c r="C81" s="197" t="s">
        <v>79</v>
      </c>
      <c r="D81" s="197" t="s">
        <v>104</v>
      </c>
      <c r="E81" s="198" t="s">
        <v>115</v>
      </c>
      <c r="F81" s="199" t="s">
        <v>116</v>
      </c>
      <c r="G81" s="200" t="s">
        <v>107</v>
      </c>
      <c r="H81" s="201">
        <v>0.234</v>
      </c>
      <c r="I81" s="202"/>
      <c r="J81" s="203">
        <f>ROUND(I81*H81,2)</f>
        <v>0</v>
      </c>
      <c r="K81" s="199" t="s">
        <v>108</v>
      </c>
      <c r="L81" s="44"/>
      <c r="M81" s="204" t="s">
        <v>19</v>
      </c>
      <c r="N81" s="205" t="s">
        <v>43</v>
      </c>
      <c r="O81" s="84"/>
      <c r="P81" s="206">
        <f>O81*H81</f>
        <v>0</v>
      </c>
      <c r="Q81" s="206">
        <v>0</v>
      </c>
      <c r="R81" s="206">
        <f>Q81*H81</f>
        <v>0</v>
      </c>
      <c r="S81" s="206">
        <v>0</v>
      </c>
      <c r="T81" s="207">
        <f>S81*H81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R81" s="208" t="s">
        <v>109</v>
      </c>
      <c r="AT81" s="208" t="s">
        <v>104</v>
      </c>
      <c r="AU81" s="208" t="s">
        <v>79</v>
      </c>
      <c r="AY81" s="17" t="s">
        <v>102</v>
      </c>
      <c r="BE81" s="209">
        <f>IF(N81="základní",J81,0)</f>
        <v>0</v>
      </c>
      <c r="BF81" s="209">
        <f>IF(N81="snížená",J81,0)</f>
        <v>0</v>
      </c>
      <c r="BG81" s="209">
        <f>IF(N81="zákl. přenesená",J81,0)</f>
        <v>0</v>
      </c>
      <c r="BH81" s="209">
        <f>IF(N81="sníž. přenesená",J81,0)</f>
        <v>0</v>
      </c>
      <c r="BI81" s="209">
        <f>IF(N81="nulová",J81,0)</f>
        <v>0</v>
      </c>
      <c r="BJ81" s="17" t="s">
        <v>77</v>
      </c>
      <c r="BK81" s="209">
        <f>ROUND(I81*H81,2)</f>
        <v>0</v>
      </c>
      <c r="BL81" s="17" t="s">
        <v>109</v>
      </c>
      <c r="BM81" s="208" t="s">
        <v>117</v>
      </c>
    </row>
    <row r="82" spans="1:47" s="2" customFormat="1" ht="12">
      <c r="A82" s="38"/>
      <c r="B82" s="39"/>
      <c r="C82" s="40"/>
      <c r="D82" s="210" t="s">
        <v>111</v>
      </c>
      <c r="E82" s="40"/>
      <c r="F82" s="211" t="s">
        <v>118</v>
      </c>
      <c r="G82" s="40"/>
      <c r="H82" s="40"/>
      <c r="I82" s="212"/>
      <c r="J82" s="40"/>
      <c r="K82" s="40"/>
      <c r="L82" s="44"/>
      <c r="M82" s="213"/>
      <c r="N82" s="214"/>
      <c r="O82" s="84"/>
      <c r="P82" s="84"/>
      <c r="Q82" s="84"/>
      <c r="R82" s="84"/>
      <c r="S82" s="84"/>
      <c r="T82" s="85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111</v>
      </c>
      <c r="AU82" s="17" t="s">
        <v>79</v>
      </c>
    </row>
    <row r="83" spans="1:47" s="2" customFormat="1" ht="12">
      <c r="A83" s="38"/>
      <c r="B83" s="39"/>
      <c r="C83" s="40"/>
      <c r="D83" s="215" t="s">
        <v>113</v>
      </c>
      <c r="E83" s="40"/>
      <c r="F83" s="216" t="s">
        <v>119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113</v>
      </c>
      <c r="AU83" s="17" t="s">
        <v>79</v>
      </c>
    </row>
    <row r="84" spans="1:65" s="2" customFormat="1" ht="16.5" customHeight="1">
      <c r="A84" s="38"/>
      <c r="B84" s="39"/>
      <c r="C84" s="197" t="s">
        <v>120</v>
      </c>
      <c r="D84" s="197" t="s">
        <v>104</v>
      </c>
      <c r="E84" s="198" t="s">
        <v>121</v>
      </c>
      <c r="F84" s="199" t="s">
        <v>122</v>
      </c>
      <c r="G84" s="200" t="s">
        <v>123</v>
      </c>
      <c r="H84" s="201">
        <v>673</v>
      </c>
      <c r="I84" s="202"/>
      <c r="J84" s="203">
        <f>ROUND(I84*H84,2)</f>
        <v>0</v>
      </c>
      <c r="K84" s="199" t="s">
        <v>108</v>
      </c>
      <c r="L84" s="44"/>
      <c r="M84" s="204" t="s">
        <v>19</v>
      </c>
      <c r="N84" s="205" t="s">
        <v>43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109</v>
      </c>
      <c r="AT84" s="208" t="s">
        <v>104</v>
      </c>
      <c r="AU84" s="208" t="s">
        <v>79</v>
      </c>
      <c r="AY84" s="17" t="s">
        <v>102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77</v>
      </c>
      <c r="BK84" s="209">
        <f>ROUND(I84*H84,2)</f>
        <v>0</v>
      </c>
      <c r="BL84" s="17" t="s">
        <v>109</v>
      </c>
      <c r="BM84" s="208" t="s">
        <v>124</v>
      </c>
    </row>
    <row r="85" spans="1:47" s="2" customFormat="1" ht="12">
      <c r="A85" s="38"/>
      <c r="B85" s="39"/>
      <c r="C85" s="40"/>
      <c r="D85" s="210" t="s">
        <v>111</v>
      </c>
      <c r="E85" s="40"/>
      <c r="F85" s="211" t="s">
        <v>125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111</v>
      </c>
      <c r="AU85" s="17" t="s">
        <v>79</v>
      </c>
    </row>
    <row r="86" spans="1:47" s="2" customFormat="1" ht="12">
      <c r="A86" s="38"/>
      <c r="B86" s="39"/>
      <c r="C86" s="40"/>
      <c r="D86" s="215" t="s">
        <v>113</v>
      </c>
      <c r="E86" s="40"/>
      <c r="F86" s="216" t="s">
        <v>126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113</v>
      </c>
      <c r="AU86" s="17" t="s">
        <v>79</v>
      </c>
    </row>
    <row r="87" spans="1:65" s="2" customFormat="1" ht="16.5" customHeight="1">
      <c r="A87" s="38"/>
      <c r="B87" s="39"/>
      <c r="C87" s="197" t="s">
        <v>109</v>
      </c>
      <c r="D87" s="197" t="s">
        <v>104</v>
      </c>
      <c r="E87" s="198" t="s">
        <v>127</v>
      </c>
      <c r="F87" s="199" t="s">
        <v>128</v>
      </c>
      <c r="G87" s="200" t="s">
        <v>129</v>
      </c>
      <c r="H87" s="201">
        <v>33</v>
      </c>
      <c r="I87" s="202"/>
      <c r="J87" s="203">
        <f>ROUND(I87*H87,2)</f>
        <v>0</v>
      </c>
      <c r="K87" s="199" t="s">
        <v>108</v>
      </c>
      <c r="L87" s="44"/>
      <c r="M87" s="204" t="s">
        <v>19</v>
      </c>
      <c r="N87" s="205" t="s">
        <v>43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8" t="s">
        <v>109</v>
      </c>
      <c r="AT87" s="208" t="s">
        <v>104</v>
      </c>
      <c r="AU87" s="208" t="s">
        <v>79</v>
      </c>
      <c r="AY87" s="17" t="s">
        <v>102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7" t="s">
        <v>77</v>
      </c>
      <c r="BK87" s="209">
        <f>ROUND(I87*H87,2)</f>
        <v>0</v>
      </c>
      <c r="BL87" s="17" t="s">
        <v>109</v>
      </c>
      <c r="BM87" s="208" t="s">
        <v>130</v>
      </c>
    </row>
    <row r="88" spans="1:47" s="2" customFormat="1" ht="12">
      <c r="A88" s="38"/>
      <c r="B88" s="39"/>
      <c r="C88" s="40"/>
      <c r="D88" s="210" t="s">
        <v>111</v>
      </c>
      <c r="E88" s="40"/>
      <c r="F88" s="211" t="s">
        <v>131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111</v>
      </c>
      <c r="AU88" s="17" t="s">
        <v>79</v>
      </c>
    </row>
    <row r="89" spans="1:47" s="2" customFormat="1" ht="12">
      <c r="A89" s="38"/>
      <c r="B89" s="39"/>
      <c r="C89" s="40"/>
      <c r="D89" s="215" t="s">
        <v>113</v>
      </c>
      <c r="E89" s="40"/>
      <c r="F89" s="216" t="s">
        <v>132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113</v>
      </c>
      <c r="AU89" s="17" t="s">
        <v>79</v>
      </c>
    </row>
    <row r="90" spans="1:65" s="2" customFormat="1" ht="16.5" customHeight="1">
      <c r="A90" s="38"/>
      <c r="B90" s="39"/>
      <c r="C90" s="197" t="s">
        <v>133</v>
      </c>
      <c r="D90" s="197" t="s">
        <v>104</v>
      </c>
      <c r="E90" s="198" t="s">
        <v>134</v>
      </c>
      <c r="F90" s="199" t="s">
        <v>135</v>
      </c>
      <c r="G90" s="200" t="s">
        <v>136</v>
      </c>
      <c r="H90" s="201">
        <v>334.425</v>
      </c>
      <c r="I90" s="202"/>
      <c r="J90" s="203">
        <f>ROUND(I90*H90,2)</f>
        <v>0</v>
      </c>
      <c r="K90" s="199" t="s">
        <v>108</v>
      </c>
      <c r="L90" s="44"/>
      <c r="M90" s="204" t="s">
        <v>19</v>
      </c>
      <c r="N90" s="205" t="s">
        <v>43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109</v>
      </c>
      <c r="AT90" s="208" t="s">
        <v>104</v>
      </c>
      <c r="AU90" s="208" t="s">
        <v>79</v>
      </c>
      <c r="AY90" s="17" t="s">
        <v>102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77</v>
      </c>
      <c r="BK90" s="209">
        <f>ROUND(I90*H90,2)</f>
        <v>0</v>
      </c>
      <c r="BL90" s="17" t="s">
        <v>109</v>
      </c>
      <c r="BM90" s="208" t="s">
        <v>137</v>
      </c>
    </row>
    <row r="91" spans="1:47" s="2" customFormat="1" ht="12">
      <c r="A91" s="38"/>
      <c r="B91" s="39"/>
      <c r="C91" s="40"/>
      <c r="D91" s="210" t="s">
        <v>111</v>
      </c>
      <c r="E91" s="40"/>
      <c r="F91" s="211" t="s">
        <v>138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111</v>
      </c>
      <c r="AU91" s="17" t="s">
        <v>79</v>
      </c>
    </row>
    <row r="92" spans="1:47" s="2" customFormat="1" ht="12">
      <c r="A92" s="38"/>
      <c r="B92" s="39"/>
      <c r="C92" s="40"/>
      <c r="D92" s="215" t="s">
        <v>113</v>
      </c>
      <c r="E92" s="40"/>
      <c r="F92" s="216" t="s">
        <v>139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113</v>
      </c>
      <c r="AU92" s="17" t="s">
        <v>79</v>
      </c>
    </row>
    <row r="93" spans="1:51" s="13" customFormat="1" ht="12">
      <c r="A93" s="13"/>
      <c r="B93" s="217"/>
      <c r="C93" s="218"/>
      <c r="D93" s="210" t="s">
        <v>140</v>
      </c>
      <c r="E93" s="219" t="s">
        <v>19</v>
      </c>
      <c r="F93" s="220" t="s">
        <v>141</v>
      </c>
      <c r="G93" s="218"/>
      <c r="H93" s="221">
        <v>161.7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7" t="s">
        <v>140</v>
      </c>
      <c r="AU93" s="227" t="s">
        <v>79</v>
      </c>
      <c r="AV93" s="13" t="s">
        <v>79</v>
      </c>
      <c r="AW93" s="13" t="s">
        <v>33</v>
      </c>
      <c r="AX93" s="13" t="s">
        <v>72</v>
      </c>
      <c r="AY93" s="227" t="s">
        <v>102</v>
      </c>
    </row>
    <row r="94" spans="1:51" s="13" customFormat="1" ht="12">
      <c r="A94" s="13"/>
      <c r="B94" s="217"/>
      <c r="C94" s="218"/>
      <c r="D94" s="210" t="s">
        <v>140</v>
      </c>
      <c r="E94" s="219" t="s">
        <v>19</v>
      </c>
      <c r="F94" s="220" t="s">
        <v>142</v>
      </c>
      <c r="G94" s="218"/>
      <c r="H94" s="221">
        <v>57.225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140</v>
      </c>
      <c r="AU94" s="227" t="s">
        <v>79</v>
      </c>
      <c r="AV94" s="13" t="s">
        <v>79</v>
      </c>
      <c r="AW94" s="13" t="s">
        <v>33</v>
      </c>
      <c r="AX94" s="13" t="s">
        <v>72</v>
      </c>
      <c r="AY94" s="227" t="s">
        <v>102</v>
      </c>
    </row>
    <row r="95" spans="1:51" s="13" customFormat="1" ht="12">
      <c r="A95" s="13"/>
      <c r="B95" s="217"/>
      <c r="C95" s="218"/>
      <c r="D95" s="210" t="s">
        <v>140</v>
      </c>
      <c r="E95" s="219" t="s">
        <v>19</v>
      </c>
      <c r="F95" s="220" t="s">
        <v>143</v>
      </c>
      <c r="G95" s="218"/>
      <c r="H95" s="221">
        <v>63.525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7" t="s">
        <v>140</v>
      </c>
      <c r="AU95" s="227" t="s">
        <v>79</v>
      </c>
      <c r="AV95" s="13" t="s">
        <v>79</v>
      </c>
      <c r="AW95" s="13" t="s">
        <v>33</v>
      </c>
      <c r="AX95" s="13" t="s">
        <v>72</v>
      </c>
      <c r="AY95" s="227" t="s">
        <v>102</v>
      </c>
    </row>
    <row r="96" spans="1:51" s="13" customFormat="1" ht="12">
      <c r="A96" s="13"/>
      <c r="B96" s="217"/>
      <c r="C96" s="218"/>
      <c r="D96" s="210" t="s">
        <v>140</v>
      </c>
      <c r="E96" s="219" t="s">
        <v>19</v>
      </c>
      <c r="F96" s="220" t="s">
        <v>144</v>
      </c>
      <c r="G96" s="218"/>
      <c r="H96" s="221">
        <v>19.8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140</v>
      </c>
      <c r="AU96" s="227" t="s">
        <v>79</v>
      </c>
      <c r="AV96" s="13" t="s">
        <v>79</v>
      </c>
      <c r="AW96" s="13" t="s">
        <v>33</v>
      </c>
      <c r="AX96" s="13" t="s">
        <v>72</v>
      </c>
      <c r="AY96" s="227" t="s">
        <v>102</v>
      </c>
    </row>
    <row r="97" spans="1:51" s="13" customFormat="1" ht="12">
      <c r="A97" s="13"/>
      <c r="B97" s="217"/>
      <c r="C97" s="218"/>
      <c r="D97" s="210" t="s">
        <v>140</v>
      </c>
      <c r="E97" s="219" t="s">
        <v>19</v>
      </c>
      <c r="F97" s="220" t="s">
        <v>145</v>
      </c>
      <c r="G97" s="218"/>
      <c r="H97" s="221">
        <v>32.175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140</v>
      </c>
      <c r="AU97" s="227" t="s">
        <v>79</v>
      </c>
      <c r="AV97" s="13" t="s">
        <v>79</v>
      </c>
      <c r="AW97" s="13" t="s">
        <v>33</v>
      </c>
      <c r="AX97" s="13" t="s">
        <v>72</v>
      </c>
      <c r="AY97" s="227" t="s">
        <v>102</v>
      </c>
    </row>
    <row r="98" spans="1:51" s="14" customFormat="1" ht="12">
      <c r="A98" s="14"/>
      <c r="B98" s="228"/>
      <c r="C98" s="229"/>
      <c r="D98" s="210" t="s">
        <v>140</v>
      </c>
      <c r="E98" s="230" t="s">
        <v>19</v>
      </c>
      <c r="F98" s="231" t="s">
        <v>146</v>
      </c>
      <c r="G98" s="229"/>
      <c r="H98" s="232">
        <v>334.425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8" t="s">
        <v>140</v>
      </c>
      <c r="AU98" s="238" t="s">
        <v>79</v>
      </c>
      <c r="AV98" s="14" t="s">
        <v>109</v>
      </c>
      <c r="AW98" s="14" t="s">
        <v>33</v>
      </c>
      <c r="AX98" s="14" t="s">
        <v>77</v>
      </c>
      <c r="AY98" s="238" t="s">
        <v>102</v>
      </c>
    </row>
    <row r="99" spans="1:65" s="2" customFormat="1" ht="16.5" customHeight="1">
      <c r="A99" s="38"/>
      <c r="B99" s="39"/>
      <c r="C99" s="197" t="s">
        <v>147</v>
      </c>
      <c r="D99" s="197" t="s">
        <v>104</v>
      </c>
      <c r="E99" s="198" t="s">
        <v>148</v>
      </c>
      <c r="F99" s="199" t="s">
        <v>149</v>
      </c>
      <c r="G99" s="200" t="s">
        <v>136</v>
      </c>
      <c r="H99" s="201">
        <v>334.425</v>
      </c>
      <c r="I99" s="202"/>
      <c r="J99" s="203">
        <f>ROUND(I99*H99,2)</f>
        <v>0</v>
      </c>
      <c r="K99" s="199" t="s">
        <v>108</v>
      </c>
      <c r="L99" s="44"/>
      <c r="M99" s="204" t="s">
        <v>19</v>
      </c>
      <c r="N99" s="205" t="s">
        <v>43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109</v>
      </c>
      <c r="AT99" s="208" t="s">
        <v>104</v>
      </c>
      <c r="AU99" s="208" t="s">
        <v>79</v>
      </c>
      <c r="AY99" s="17" t="s">
        <v>102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77</v>
      </c>
      <c r="BK99" s="209">
        <f>ROUND(I99*H99,2)</f>
        <v>0</v>
      </c>
      <c r="BL99" s="17" t="s">
        <v>109</v>
      </c>
      <c r="BM99" s="208" t="s">
        <v>150</v>
      </c>
    </row>
    <row r="100" spans="1:47" s="2" customFormat="1" ht="12">
      <c r="A100" s="38"/>
      <c r="B100" s="39"/>
      <c r="C100" s="40"/>
      <c r="D100" s="210" t="s">
        <v>111</v>
      </c>
      <c r="E100" s="40"/>
      <c r="F100" s="211" t="s">
        <v>151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111</v>
      </c>
      <c r="AU100" s="17" t="s">
        <v>79</v>
      </c>
    </row>
    <row r="101" spans="1:47" s="2" customFormat="1" ht="12">
      <c r="A101" s="38"/>
      <c r="B101" s="39"/>
      <c r="C101" s="40"/>
      <c r="D101" s="215" t="s">
        <v>113</v>
      </c>
      <c r="E101" s="40"/>
      <c r="F101" s="216" t="s">
        <v>152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113</v>
      </c>
      <c r="AU101" s="17" t="s">
        <v>79</v>
      </c>
    </row>
    <row r="102" spans="1:65" s="2" customFormat="1" ht="16.5" customHeight="1">
      <c r="A102" s="38"/>
      <c r="B102" s="39"/>
      <c r="C102" s="197" t="s">
        <v>153</v>
      </c>
      <c r="D102" s="197" t="s">
        <v>104</v>
      </c>
      <c r="E102" s="198" t="s">
        <v>154</v>
      </c>
      <c r="F102" s="199" t="s">
        <v>155</v>
      </c>
      <c r="G102" s="200" t="s">
        <v>136</v>
      </c>
      <c r="H102" s="201">
        <v>334.425</v>
      </c>
      <c r="I102" s="202"/>
      <c r="J102" s="203">
        <f>ROUND(I102*H102,2)</f>
        <v>0</v>
      </c>
      <c r="K102" s="199" t="s">
        <v>108</v>
      </c>
      <c r="L102" s="44"/>
      <c r="M102" s="204" t="s">
        <v>19</v>
      </c>
      <c r="N102" s="205" t="s">
        <v>43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109</v>
      </c>
      <c r="AT102" s="208" t="s">
        <v>104</v>
      </c>
      <c r="AU102" s="208" t="s">
        <v>79</v>
      </c>
      <c r="AY102" s="17" t="s">
        <v>102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77</v>
      </c>
      <c r="BK102" s="209">
        <f>ROUND(I102*H102,2)</f>
        <v>0</v>
      </c>
      <c r="BL102" s="17" t="s">
        <v>109</v>
      </c>
      <c r="BM102" s="208" t="s">
        <v>156</v>
      </c>
    </row>
    <row r="103" spans="1:47" s="2" customFormat="1" ht="12">
      <c r="A103" s="38"/>
      <c r="B103" s="39"/>
      <c r="C103" s="40"/>
      <c r="D103" s="210" t="s">
        <v>111</v>
      </c>
      <c r="E103" s="40"/>
      <c r="F103" s="211" t="s">
        <v>157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111</v>
      </c>
      <c r="AU103" s="17" t="s">
        <v>79</v>
      </c>
    </row>
    <row r="104" spans="1:47" s="2" customFormat="1" ht="12">
      <c r="A104" s="38"/>
      <c r="B104" s="39"/>
      <c r="C104" s="40"/>
      <c r="D104" s="215" t="s">
        <v>113</v>
      </c>
      <c r="E104" s="40"/>
      <c r="F104" s="216" t="s">
        <v>158</v>
      </c>
      <c r="G104" s="40"/>
      <c r="H104" s="40"/>
      <c r="I104" s="212"/>
      <c r="J104" s="40"/>
      <c r="K104" s="40"/>
      <c r="L104" s="44"/>
      <c r="M104" s="213"/>
      <c r="N104" s="214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113</v>
      </c>
      <c r="AU104" s="17" t="s">
        <v>79</v>
      </c>
    </row>
    <row r="105" spans="1:65" s="2" customFormat="1" ht="16.5" customHeight="1">
      <c r="A105" s="38"/>
      <c r="B105" s="39"/>
      <c r="C105" s="197" t="s">
        <v>159</v>
      </c>
      <c r="D105" s="197" t="s">
        <v>104</v>
      </c>
      <c r="E105" s="198" t="s">
        <v>160</v>
      </c>
      <c r="F105" s="199" t="s">
        <v>161</v>
      </c>
      <c r="G105" s="200" t="s">
        <v>123</v>
      </c>
      <c r="H105" s="201">
        <v>3344.25</v>
      </c>
      <c r="I105" s="202"/>
      <c r="J105" s="203">
        <f>ROUND(I105*H105,2)</f>
        <v>0</v>
      </c>
      <c r="K105" s="199" t="s">
        <v>108</v>
      </c>
      <c r="L105" s="44"/>
      <c r="M105" s="204" t="s">
        <v>19</v>
      </c>
      <c r="N105" s="205" t="s">
        <v>43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109</v>
      </c>
      <c r="AT105" s="208" t="s">
        <v>104</v>
      </c>
      <c r="AU105" s="208" t="s">
        <v>79</v>
      </c>
      <c r="AY105" s="17" t="s">
        <v>102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77</v>
      </c>
      <c r="BK105" s="209">
        <f>ROUND(I105*H105,2)</f>
        <v>0</v>
      </c>
      <c r="BL105" s="17" t="s">
        <v>109</v>
      </c>
      <c r="BM105" s="208" t="s">
        <v>162</v>
      </c>
    </row>
    <row r="106" spans="1:47" s="2" customFormat="1" ht="12">
      <c r="A106" s="38"/>
      <c r="B106" s="39"/>
      <c r="C106" s="40"/>
      <c r="D106" s="210" t="s">
        <v>111</v>
      </c>
      <c r="E106" s="40"/>
      <c r="F106" s="211" t="s">
        <v>163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111</v>
      </c>
      <c r="AU106" s="17" t="s">
        <v>79</v>
      </c>
    </row>
    <row r="107" spans="1:47" s="2" customFormat="1" ht="12">
      <c r="A107" s="38"/>
      <c r="B107" s="39"/>
      <c r="C107" s="40"/>
      <c r="D107" s="215" t="s">
        <v>113</v>
      </c>
      <c r="E107" s="40"/>
      <c r="F107" s="216" t="s">
        <v>164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113</v>
      </c>
      <c r="AU107" s="17" t="s">
        <v>79</v>
      </c>
    </row>
    <row r="108" spans="1:51" s="13" customFormat="1" ht="12">
      <c r="A108" s="13"/>
      <c r="B108" s="217"/>
      <c r="C108" s="218"/>
      <c r="D108" s="210" t="s">
        <v>140</v>
      </c>
      <c r="E108" s="219" t="s">
        <v>19</v>
      </c>
      <c r="F108" s="220" t="s">
        <v>165</v>
      </c>
      <c r="G108" s="218"/>
      <c r="H108" s="221">
        <v>3344.25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7" t="s">
        <v>140</v>
      </c>
      <c r="AU108" s="227" t="s">
        <v>79</v>
      </c>
      <c r="AV108" s="13" t="s">
        <v>79</v>
      </c>
      <c r="AW108" s="13" t="s">
        <v>33</v>
      </c>
      <c r="AX108" s="13" t="s">
        <v>77</v>
      </c>
      <c r="AY108" s="227" t="s">
        <v>102</v>
      </c>
    </row>
    <row r="109" spans="1:65" s="2" customFormat="1" ht="16.5" customHeight="1">
      <c r="A109" s="38"/>
      <c r="B109" s="39"/>
      <c r="C109" s="197" t="s">
        <v>166</v>
      </c>
      <c r="D109" s="197" t="s">
        <v>104</v>
      </c>
      <c r="E109" s="198" t="s">
        <v>167</v>
      </c>
      <c r="F109" s="199" t="s">
        <v>168</v>
      </c>
      <c r="G109" s="200" t="s">
        <v>107</v>
      </c>
      <c r="H109" s="201">
        <v>0.116</v>
      </c>
      <c r="I109" s="202"/>
      <c r="J109" s="203">
        <f>ROUND(I109*H109,2)</f>
        <v>0</v>
      </c>
      <c r="K109" s="199" t="s">
        <v>108</v>
      </c>
      <c r="L109" s="44"/>
      <c r="M109" s="204" t="s">
        <v>19</v>
      </c>
      <c r="N109" s="205" t="s">
        <v>43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109</v>
      </c>
      <c r="AT109" s="208" t="s">
        <v>104</v>
      </c>
      <c r="AU109" s="208" t="s">
        <v>79</v>
      </c>
      <c r="AY109" s="17" t="s">
        <v>102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77</v>
      </c>
      <c r="BK109" s="209">
        <f>ROUND(I109*H109,2)</f>
        <v>0</v>
      </c>
      <c r="BL109" s="17" t="s">
        <v>109</v>
      </c>
      <c r="BM109" s="208" t="s">
        <v>169</v>
      </c>
    </row>
    <row r="110" spans="1:47" s="2" customFormat="1" ht="12">
      <c r="A110" s="38"/>
      <c r="B110" s="39"/>
      <c r="C110" s="40"/>
      <c r="D110" s="210" t="s">
        <v>111</v>
      </c>
      <c r="E110" s="40"/>
      <c r="F110" s="211" t="s">
        <v>170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111</v>
      </c>
      <c r="AU110" s="17" t="s">
        <v>79</v>
      </c>
    </row>
    <row r="111" spans="1:47" s="2" customFormat="1" ht="12">
      <c r="A111" s="38"/>
      <c r="B111" s="39"/>
      <c r="C111" s="40"/>
      <c r="D111" s="215" t="s">
        <v>113</v>
      </c>
      <c r="E111" s="40"/>
      <c r="F111" s="216" t="s">
        <v>171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113</v>
      </c>
      <c r="AU111" s="17" t="s">
        <v>79</v>
      </c>
    </row>
    <row r="112" spans="1:65" s="2" customFormat="1" ht="16.5" customHeight="1">
      <c r="A112" s="38"/>
      <c r="B112" s="39"/>
      <c r="C112" s="197" t="s">
        <v>172</v>
      </c>
      <c r="D112" s="197" t="s">
        <v>104</v>
      </c>
      <c r="E112" s="198" t="s">
        <v>173</v>
      </c>
      <c r="F112" s="199" t="s">
        <v>174</v>
      </c>
      <c r="G112" s="200" t="s">
        <v>107</v>
      </c>
      <c r="H112" s="201">
        <v>0.234</v>
      </c>
      <c r="I112" s="202"/>
      <c r="J112" s="203">
        <f>ROUND(I112*H112,2)</f>
        <v>0</v>
      </c>
      <c r="K112" s="199" t="s">
        <v>108</v>
      </c>
      <c r="L112" s="44"/>
      <c r="M112" s="204" t="s">
        <v>19</v>
      </c>
      <c r="N112" s="205" t="s">
        <v>43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109</v>
      </c>
      <c r="AT112" s="208" t="s">
        <v>104</v>
      </c>
      <c r="AU112" s="208" t="s">
        <v>79</v>
      </c>
      <c r="AY112" s="17" t="s">
        <v>102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77</v>
      </c>
      <c r="BK112" s="209">
        <f>ROUND(I112*H112,2)</f>
        <v>0</v>
      </c>
      <c r="BL112" s="17" t="s">
        <v>109</v>
      </c>
      <c r="BM112" s="208" t="s">
        <v>175</v>
      </c>
    </row>
    <row r="113" spans="1:47" s="2" customFormat="1" ht="12">
      <c r="A113" s="38"/>
      <c r="B113" s="39"/>
      <c r="C113" s="40"/>
      <c r="D113" s="210" t="s">
        <v>111</v>
      </c>
      <c r="E113" s="40"/>
      <c r="F113" s="211" t="s">
        <v>176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111</v>
      </c>
      <c r="AU113" s="17" t="s">
        <v>79</v>
      </c>
    </row>
    <row r="114" spans="1:47" s="2" customFormat="1" ht="12">
      <c r="A114" s="38"/>
      <c r="B114" s="39"/>
      <c r="C114" s="40"/>
      <c r="D114" s="215" t="s">
        <v>113</v>
      </c>
      <c r="E114" s="40"/>
      <c r="F114" s="216" t="s">
        <v>177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113</v>
      </c>
      <c r="AU114" s="17" t="s">
        <v>79</v>
      </c>
    </row>
    <row r="115" spans="1:65" s="2" customFormat="1" ht="24.15" customHeight="1">
      <c r="A115" s="38"/>
      <c r="B115" s="39"/>
      <c r="C115" s="197" t="s">
        <v>178</v>
      </c>
      <c r="D115" s="197" t="s">
        <v>104</v>
      </c>
      <c r="E115" s="198" t="s">
        <v>179</v>
      </c>
      <c r="F115" s="199" t="s">
        <v>180</v>
      </c>
      <c r="G115" s="200" t="s">
        <v>123</v>
      </c>
      <c r="H115" s="201">
        <v>673</v>
      </c>
      <c r="I115" s="202"/>
      <c r="J115" s="203">
        <f>ROUND(I115*H115,2)</f>
        <v>0</v>
      </c>
      <c r="K115" s="199" t="s">
        <v>19</v>
      </c>
      <c r="L115" s="44"/>
      <c r="M115" s="204" t="s">
        <v>19</v>
      </c>
      <c r="N115" s="205" t="s">
        <v>43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109</v>
      </c>
      <c r="AT115" s="208" t="s">
        <v>104</v>
      </c>
      <c r="AU115" s="208" t="s">
        <v>79</v>
      </c>
      <c r="AY115" s="17" t="s">
        <v>102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77</v>
      </c>
      <c r="BK115" s="209">
        <f>ROUND(I115*H115,2)</f>
        <v>0</v>
      </c>
      <c r="BL115" s="17" t="s">
        <v>109</v>
      </c>
      <c r="BM115" s="208" t="s">
        <v>181</v>
      </c>
    </row>
    <row r="116" spans="1:47" s="2" customFormat="1" ht="12">
      <c r="A116" s="38"/>
      <c r="B116" s="39"/>
      <c r="C116" s="40"/>
      <c r="D116" s="210" t="s">
        <v>111</v>
      </c>
      <c r="E116" s="40"/>
      <c r="F116" s="211" t="s">
        <v>182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111</v>
      </c>
      <c r="AU116" s="17" t="s">
        <v>79</v>
      </c>
    </row>
    <row r="117" spans="1:65" s="2" customFormat="1" ht="24.15" customHeight="1">
      <c r="A117" s="38"/>
      <c r="B117" s="39"/>
      <c r="C117" s="197" t="s">
        <v>183</v>
      </c>
      <c r="D117" s="197" t="s">
        <v>104</v>
      </c>
      <c r="E117" s="198" t="s">
        <v>184</v>
      </c>
      <c r="F117" s="199" t="s">
        <v>185</v>
      </c>
      <c r="G117" s="200" t="s">
        <v>186</v>
      </c>
      <c r="H117" s="201">
        <v>33</v>
      </c>
      <c r="I117" s="202"/>
      <c r="J117" s="203">
        <f>ROUND(I117*H117,2)</f>
        <v>0</v>
      </c>
      <c r="K117" s="199" t="s">
        <v>19</v>
      </c>
      <c r="L117" s="44"/>
      <c r="M117" s="204" t="s">
        <v>19</v>
      </c>
      <c r="N117" s="205" t="s">
        <v>43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109</v>
      </c>
      <c r="AT117" s="208" t="s">
        <v>104</v>
      </c>
      <c r="AU117" s="208" t="s">
        <v>79</v>
      </c>
      <c r="AY117" s="17" t="s">
        <v>102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77</v>
      </c>
      <c r="BK117" s="209">
        <f>ROUND(I117*H117,2)</f>
        <v>0</v>
      </c>
      <c r="BL117" s="17" t="s">
        <v>109</v>
      </c>
      <c r="BM117" s="208" t="s">
        <v>187</v>
      </c>
    </row>
    <row r="118" spans="1:47" s="2" customFormat="1" ht="12">
      <c r="A118" s="38"/>
      <c r="B118" s="39"/>
      <c r="C118" s="40"/>
      <c r="D118" s="210" t="s">
        <v>111</v>
      </c>
      <c r="E118" s="40"/>
      <c r="F118" s="211" t="s">
        <v>188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111</v>
      </c>
      <c r="AU118" s="17" t="s">
        <v>79</v>
      </c>
    </row>
    <row r="119" spans="1:65" s="2" customFormat="1" ht="21.75" customHeight="1">
      <c r="A119" s="38"/>
      <c r="B119" s="39"/>
      <c r="C119" s="197" t="s">
        <v>189</v>
      </c>
      <c r="D119" s="197" t="s">
        <v>104</v>
      </c>
      <c r="E119" s="198" t="s">
        <v>190</v>
      </c>
      <c r="F119" s="199" t="s">
        <v>191</v>
      </c>
      <c r="G119" s="200" t="s">
        <v>107</v>
      </c>
      <c r="H119" s="201">
        <v>0.116</v>
      </c>
      <c r="I119" s="202"/>
      <c r="J119" s="203">
        <f>ROUND(I119*H119,2)</f>
        <v>0</v>
      </c>
      <c r="K119" s="199" t="s">
        <v>19</v>
      </c>
      <c r="L119" s="44"/>
      <c r="M119" s="204" t="s">
        <v>19</v>
      </c>
      <c r="N119" s="205" t="s">
        <v>43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109</v>
      </c>
      <c r="AT119" s="208" t="s">
        <v>104</v>
      </c>
      <c r="AU119" s="208" t="s">
        <v>79</v>
      </c>
      <c r="AY119" s="17" t="s">
        <v>102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77</v>
      </c>
      <c r="BK119" s="209">
        <f>ROUND(I119*H119,2)</f>
        <v>0</v>
      </c>
      <c r="BL119" s="17" t="s">
        <v>109</v>
      </c>
      <c r="BM119" s="208" t="s">
        <v>192</v>
      </c>
    </row>
    <row r="120" spans="1:47" s="2" customFormat="1" ht="12">
      <c r="A120" s="38"/>
      <c r="B120" s="39"/>
      <c r="C120" s="40"/>
      <c r="D120" s="210" t="s">
        <v>111</v>
      </c>
      <c r="E120" s="40"/>
      <c r="F120" s="211" t="s">
        <v>193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111</v>
      </c>
      <c r="AU120" s="17" t="s">
        <v>79</v>
      </c>
    </row>
    <row r="121" spans="1:47" s="2" customFormat="1" ht="12">
      <c r="A121" s="38"/>
      <c r="B121" s="39"/>
      <c r="C121" s="40"/>
      <c r="D121" s="210" t="s">
        <v>194</v>
      </c>
      <c r="E121" s="40"/>
      <c r="F121" s="239" t="s">
        <v>195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194</v>
      </c>
      <c r="AU121" s="17" t="s">
        <v>79</v>
      </c>
    </row>
    <row r="122" spans="1:65" s="2" customFormat="1" ht="21.75" customHeight="1">
      <c r="A122" s="38"/>
      <c r="B122" s="39"/>
      <c r="C122" s="197" t="s">
        <v>196</v>
      </c>
      <c r="D122" s="197" t="s">
        <v>104</v>
      </c>
      <c r="E122" s="198" t="s">
        <v>197</v>
      </c>
      <c r="F122" s="199" t="s">
        <v>198</v>
      </c>
      <c r="G122" s="200" t="s">
        <v>107</v>
      </c>
      <c r="H122" s="201">
        <v>0.234</v>
      </c>
      <c r="I122" s="202"/>
      <c r="J122" s="203">
        <f>ROUND(I122*H122,2)</f>
        <v>0</v>
      </c>
      <c r="K122" s="199" t="s">
        <v>19</v>
      </c>
      <c r="L122" s="44"/>
      <c r="M122" s="204" t="s">
        <v>19</v>
      </c>
      <c r="N122" s="205" t="s">
        <v>43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8" t="s">
        <v>109</v>
      </c>
      <c r="AT122" s="208" t="s">
        <v>104</v>
      </c>
      <c r="AU122" s="208" t="s">
        <v>79</v>
      </c>
      <c r="AY122" s="17" t="s">
        <v>102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77</v>
      </c>
      <c r="BK122" s="209">
        <f>ROUND(I122*H122,2)</f>
        <v>0</v>
      </c>
      <c r="BL122" s="17" t="s">
        <v>109</v>
      </c>
      <c r="BM122" s="208" t="s">
        <v>199</v>
      </c>
    </row>
    <row r="123" spans="1:47" s="2" customFormat="1" ht="12">
      <c r="A123" s="38"/>
      <c r="B123" s="39"/>
      <c r="C123" s="40"/>
      <c r="D123" s="210" t="s">
        <v>111</v>
      </c>
      <c r="E123" s="40"/>
      <c r="F123" s="211" t="s">
        <v>200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111</v>
      </c>
      <c r="AU123" s="17" t="s">
        <v>79</v>
      </c>
    </row>
    <row r="124" spans="1:47" s="2" customFormat="1" ht="12">
      <c r="A124" s="38"/>
      <c r="B124" s="39"/>
      <c r="C124" s="40"/>
      <c r="D124" s="210" t="s">
        <v>194</v>
      </c>
      <c r="E124" s="40"/>
      <c r="F124" s="239" t="s">
        <v>201</v>
      </c>
      <c r="G124" s="40"/>
      <c r="H124" s="40"/>
      <c r="I124" s="212"/>
      <c r="J124" s="40"/>
      <c r="K124" s="40"/>
      <c r="L124" s="44"/>
      <c r="M124" s="240"/>
      <c r="N124" s="241"/>
      <c r="O124" s="242"/>
      <c r="P124" s="242"/>
      <c r="Q124" s="242"/>
      <c r="R124" s="242"/>
      <c r="S124" s="242"/>
      <c r="T124" s="24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194</v>
      </c>
      <c r="AU124" s="17" t="s">
        <v>79</v>
      </c>
    </row>
    <row r="125" spans="1:31" s="2" customFormat="1" ht="6.95" customHeight="1">
      <c r="A125" s="38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74:K124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2/111103313"/>
    <hyperlink ref="F83" r:id="rId2" display="https://podminky.urs.cz/item/CS_URS_2023_02/111103323"/>
    <hyperlink ref="F86" r:id="rId3" display="https://podminky.urs.cz/item/CS_URS_2023_02/111203201"/>
    <hyperlink ref="F89" r:id="rId4" display="https://podminky.urs.cz/item/CS_URS_2023_02/112101101"/>
    <hyperlink ref="F92" r:id="rId5" display="https://podminky.urs.cz/item/CS_URS_2023_02/125703312"/>
    <hyperlink ref="F101" r:id="rId6" display="https://podminky.urs.cz/item/CS_URS_2023_02/162406111"/>
    <hyperlink ref="F104" r:id="rId7" display="https://podminky.urs.cz/item/CS_URS_2023_02/167151111"/>
    <hyperlink ref="F107" r:id="rId8" display="https://podminky.urs.cz/item/CS_URS_2023_02/181006111"/>
    <hyperlink ref="F111" r:id="rId9" display="https://podminky.urs.cz/item/CS_URS_2023_02/185803106"/>
    <hyperlink ref="F114" r:id="rId10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5" customFormat="1" ht="45" customHeight="1">
      <c r="B3" s="248"/>
      <c r="C3" s="249" t="s">
        <v>202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203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204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205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206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207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208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209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210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211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212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76</v>
      </c>
      <c r="F18" s="255" t="s">
        <v>213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214</v>
      </c>
      <c r="F19" s="255" t="s">
        <v>215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216</v>
      </c>
      <c r="F20" s="255" t="s">
        <v>217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218</v>
      </c>
      <c r="F21" s="255" t="s">
        <v>219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220</v>
      </c>
      <c r="F22" s="255" t="s">
        <v>221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222</v>
      </c>
      <c r="F23" s="255" t="s">
        <v>223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224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225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226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227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228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229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230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231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232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88</v>
      </c>
      <c r="F36" s="255"/>
      <c r="G36" s="255" t="s">
        <v>233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234</v>
      </c>
      <c r="F37" s="255"/>
      <c r="G37" s="255" t="s">
        <v>235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255" t="s">
        <v>236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255" t="s">
        <v>237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89</v>
      </c>
      <c r="F40" s="255"/>
      <c r="G40" s="255" t="s">
        <v>238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90</v>
      </c>
      <c r="F41" s="255"/>
      <c r="G41" s="255" t="s">
        <v>239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240</v>
      </c>
      <c r="F42" s="255"/>
      <c r="G42" s="255" t="s">
        <v>241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242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243</v>
      </c>
      <c r="F44" s="255"/>
      <c r="G44" s="255" t="s">
        <v>244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92</v>
      </c>
      <c r="F45" s="255"/>
      <c r="G45" s="255" t="s">
        <v>245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246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247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248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249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250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251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252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253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254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255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256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257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258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259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260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261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262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263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264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265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266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267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268</v>
      </c>
      <c r="D76" s="273"/>
      <c r="E76" s="273"/>
      <c r="F76" s="273" t="s">
        <v>269</v>
      </c>
      <c r="G76" s="274"/>
      <c r="H76" s="273" t="s">
        <v>54</v>
      </c>
      <c r="I76" s="273" t="s">
        <v>57</v>
      </c>
      <c r="J76" s="273" t="s">
        <v>270</v>
      </c>
      <c r="K76" s="272"/>
    </row>
    <row r="77" spans="2:11" s="1" customFormat="1" ht="17.25" customHeight="1">
      <c r="B77" s="270"/>
      <c r="C77" s="275" t="s">
        <v>271</v>
      </c>
      <c r="D77" s="275"/>
      <c r="E77" s="275"/>
      <c r="F77" s="276" t="s">
        <v>272</v>
      </c>
      <c r="G77" s="277"/>
      <c r="H77" s="275"/>
      <c r="I77" s="275"/>
      <c r="J77" s="275" t="s">
        <v>273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53</v>
      </c>
      <c r="D79" s="280"/>
      <c r="E79" s="280"/>
      <c r="F79" s="281" t="s">
        <v>274</v>
      </c>
      <c r="G79" s="282"/>
      <c r="H79" s="258" t="s">
        <v>275</v>
      </c>
      <c r="I79" s="258" t="s">
        <v>276</v>
      </c>
      <c r="J79" s="258">
        <v>20</v>
      </c>
      <c r="K79" s="272"/>
    </row>
    <row r="80" spans="2:11" s="1" customFormat="1" ht="15" customHeight="1">
      <c r="B80" s="270"/>
      <c r="C80" s="258" t="s">
        <v>277</v>
      </c>
      <c r="D80" s="258"/>
      <c r="E80" s="258"/>
      <c r="F80" s="281" t="s">
        <v>274</v>
      </c>
      <c r="G80" s="282"/>
      <c r="H80" s="258" t="s">
        <v>278</v>
      </c>
      <c r="I80" s="258" t="s">
        <v>276</v>
      </c>
      <c r="J80" s="258">
        <v>120</v>
      </c>
      <c r="K80" s="272"/>
    </row>
    <row r="81" spans="2:11" s="1" customFormat="1" ht="15" customHeight="1">
      <c r="B81" s="283"/>
      <c r="C81" s="258" t="s">
        <v>279</v>
      </c>
      <c r="D81" s="258"/>
      <c r="E81" s="258"/>
      <c r="F81" s="281" t="s">
        <v>280</v>
      </c>
      <c r="G81" s="282"/>
      <c r="H81" s="258" t="s">
        <v>281</v>
      </c>
      <c r="I81" s="258" t="s">
        <v>276</v>
      </c>
      <c r="J81" s="258">
        <v>50</v>
      </c>
      <c r="K81" s="272"/>
    </row>
    <row r="82" spans="2:11" s="1" customFormat="1" ht="15" customHeight="1">
      <c r="B82" s="283"/>
      <c r="C82" s="258" t="s">
        <v>282</v>
      </c>
      <c r="D82" s="258"/>
      <c r="E82" s="258"/>
      <c r="F82" s="281" t="s">
        <v>274</v>
      </c>
      <c r="G82" s="282"/>
      <c r="H82" s="258" t="s">
        <v>283</v>
      </c>
      <c r="I82" s="258" t="s">
        <v>284</v>
      </c>
      <c r="J82" s="258"/>
      <c r="K82" s="272"/>
    </row>
    <row r="83" spans="2:11" s="1" customFormat="1" ht="15" customHeight="1">
      <c r="B83" s="283"/>
      <c r="C83" s="284" t="s">
        <v>285</v>
      </c>
      <c r="D83" s="284"/>
      <c r="E83" s="284"/>
      <c r="F83" s="285" t="s">
        <v>280</v>
      </c>
      <c r="G83" s="284"/>
      <c r="H83" s="284" t="s">
        <v>286</v>
      </c>
      <c r="I83" s="284" t="s">
        <v>276</v>
      </c>
      <c r="J83" s="284">
        <v>15</v>
      </c>
      <c r="K83" s="272"/>
    </row>
    <row r="84" spans="2:11" s="1" customFormat="1" ht="15" customHeight="1">
      <c r="B84" s="283"/>
      <c r="C84" s="284" t="s">
        <v>287</v>
      </c>
      <c r="D84" s="284"/>
      <c r="E84" s="284"/>
      <c r="F84" s="285" t="s">
        <v>280</v>
      </c>
      <c r="G84" s="284"/>
      <c r="H84" s="284" t="s">
        <v>288</v>
      </c>
      <c r="I84" s="284" t="s">
        <v>276</v>
      </c>
      <c r="J84" s="284">
        <v>15</v>
      </c>
      <c r="K84" s="272"/>
    </row>
    <row r="85" spans="2:11" s="1" customFormat="1" ht="15" customHeight="1">
      <c r="B85" s="283"/>
      <c r="C85" s="284" t="s">
        <v>289</v>
      </c>
      <c r="D85" s="284"/>
      <c r="E85" s="284"/>
      <c r="F85" s="285" t="s">
        <v>280</v>
      </c>
      <c r="G85" s="284"/>
      <c r="H85" s="284" t="s">
        <v>290</v>
      </c>
      <c r="I85" s="284" t="s">
        <v>276</v>
      </c>
      <c r="J85" s="284">
        <v>20</v>
      </c>
      <c r="K85" s="272"/>
    </row>
    <row r="86" spans="2:11" s="1" customFormat="1" ht="15" customHeight="1">
      <c r="B86" s="283"/>
      <c r="C86" s="284" t="s">
        <v>291</v>
      </c>
      <c r="D86" s="284"/>
      <c r="E86" s="284"/>
      <c r="F86" s="285" t="s">
        <v>280</v>
      </c>
      <c r="G86" s="284"/>
      <c r="H86" s="284" t="s">
        <v>292</v>
      </c>
      <c r="I86" s="284" t="s">
        <v>276</v>
      </c>
      <c r="J86" s="284">
        <v>20</v>
      </c>
      <c r="K86" s="272"/>
    </row>
    <row r="87" spans="2:11" s="1" customFormat="1" ht="15" customHeight="1">
      <c r="B87" s="283"/>
      <c r="C87" s="258" t="s">
        <v>293</v>
      </c>
      <c r="D87" s="258"/>
      <c r="E87" s="258"/>
      <c r="F87" s="281" t="s">
        <v>280</v>
      </c>
      <c r="G87" s="282"/>
      <c r="H87" s="258" t="s">
        <v>294</v>
      </c>
      <c r="I87" s="258" t="s">
        <v>276</v>
      </c>
      <c r="J87" s="258">
        <v>50</v>
      </c>
      <c r="K87" s="272"/>
    </row>
    <row r="88" spans="2:11" s="1" customFormat="1" ht="15" customHeight="1">
      <c r="B88" s="283"/>
      <c r="C88" s="258" t="s">
        <v>295</v>
      </c>
      <c r="D88" s="258"/>
      <c r="E88" s="258"/>
      <c r="F88" s="281" t="s">
        <v>280</v>
      </c>
      <c r="G88" s="282"/>
      <c r="H88" s="258" t="s">
        <v>296</v>
      </c>
      <c r="I88" s="258" t="s">
        <v>276</v>
      </c>
      <c r="J88" s="258">
        <v>20</v>
      </c>
      <c r="K88" s="272"/>
    </row>
    <row r="89" spans="2:11" s="1" customFormat="1" ht="15" customHeight="1">
      <c r="B89" s="283"/>
      <c r="C89" s="258" t="s">
        <v>297</v>
      </c>
      <c r="D89" s="258"/>
      <c r="E89" s="258"/>
      <c r="F89" s="281" t="s">
        <v>280</v>
      </c>
      <c r="G89" s="282"/>
      <c r="H89" s="258" t="s">
        <v>298</v>
      </c>
      <c r="I89" s="258" t="s">
        <v>276</v>
      </c>
      <c r="J89" s="258">
        <v>20</v>
      </c>
      <c r="K89" s="272"/>
    </row>
    <row r="90" spans="2:11" s="1" customFormat="1" ht="15" customHeight="1">
      <c r="B90" s="283"/>
      <c r="C90" s="258" t="s">
        <v>299</v>
      </c>
      <c r="D90" s="258"/>
      <c r="E90" s="258"/>
      <c r="F90" s="281" t="s">
        <v>280</v>
      </c>
      <c r="G90" s="282"/>
      <c r="H90" s="258" t="s">
        <v>300</v>
      </c>
      <c r="I90" s="258" t="s">
        <v>276</v>
      </c>
      <c r="J90" s="258">
        <v>50</v>
      </c>
      <c r="K90" s="272"/>
    </row>
    <row r="91" spans="2:11" s="1" customFormat="1" ht="15" customHeight="1">
      <c r="B91" s="283"/>
      <c r="C91" s="258" t="s">
        <v>301</v>
      </c>
      <c r="D91" s="258"/>
      <c r="E91" s="258"/>
      <c r="F91" s="281" t="s">
        <v>280</v>
      </c>
      <c r="G91" s="282"/>
      <c r="H91" s="258" t="s">
        <v>301</v>
      </c>
      <c r="I91" s="258" t="s">
        <v>276</v>
      </c>
      <c r="J91" s="258">
        <v>50</v>
      </c>
      <c r="K91" s="272"/>
    </row>
    <row r="92" spans="2:11" s="1" customFormat="1" ht="15" customHeight="1">
      <c r="B92" s="283"/>
      <c r="C92" s="258" t="s">
        <v>302</v>
      </c>
      <c r="D92" s="258"/>
      <c r="E92" s="258"/>
      <c r="F92" s="281" t="s">
        <v>280</v>
      </c>
      <c r="G92" s="282"/>
      <c r="H92" s="258" t="s">
        <v>303</v>
      </c>
      <c r="I92" s="258" t="s">
        <v>276</v>
      </c>
      <c r="J92" s="258">
        <v>255</v>
      </c>
      <c r="K92" s="272"/>
    </row>
    <row r="93" spans="2:11" s="1" customFormat="1" ht="15" customHeight="1">
      <c r="B93" s="283"/>
      <c r="C93" s="258" t="s">
        <v>304</v>
      </c>
      <c r="D93" s="258"/>
      <c r="E93" s="258"/>
      <c r="F93" s="281" t="s">
        <v>274</v>
      </c>
      <c r="G93" s="282"/>
      <c r="H93" s="258" t="s">
        <v>305</v>
      </c>
      <c r="I93" s="258" t="s">
        <v>306</v>
      </c>
      <c r="J93" s="258"/>
      <c r="K93" s="272"/>
    </row>
    <row r="94" spans="2:11" s="1" customFormat="1" ht="15" customHeight="1">
      <c r="B94" s="283"/>
      <c r="C94" s="258" t="s">
        <v>307</v>
      </c>
      <c r="D94" s="258"/>
      <c r="E94" s="258"/>
      <c r="F94" s="281" t="s">
        <v>274</v>
      </c>
      <c r="G94" s="282"/>
      <c r="H94" s="258" t="s">
        <v>308</v>
      </c>
      <c r="I94" s="258" t="s">
        <v>309</v>
      </c>
      <c r="J94" s="258"/>
      <c r="K94" s="272"/>
    </row>
    <row r="95" spans="2:11" s="1" customFormat="1" ht="15" customHeight="1">
      <c r="B95" s="283"/>
      <c r="C95" s="258" t="s">
        <v>310</v>
      </c>
      <c r="D95" s="258"/>
      <c r="E95" s="258"/>
      <c r="F95" s="281" t="s">
        <v>274</v>
      </c>
      <c r="G95" s="282"/>
      <c r="H95" s="258" t="s">
        <v>310</v>
      </c>
      <c r="I95" s="258" t="s">
        <v>309</v>
      </c>
      <c r="J95" s="258"/>
      <c r="K95" s="272"/>
    </row>
    <row r="96" spans="2:11" s="1" customFormat="1" ht="15" customHeight="1">
      <c r="B96" s="283"/>
      <c r="C96" s="258" t="s">
        <v>38</v>
      </c>
      <c r="D96" s="258"/>
      <c r="E96" s="258"/>
      <c r="F96" s="281" t="s">
        <v>274</v>
      </c>
      <c r="G96" s="282"/>
      <c r="H96" s="258" t="s">
        <v>311</v>
      </c>
      <c r="I96" s="258" t="s">
        <v>309</v>
      </c>
      <c r="J96" s="258"/>
      <c r="K96" s="272"/>
    </row>
    <row r="97" spans="2:11" s="1" customFormat="1" ht="15" customHeight="1">
      <c r="B97" s="283"/>
      <c r="C97" s="258" t="s">
        <v>48</v>
      </c>
      <c r="D97" s="258"/>
      <c r="E97" s="258"/>
      <c r="F97" s="281" t="s">
        <v>274</v>
      </c>
      <c r="G97" s="282"/>
      <c r="H97" s="258" t="s">
        <v>312</v>
      </c>
      <c r="I97" s="258" t="s">
        <v>309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313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268</v>
      </c>
      <c r="D103" s="273"/>
      <c r="E103" s="273"/>
      <c r="F103" s="273" t="s">
        <v>269</v>
      </c>
      <c r="G103" s="274"/>
      <c r="H103" s="273" t="s">
        <v>54</v>
      </c>
      <c r="I103" s="273" t="s">
        <v>57</v>
      </c>
      <c r="J103" s="273" t="s">
        <v>270</v>
      </c>
      <c r="K103" s="272"/>
    </row>
    <row r="104" spans="2:11" s="1" customFormat="1" ht="17.25" customHeight="1">
      <c r="B104" s="270"/>
      <c r="C104" s="275" t="s">
        <v>271</v>
      </c>
      <c r="D104" s="275"/>
      <c r="E104" s="275"/>
      <c r="F104" s="276" t="s">
        <v>272</v>
      </c>
      <c r="G104" s="277"/>
      <c r="H104" s="275"/>
      <c r="I104" s="275"/>
      <c r="J104" s="275" t="s">
        <v>273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53</v>
      </c>
      <c r="D106" s="280"/>
      <c r="E106" s="280"/>
      <c r="F106" s="281" t="s">
        <v>274</v>
      </c>
      <c r="G106" s="258"/>
      <c r="H106" s="258" t="s">
        <v>314</v>
      </c>
      <c r="I106" s="258" t="s">
        <v>276</v>
      </c>
      <c r="J106" s="258">
        <v>20</v>
      </c>
      <c r="K106" s="272"/>
    </row>
    <row r="107" spans="2:11" s="1" customFormat="1" ht="15" customHeight="1">
      <c r="B107" s="270"/>
      <c r="C107" s="258" t="s">
        <v>277</v>
      </c>
      <c r="D107" s="258"/>
      <c r="E107" s="258"/>
      <c r="F107" s="281" t="s">
        <v>274</v>
      </c>
      <c r="G107" s="258"/>
      <c r="H107" s="258" t="s">
        <v>314</v>
      </c>
      <c r="I107" s="258" t="s">
        <v>276</v>
      </c>
      <c r="J107" s="258">
        <v>120</v>
      </c>
      <c r="K107" s="272"/>
    </row>
    <row r="108" spans="2:11" s="1" customFormat="1" ht="15" customHeight="1">
      <c r="B108" s="283"/>
      <c r="C108" s="258" t="s">
        <v>279</v>
      </c>
      <c r="D108" s="258"/>
      <c r="E108" s="258"/>
      <c r="F108" s="281" t="s">
        <v>280</v>
      </c>
      <c r="G108" s="258"/>
      <c r="H108" s="258" t="s">
        <v>314</v>
      </c>
      <c r="I108" s="258" t="s">
        <v>276</v>
      </c>
      <c r="J108" s="258">
        <v>50</v>
      </c>
      <c r="K108" s="272"/>
    </row>
    <row r="109" spans="2:11" s="1" customFormat="1" ht="15" customHeight="1">
      <c r="B109" s="283"/>
      <c r="C109" s="258" t="s">
        <v>282</v>
      </c>
      <c r="D109" s="258"/>
      <c r="E109" s="258"/>
      <c r="F109" s="281" t="s">
        <v>274</v>
      </c>
      <c r="G109" s="258"/>
      <c r="H109" s="258" t="s">
        <v>314</v>
      </c>
      <c r="I109" s="258" t="s">
        <v>284</v>
      </c>
      <c r="J109" s="258"/>
      <c r="K109" s="272"/>
    </row>
    <row r="110" spans="2:11" s="1" customFormat="1" ht="15" customHeight="1">
      <c r="B110" s="283"/>
      <c r="C110" s="258" t="s">
        <v>293</v>
      </c>
      <c r="D110" s="258"/>
      <c r="E110" s="258"/>
      <c r="F110" s="281" t="s">
        <v>280</v>
      </c>
      <c r="G110" s="258"/>
      <c r="H110" s="258" t="s">
        <v>314</v>
      </c>
      <c r="I110" s="258" t="s">
        <v>276</v>
      </c>
      <c r="J110" s="258">
        <v>50</v>
      </c>
      <c r="K110" s="272"/>
    </row>
    <row r="111" spans="2:11" s="1" customFormat="1" ht="15" customHeight="1">
      <c r="B111" s="283"/>
      <c r="C111" s="258" t="s">
        <v>301</v>
      </c>
      <c r="D111" s="258"/>
      <c r="E111" s="258"/>
      <c r="F111" s="281" t="s">
        <v>280</v>
      </c>
      <c r="G111" s="258"/>
      <c r="H111" s="258" t="s">
        <v>314</v>
      </c>
      <c r="I111" s="258" t="s">
        <v>276</v>
      </c>
      <c r="J111" s="258">
        <v>50</v>
      </c>
      <c r="K111" s="272"/>
    </row>
    <row r="112" spans="2:11" s="1" customFormat="1" ht="15" customHeight="1">
      <c r="B112" s="283"/>
      <c r="C112" s="258" t="s">
        <v>299</v>
      </c>
      <c r="D112" s="258"/>
      <c r="E112" s="258"/>
      <c r="F112" s="281" t="s">
        <v>280</v>
      </c>
      <c r="G112" s="258"/>
      <c r="H112" s="258" t="s">
        <v>314</v>
      </c>
      <c r="I112" s="258" t="s">
        <v>276</v>
      </c>
      <c r="J112" s="258">
        <v>50</v>
      </c>
      <c r="K112" s="272"/>
    </row>
    <row r="113" spans="2:11" s="1" customFormat="1" ht="15" customHeight="1">
      <c r="B113" s="283"/>
      <c r="C113" s="258" t="s">
        <v>53</v>
      </c>
      <c r="D113" s="258"/>
      <c r="E113" s="258"/>
      <c r="F113" s="281" t="s">
        <v>274</v>
      </c>
      <c r="G113" s="258"/>
      <c r="H113" s="258" t="s">
        <v>315</v>
      </c>
      <c r="I113" s="258" t="s">
        <v>276</v>
      </c>
      <c r="J113" s="258">
        <v>20</v>
      </c>
      <c r="K113" s="272"/>
    </row>
    <row r="114" spans="2:11" s="1" customFormat="1" ht="15" customHeight="1">
      <c r="B114" s="283"/>
      <c r="C114" s="258" t="s">
        <v>316</v>
      </c>
      <c r="D114" s="258"/>
      <c r="E114" s="258"/>
      <c r="F114" s="281" t="s">
        <v>274</v>
      </c>
      <c r="G114" s="258"/>
      <c r="H114" s="258" t="s">
        <v>317</v>
      </c>
      <c r="I114" s="258" t="s">
        <v>276</v>
      </c>
      <c r="J114" s="258">
        <v>120</v>
      </c>
      <c r="K114" s="272"/>
    </row>
    <row r="115" spans="2:11" s="1" customFormat="1" ht="15" customHeight="1">
      <c r="B115" s="283"/>
      <c r="C115" s="258" t="s">
        <v>38</v>
      </c>
      <c r="D115" s="258"/>
      <c r="E115" s="258"/>
      <c r="F115" s="281" t="s">
        <v>274</v>
      </c>
      <c r="G115" s="258"/>
      <c r="H115" s="258" t="s">
        <v>318</v>
      </c>
      <c r="I115" s="258" t="s">
        <v>309</v>
      </c>
      <c r="J115" s="258"/>
      <c r="K115" s="272"/>
    </row>
    <row r="116" spans="2:11" s="1" customFormat="1" ht="15" customHeight="1">
      <c r="B116" s="283"/>
      <c r="C116" s="258" t="s">
        <v>48</v>
      </c>
      <c r="D116" s="258"/>
      <c r="E116" s="258"/>
      <c r="F116" s="281" t="s">
        <v>274</v>
      </c>
      <c r="G116" s="258"/>
      <c r="H116" s="258" t="s">
        <v>319</v>
      </c>
      <c r="I116" s="258" t="s">
        <v>309</v>
      </c>
      <c r="J116" s="258"/>
      <c r="K116" s="272"/>
    </row>
    <row r="117" spans="2:11" s="1" customFormat="1" ht="15" customHeight="1">
      <c r="B117" s="283"/>
      <c r="C117" s="258" t="s">
        <v>57</v>
      </c>
      <c r="D117" s="258"/>
      <c r="E117" s="258"/>
      <c r="F117" s="281" t="s">
        <v>274</v>
      </c>
      <c r="G117" s="258"/>
      <c r="H117" s="258" t="s">
        <v>320</v>
      </c>
      <c r="I117" s="258" t="s">
        <v>321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322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268</v>
      </c>
      <c r="D123" s="273"/>
      <c r="E123" s="273"/>
      <c r="F123" s="273" t="s">
        <v>269</v>
      </c>
      <c r="G123" s="274"/>
      <c r="H123" s="273" t="s">
        <v>54</v>
      </c>
      <c r="I123" s="273" t="s">
        <v>57</v>
      </c>
      <c r="J123" s="273" t="s">
        <v>270</v>
      </c>
      <c r="K123" s="302"/>
    </row>
    <row r="124" spans="2:11" s="1" customFormat="1" ht="17.25" customHeight="1">
      <c r="B124" s="301"/>
      <c r="C124" s="275" t="s">
        <v>271</v>
      </c>
      <c r="D124" s="275"/>
      <c r="E124" s="275"/>
      <c r="F124" s="276" t="s">
        <v>272</v>
      </c>
      <c r="G124" s="277"/>
      <c r="H124" s="275"/>
      <c r="I124" s="275"/>
      <c r="J124" s="275" t="s">
        <v>273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277</v>
      </c>
      <c r="D126" s="280"/>
      <c r="E126" s="280"/>
      <c r="F126" s="281" t="s">
        <v>274</v>
      </c>
      <c r="G126" s="258"/>
      <c r="H126" s="258" t="s">
        <v>314</v>
      </c>
      <c r="I126" s="258" t="s">
        <v>276</v>
      </c>
      <c r="J126" s="258">
        <v>120</v>
      </c>
      <c r="K126" s="306"/>
    </row>
    <row r="127" spans="2:11" s="1" customFormat="1" ht="15" customHeight="1">
      <c r="B127" s="303"/>
      <c r="C127" s="258" t="s">
        <v>323</v>
      </c>
      <c r="D127" s="258"/>
      <c r="E127" s="258"/>
      <c r="F127" s="281" t="s">
        <v>274</v>
      </c>
      <c r="G127" s="258"/>
      <c r="H127" s="258" t="s">
        <v>324</v>
      </c>
      <c r="I127" s="258" t="s">
        <v>276</v>
      </c>
      <c r="J127" s="258" t="s">
        <v>325</v>
      </c>
      <c r="K127" s="306"/>
    </row>
    <row r="128" spans="2:11" s="1" customFormat="1" ht="15" customHeight="1">
      <c r="B128" s="303"/>
      <c r="C128" s="258" t="s">
        <v>222</v>
      </c>
      <c r="D128" s="258"/>
      <c r="E128" s="258"/>
      <c r="F128" s="281" t="s">
        <v>274</v>
      </c>
      <c r="G128" s="258"/>
      <c r="H128" s="258" t="s">
        <v>326</v>
      </c>
      <c r="I128" s="258" t="s">
        <v>276</v>
      </c>
      <c r="J128" s="258" t="s">
        <v>325</v>
      </c>
      <c r="K128" s="306"/>
    </row>
    <row r="129" spans="2:11" s="1" customFormat="1" ht="15" customHeight="1">
      <c r="B129" s="303"/>
      <c r="C129" s="258" t="s">
        <v>285</v>
      </c>
      <c r="D129" s="258"/>
      <c r="E129" s="258"/>
      <c r="F129" s="281" t="s">
        <v>280</v>
      </c>
      <c r="G129" s="258"/>
      <c r="H129" s="258" t="s">
        <v>286</v>
      </c>
      <c r="I129" s="258" t="s">
        <v>276</v>
      </c>
      <c r="J129" s="258">
        <v>15</v>
      </c>
      <c r="K129" s="306"/>
    </row>
    <row r="130" spans="2:11" s="1" customFormat="1" ht="15" customHeight="1">
      <c r="B130" s="303"/>
      <c r="C130" s="284" t="s">
        <v>287</v>
      </c>
      <c r="D130" s="284"/>
      <c r="E130" s="284"/>
      <c r="F130" s="285" t="s">
        <v>280</v>
      </c>
      <c r="G130" s="284"/>
      <c r="H130" s="284" t="s">
        <v>288</v>
      </c>
      <c r="I130" s="284" t="s">
        <v>276</v>
      </c>
      <c r="J130" s="284">
        <v>15</v>
      </c>
      <c r="K130" s="306"/>
    </row>
    <row r="131" spans="2:11" s="1" customFormat="1" ht="15" customHeight="1">
      <c r="B131" s="303"/>
      <c r="C131" s="284" t="s">
        <v>289</v>
      </c>
      <c r="D131" s="284"/>
      <c r="E131" s="284"/>
      <c r="F131" s="285" t="s">
        <v>280</v>
      </c>
      <c r="G131" s="284"/>
      <c r="H131" s="284" t="s">
        <v>290</v>
      </c>
      <c r="I131" s="284" t="s">
        <v>276</v>
      </c>
      <c r="J131" s="284">
        <v>20</v>
      </c>
      <c r="K131" s="306"/>
    </row>
    <row r="132" spans="2:11" s="1" customFormat="1" ht="15" customHeight="1">
      <c r="B132" s="303"/>
      <c r="C132" s="284" t="s">
        <v>291</v>
      </c>
      <c r="D132" s="284"/>
      <c r="E132" s="284"/>
      <c r="F132" s="285" t="s">
        <v>280</v>
      </c>
      <c r="G132" s="284"/>
      <c r="H132" s="284" t="s">
        <v>292</v>
      </c>
      <c r="I132" s="284" t="s">
        <v>276</v>
      </c>
      <c r="J132" s="284">
        <v>20</v>
      </c>
      <c r="K132" s="306"/>
    </row>
    <row r="133" spans="2:11" s="1" customFormat="1" ht="15" customHeight="1">
      <c r="B133" s="303"/>
      <c r="C133" s="258" t="s">
        <v>279</v>
      </c>
      <c r="D133" s="258"/>
      <c r="E133" s="258"/>
      <c r="F133" s="281" t="s">
        <v>280</v>
      </c>
      <c r="G133" s="258"/>
      <c r="H133" s="258" t="s">
        <v>314</v>
      </c>
      <c r="I133" s="258" t="s">
        <v>276</v>
      </c>
      <c r="J133" s="258">
        <v>50</v>
      </c>
      <c r="K133" s="306"/>
    </row>
    <row r="134" spans="2:11" s="1" customFormat="1" ht="15" customHeight="1">
      <c r="B134" s="303"/>
      <c r="C134" s="258" t="s">
        <v>293</v>
      </c>
      <c r="D134" s="258"/>
      <c r="E134" s="258"/>
      <c r="F134" s="281" t="s">
        <v>280</v>
      </c>
      <c r="G134" s="258"/>
      <c r="H134" s="258" t="s">
        <v>314</v>
      </c>
      <c r="I134" s="258" t="s">
        <v>276</v>
      </c>
      <c r="J134" s="258">
        <v>50</v>
      </c>
      <c r="K134" s="306"/>
    </row>
    <row r="135" spans="2:11" s="1" customFormat="1" ht="15" customHeight="1">
      <c r="B135" s="303"/>
      <c r="C135" s="258" t="s">
        <v>299</v>
      </c>
      <c r="D135" s="258"/>
      <c r="E135" s="258"/>
      <c r="F135" s="281" t="s">
        <v>280</v>
      </c>
      <c r="G135" s="258"/>
      <c r="H135" s="258" t="s">
        <v>314</v>
      </c>
      <c r="I135" s="258" t="s">
        <v>276</v>
      </c>
      <c r="J135" s="258">
        <v>50</v>
      </c>
      <c r="K135" s="306"/>
    </row>
    <row r="136" spans="2:11" s="1" customFormat="1" ht="15" customHeight="1">
      <c r="B136" s="303"/>
      <c r="C136" s="258" t="s">
        <v>301</v>
      </c>
      <c r="D136" s="258"/>
      <c r="E136" s="258"/>
      <c r="F136" s="281" t="s">
        <v>280</v>
      </c>
      <c r="G136" s="258"/>
      <c r="H136" s="258" t="s">
        <v>314</v>
      </c>
      <c r="I136" s="258" t="s">
        <v>276</v>
      </c>
      <c r="J136" s="258">
        <v>50</v>
      </c>
      <c r="K136" s="306"/>
    </row>
    <row r="137" spans="2:11" s="1" customFormat="1" ht="15" customHeight="1">
      <c r="B137" s="303"/>
      <c r="C137" s="258" t="s">
        <v>302</v>
      </c>
      <c r="D137" s="258"/>
      <c r="E137" s="258"/>
      <c r="F137" s="281" t="s">
        <v>280</v>
      </c>
      <c r="G137" s="258"/>
      <c r="H137" s="258" t="s">
        <v>327</v>
      </c>
      <c r="I137" s="258" t="s">
        <v>276</v>
      </c>
      <c r="J137" s="258">
        <v>255</v>
      </c>
      <c r="K137" s="306"/>
    </row>
    <row r="138" spans="2:11" s="1" customFormat="1" ht="15" customHeight="1">
      <c r="B138" s="303"/>
      <c r="C138" s="258" t="s">
        <v>304</v>
      </c>
      <c r="D138" s="258"/>
      <c r="E138" s="258"/>
      <c r="F138" s="281" t="s">
        <v>274</v>
      </c>
      <c r="G138" s="258"/>
      <c r="H138" s="258" t="s">
        <v>328</v>
      </c>
      <c r="I138" s="258" t="s">
        <v>306</v>
      </c>
      <c r="J138" s="258"/>
      <c r="K138" s="306"/>
    </row>
    <row r="139" spans="2:11" s="1" customFormat="1" ht="15" customHeight="1">
      <c r="B139" s="303"/>
      <c r="C139" s="258" t="s">
        <v>307</v>
      </c>
      <c r="D139" s="258"/>
      <c r="E139" s="258"/>
      <c r="F139" s="281" t="s">
        <v>274</v>
      </c>
      <c r="G139" s="258"/>
      <c r="H139" s="258" t="s">
        <v>329</v>
      </c>
      <c r="I139" s="258" t="s">
        <v>309</v>
      </c>
      <c r="J139" s="258"/>
      <c r="K139" s="306"/>
    </row>
    <row r="140" spans="2:11" s="1" customFormat="1" ht="15" customHeight="1">
      <c r="B140" s="303"/>
      <c r="C140" s="258" t="s">
        <v>310</v>
      </c>
      <c r="D140" s="258"/>
      <c r="E140" s="258"/>
      <c r="F140" s="281" t="s">
        <v>274</v>
      </c>
      <c r="G140" s="258"/>
      <c r="H140" s="258" t="s">
        <v>310</v>
      </c>
      <c r="I140" s="258" t="s">
        <v>309</v>
      </c>
      <c r="J140" s="258"/>
      <c r="K140" s="306"/>
    </row>
    <row r="141" spans="2:11" s="1" customFormat="1" ht="15" customHeight="1">
      <c r="B141" s="303"/>
      <c r="C141" s="258" t="s">
        <v>38</v>
      </c>
      <c r="D141" s="258"/>
      <c r="E141" s="258"/>
      <c r="F141" s="281" t="s">
        <v>274</v>
      </c>
      <c r="G141" s="258"/>
      <c r="H141" s="258" t="s">
        <v>330</v>
      </c>
      <c r="I141" s="258" t="s">
        <v>309</v>
      </c>
      <c r="J141" s="258"/>
      <c r="K141" s="306"/>
    </row>
    <row r="142" spans="2:11" s="1" customFormat="1" ht="15" customHeight="1">
      <c r="B142" s="303"/>
      <c r="C142" s="258" t="s">
        <v>331</v>
      </c>
      <c r="D142" s="258"/>
      <c r="E142" s="258"/>
      <c r="F142" s="281" t="s">
        <v>274</v>
      </c>
      <c r="G142" s="258"/>
      <c r="H142" s="258" t="s">
        <v>332</v>
      </c>
      <c r="I142" s="258" t="s">
        <v>309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333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268</v>
      </c>
      <c r="D148" s="273"/>
      <c r="E148" s="273"/>
      <c r="F148" s="273" t="s">
        <v>269</v>
      </c>
      <c r="G148" s="274"/>
      <c r="H148" s="273" t="s">
        <v>54</v>
      </c>
      <c r="I148" s="273" t="s">
        <v>57</v>
      </c>
      <c r="J148" s="273" t="s">
        <v>270</v>
      </c>
      <c r="K148" s="272"/>
    </row>
    <row r="149" spans="2:11" s="1" customFormat="1" ht="17.25" customHeight="1">
      <c r="B149" s="270"/>
      <c r="C149" s="275" t="s">
        <v>271</v>
      </c>
      <c r="D149" s="275"/>
      <c r="E149" s="275"/>
      <c r="F149" s="276" t="s">
        <v>272</v>
      </c>
      <c r="G149" s="277"/>
      <c r="H149" s="275"/>
      <c r="I149" s="275"/>
      <c r="J149" s="275" t="s">
        <v>273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277</v>
      </c>
      <c r="D151" s="258"/>
      <c r="E151" s="258"/>
      <c r="F151" s="311" t="s">
        <v>274</v>
      </c>
      <c r="G151" s="258"/>
      <c r="H151" s="310" t="s">
        <v>314</v>
      </c>
      <c r="I151" s="310" t="s">
        <v>276</v>
      </c>
      <c r="J151" s="310">
        <v>120</v>
      </c>
      <c r="K151" s="306"/>
    </row>
    <row r="152" spans="2:11" s="1" customFormat="1" ht="15" customHeight="1">
      <c r="B152" s="283"/>
      <c r="C152" s="310" t="s">
        <v>323</v>
      </c>
      <c r="D152" s="258"/>
      <c r="E152" s="258"/>
      <c r="F152" s="311" t="s">
        <v>274</v>
      </c>
      <c r="G152" s="258"/>
      <c r="H152" s="310" t="s">
        <v>334</v>
      </c>
      <c r="I152" s="310" t="s">
        <v>276</v>
      </c>
      <c r="J152" s="310" t="s">
        <v>325</v>
      </c>
      <c r="K152" s="306"/>
    </row>
    <row r="153" spans="2:11" s="1" customFormat="1" ht="15" customHeight="1">
      <c r="B153" s="283"/>
      <c r="C153" s="310" t="s">
        <v>222</v>
      </c>
      <c r="D153" s="258"/>
      <c r="E153" s="258"/>
      <c r="F153" s="311" t="s">
        <v>274</v>
      </c>
      <c r="G153" s="258"/>
      <c r="H153" s="310" t="s">
        <v>335</v>
      </c>
      <c r="I153" s="310" t="s">
        <v>276</v>
      </c>
      <c r="J153" s="310" t="s">
        <v>325</v>
      </c>
      <c r="K153" s="306"/>
    </row>
    <row r="154" spans="2:11" s="1" customFormat="1" ht="15" customHeight="1">
      <c r="B154" s="283"/>
      <c r="C154" s="310" t="s">
        <v>279</v>
      </c>
      <c r="D154" s="258"/>
      <c r="E154" s="258"/>
      <c r="F154" s="311" t="s">
        <v>280</v>
      </c>
      <c r="G154" s="258"/>
      <c r="H154" s="310" t="s">
        <v>314</v>
      </c>
      <c r="I154" s="310" t="s">
        <v>276</v>
      </c>
      <c r="J154" s="310">
        <v>50</v>
      </c>
      <c r="K154" s="306"/>
    </row>
    <row r="155" spans="2:11" s="1" customFormat="1" ht="15" customHeight="1">
      <c r="B155" s="283"/>
      <c r="C155" s="310" t="s">
        <v>282</v>
      </c>
      <c r="D155" s="258"/>
      <c r="E155" s="258"/>
      <c r="F155" s="311" t="s">
        <v>274</v>
      </c>
      <c r="G155" s="258"/>
      <c r="H155" s="310" t="s">
        <v>314</v>
      </c>
      <c r="I155" s="310" t="s">
        <v>284</v>
      </c>
      <c r="J155" s="310"/>
      <c r="K155" s="306"/>
    </row>
    <row r="156" spans="2:11" s="1" customFormat="1" ht="15" customHeight="1">
      <c r="B156" s="283"/>
      <c r="C156" s="310" t="s">
        <v>293</v>
      </c>
      <c r="D156" s="258"/>
      <c r="E156" s="258"/>
      <c r="F156" s="311" t="s">
        <v>280</v>
      </c>
      <c r="G156" s="258"/>
      <c r="H156" s="310" t="s">
        <v>314</v>
      </c>
      <c r="I156" s="310" t="s">
        <v>276</v>
      </c>
      <c r="J156" s="310">
        <v>50</v>
      </c>
      <c r="K156" s="306"/>
    </row>
    <row r="157" spans="2:11" s="1" customFormat="1" ht="15" customHeight="1">
      <c r="B157" s="283"/>
      <c r="C157" s="310" t="s">
        <v>301</v>
      </c>
      <c r="D157" s="258"/>
      <c r="E157" s="258"/>
      <c r="F157" s="311" t="s">
        <v>280</v>
      </c>
      <c r="G157" s="258"/>
      <c r="H157" s="310" t="s">
        <v>314</v>
      </c>
      <c r="I157" s="310" t="s">
        <v>276</v>
      </c>
      <c r="J157" s="310">
        <v>50</v>
      </c>
      <c r="K157" s="306"/>
    </row>
    <row r="158" spans="2:11" s="1" customFormat="1" ht="15" customHeight="1">
      <c r="B158" s="283"/>
      <c r="C158" s="310" t="s">
        <v>299</v>
      </c>
      <c r="D158" s="258"/>
      <c r="E158" s="258"/>
      <c r="F158" s="311" t="s">
        <v>280</v>
      </c>
      <c r="G158" s="258"/>
      <c r="H158" s="310" t="s">
        <v>314</v>
      </c>
      <c r="I158" s="310" t="s">
        <v>276</v>
      </c>
      <c r="J158" s="310">
        <v>50</v>
      </c>
      <c r="K158" s="306"/>
    </row>
    <row r="159" spans="2:11" s="1" customFormat="1" ht="15" customHeight="1">
      <c r="B159" s="283"/>
      <c r="C159" s="310" t="s">
        <v>82</v>
      </c>
      <c r="D159" s="258"/>
      <c r="E159" s="258"/>
      <c r="F159" s="311" t="s">
        <v>274</v>
      </c>
      <c r="G159" s="258"/>
      <c r="H159" s="310" t="s">
        <v>336</v>
      </c>
      <c r="I159" s="310" t="s">
        <v>276</v>
      </c>
      <c r="J159" s="310" t="s">
        <v>337</v>
      </c>
      <c r="K159" s="306"/>
    </row>
    <row r="160" spans="2:11" s="1" customFormat="1" ht="15" customHeight="1">
      <c r="B160" s="283"/>
      <c r="C160" s="310" t="s">
        <v>338</v>
      </c>
      <c r="D160" s="258"/>
      <c r="E160" s="258"/>
      <c r="F160" s="311" t="s">
        <v>274</v>
      </c>
      <c r="G160" s="258"/>
      <c r="H160" s="310" t="s">
        <v>339</v>
      </c>
      <c r="I160" s="310" t="s">
        <v>309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340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268</v>
      </c>
      <c r="D166" s="273"/>
      <c r="E166" s="273"/>
      <c r="F166" s="273" t="s">
        <v>269</v>
      </c>
      <c r="G166" s="315"/>
      <c r="H166" s="316" t="s">
        <v>54</v>
      </c>
      <c r="I166" s="316" t="s">
        <v>57</v>
      </c>
      <c r="J166" s="273" t="s">
        <v>270</v>
      </c>
      <c r="K166" s="250"/>
    </row>
    <row r="167" spans="2:11" s="1" customFormat="1" ht="17.25" customHeight="1">
      <c r="B167" s="251"/>
      <c r="C167" s="275" t="s">
        <v>271</v>
      </c>
      <c r="D167" s="275"/>
      <c r="E167" s="275"/>
      <c r="F167" s="276" t="s">
        <v>272</v>
      </c>
      <c r="G167" s="317"/>
      <c r="H167" s="318"/>
      <c r="I167" s="318"/>
      <c r="J167" s="275" t="s">
        <v>273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277</v>
      </c>
      <c r="D169" s="258"/>
      <c r="E169" s="258"/>
      <c r="F169" s="281" t="s">
        <v>274</v>
      </c>
      <c r="G169" s="258"/>
      <c r="H169" s="258" t="s">
        <v>314</v>
      </c>
      <c r="I169" s="258" t="s">
        <v>276</v>
      </c>
      <c r="J169" s="258">
        <v>120</v>
      </c>
      <c r="K169" s="306"/>
    </row>
    <row r="170" spans="2:11" s="1" customFormat="1" ht="15" customHeight="1">
      <c r="B170" s="283"/>
      <c r="C170" s="258" t="s">
        <v>323</v>
      </c>
      <c r="D170" s="258"/>
      <c r="E170" s="258"/>
      <c r="F170" s="281" t="s">
        <v>274</v>
      </c>
      <c r="G170" s="258"/>
      <c r="H170" s="258" t="s">
        <v>324</v>
      </c>
      <c r="I170" s="258" t="s">
        <v>276</v>
      </c>
      <c r="J170" s="258" t="s">
        <v>325</v>
      </c>
      <c r="K170" s="306"/>
    </row>
    <row r="171" spans="2:11" s="1" customFormat="1" ht="15" customHeight="1">
      <c r="B171" s="283"/>
      <c r="C171" s="258" t="s">
        <v>222</v>
      </c>
      <c r="D171" s="258"/>
      <c r="E171" s="258"/>
      <c r="F171" s="281" t="s">
        <v>274</v>
      </c>
      <c r="G171" s="258"/>
      <c r="H171" s="258" t="s">
        <v>341</v>
      </c>
      <c r="I171" s="258" t="s">
        <v>276</v>
      </c>
      <c r="J171" s="258" t="s">
        <v>325</v>
      </c>
      <c r="K171" s="306"/>
    </row>
    <row r="172" spans="2:11" s="1" customFormat="1" ht="15" customHeight="1">
      <c r="B172" s="283"/>
      <c r="C172" s="258" t="s">
        <v>279</v>
      </c>
      <c r="D172" s="258"/>
      <c r="E172" s="258"/>
      <c r="F172" s="281" t="s">
        <v>280</v>
      </c>
      <c r="G172" s="258"/>
      <c r="H172" s="258" t="s">
        <v>341</v>
      </c>
      <c r="I172" s="258" t="s">
        <v>276</v>
      </c>
      <c r="J172" s="258">
        <v>50</v>
      </c>
      <c r="K172" s="306"/>
    </row>
    <row r="173" spans="2:11" s="1" customFormat="1" ht="15" customHeight="1">
      <c r="B173" s="283"/>
      <c r="C173" s="258" t="s">
        <v>282</v>
      </c>
      <c r="D173" s="258"/>
      <c r="E173" s="258"/>
      <c r="F173" s="281" t="s">
        <v>274</v>
      </c>
      <c r="G173" s="258"/>
      <c r="H173" s="258" t="s">
        <v>341</v>
      </c>
      <c r="I173" s="258" t="s">
        <v>284</v>
      </c>
      <c r="J173" s="258"/>
      <c r="K173" s="306"/>
    </row>
    <row r="174" spans="2:11" s="1" customFormat="1" ht="15" customHeight="1">
      <c r="B174" s="283"/>
      <c r="C174" s="258" t="s">
        <v>293</v>
      </c>
      <c r="D174" s="258"/>
      <c r="E174" s="258"/>
      <c r="F174" s="281" t="s">
        <v>280</v>
      </c>
      <c r="G174" s="258"/>
      <c r="H174" s="258" t="s">
        <v>341</v>
      </c>
      <c r="I174" s="258" t="s">
        <v>276</v>
      </c>
      <c r="J174" s="258">
        <v>50</v>
      </c>
      <c r="K174" s="306"/>
    </row>
    <row r="175" spans="2:11" s="1" customFormat="1" ht="15" customHeight="1">
      <c r="B175" s="283"/>
      <c r="C175" s="258" t="s">
        <v>301</v>
      </c>
      <c r="D175" s="258"/>
      <c r="E175" s="258"/>
      <c r="F175" s="281" t="s">
        <v>280</v>
      </c>
      <c r="G175" s="258"/>
      <c r="H175" s="258" t="s">
        <v>341</v>
      </c>
      <c r="I175" s="258" t="s">
        <v>276</v>
      </c>
      <c r="J175" s="258">
        <v>50</v>
      </c>
      <c r="K175" s="306"/>
    </row>
    <row r="176" spans="2:11" s="1" customFormat="1" ht="15" customHeight="1">
      <c r="B176" s="283"/>
      <c r="C176" s="258" t="s">
        <v>299</v>
      </c>
      <c r="D176" s="258"/>
      <c r="E176" s="258"/>
      <c r="F176" s="281" t="s">
        <v>280</v>
      </c>
      <c r="G176" s="258"/>
      <c r="H176" s="258" t="s">
        <v>341</v>
      </c>
      <c r="I176" s="258" t="s">
        <v>276</v>
      </c>
      <c r="J176" s="258">
        <v>50</v>
      </c>
      <c r="K176" s="306"/>
    </row>
    <row r="177" spans="2:11" s="1" customFormat="1" ht="15" customHeight="1">
      <c r="B177" s="283"/>
      <c r="C177" s="258" t="s">
        <v>88</v>
      </c>
      <c r="D177" s="258"/>
      <c r="E177" s="258"/>
      <c r="F177" s="281" t="s">
        <v>274</v>
      </c>
      <c r="G177" s="258"/>
      <c r="H177" s="258" t="s">
        <v>342</v>
      </c>
      <c r="I177" s="258" t="s">
        <v>343</v>
      </c>
      <c r="J177" s="258"/>
      <c r="K177" s="306"/>
    </row>
    <row r="178" spans="2:11" s="1" customFormat="1" ht="15" customHeight="1">
      <c r="B178" s="283"/>
      <c r="C178" s="258" t="s">
        <v>57</v>
      </c>
      <c r="D178" s="258"/>
      <c r="E178" s="258"/>
      <c r="F178" s="281" t="s">
        <v>274</v>
      </c>
      <c r="G178" s="258"/>
      <c r="H178" s="258" t="s">
        <v>344</v>
      </c>
      <c r="I178" s="258" t="s">
        <v>345</v>
      </c>
      <c r="J178" s="258">
        <v>1</v>
      </c>
      <c r="K178" s="306"/>
    </row>
    <row r="179" spans="2:11" s="1" customFormat="1" ht="15" customHeight="1">
      <c r="B179" s="283"/>
      <c r="C179" s="258" t="s">
        <v>53</v>
      </c>
      <c r="D179" s="258"/>
      <c r="E179" s="258"/>
      <c r="F179" s="281" t="s">
        <v>274</v>
      </c>
      <c r="G179" s="258"/>
      <c r="H179" s="258" t="s">
        <v>346</v>
      </c>
      <c r="I179" s="258" t="s">
        <v>276</v>
      </c>
      <c r="J179" s="258">
        <v>20</v>
      </c>
      <c r="K179" s="306"/>
    </row>
    <row r="180" spans="2:11" s="1" customFormat="1" ht="15" customHeight="1">
      <c r="B180" s="283"/>
      <c r="C180" s="258" t="s">
        <v>54</v>
      </c>
      <c r="D180" s="258"/>
      <c r="E180" s="258"/>
      <c r="F180" s="281" t="s">
        <v>274</v>
      </c>
      <c r="G180" s="258"/>
      <c r="H180" s="258" t="s">
        <v>347</v>
      </c>
      <c r="I180" s="258" t="s">
        <v>276</v>
      </c>
      <c r="J180" s="258">
        <v>255</v>
      </c>
      <c r="K180" s="306"/>
    </row>
    <row r="181" spans="2:11" s="1" customFormat="1" ht="15" customHeight="1">
      <c r="B181" s="283"/>
      <c r="C181" s="258" t="s">
        <v>89</v>
      </c>
      <c r="D181" s="258"/>
      <c r="E181" s="258"/>
      <c r="F181" s="281" t="s">
        <v>274</v>
      </c>
      <c r="G181" s="258"/>
      <c r="H181" s="258" t="s">
        <v>238</v>
      </c>
      <c r="I181" s="258" t="s">
        <v>276</v>
      </c>
      <c r="J181" s="258">
        <v>10</v>
      </c>
      <c r="K181" s="306"/>
    </row>
    <row r="182" spans="2:11" s="1" customFormat="1" ht="15" customHeight="1">
      <c r="B182" s="283"/>
      <c r="C182" s="258" t="s">
        <v>90</v>
      </c>
      <c r="D182" s="258"/>
      <c r="E182" s="258"/>
      <c r="F182" s="281" t="s">
        <v>274</v>
      </c>
      <c r="G182" s="258"/>
      <c r="H182" s="258" t="s">
        <v>348</v>
      </c>
      <c r="I182" s="258" t="s">
        <v>309</v>
      </c>
      <c r="J182" s="258"/>
      <c r="K182" s="306"/>
    </row>
    <row r="183" spans="2:11" s="1" customFormat="1" ht="15" customHeight="1">
      <c r="B183" s="283"/>
      <c r="C183" s="258" t="s">
        <v>349</v>
      </c>
      <c r="D183" s="258"/>
      <c r="E183" s="258"/>
      <c r="F183" s="281" t="s">
        <v>274</v>
      </c>
      <c r="G183" s="258"/>
      <c r="H183" s="258" t="s">
        <v>350</v>
      </c>
      <c r="I183" s="258" t="s">
        <v>309</v>
      </c>
      <c r="J183" s="258"/>
      <c r="K183" s="306"/>
    </row>
    <row r="184" spans="2:11" s="1" customFormat="1" ht="15" customHeight="1">
      <c r="B184" s="283"/>
      <c r="C184" s="258" t="s">
        <v>338</v>
      </c>
      <c r="D184" s="258"/>
      <c r="E184" s="258"/>
      <c r="F184" s="281" t="s">
        <v>274</v>
      </c>
      <c r="G184" s="258"/>
      <c r="H184" s="258" t="s">
        <v>351</v>
      </c>
      <c r="I184" s="258" t="s">
        <v>309</v>
      </c>
      <c r="J184" s="258"/>
      <c r="K184" s="306"/>
    </row>
    <row r="185" spans="2:11" s="1" customFormat="1" ht="15" customHeight="1">
      <c r="B185" s="283"/>
      <c r="C185" s="258" t="s">
        <v>92</v>
      </c>
      <c r="D185" s="258"/>
      <c r="E185" s="258"/>
      <c r="F185" s="281" t="s">
        <v>280</v>
      </c>
      <c r="G185" s="258"/>
      <c r="H185" s="258" t="s">
        <v>352</v>
      </c>
      <c r="I185" s="258" t="s">
        <v>276</v>
      </c>
      <c r="J185" s="258">
        <v>50</v>
      </c>
      <c r="K185" s="306"/>
    </row>
    <row r="186" spans="2:11" s="1" customFormat="1" ht="15" customHeight="1">
      <c r="B186" s="283"/>
      <c r="C186" s="258" t="s">
        <v>353</v>
      </c>
      <c r="D186" s="258"/>
      <c r="E186" s="258"/>
      <c r="F186" s="281" t="s">
        <v>280</v>
      </c>
      <c r="G186" s="258"/>
      <c r="H186" s="258" t="s">
        <v>354</v>
      </c>
      <c r="I186" s="258" t="s">
        <v>355</v>
      </c>
      <c r="J186" s="258"/>
      <c r="K186" s="306"/>
    </row>
    <row r="187" spans="2:11" s="1" customFormat="1" ht="15" customHeight="1">
      <c r="B187" s="283"/>
      <c r="C187" s="258" t="s">
        <v>356</v>
      </c>
      <c r="D187" s="258"/>
      <c r="E187" s="258"/>
      <c r="F187" s="281" t="s">
        <v>280</v>
      </c>
      <c r="G187" s="258"/>
      <c r="H187" s="258" t="s">
        <v>357</v>
      </c>
      <c r="I187" s="258" t="s">
        <v>355</v>
      </c>
      <c r="J187" s="258"/>
      <c r="K187" s="306"/>
    </row>
    <row r="188" spans="2:11" s="1" customFormat="1" ht="15" customHeight="1">
      <c r="B188" s="283"/>
      <c r="C188" s="258" t="s">
        <v>358</v>
      </c>
      <c r="D188" s="258"/>
      <c r="E188" s="258"/>
      <c r="F188" s="281" t="s">
        <v>280</v>
      </c>
      <c r="G188" s="258"/>
      <c r="H188" s="258" t="s">
        <v>359</v>
      </c>
      <c r="I188" s="258" t="s">
        <v>355</v>
      </c>
      <c r="J188" s="258"/>
      <c r="K188" s="306"/>
    </row>
    <row r="189" spans="2:11" s="1" customFormat="1" ht="15" customHeight="1">
      <c r="B189" s="283"/>
      <c r="C189" s="319" t="s">
        <v>360</v>
      </c>
      <c r="D189" s="258"/>
      <c r="E189" s="258"/>
      <c r="F189" s="281" t="s">
        <v>280</v>
      </c>
      <c r="G189" s="258"/>
      <c r="H189" s="258" t="s">
        <v>361</v>
      </c>
      <c r="I189" s="258" t="s">
        <v>362</v>
      </c>
      <c r="J189" s="320" t="s">
        <v>363</v>
      </c>
      <c r="K189" s="306"/>
    </row>
    <row r="190" spans="2:11" s="1" customFormat="1" ht="15" customHeight="1">
      <c r="B190" s="283"/>
      <c r="C190" s="319" t="s">
        <v>42</v>
      </c>
      <c r="D190" s="258"/>
      <c r="E190" s="258"/>
      <c r="F190" s="281" t="s">
        <v>274</v>
      </c>
      <c r="G190" s="258"/>
      <c r="H190" s="255" t="s">
        <v>364</v>
      </c>
      <c r="I190" s="258" t="s">
        <v>365</v>
      </c>
      <c r="J190" s="258"/>
      <c r="K190" s="306"/>
    </row>
    <row r="191" spans="2:11" s="1" customFormat="1" ht="15" customHeight="1">
      <c r="B191" s="283"/>
      <c r="C191" s="319" t="s">
        <v>366</v>
      </c>
      <c r="D191" s="258"/>
      <c r="E191" s="258"/>
      <c r="F191" s="281" t="s">
        <v>274</v>
      </c>
      <c r="G191" s="258"/>
      <c r="H191" s="258" t="s">
        <v>367</v>
      </c>
      <c r="I191" s="258" t="s">
        <v>309</v>
      </c>
      <c r="J191" s="258"/>
      <c r="K191" s="306"/>
    </row>
    <row r="192" spans="2:11" s="1" customFormat="1" ht="15" customHeight="1">
      <c r="B192" s="283"/>
      <c r="C192" s="319" t="s">
        <v>368</v>
      </c>
      <c r="D192" s="258"/>
      <c r="E192" s="258"/>
      <c r="F192" s="281" t="s">
        <v>274</v>
      </c>
      <c r="G192" s="258"/>
      <c r="H192" s="258" t="s">
        <v>369</v>
      </c>
      <c r="I192" s="258" t="s">
        <v>309</v>
      </c>
      <c r="J192" s="258"/>
      <c r="K192" s="306"/>
    </row>
    <row r="193" spans="2:11" s="1" customFormat="1" ht="15" customHeight="1">
      <c r="B193" s="283"/>
      <c r="C193" s="319" t="s">
        <v>370</v>
      </c>
      <c r="D193" s="258"/>
      <c r="E193" s="258"/>
      <c r="F193" s="281" t="s">
        <v>280</v>
      </c>
      <c r="G193" s="258"/>
      <c r="H193" s="258" t="s">
        <v>371</v>
      </c>
      <c r="I193" s="258" t="s">
        <v>309</v>
      </c>
      <c r="J193" s="258"/>
      <c r="K193" s="306"/>
    </row>
    <row r="194" spans="2:11" s="1" customFormat="1" ht="15" customHeight="1">
      <c r="B194" s="312"/>
      <c r="C194" s="321"/>
      <c r="D194" s="292"/>
      <c r="E194" s="292"/>
      <c r="F194" s="292"/>
      <c r="G194" s="292"/>
      <c r="H194" s="292"/>
      <c r="I194" s="292"/>
      <c r="J194" s="292"/>
      <c r="K194" s="313"/>
    </row>
    <row r="195" spans="2:11" s="1" customFormat="1" ht="18.75" customHeight="1">
      <c r="B195" s="294"/>
      <c r="C195" s="304"/>
      <c r="D195" s="304"/>
      <c r="E195" s="304"/>
      <c r="F195" s="314"/>
      <c r="G195" s="304"/>
      <c r="H195" s="304"/>
      <c r="I195" s="304"/>
      <c r="J195" s="304"/>
      <c r="K195" s="294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249" t="s">
        <v>372</v>
      </c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5.5" customHeight="1">
      <c r="B200" s="248"/>
      <c r="C200" s="322" t="s">
        <v>373</v>
      </c>
      <c r="D200" s="322"/>
      <c r="E200" s="322"/>
      <c r="F200" s="322" t="s">
        <v>374</v>
      </c>
      <c r="G200" s="323"/>
      <c r="H200" s="322" t="s">
        <v>375</v>
      </c>
      <c r="I200" s="322"/>
      <c r="J200" s="322"/>
      <c r="K200" s="250"/>
    </row>
    <row r="201" spans="2:11" s="1" customFormat="1" ht="5.25" customHeight="1">
      <c r="B201" s="283"/>
      <c r="C201" s="278"/>
      <c r="D201" s="278"/>
      <c r="E201" s="278"/>
      <c r="F201" s="278"/>
      <c r="G201" s="304"/>
      <c r="H201" s="278"/>
      <c r="I201" s="278"/>
      <c r="J201" s="278"/>
      <c r="K201" s="306"/>
    </row>
    <row r="202" spans="2:11" s="1" customFormat="1" ht="15" customHeight="1">
      <c r="B202" s="283"/>
      <c r="C202" s="258" t="s">
        <v>365</v>
      </c>
      <c r="D202" s="258"/>
      <c r="E202" s="258"/>
      <c r="F202" s="281" t="s">
        <v>43</v>
      </c>
      <c r="G202" s="258"/>
      <c r="H202" s="258" t="s">
        <v>376</v>
      </c>
      <c r="I202" s="258"/>
      <c r="J202" s="258"/>
      <c r="K202" s="306"/>
    </row>
    <row r="203" spans="2:11" s="1" customFormat="1" ht="15" customHeight="1">
      <c r="B203" s="283"/>
      <c r="C203" s="258"/>
      <c r="D203" s="258"/>
      <c r="E203" s="258"/>
      <c r="F203" s="281" t="s">
        <v>44</v>
      </c>
      <c r="G203" s="258"/>
      <c r="H203" s="258" t="s">
        <v>377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47</v>
      </c>
      <c r="G204" s="258"/>
      <c r="H204" s="258" t="s">
        <v>378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379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46</v>
      </c>
      <c r="G206" s="258"/>
      <c r="H206" s="258" t="s">
        <v>380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/>
      <c r="G207" s="258"/>
      <c r="H207" s="258"/>
      <c r="I207" s="258"/>
      <c r="J207" s="258"/>
      <c r="K207" s="306"/>
    </row>
    <row r="208" spans="2:11" s="1" customFormat="1" ht="15" customHeight="1">
      <c r="B208" s="283"/>
      <c r="C208" s="258" t="s">
        <v>321</v>
      </c>
      <c r="D208" s="258"/>
      <c r="E208" s="258"/>
      <c r="F208" s="281" t="s">
        <v>76</v>
      </c>
      <c r="G208" s="258"/>
      <c r="H208" s="258" t="s">
        <v>381</v>
      </c>
      <c r="I208" s="258"/>
      <c r="J208" s="258"/>
      <c r="K208" s="306"/>
    </row>
    <row r="209" spans="2:11" s="1" customFormat="1" ht="15" customHeight="1">
      <c r="B209" s="283"/>
      <c r="C209" s="258"/>
      <c r="D209" s="258"/>
      <c r="E209" s="258"/>
      <c r="F209" s="281" t="s">
        <v>216</v>
      </c>
      <c r="G209" s="258"/>
      <c r="H209" s="258" t="s">
        <v>217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214</v>
      </c>
      <c r="G210" s="258"/>
      <c r="H210" s="258" t="s">
        <v>382</v>
      </c>
      <c r="I210" s="258"/>
      <c r="J210" s="258"/>
      <c r="K210" s="306"/>
    </row>
    <row r="211" spans="2:11" s="1" customFormat="1" ht="15" customHeight="1">
      <c r="B211" s="324"/>
      <c r="C211" s="258"/>
      <c r="D211" s="258"/>
      <c r="E211" s="258"/>
      <c r="F211" s="281" t="s">
        <v>218</v>
      </c>
      <c r="G211" s="319"/>
      <c r="H211" s="310" t="s">
        <v>219</v>
      </c>
      <c r="I211" s="310"/>
      <c r="J211" s="310"/>
      <c r="K211" s="325"/>
    </row>
    <row r="212" spans="2:11" s="1" customFormat="1" ht="15" customHeight="1">
      <c r="B212" s="324"/>
      <c r="C212" s="258"/>
      <c r="D212" s="258"/>
      <c r="E212" s="258"/>
      <c r="F212" s="281" t="s">
        <v>220</v>
      </c>
      <c r="G212" s="319"/>
      <c r="H212" s="310" t="s">
        <v>383</v>
      </c>
      <c r="I212" s="310"/>
      <c r="J212" s="310"/>
      <c r="K212" s="325"/>
    </row>
    <row r="213" spans="2:11" s="1" customFormat="1" ht="15" customHeight="1">
      <c r="B213" s="324"/>
      <c r="C213" s="258"/>
      <c r="D213" s="258"/>
      <c r="E213" s="258"/>
      <c r="F213" s="281"/>
      <c r="G213" s="319"/>
      <c r="H213" s="310"/>
      <c r="I213" s="310"/>
      <c r="J213" s="310"/>
      <c r="K213" s="325"/>
    </row>
    <row r="214" spans="2:11" s="1" customFormat="1" ht="15" customHeight="1">
      <c r="B214" s="324"/>
      <c r="C214" s="258" t="s">
        <v>345</v>
      </c>
      <c r="D214" s="258"/>
      <c r="E214" s="258"/>
      <c r="F214" s="281">
        <v>1</v>
      </c>
      <c r="G214" s="319"/>
      <c r="H214" s="310" t="s">
        <v>384</v>
      </c>
      <c r="I214" s="310"/>
      <c r="J214" s="310"/>
      <c r="K214" s="325"/>
    </row>
    <row r="215" spans="2:11" s="1" customFormat="1" ht="15" customHeight="1">
      <c r="B215" s="324"/>
      <c r="C215" s="258"/>
      <c r="D215" s="258"/>
      <c r="E215" s="258"/>
      <c r="F215" s="281">
        <v>2</v>
      </c>
      <c r="G215" s="319"/>
      <c r="H215" s="310" t="s">
        <v>385</v>
      </c>
      <c r="I215" s="310"/>
      <c r="J215" s="310"/>
      <c r="K215" s="325"/>
    </row>
    <row r="216" spans="2:11" s="1" customFormat="1" ht="15" customHeight="1">
      <c r="B216" s="324"/>
      <c r="C216" s="258"/>
      <c r="D216" s="258"/>
      <c r="E216" s="258"/>
      <c r="F216" s="281">
        <v>3</v>
      </c>
      <c r="G216" s="319"/>
      <c r="H216" s="310" t="s">
        <v>386</v>
      </c>
      <c r="I216" s="310"/>
      <c r="J216" s="310"/>
      <c r="K216" s="325"/>
    </row>
    <row r="217" spans="2:11" s="1" customFormat="1" ht="15" customHeight="1">
      <c r="B217" s="324"/>
      <c r="C217" s="258"/>
      <c r="D217" s="258"/>
      <c r="E217" s="258"/>
      <c r="F217" s="281">
        <v>4</v>
      </c>
      <c r="G217" s="319"/>
      <c r="H217" s="310" t="s">
        <v>387</v>
      </c>
      <c r="I217" s="310"/>
      <c r="J217" s="310"/>
      <c r="K217" s="325"/>
    </row>
    <row r="218" spans="2:11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2023-10-10T11:55:47Z</dcterms:created>
  <dcterms:modified xsi:type="dcterms:W3CDTF">2023-10-10T11:55:51Z</dcterms:modified>
  <cp:category/>
  <cp:version/>
  <cp:contentType/>
  <cp:contentStatus/>
</cp:coreProperties>
</file>